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eus\DAF - Transferencias\Uº DE PROCESOS Y PAGOS ENERO - SEPTIEMBRE 2021\18 OCAS VIGENTES\PUBLICACION WEB LEY 19.862\"/>
    </mc:Choice>
  </mc:AlternateContent>
  <bookViews>
    <workbookView xWindow="0" yWindow="0" windowWidth="28800" windowHeight="12300" tabRatio="599"/>
  </bookViews>
  <sheets>
    <sheet name="JULIO 2021" sheetId="17" r:id="rId1"/>
    <sheet name="TRABAJO JULIO 2021" sheetId="6" state="hidden" r:id="rId2"/>
    <sheet name="BASE ACUMULADO JULIO" sheetId="13" state="hidden" r:id="rId3"/>
    <sheet name="BASE REGISTRO MAYO" sheetId="14" state="hidden" r:id="rId4"/>
    <sheet name="CORREGIR" sheetId="9" state="hidden" r:id="rId5"/>
    <sheet name="PROBLEMAS JURIDICO" sheetId="16" state="hidden" r:id="rId6"/>
  </sheets>
  <definedNames>
    <definedName name="_xlnm._FilterDatabase" localSheetId="2" hidden="1">'BASE ACUMULADO JULIO'!$A$1:$F$1077</definedName>
    <definedName name="_xlnm._FilterDatabase" localSheetId="3" hidden="1">'BASE REGISTRO MAYO'!$A$1:$AG$884</definedName>
    <definedName name="_xlnm._FilterDatabase" localSheetId="4" hidden="1">CORREGIR!$A$39:$F$80</definedName>
    <definedName name="_xlnm._FilterDatabase" localSheetId="0" hidden="1">'JULIO 2021'!$A$6:$AB$1080</definedName>
    <definedName name="_xlnm._FilterDatabase" localSheetId="1" hidden="1">'TRABAJO JULIO 2021'!$A$7:$AA$1081</definedName>
    <definedName name="Listado_web">#REF!</definedName>
  </definedNames>
  <calcPr calcId="162913"/>
  <pivotCaches>
    <pivotCache cacheId="15"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6" l="1"/>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H1045" i="6"/>
  <c r="H1046" i="6"/>
  <c r="H1047" i="6"/>
  <c r="H1048" i="6"/>
  <c r="H1049" i="6"/>
  <c r="H1050" i="6"/>
  <c r="H1051" i="6"/>
  <c r="H1052" i="6"/>
  <c r="H1053" i="6"/>
  <c r="H1054" i="6"/>
  <c r="H1055" i="6"/>
  <c r="H1056" i="6"/>
  <c r="H1057" i="6"/>
  <c r="H1058" i="6"/>
  <c r="H1059" i="6"/>
  <c r="H1060" i="6"/>
  <c r="H1061" i="6"/>
  <c r="H1062" i="6"/>
  <c r="H1063" i="6"/>
  <c r="H1064" i="6"/>
  <c r="H1065" i="6"/>
  <c r="H1066" i="6"/>
  <c r="H1067" i="6"/>
  <c r="H1068" i="6"/>
  <c r="H1069" i="6"/>
  <c r="H1070" i="6"/>
  <c r="H1071" i="6"/>
  <c r="H1072" i="6"/>
  <c r="H1073" i="6"/>
  <c r="H1074" i="6"/>
  <c r="H1075" i="6"/>
  <c r="H1076" i="6"/>
  <c r="H1077" i="6"/>
  <c r="H1078" i="6"/>
  <c r="H1079" i="6"/>
  <c r="H1080" i="6"/>
  <c r="H1081"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2"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M991" i="6"/>
  <c r="M992" i="6"/>
  <c r="M993" i="6"/>
  <c r="M994" i="6"/>
  <c r="M995" i="6"/>
  <c r="M996" i="6"/>
  <c r="M997" i="6"/>
  <c r="M998" i="6"/>
  <c r="M999" i="6"/>
  <c r="M1000" i="6"/>
  <c r="M1001" i="6"/>
  <c r="M1002" i="6"/>
  <c r="M1003" i="6"/>
  <c r="M1004" i="6"/>
  <c r="M1005" i="6"/>
  <c r="M1006" i="6"/>
  <c r="M1007" i="6"/>
  <c r="M1008" i="6"/>
  <c r="M1009" i="6"/>
  <c r="M1010" i="6"/>
  <c r="M1011" i="6"/>
  <c r="M1012" i="6"/>
  <c r="M1013" i="6"/>
  <c r="M1014" i="6"/>
  <c r="M1015" i="6"/>
  <c r="M1016" i="6"/>
  <c r="M1017" i="6"/>
  <c r="M1018" i="6"/>
  <c r="M1019" i="6"/>
  <c r="M1020" i="6"/>
  <c r="M1021" i="6"/>
  <c r="M1022" i="6"/>
  <c r="M1023" i="6"/>
  <c r="M1024" i="6"/>
  <c r="M1025" i="6"/>
  <c r="M1026" i="6"/>
  <c r="M1027" i="6"/>
  <c r="M1028" i="6"/>
  <c r="M1029" i="6"/>
  <c r="M1030" i="6"/>
  <c r="M1031" i="6"/>
  <c r="M1032" i="6"/>
  <c r="M1033" i="6"/>
  <c r="M1034" i="6"/>
  <c r="M1035" i="6"/>
  <c r="M1036" i="6"/>
  <c r="M1037" i="6"/>
  <c r="M1038" i="6"/>
  <c r="M1039" i="6"/>
  <c r="M1040" i="6"/>
  <c r="M1041" i="6"/>
  <c r="M1042" i="6"/>
  <c r="M1043" i="6"/>
  <c r="M1044" i="6"/>
  <c r="M1045" i="6"/>
  <c r="M1046" i="6"/>
  <c r="M1047" i="6"/>
  <c r="M1048" i="6"/>
  <c r="M1049" i="6"/>
  <c r="M1050" i="6"/>
  <c r="M1051" i="6"/>
  <c r="M1052" i="6"/>
  <c r="M1053" i="6"/>
  <c r="M1054" i="6"/>
  <c r="M1055" i="6"/>
  <c r="M1056" i="6"/>
  <c r="M1057" i="6"/>
  <c r="M1058" i="6"/>
  <c r="M1059" i="6"/>
  <c r="M1060" i="6"/>
  <c r="M1061" i="6"/>
  <c r="M1062" i="6"/>
  <c r="M1063" i="6"/>
  <c r="M1064" i="6"/>
  <c r="M1065" i="6"/>
  <c r="M1066" i="6"/>
  <c r="M1067" i="6"/>
  <c r="M1068" i="6"/>
  <c r="M1069" i="6"/>
  <c r="M1070" i="6"/>
  <c r="M1071" i="6"/>
  <c r="M1072" i="6"/>
  <c r="M1073" i="6"/>
  <c r="M1074" i="6"/>
  <c r="M1075" i="6"/>
  <c r="M1076" i="6"/>
  <c r="M1077" i="6"/>
  <c r="M1078" i="6"/>
  <c r="M1079" i="6"/>
  <c r="M1080" i="6"/>
  <c r="M1081"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1041" i="6"/>
  <c r="N1042" i="6"/>
  <c r="N1043" i="6"/>
  <c r="N1044" i="6"/>
  <c r="N1045" i="6"/>
  <c r="N1046" i="6"/>
  <c r="N1047" i="6"/>
  <c r="N1048" i="6"/>
  <c r="N1049" i="6"/>
  <c r="N1050" i="6"/>
  <c r="N1051" i="6"/>
  <c r="N1052" i="6"/>
  <c r="N1053" i="6"/>
  <c r="N1054" i="6"/>
  <c r="N1055" i="6"/>
  <c r="N1056" i="6"/>
  <c r="N1057" i="6"/>
  <c r="N1058" i="6"/>
  <c r="N1059" i="6"/>
  <c r="N1060" i="6"/>
  <c r="N1061" i="6"/>
  <c r="N1062" i="6"/>
  <c r="N1063" i="6"/>
  <c r="N1064" i="6"/>
  <c r="N1065" i="6"/>
  <c r="N1066" i="6"/>
  <c r="N1067" i="6"/>
  <c r="N1068" i="6"/>
  <c r="N1069" i="6"/>
  <c r="N1070" i="6"/>
  <c r="N1071" i="6"/>
  <c r="N1072" i="6"/>
  <c r="N1073" i="6"/>
  <c r="N1074" i="6"/>
  <c r="N1075" i="6"/>
  <c r="N1076" i="6"/>
  <c r="N1077" i="6"/>
  <c r="N1078" i="6"/>
  <c r="N1079" i="6"/>
  <c r="N1080" i="6"/>
  <c r="N1081"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1006" i="6"/>
  <c r="O1007" i="6"/>
  <c r="O1008" i="6"/>
  <c r="O1009" i="6"/>
  <c r="O1010" i="6"/>
  <c r="O1011" i="6"/>
  <c r="O1012" i="6"/>
  <c r="O1013" i="6"/>
  <c r="O1014" i="6"/>
  <c r="O1015" i="6"/>
  <c r="O1016" i="6"/>
  <c r="O1017" i="6"/>
  <c r="O1018" i="6"/>
  <c r="O1019" i="6"/>
  <c r="O1020" i="6"/>
  <c r="O1021" i="6"/>
  <c r="O1022" i="6"/>
  <c r="O1023" i="6"/>
  <c r="O1024" i="6"/>
  <c r="O1025" i="6"/>
  <c r="O1026" i="6"/>
  <c r="O1027" i="6"/>
  <c r="O1028" i="6"/>
  <c r="O1029" i="6"/>
  <c r="O1030" i="6"/>
  <c r="O1031" i="6"/>
  <c r="O1032" i="6"/>
  <c r="O1033" i="6"/>
  <c r="O1034" i="6"/>
  <c r="O1035" i="6"/>
  <c r="O1036" i="6"/>
  <c r="O1037" i="6"/>
  <c r="O1038" i="6"/>
  <c r="O1039" i="6"/>
  <c r="O1040" i="6"/>
  <c r="O1041" i="6"/>
  <c r="O1042" i="6"/>
  <c r="O1043" i="6"/>
  <c r="O1044" i="6"/>
  <c r="O1045" i="6"/>
  <c r="O1046" i="6"/>
  <c r="O1047" i="6"/>
  <c r="O1048" i="6"/>
  <c r="O1049" i="6"/>
  <c r="O1050" i="6"/>
  <c r="O1051" i="6"/>
  <c r="O1052" i="6"/>
  <c r="O1053" i="6"/>
  <c r="O1054" i="6"/>
  <c r="O1055" i="6"/>
  <c r="O1056" i="6"/>
  <c r="O1057" i="6"/>
  <c r="O1058" i="6"/>
  <c r="O1059" i="6"/>
  <c r="O1060" i="6"/>
  <c r="O1061" i="6"/>
  <c r="O1062" i="6"/>
  <c r="O1063" i="6"/>
  <c r="O1064" i="6"/>
  <c r="O1065" i="6"/>
  <c r="O1066" i="6"/>
  <c r="O1067" i="6"/>
  <c r="O1068" i="6"/>
  <c r="O1069" i="6"/>
  <c r="O1070" i="6"/>
  <c r="O1071" i="6"/>
  <c r="O1072" i="6"/>
  <c r="O1073" i="6"/>
  <c r="O1074" i="6"/>
  <c r="O1075" i="6"/>
  <c r="O1076" i="6"/>
  <c r="O1077" i="6"/>
  <c r="O1078" i="6"/>
  <c r="O1079" i="6"/>
  <c r="O1080" i="6"/>
  <c r="O1081"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P991" i="6"/>
  <c r="P992" i="6"/>
  <c r="P993" i="6"/>
  <c r="P994" i="6"/>
  <c r="P995" i="6"/>
  <c r="P996" i="6"/>
  <c r="P997" i="6"/>
  <c r="P998" i="6"/>
  <c r="P999" i="6"/>
  <c r="P1000" i="6"/>
  <c r="P1001" i="6"/>
  <c r="P1002" i="6"/>
  <c r="P1003" i="6"/>
  <c r="P1004" i="6"/>
  <c r="P1005" i="6"/>
  <c r="P1006" i="6"/>
  <c r="P1007" i="6"/>
  <c r="P1008" i="6"/>
  <c r="P1009" i="6"/>
  <c r="P1010" i="6"/>
  <c r="P1011" i="6"/>
  <c r="P1012" i="6"/>
  <c r="P1013" i="6"/>
  <c r="P1014" i="6"/>
  <c r="P1015" i="6"/>
  <c r="P1016" i="6"/>
  <c r="P1017" i="6"/>
  <c r="P1018" i="6"/>
  <c r="P1019" i="6"/>
  <c r="P1020" i="6"/>
  <c r="P1021" i="6"/>
  <c r="P1022" i="6"/>
  <c r="P1023" i="6"/>
  <c r="P1024" i="6"/>
  <c r="P1025" i="6"/>
  <c r="P1026" i="6"/>
  <c r="P1027" i="6"/>
  <c r="P1028" i="6"/>
  <c r="P1029" i="6"/>
  <c r="P1030" i="6"/>
  <c r="P1031" i="6"/>
  <c r="P1032" i="6"/>
  <c r="P1033" i="6"/>
  <c r="P1034" i="6"/>
  <c r="P1035" i="6"/>
  <c r="P1036" i="6"/>
  <c r="P1037" i="6"/>
  <c r="P1038" i="6"/>
  <c r="P1039" i="6"/>
  <c r="P1040" i="6"/>
  <c r="P1041" i="6"/>
  <c r="P1042" i="6"/>
  <c r="P1043" i="6"/>
  <c r="P1044" i="6"/>
  <c r="P1045" i="6"/>
  <c r="P1046" i="6"/>
  <c r="P1047" i="6"/>
  <c r="P1048" i="6"/>
  <c r="P1049" i="6"/>
  <c r="P1050" i="6"/>
  <c r="P1051" i="6"/>
  <c r="P1052" i="6"/>
  <c r="P1053" i="6"/>
  <c r="P1054" i="6"/>
  <c r="P1055" i="6"/>
  <c r="P1056" i="6"/>
  <c r="P1057" i="6"/>
  <c r="P1058" i="6"/>
  <c r="P1059" i="6"/>
  <c r="P1060" i="6"/>
  <c r="P1061" i="6"/>
  <c r="P1062" i="6"/>
  <c r="P1063" i="6"/>
  <c r="P1064" i="6"/>
  <c r="P1065" i="6"/>
  <c r="P1066" i="6"/>
  <c r="P1067" i="6"/>
  <c r="P1068" i="6"/>
  <c r="P1069" i="6"/>
  <c r="P1070" i="6"/>
  <c r="P1071" i="6"/>
  <c r="P1072" i="6"/>
  <c r="P1073" i="6"/>
  <c r="P1074" i="6"/>
  <c r="P1075" i="6"/>
  <c r="P1076" i="6"/>
  <c r="P1077" i="6"/>
  <c r="P1078" i="6"/>
  <c r="P1079" i="6"/>
  <c r="P1080" i="6"/>
  <c r="P1081"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Q1045" i="6"/>
  <c r="Q1046" i="6"/>
  <c r="Q1047" i="6"/>
  <c r="Q1048" i="6"/>
  <c r="Q1049" i="6"/>
  <c r="Q1050" i="6"/>
  <c r="Q1051" i="6"/>
  <c r="Q1052" i="6"/>
  <c r="Q1053" i="6"/>
  <c r="Q1054" i="6"/>
  <c r="Q1055" i="6"/>
  <c r="Q1056" i="6"/>
  <c r="Q1057" i="6"/>
  <c r="Q1058" i="6"/>
  <c r="Q1059" i="6"/>
  <c r="Q1060" i="6"/>
  <c r="Q1061" i="6"/>
  <c r="Q1062" i="6"/>
  <c r="Q1063" i="6"/>
  <c r="Q1064" i="6"/>
  <c r="Q1065" i="6"/>
  <c r="Q1066" i="6"/>
  <c r="Q1067" i="6"/>
  <c r="Q1068" i="6"/>
  <c r="Q1069" i="6"/>
  <c r="Q1070" i="6"/>
  <c r="Q1071" i="6"/>
  <c r="Q1072" i="6"/>
  <c r="Q1073" i="6"/>
  <c r="Q1074" i="6"/>
  <c r="Q1075" i="6"/>
  <c r="Q1076" i="6"/>
  <c r="Q1077" i="6"/>
  <c r="Q1078" i="6"/>
  <c r="Q1079" i="6"/>
  <c r="Q1080" i="6"/>
  <c r="Q1081"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1016" i="6"/>
  <c r="R1017" i="6"/>
  <c r="R1018" i="6"/>
  <c r="R1019" i="6"/>
  <c r="R1020" i="6"/>
  <c r="R1021" i="6"/>
  <c r="R1022" i="6"/>
  <c r="R1023" i="6"/>
  <c r="R1024" i="6"/>
  <c r="R1025" i="6"/>
  <c r="R1026" i="6"/>
  <c r="R1027" i="6"/>
  <c r="R1028" i="6"/>
  <c r="R1029" i="6"/>
  <c r="R1030" i="6"/>
  <c r="R1031" i="6"/>
  <c r="R1032" i="6"/>
  <c r="R1033" i="6"/>
  <c r="R1034" i="6"/>
  <c r="R1035" i="6"/>
  <c r="R1036" i="6"/>
  <c r="R1037" i="6"/>
  <c r="R1038" i="6"/>
  <c r="R1039" i="6"/>
  <c r="R1040" i="6"/>
  <c r="R1041" i="6"/>
  <c r="R1042" i="6"/>
  <c r="R1043" i="6"/>
  <c r="R1044" i="6"/>
  <c r="R1045" i="6"/>
  <c r="R1046" i="6"/>
  <c r="R1047" i="6"/>
  <c r="R1048" i="6"/>
  <c r="R1049" i="6"/>
  <c r="R1050" i="6"/>
  <c r="R1051" i="6"/>
  <c r="R1052" i="6"/>
  <c r="R1053" i="6"/>
  <c r="R1054" i="6"/>
  <c r="R1055" i="6"/>
  <c r="R1056" i="6"/>
  <c r="R1057" i="6"/>
  <c r="R1058" i="6"/>
  <c r="R1059" i="6"/>
  <c r="R1060" i="6"/>
  <c r="R1061" i="6"/>
  <c r="R1062" i="6"/>
  <c r="R1063" i="6"/>
  <c r="R1064" i="6"/>
  <c r="R1065" i="6"/>
  <c r="R1066" i="6"/>
  <c r="R1067" i="6"/>
  <c r="R1068" i="6"/>
  <c r="R1069" i="6"/>
  <c r="R1070" i="6"/>
  <c r="R1071" i="6"/>
  <c r="R1072" i="6"/>
  <c r="R1073" i="6"/>
  <c r="R1074" i="6"/>
  <c r="R1075" i="6"/>
  <c r="R1076" i="6"/>
  <c r="R1077" i="6"/>
  <c r="R1078" i="6"/>
  <c r="R1079" i="6"/>
  <c r="R1080" i="6"/>
  <c r="R1081"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1041" i="6"/>
  <c r="S1042" i="6"/>
  <c r="S1043" i="6"/>
  <c r="S1044" i="6"/>
  <c r="S1045" i="6"/>
  <c r="S1046" i="6"/>
  <c r="S1047" i="6"/>
  <c r="S1048" i="6"/>
  <c r="S1049" i="6"/>
  <c r="S1050" i="6"/>
  <c r="S1051" i="6"/>
  <c r="S1052" i="6"/>
  <c r="S1053" i="6"/>
  <c r="S1054" i="6"/>
  <c r="S1055" i="6"/>
  <c r="S1056" i="6"/>
  <c r="S1057" i="6"/>
  <c r="S1058" i="6"/>
  <c r="S1059" i="6"/>
  <c r="S1060" i="6"/>
  <c r="S1061" i="6"/>
  <c r="S1062" i="6"/>
  <c r="S1063" i="6"/>
  <c r="S1064" i="6"/>
  <c r="S1065" i="6"/>
  <c r="S1066" i="6"/>
  <c r="S1067" i="6"/>
  <c r="S1068" i="6"/>
  <c r="S1069" i="6"/>
  <c r="S1070" i="6"/>
  <c r="S1071" i="6"/>
  <c r="S1072" i="6"/>
  <c r="S1073" i="6"/>
  <c r="S1074" i="6"/>
  <c r="S1075" i="6"/>
  <c r="S1076" i="6"/>
  <c r="S1077" i="6"/>
  <c r="S1078" i="6"/>
  <c r="S1079" i="6"/>
  <c r="S1080" i="6"/>
  <c r="S1081"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1041" i="6"/>
  <c r="T1042" i="6"/>
  <c r="T1043" i="6"/>
  <c r="T1044" i="6"/>
  <c r="T1045" i="6"/>
  <c r="T1046" i="6"/>
  <c r="T1047" i="6"/>
  <c r="T1048" i="6"/>
  <c r="T1049" i="6"/>
  <c r="T1050" i="6"/>
  <c r="T1051" i="6"/>
  <c r="T1052" i="6"/>
  <c r="T1053" i="6"/>
  <c r="T1054" i="6"/>
  <c r="T1055" i="6"/>
  <c r="T1056" i="6"/>
  <c r="T1057" i="6"/>
  <c r="T1058" i="6"/>
  <c r="T1059" i="6"/>
  <c r="T1060" i="6"/>
  <c r="T1061" i="6"/>
  <c r="T1062" i="6"/>
  <c r="T1063" i="6"/>
  <c r="T1064" i="6"/>
  <c r="T1065" i="6"/>
  <c r="T1066" i="6"/>
  <c r="T1067" i="6"/>
  <c r="T1068" i="6"/>
  <c r="T1069" i="6"/>
  <c r="T1070" i="6"/>
  <c r="T1071" i="6"/>
  <c r="T1072" i="6"/>
  <c r="T1073" i="6"/>
  <c r="T1074" i="6"/>
  <c r="T1075" i="6"/>
  <c r="T1076" i="6"/>
  <c r="T1077" i="6"/>
  <c r="T1078" i="6"/>
  <c r="T1079" i="6"/>
  <c r="T1080" i="6"/>
  <c r="T1081" i="6"/>
  <c r="T8" i="6"/>
  <c r="S8" i="6"/>
  <c r="R8" i="6"/>
  <c r="Q8" i="6"/>
  <c r="P8" i="6"/>
  <c r="O8" i="6"/>
  <c r="N8" i="6"/>
  <c r="M8" i="6"/>
  <c r="L8" i="6"/>
  <c r="K8" i="6"/>
  <c r="J8" i="6"/>
  <c r="I8" i="6"/>
  <c r="H8" i="6"/>
  <c r="G8" i="6"/>
  <c r="F8" i="6"/>
  <c r="E8" i="6"/>
  <c r="D8" i="6"/>
  <c r="C8" i="6"/>
  <c r="B8" i="6"/>
  <c r="V1083" i="6"/>
  <c r="W1083" i="6"/>
  <c r="O813" i="14" l="1"/>
  <c r="O720" i="14"/>
</calcChain>
</file>

<file path=xl/sharedStrings.xml><?xml version="1.0" encoding="utf-8"?>
<sst xmlns="http://schemas.openxmlformats.org/spreadsheetml/2006/main" count="37740" uniqueCount="8848">
  <si>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</si>
  <si>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</si>
  <si>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</si>
  <si>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</si>
  <si>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</si>
  <si>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</si>
  <si>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</si>
  <si>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</si>
  <si>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</si>
  <si>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</si>
  <si>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</si>
  <si>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</si>
  <si>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</si>
  <si>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</si>
  <si>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</si>
  <si>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</si>
  <si>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</si>
  <si>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</si>
  <si>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</si>
  <si>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</si>
  <si>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</si>
  <si>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</si>
  <si>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</si>
  <si>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</si>
  <si>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</si>
  <si>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</si>
  <si>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</si>
  <si>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</si>
  <si>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</si>
  <si>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Santiago </t>
  </si>
  <si>
    <t xml:space="preserve">Fono 226960491 </t>
  </si>
  <si>
    <t xml:space="preserve">Toesca Nº1970, Santiago.
</t>
  </si>
  <si>
    <t>apgxxiiiadmchile@gmail.com</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</si>
  <si>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</si>
  <si>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</si>
  <si>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</si>
  <si>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</si>
  <si>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</si>
  <si>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</si>
  <si>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</si>
  <si>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</si>
  <si>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</si>
  <si>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</si>
  <si>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</si>
  <si>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</si>
  <si>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</si>
  <si>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</si>
  <si>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</si>
  <si>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</si>
  <si>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</si>
  <si>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</si>
  <si>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</si>
  <si>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</si>
  <si>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</si>
  <si>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</si>
  <si>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</si>
  <si>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</si>
  <si>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</si>
  <si>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</si>
  <si>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</si>
  <si>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</si>
  <si>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</si>
  <si>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</si>
  <si>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</si>
  <si>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</si>
  <si>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LAS CONDES</t>
  </si>
  <si>
    <t>(56) (2) 284 3968 - 284 1274 C.P. 7931090</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</si>
  <si>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</si>
  <si>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</si>
  <si>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</si>
  <si>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</si>
  <si>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</si>
  <si>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</si>
  <si>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</si>
  <si>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</si>
  <si>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</si>
  <si>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</si>
  <si>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</si>
  <si>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</si>
  <si>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</si>
  <si>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</si>
  <si>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</si>
  <si>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</si>
  <si>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</si>
  <si>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</si>
  <si>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</si>
  <si>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</si>
  <si>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</si>
  <si>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</si>
  <si>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</si>
  <si>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</si>
  <si>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</si>
  <si>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</si>
  <si>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</si>
  <si>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</si>
  <si>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</si>
  <si>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</si>
  <si>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</si>
  <si>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</si>
  <si>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</si>
  <si>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</si>
  <si>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</si>
  <si>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</si>
  <si>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</si>
  <si>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</si>
  <si>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</si>
  <si>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</si>
  <si>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puerto varas</t>
  </si>
  <si>
    <t>Se acompaña Antecedente Financiero correspondiente al año 2009, aprobado por el Subdepartamento de Supervisión Financiera Nacional.</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</si>
  <si>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</si>
  <si>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</si>
  <si>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</si>
  <si>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</si>
  <si>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</si>
  <si>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</si>
  <si>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</si>
  <si>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</si>
  <si>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</si>
  <si>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 xml:space="preserve"> Quilpue</t>
  </si>
  <si>
    <t>Se acompaña Estado Financiero al 31.12.2007, aprobado por Unidad de Supervisión Nacional.</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</si>
  <si>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</si>
  <si>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</si>
  <si>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</si>
  <si>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</si>
  <si>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</si>
  <si>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</si>
  <si>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</si>
  <si>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</si>
  <si>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</si>
  <si>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</si>
  <si>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</si>
  <si>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</si>
  <si>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</si>
  <si>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</si>
  <si>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</si>
  <si>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</si>
  <si>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</si>
  <si>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</si>
  <si>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</si>
  <si>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</si>
  <si>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</si>
  <si>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</si>
  <si>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</si>
  <si>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</si>
  <si>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</si>
  <si>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</si>
  <si>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</si>
  <si>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</si>
  <si>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</si>
  <si>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</si>
  <si>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</si>
  <si>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</si>
  <si>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</si>
  <si>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</si>
  <si>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</si>
  <si>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</si>
  <si>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</si>
  <si>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</si>
  <si>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 xml:space="preserve">Otorgado por Decreto Supremo Nº1033, de fecha 22 de agosto de 1922, por el Ministerio de Justicia.  </t>
  </si>
  <si>
    <t>Mantener, sostener o colaborar en el funcionamiento de internados para niños.</t>
  </si>
  <si>
    <t xml:space="preserve">Carlos Alberto Ruiz Artigas, 
Mandato general otorgado a don Oscar Manzano Soko, 
El mandatario Oscar Manzano Soko, podrá delegar su  mandato con las mismas facultades a don Victor González Risopatrón. 
</t>
  </si>
  <si>
    <t xml:space="preserve">Blanco Nº1623, oficina Nº403, Valparaíso.
</t>
  </si>
  <si>
    <t xml:space="preserve">asistentegerencia@haprat.cl </t>
  </si>
  <si>
    <t>32- 2541480</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</si>
  <si>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</si>
  <si>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</si>
  <si>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</si>
  <si>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</si>
  <si>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</si>
  <si>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</si>
  <si>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</si>
  <si>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</si>
  <si>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</si>
  <si>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</si>
  <si>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</si>
  <si>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</si>
  <si>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</si>
  <si>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</si>
  <si>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</si>
  <si>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</si>
  <si>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</si>
  <si>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</si>
  <si>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</si>
  <si>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</si>
  <si>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</si>
  <si>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</si>
  <si>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</si>
  <si>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</si>
  <si>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</si>
  <si>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</si>
  <si>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</si>
  <si>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</si>
  <si>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</si>
  <si>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</si>
  <si>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</si>
  <si>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</si>
  <si>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</si>
  <si>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</si>
  <si>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</si>
  <si>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</si>
  <si>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</si>
  <si>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</si>
  <si>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</si>
  <si>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</si>
  <si>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</si>
  <si>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</si>
  <si>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</si>
  <si>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</si>
  <si>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</si>
  <si>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</si>
  <si>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</si>
  <si>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</si>
  <si>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</si>
  <si>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</si>
  <si>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</si>
  <si>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</si>
  <si>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</si>
  <si>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</si>
  <si>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</si>
  <si>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</si>
  <si>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</si>
  <si>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</si>
  <si>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</si>
  <si>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</si>
  <si>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</si>
  <si>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</si>
  <si>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</si>
  <si>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</si>
  <si>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</si>
  <si>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</si>
  <si>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</si>
  <si>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</si>
  <si>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</si>
  <si>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</si>
  <si>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</si>
  <si>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</si>
  <si>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</si>
  <si>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</si>
  <si>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</si>
  <si>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</si>
  <si>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</si>
  <si>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</si>
  <si>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LAJA</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</si>
  <si>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</si>
  <si>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</si>
  <si>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</si>
  <si>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</si>
  <si>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</si>
  <si>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</si>
  <si>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</si>
  <si>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</si>
  <si>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</si>
  <si>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</si>
  <si>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</si>
  <si>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Hna. Amalia Hoffman Villalobos       </t>
  </si>
  <si>
    <t xml:space="preserve">Marifariasam@hotmail.com
Hogarrefugio@gmail.com
</t>
  </si>
  <si>
    <t xml:space="preserve">General Amengual Nº420, Estación Central.
</t>
  </si>
  <si>
    <t>Fono 7781187 – 7792486</t>
  </si>
  <si>
    <t>santiago</t>
  </si>
  <si>
    <t>93910: Organizaciones Religiosas.</t>
  </si>
  <si>
    <t>Se acompaña Certificado de Antecedentes Financieros, correspondientes al año 2016, y se remite al Subdepartamento de Supervisión Financiera para su aprobación.</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</si>
  <si>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</si>
  <si>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</si>
  <si>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</si>
  <si>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</si>
  <si>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</si>
  <si>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copiapo</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</si>
  <si>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</si>
  <si>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</si>
  <si>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</si>
  <si>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</si>
  <si>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</si>
  <si>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providencia</t>
  </si>
  <si>
    <t>Se acompaña Certificado de  Antecedentes Financieros, correspondientes al año 2016, aprobados por el Subdepartamento de Supervisión Financiera.</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</si>
  <si>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</si>
  <si>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</si>
  <si>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</si>
  <si>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</si>
  <si>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</si>
  <si>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</si>
  <si>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</si>
  <si>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</si>
  <si>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</si>
  <si>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</si>
  <si>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</si>
  <si>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chillan viejo</t>
  </si>
  <si>
    <t>Se acompaña Certificado de Antecedentes Financieros correspondientes al año 2015, aprobados por el Subdepartamento de  Supervisión Financiera Nacional.</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</si>
  <si>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</si>
  <si>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</si>
  <si>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</si>
  <si>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</si>
  <si>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</si>
  <si>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</si>
  <si>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</si>
  <si>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</si>
  <si>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</si>
  <si>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</si>
  <si>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</si>
  <si>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 xml:space="preserve">Domicilio: Calle Padre Hurtado Nº 911, Comuna de Coquimbo.
</t>
  </si>
  <si>
    <t>Fono (51) 223268 – 313444</t>
  </si>
  <si>
    <t>coquimbo</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</si>
  <si>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</si>
  <si>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</si>
  <si>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</si>
  <si>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</si>
  <si>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</si>
  <si>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Decreto Supremo Nº 645, de fecha 14 de agosto de 1909, del Ministerio de Justicia</t>
  </si>
  <si>
    <t>Indefinida. Consta en certificado S/N, de fecha 11 de octubre de 2011, del Secretario Canciller del Obispado de Temuco, don marcos Uribe Gutiérrez.</t>
  </si>
  <si>
    <t>temuco</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</si>
  <si>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</si>
  <si>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</si>
  <si>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</si>
  <si>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</si>
  <si>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</si>
  <si>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penco</t>
  </si>
  <si>
    <t>Se acompaña Certificado de Antecedentes Financieros año 2009, aprobado por el Sub Departamento de Supervisión Nacional.</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</si>
  <si>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</si>
  <si>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</si>
  <si>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</si>
  <si>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</si>
  <si>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Erigida de acuerdo al derecho Canónico, en la Arquidiócesis de Santiago.  </t>
  </si>
  <si>
    <t xml:space="preserve">Hna. Rosa Elena Bahamonde Rosas, </t>
  </si>
  <si>
    <t xml:space="preserve"> conghsj@gmail.com
  rosabahamonde@gmail.com</t>
  </si>
  <si>
    <t>Fono 226815658/984450893</t>
  </si>
  <si>
    <t>cerrillos</t>
  </si>
  <si>
    <t>5570495, 5575387099</t>
  </si>
  <si>
    <t xml:space="preserve">El Almendro Nº533, comuna de Cerrillos. 
</t>
  </si>
  <si>
    <t>Fono 5571330.</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</si>
  <si>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</si>
  <si>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</si>
  <si>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</si>
  <si>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estacion central</t>
  </si>
  <si>
    <t>93910: Organización Religiosa.</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</si>
  <si>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</si>
  <si>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</si>
  <si>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</si>
  <si>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</si>
  <si>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</si>
  <si>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</si>
  <si>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</si>
  <si>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</si>
  <si>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</si>
  <si>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</si>
  <si>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</si>
  <si>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</si>
  <si>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</si>
  <si>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</si>
  <si>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Fray Rubén Eduardo Gutiérrez Quiñones,</t>
  </si>
  <si>
    <t>villa alemana</t>
  </si>
  <si>
    <t>Erigida de acuerdo al Derecho Canónico, en la Arquidiócesis de Santiago según Certificado NºC/55/2004, de fecha 14 de enero de 2004, emitido por don Roberto Videla González, Notario Eclesiástico del Arzobispado de Santiago.</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</si>
  <si>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</si>
  <si>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</si>
  <si>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</si>
  <si>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</si>
  <si>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la florida</t>
  </si>
  <si>
    <t xml:space="preserve">Se acompaña Certificado Financiero correspondiente al año 2010, aprobado por el  Subdepartamento de Supervisión Financiera.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</si>
  <si>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</si>
  <si>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</si>
  <si>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</si>
  <si>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</si>
  <si>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</si>
  <si>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colina</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</si>
  <si>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</si>
  <si>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</si>
  <si>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</si>
  <si>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</si>
  <si>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 xml:space="preserve">Presidente: 
Carolina Murgas Reinoso, </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</si>
  <si>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</si>
  <si>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</si>
  <si>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</si>
  <si>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</si>
  <si>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</si>
  <si>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</si>
  <si>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</si>
  <si>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</si>
  <si>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93401: Institución de Asistencia Social</t>
  </si>
  <si>
    <t xml:space="preserve">
Certificado Financiero, correspondiente al año 2011, de fecha 9 de noviembre de 2011, aprobado por el Sub Departamento de Supervisión Financiera Nacional.
</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</si>
  <si>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</si>
  <si>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</si>
  <si>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Certificado de Vigencia, folio Nº 53101015, de fecha 31 de julio de 2018, del Servicio del Registro Civil e Identificación.</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</si>
  <si>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</si>
  <si>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Presidente: 
Alex Gonzalo Leal Valverde, 
Secretario: 
Hector Edmundo Nuñez Caamaño,            
Tesorero:
Marylen Carla Nuñez Hornig, 
</t>
  </si>
  <si>
    <t xml:space="preserve">Durarán TRES años en sus cargos.  </t>
  </si>
  <si>
    <t xml:space="preserve">De 19 de abril de 2016 a 19 de abril de 2019.
</t>
  </si>
  <si>
    <t xml:space="preserve">Presidente: 
Alex Gonzalo Leal Valverde, 
</t>
  </si>
  <si>
    <t>amulenpro@gmail.com</t>
  </si>
  <si>
    <t xml:space="preserve">Pasaje Mauco N°52, Villa Galilea, Valdivia, Región de Los Rios.
</t>
  </si>
  <si>
    <t xml:space="preserve">Teléfono: 996739075
</t>
  </si>
  <si>
    <t>valdivia</t>
  </si>
  <si>
    <t>Se acompaña certificado financiero de fecha 2 de agosto de 2018, correspondiente al año 2017, aprobado por el Sub Departamento de Supervisión Financiera Nacional.</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</si>
  <si>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</si>
  <si>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</si>
  <si>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</si>
  <si>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</si>
  <si>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</si>
  <si>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</si>
  <si>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 xml:space="preserve">Fono 2314772 </t>
  </si>
  <si>
    <t>las condes</t>
  </si>
  <si>
    <t>Se acompañan antecedentes financieros, correspondiente al año 2012, aprobados por el Departamento de Administración y Finanzas</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</si>
  <si>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</si>
  <si>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</si>
  <si>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</si>
  <si>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</si>
  <si>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</si>
  <si>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</si>
  <si>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</si>
  <si>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</si>
  <si>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</si>
  <si>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lautaro</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</si>
  <si>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</si>
  <si>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</si>
  <si>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</si>
  <si>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</si>
  <si>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</si>
  <si>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</si>
  <si>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Viña del Mar</t>
  </si>
  <si>
    <t xml:space="preserve">aspautquintaregión@gmail.com
</t>
  </si>
  <si>
    <t>(32)  2694515</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</si>
  <si>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</si>
  <si>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</si>
  <si>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</si>
  <si>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san miguel</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</si>
  <si>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</si>
  <si>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</si>
  <si>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</si>
  <si>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t>
  </si>
  <si>
    <t>Durarán 02 años en sus cargos</t>
  </si>
  <si>
    <t>De 28 de agosto de 2017 al 28 de agosto de 2019.</t>
  </si>
  <si>
    <t>fonos (02)- 2743150</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</si>
  <si>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</si>
  <si>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</si>
  <si>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</si>
  <si>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</si>
  <si>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</si>
  <si>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</si>
  <si>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</si>
  <si>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</si>
  <si>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</si>
  <si>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</si>
  <si>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</si>
  <si>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</si>
  <si>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</si>
  <si>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</si>
  <si>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</si>
  <si>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</si>
  <si>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</si>
  <si>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</si>
  <si>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</si>
  <si>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</si>
  <si>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arica</t>
  </si>
  <si>
    <t>Se acompaña antecedentes Financieros correspondiente al año 2014,  aprobados por el departamento de Administración y Finanzas</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</si>
  <si>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</si>
  <si>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</si>
  <si>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</si>
  <si>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</si>
  <si>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</si>
  <si>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</si>
  <si>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</si>
  <si>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</si>
  <si>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</si>
  <si>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</si>
  <si>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</si>
  <si>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</si>
  <si>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Pedro de Valdivia Nº 0335, comuna de Villarrica, Novena Región.
</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</si>
  <si>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</si>
  <si>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</si>
  <si>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</si>
  <si>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</si>
  <si>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</si>
  <si>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</si>
  <si>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</si>
  <si>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</si>
  <si>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</si>
  <si>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</si>
  <si>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</si>
  <si>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renca</t>
  </si>
  <si>
    <t xml:space="preserve">93401: Institución de Asistencia Social  </t>
  </si>
  <si>
    <t>Se acompaña antecedentes financieros correspondientes al año 2013, aprobado por el Sub Departamento de Supervisión Financiera Nacional.</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</si>
  <si>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</si>
  <si>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</si>
  <si>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</si>
  <si>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</si>
  <si>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</si>
  <si>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</si>
  <si>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</si>
  <si>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</si>
  <si>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</si>
  <si>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</si>
  <si>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</si>
  <si>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</si>
  <si>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</si>
  <si>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</si>
  <si>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</si>
  <si>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</si>
  <si>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</si>
  <si>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</si>
  <si>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</si>
  <si>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</si>
  <si>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</si>
  <si>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</si>
  <si>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 xml:space="preserve">Otorgada por Decreto Supremo Nº 992, de fecha 25 de octubre de 1985, del Ministerio de Justicia, publicado en el Diario Oficial el día 02 de diciembre de 1985. </t>
  </si>
  <si>
    <t>Certificado de vigencia de Personas Jurídicas sin fines de lucro Folio Nº 50964390, de 12 de junio de 2018, del Servicio de Registro Civil e Identificación.</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</si>
  <si>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</si>
  <si>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</si>
  <si>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</si>
  <si>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</si>
  <si>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</si>
  <si>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</si>
  <si>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</si>
  <si>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</si>
  <si>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</si>
  <si>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</si>
  <si>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</si>
  <si>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</si>
  <si>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</si>
  <si>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</si>
  <si>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</si>
  <si>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</si>
  <si>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</si>
  <si>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</si>
  <si>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</si>
  <si>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</si>
  <si>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</si>
  <si>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</si>
  <si>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</si>
  <si>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</si>
  <si>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</si>
  <si>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</si>
  <si>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</si>
  <si>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</si>
  <si>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</si>
  <si>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</si>
  <si>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</si>
  <si>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</si>
  <si>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</si>
  <si>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</si>
  <si>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</si>
  <si>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</si>
  <si>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</si>
  <si>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Derecho Público.</t>
  </si>
  <si>
    <t xml:space="preserve">Ley Nº 17.995, de 1981, del Ministerio de Justicia. </t>
  </si>
  <si>
    <t>Asistencia judicial y/o jurídica gratuita a personas de escasos recursos.</t>
  </si>
  <si>
    <t xml:space="preserve">Freire Nº 1220, Concepción, Octava Región. 
</t>
  </si>
  <si>
    <t>concepcion</t>
  </si>
  <si>
    <t>No se acompañan. Aplica Informe Jurídico Nº 09, de  fecha 14 de marzo de 2011 del Departamento Jurídico y Dictamen Nº 070791, de 2009, de la Contraloría General de la República</t>
  </si>
  <si>
    <t>Corporación de Derecho Público</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</si>
  <si>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</si>
  <si>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</si>
  <si>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</si>
  <si>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</si>
  <si>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</si>
  <si>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</si>
  <si>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</si>
  <si>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</si>
  <si>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</si>
  <si>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iquique</t>
  </si>
  <si>
    <t>No se acompañan. Aplica Informe Jurídico Nº 09, de  fecha 14 de marzo de 2011 del Departamento Jurídico y Dictamen Nº 070791, de 2009, de la Contraloría General de la República.</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</si>
  <si>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</si>
  <si>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</si>
  <si>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</si>
  <si>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</si>
  <si>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</si>
  <si>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</si>
  <si>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</si>
  <si>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valpariso</t>
  </si>
  <si>
    <t>V</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</si>
  <si>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</si>
  <si>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</si>
  <si>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</si>
  <si>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</si>
  <si>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</si>
  <si>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</si>
  <si>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</si>
  <si>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Derecho Privado. </t>
  </si>
  <si>
    <t>Otorgada por Decreto Exento N° 716, de 22 de febrero de 2008, del Ministerio de Justicia y Derechos Humanos.</t>
  </si>
  <si>
    <t>Certificado de Vigencia de Persona Jurídica sin Fines de Lucro, Folio N° 43413849, de 12 de enero de 2018, del Servicio de Registro Civil e Identificación.</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</si>
  <si>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</si>
  <si>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</si>
  <si>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</si>
  <si>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</si>
  <si>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</si>
  <si>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</si>
  <si>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</si>
  <si>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</si>
  <si>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Temuco.</t>
  </si>
  <si>
    <t xml:space="preserve">981796585
</t>
  </si>
  <si>
    <t>lucit@gmail.com</t>
  </si>
  <si>
    <t xml:space="preserve">Antecedentes financieros correspondientes al año 2017, aprobados por el Sub Departamento de Supervisión Financiera Nacional.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</si>
  <si>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</si>
  <si>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</si>
  <si>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</si>
  <si>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</si>
  <si>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</si>
  <si>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</si>
  <si>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</si>
  <si>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</si>
  <si>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</si>
  <si>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</si>
  <si>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</si>
  <si>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</si>
  <si>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</si>
  <si>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</si>
  <si>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</si>
  <si>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</si>
  <si>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</si>
  <si>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</si>
  <si>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</si>
  <si>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</si>
  <si>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</si>
  <si>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</si>
  <si>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</si>
  <si>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</si>
  <si>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</si>
  <si>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</si>
  <si>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</si>
  <si>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</si>
  <si>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</si>
  <si>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</si>
  <si>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Raúl Antonio Cancino Flores,
Loreto Isabel Valdés Castillo, 
Jimena Del Carmen Maldonado Verdugo,
</t>
  </si>
  <si>
    <t xml:space="preserve">03 de octubre de 2015 al 03 de octubre de 2020. </t>
  </si>
  <si>
    <t xml:space="preserve">José Miguel Araya Garrido, </t>
  </si>
  <si>
    <t>shalom-jany@hotmail.com</t>
  </si>
  <si>
    <t xml:space="preserve">Calle 13 Sur 4 Poniente Nº 519, comuna de Talca, VII Región del Maule.
</t>
  </si>
  <si>
    <t>Fono: 71 2 383436
Celular: 98694714</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</si>
  <si>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</si>
  <si>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</si>
  <si>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</si>
  <si>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</si>
  <si>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</si>
  <si>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</si>
  <si>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</si>
  <si>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</si>
  <si>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</si>
  <si>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</si>
  <si>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</si>
  <si>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</si>
  <si>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</si>
  <si>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</si>
  <si>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</si>
  <si>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lo barnechea</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</si>
  <si>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</si>
  <si>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</si>
  <si>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</si>
  <si>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</si>
  <si>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</si>
  <si>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</si>
  <si>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</si>
  <si>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</si>
  <si>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</si>
  <si>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</si>
  <si>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san pedro</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</si>
  <si>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</si>
  <si>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</si>
  <si>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</si>
  <si>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</si>
  <si>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De  29 de julio de 2016 a 29 de julio de 2019. </t>
  </si>
  <si>
    <t xml:space="preserve">Gerente General: Jaime Enrique Vilches González, 
Delegación: 
Presidente: Eduardo Conca Calvo,
Tesorero: Juan Pavés Peñaloza ,  
Secretario Ejecutivo: Jaime Enrique Vilches González, . Para obligar a la Corporación, deben actuar dos cualquiera de ellos.
</t>
  </si>
  <si>
    <t xml:space="preserve">Santa Isabel Nº 345, Santiago, Región Metropolitana. 
</t>
  </si>
  <si>
    <t>Santiago</t>
  </si>
  <si>
    <t xml:space="preserve">corporacion.central@gmail.com
vilches.jaime@gmail.com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</si>
  <si>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</si>
  <si>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</si>
  <si>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</si>
  <si>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</si>
  <si>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</si>
  <si>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</si>
  <si>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</si>
  <si>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</si>
  <si>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</si>
  <si>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talcahuano</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</si>
  <si>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</si>
  <si>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</si>
  <si>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</si>
  <si>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</si>
  <si>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</si>
  <si>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</si>
  <si>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</si>
  <si>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</si>
  <si>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</si>
  <si>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</si>
  <si>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</si>
  <si>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</si>
  <si>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</si>
  <si>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</si>
  <si>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</si>
  <si>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</si>
  <si>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</si>
  <si>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</si>
  <si>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</si>
  <si>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</si>
  <si>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</si>
  <si>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</si>
  <si>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quisco</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</si>
  <si>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</si>
  <si>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</si>
  <si>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</si>
  <si>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</si>
  <si>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</si>
  <si>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</si>
  <si>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</si>
  <si>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</si>
  <si>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</si>
  <si>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</si>
  <si>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</si>
  <si>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</si>
  <si>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</si>
  <si>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</si>
  <si>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</si>
  <si>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</si>
  <si>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</si>
  <si>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</si>
  <si>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</si>
  <si>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</si>
  <si>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</si>
  <si>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</si>
  <si>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</si>
  <si>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</si>
  <si>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</si>
  <si>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</si>
  <si>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</si>
  <si>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</si>
  <si>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</si>
  <si>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</si>
  <si>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</si>
  <si>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</si>
  <si>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</si>
  <si>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</si>
  <si>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</si>
  <si>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</si>
  <si>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</si>
  <si>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</si>
  <si>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</si>
  <si>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</si>
  <si>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</si>
  <si>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</si>
  <si>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</si>
  <si>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</si>
  <si>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</si>
  <si>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La Candelaria Nº 1998, comuna de Maipú, Región Metropolitana,  </t>
  </si>
  <si>
    <t>maipú</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</si>
  <si>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</si>
  <si>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</si>
  <si>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</si>
  <si>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</si>
  <si>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</si>
  <si>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</si>
  <si>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</si>
  <si>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</si>
  <si>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</si>
  <si>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</si>
  <si>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</si>
  <si>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</si>
  <si>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</si>
  <si>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</si>
  <si>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</si>
  <si>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</si>
  <si>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</si>
  <si>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</si>
  <si>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</si>
  <si>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</si>
  <si>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</si>
  <si>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</si>
  <si>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</si>
  <si>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</si>
  <si>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</si>
  <si>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</si>
  <si>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</si>
  <si>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Directora Ejecutiva: Milagros Isabel Neghme Cristi, 
Presidente: Exequiel González Balbontín, 
Podrán actuar conjunta o separadamente.
Poderes especiales: 
Alejandro Andrés Astorga Arancibia, 
Catalina Lastarria Cádiz, 
Podrán actuar conjunta o separadamente.
</t>
  </si>
  <si>
    <t xml:space="preserve">Carlos Justiniano Nº 1123, comuna de Providencia, Región Metropolitana.
</t>
  </si>
  <si>
    <t>Providencia</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</si>
  <si>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</si>
  <si>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</si>
  <si>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</si>
  <si>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Valparaíso
</t>
  </si>
  <si>
    <t xml:space="preserve">989146291
</t>
  </si>
  <si>
    <t xml:space="preserve">corpai.valparaiso@gmail.com
</t>
  </si>
  <si>
    <t xml:space="preserve">Antecedentes financieros correspondientes al año 2017, aprobados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</si>
  <si>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</si>
  <si>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</si>
  <si>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</si>
  <si>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</si>
  <si>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</si>
  <si>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</si>
  <si>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</si>
  <si>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</si>
  <si>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</si>
  <si>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</si>
  <si>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</si>
  <si>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</si>
  <si>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</si>
  <si>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</si>
  <si>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</si>
  <si>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</si>
  <si>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</si>
  <si>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</si>
  <si>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</si>
  <si>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</si>
  <si>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</si>
  <si>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</si>
  <si>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</si>
  <si>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</si>
  <si>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</si>
  <si>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</si>
  <si>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</si>
  <si>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</si>
  <si>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</si>
  <si>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</si>
  <si>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</si>
  <si>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</si>
  <si>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</si>
  <si>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</si>
  <si>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</si>
  <si>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</si>
  <si>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</si>
  <si>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</si>
  <si>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26 de abril de 2018 – al 26 de abril de 2021.</t>
  </si>
  <si>
    <t xml:space="preserve">Lautaro Nº 2755, comuna de La Pintana, Villa Jorge Yarur Banna, Región Metropolitana.
</t>
  </si>
  <si>
    <t>La Pintana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</si>
  <si>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</si>
  <si>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</si>
  <si>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</si>
  <si>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</si>
  <si>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</si>
  <si>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</si>
  <si>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</si>
  <si>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</si>
  <si>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</si>
  <si>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</si>
  <si>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</si>
  <si>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</si>
  <si>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</si>
  <si>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</si>
  <si>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</si>
  <si>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</si>
  <si>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</si>
  <si>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</si>
  <si>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</si>
  <si>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</si>
  <si>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</si>
  <si>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</si>
  <si>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</si>
  <si>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</si>
  <si>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</si>
  <si>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</si>
  <si>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</si>
  <si>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</si>
  <si>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</si>
  <si>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</si>
  <si>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</si>
  <si>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</si>
  <si>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</si>
  <si>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</si>
  <si>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</si>
  <si>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</si>
  <si>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</si>
  <si>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</si>
  <si>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</si>
  <si>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</si>
  <si>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</si>
  <si>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</si>
  <si>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</si>
  <si>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</si>
  <si>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</si>
  <si>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</si>
  <si>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</si>
  <si>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</si>
  <si>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</si>
  <si>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</si>
  <si>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</si>
  <si>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linares</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</si>
  <si>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</si>
  <si>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</si>
  <si>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</si>
  <si>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</si>
  <si>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</si>
  <si>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</si>
  <si>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</si>
  <si>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</si>
  <si>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Presidente: 
Felipe Andrés Medina Velásquez, 
</t>
  </si>
  <si>
    <t xml:space="preserve">Durarán 3años en sus cargos por estatutos.  </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</si>
  <si>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</si>
  <si>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</si>
  <si>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</si>
  <si>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</si>
  <si>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</si>
  <si>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</si>
  <si>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</si>
  <si>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</si>
  <si>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</si>
  <si>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santiago centro</t>
  </si>
  <si>
    <t xml:space="preserve">Se acompaña Balance General Tributario, correspondiente al ejercicio tributario del año 2007, autorizado ante notario público, del 23 de abril de 2008.
</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</si>
  <si>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</si>
  <si>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</si>
  <si>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</si>
  <si>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</si>
  <si>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</si>
  <si>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</si>
  <si>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</si>
  <si>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</si>
  <si>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</si>
  <si>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</si>
  <si>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</si>
  <si>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</si>
  <si>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</si>
  <si>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</si>
  <si>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</si>
  <si>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 xml:space="preserve"> Pelarco</t>
  </si>
  <si>
    <t>Se acompañan antecedentes financieros año 2014, aprobados por el Departamento de Administración y Finanzas.</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</si>
  <si>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</si>
  <si>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</si>
  <si>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</si>
  <si>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 xml:space="preserve"> hogarbelen@hotmail.com  
</t>
  </si>
  <si>
    <t>fono (71)  2241065</t>
  </si>
  <si>
    <t>Talca</t>
  </si>
  <si>
    <t xml:space="preserve">Decreto Supremo Nº1079, de 04 de noviembre de 1987, del Ministerio de Justicia. </t>
  </si>
  <si>
    <t xml:space="preserve">Dar un hogar, cuidado, atención, educación y alimentación a menores en situación irregular.
</t>
  </si>
  <si>
    <t xml:space="preserve">DIRECTORIO:
Presidente: Pilar Larraín Undurraga,  
Secretario: Ignacio Correa Munita,
Tesorero: René Saavedra Contreras,
Director: Rodrigo Eduardo Medina Gómez 
Director: Luisa Angélica Yevilaf Chancaqueo,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</si>
  <si>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</si>
  <si>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</si>
  <si>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</si>
  <si>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</si>
  <si>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</si>
  <si>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</si>
  <si>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</si>
  <si>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</si>
  <si>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</si>
  <si>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</si>
  <si>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</si>
  <si>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</si>
  <si>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</si>
  <si>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</si>
  <si>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</si>
  <si>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</si>
  <si>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</si>
  <si>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</si>
  <si>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</si>
  <si>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</si>
  <si>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</si>
  <si>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</si>
  <si>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</si>
  <si>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</si>
  <si>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</si>
  <si>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</si>
  <si>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</si>
  <si>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</si>
  <si>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</si>
  <si>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</si>
  <si>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</si>
  <si>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</si>
  <si>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</si>
  <si>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</si>
  <si>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</si>
  <si>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</si>
  <si>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</si>
  <si>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</si>
  <si>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</si>
  <si>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</si>
  <si>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</si>
  <si>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</si>
  <si>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</si>
  <si>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</si>
  <si>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</si>
  <si>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</si>
  <si>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</si>
  <si>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</si>
  <si>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</si>
  <si>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</si>
  <si>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</si>
  <si>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</si>
  <si>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</si>
  <si>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 xml:space="preserve"> Melipilla</t>
  </si>
  <si>
    <t>Se acompaña certificado financiero de fecha 27 de julio de 2010, correspondiente al año 2009, aprobado por el Sub Departamento de Supervisión Financiera Nacional.</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</si>
  <si>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</si>
  <si>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</si>
  <si>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</si>
  <si>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</si>
  <si>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</si>
  <si>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</si>
  <si>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</si>
  <si>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</si>
  <si>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</si>
  <si>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</si>
  <si>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</si>
  <si>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</si>
  <si>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</si>
  <si>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 xml:space="preserve"> Certificado de Vigencia N°20166, de 4 de octubre de 2011, del Ministerio de Justicia.</t>
  </si>
  <si>
    <t xml:space="preserve">Presidente: Enrique Villegas Meza  
Vicepresidente: Javier  Silva González 
Secretario:  Eduardo Rodríguez Molina 
Tesorera: Ximena Cayupil Maliqueo
</t>
  </si>
  <si>
    <t>3 años.</t>
  </si>
  <si>
    <t xml:space="preserve">Presidente:  Enrique Villegas Meza 
</t>
  </si>
  <si>
    <t>Arco Iris Nº 1756, Villa Horizonte, Puente Alto, Región Metropolitana.</t>
  </si>
  <si>
    <t>Puente Alto</t>
  </si>
  <si>
    <t xml:space="preserve">
Balance Financiero, correspondiente al año 2011, de fecha 6 septiembre de 2012, aprobado por el Sub Departamento de Supervisión Financiera Nacional.
</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</si>
  <si>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</si>
  <si>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</si>
  <si>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</si>
  <si>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</si>
  <si>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</si>
  <si>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</si>
  <si>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</si>
  <si>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</si>
  <si>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</si>
  <si>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</si>
  <si>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</si>
  <si>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</si>
  <si>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</si>
  <si>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</si>
  <si>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</si>
  <si>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</si>
  <si>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</si>
  <si>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</si>
  <si>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Otorgada por Decreto Supremo N° 1208, de 29 de agosto de 1994, por el Ministerio de Justicia.</t>
  </si>
  <si>
    <t>Certificado de Vigencia Folio N° 500187474738, de 06 de julio de 2018, del Servicio de Registro Civil e Identificación.</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</si>
  <si>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</si>
  <si>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Presidente: Luis Felipe Ovalle Valdés, 
Gerente General:  Paulina Valenzuela Miño, 
En caso de ausencia o imposibilidad de doña Paulina Valenzuela, la subrogará con iguales facultades Luz María Medina García, 
</t>
  </si>
  <si>
    <t xml:space="preserve">Bremen N° 1316, comuna de Ñuñoa, Región Metropolitana
</t>
  </si>
  <si>
    <t>Fono: 2276725</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</si>
  <si>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</si>
  <si>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</si>
  <si>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</si>
  <si>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</si>
  <si>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</si>
  <si>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</si>
  <si>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</si>
  <si>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</si>
  <si>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</si>
  <si>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</si>
  <si>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</si>
  <si>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</si>
  <si>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</si>
  <si>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</si>
  <si>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</si>
  <si>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</si>
  <si>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</si>
  <si>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</si>
  <si>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</si>
  <si>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</si>
  <si>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</si>
  <si>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</si>
  <si>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</si>
  <si>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</si>
  <si>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</si>
  <si>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</si>
  <si>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</si>
  <si>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</si>
  <si>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</si>
  <si>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</si>
  <si>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</si>
  <si>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</si>
  <si>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</si>
  <si>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</si>
  <si>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</si>
  <si>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</si>
  <si>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</si>
  <si>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</si>
  <si>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</si>
  <si>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 xml:space="preserve"> Santiago</t>
  </si>
  <si>
    <t>Se acompañan antecedentes financieros año 2013, aprobados por el Departamento de Administración y Finanzas.</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</si>
  <si>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</si>
  <si>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</si>
  <si>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</si>
  <si>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</si>
  <si>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</si>
  <si>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</si>
  <si>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 xml:space="preserve">Fono: 6402471, 
</t>
  </si>
  <si>
    <t>Cerro Navia</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</si>
  <si>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</si>
  <si>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</si>
  <si>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</si>
  <si>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</si>
  <si>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</si>
  <si>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</si>
  <si>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</si>
  <si>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</si>
  <si>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</si>
  <si>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</si>
  <si>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</si>
  <si>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</si>
  <si>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</si>
  <si>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</si>
  <si>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</si>
  <si>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</si>
  <si>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</si>
  <si>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</si>
  <si>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</si>
  <si>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</si>
  <si>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</si>
  <si>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</si>
  <si>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</si>
  <si>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</si>
  <si>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</si>
  <si>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</si>
  <si>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</si>
  <si>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</si>
  <si>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</si>
  <si>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</si>
  <si>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</si>
  <si>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</si>
  <si>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</si>
  <si>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</si>
  <si>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Última renovación de Directorio: 26 de Marzo de 2014.
Elección Alcalde: 06 de diciembre de 2012 a 06 de diciembre de 2016.
</t>
  </si>
  <si>
    <t xml:space="preserve">Presidente: 
José Sabat Marcos,  
Secretario General: 
Fernando Hudson Soto, 
</t>
  </si>
  <si>
    <t xml:space="preserve">Avda. Quinta N° 050, comuna de Villa Alemana, Quinta Región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</si>
  <si>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</si>
  <si>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</si>
  <si>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</si>
  <si>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</si>
  <si>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</si>
  <si>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</si>
  <si>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</si>
  <si>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</si>
  <si>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</si>
  <si>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</si>
  <si>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</si>
  <si>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</si>
  <si>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</si>
  <si>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</si>
  <si>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</si>
  <si>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</si>
  <si>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</si>
  <si>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</si>
  <si>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</si>
  <si>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</si>
  <si>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</si>
  <si>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</si>
  <si>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</si>
  <si>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</si>
  <si>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56-2-4407989
</t>
  </si>
  <si>
    <t xml:space="preserve">degas@cormup.cl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</si>
  <si>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</si>
  <si>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</si>
  <si>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</si>
  <si>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</si>
  <si>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</si>
  <si>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</si>
  <si>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</si>
  <si>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</si>
  <si>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 xml:space="preserve"> Punta Arenas</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</si>
  <si>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</si>
  <si>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</si>
  <si>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</si>
  <si>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</si>
  <si>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</si>
  <si>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</si>
  <si>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</si>
  <si>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</si>
  <si>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</si>
  <si>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</si>
  <si>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</si>
  <si>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</si>
  <si>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</si>
  <si>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</si>
  <si>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</si>
  <si>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</si>
  <si>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</si>
  <si>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</si>
  <si>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</si>
  <si>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</si>
  <si>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</si>
  <si>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</si>
  <si>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</si>
  <si>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</si>
  <si>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</si>
  <si>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</si>
  <si>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</si>
  <si>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</si>
  <si>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</si>
  <si>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</si>
  <si>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</si>
  <si>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</si>
  <si>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</si>
  <si>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</si>
  <si>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</si>
  <si>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</si>
  <si>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</si>
  <si>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</si>
  <si>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</si>
  <si>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</si>
  <si>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</si>
  <si>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</si>
  <si>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</si>
  <si>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</si>
  <si>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</si>
  <si>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</si>
  <si>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</si>
  <si>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</si>
  <si>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</si>
  <si>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</si>
  <si>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</si>
  <si>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</si>
  <si>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</si>
  <si>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</si>
  <si>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</si>
  <si>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</si>
  <si>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</si>
  <si>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</si>
  <si>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naimcurico@gmail.com
</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</si>
  <si>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</si>
  <si>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</si>
  <si>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</si>
  <si>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</si>
  <si>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</si>
  <si>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</si>
  <si>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</si>
  <si>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</si>
  <si>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</si>
  <si>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</si>
  <si>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</si>
  <si>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</si>
  <si>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</si>
  <si>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</si>
  <si>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</si>
  <si>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</si>
  <si>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</si>
  <si>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</si>
  <si>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</si>
  <si>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</si>
  <si>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</si>
  <si>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</si>
  <si>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</si>
  <si>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</si>
  <si>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</si>
  <si>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</si>
  <si>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</si>
  <si>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</si>
  <si>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</si>
  <si>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</si>
  <si>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</si>
  <si>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</si>
  <si>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</si>
  <si>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</si>
  <si>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</si>
  <si>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</si>
  <si>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</si>
  <si>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</si>
  <si>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</si>
  <si>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</si>
  <si>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</si>
  <si>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</si>
  <si>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</si>
  <si>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</si>
  <si>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</si>
  <si>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</si>
  <si>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</si>
  <si>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</si>
  <si>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</si>
  <si>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</si>
  <si>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</si>
  <si>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</si>
  <si>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</si>
  <si>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</si>
  <si>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</si>
  <si>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</si>
  <si>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</si>
  <si>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</si>
  <si>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</si>
  <si>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</si>
  <si>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</si>
  <si>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</si>
  <si>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</si>
  <si>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</si>
  <si>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</si>
  <si>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</si>
  <si>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</si>
  <si>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</si>
  <si>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</si>
  <si>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</si>
  <si>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</si>
  <si>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</si>
  <si>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</si>
  <si>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</si>
  <si>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</si>
  <si>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</si>
  <si>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</si>
  <si>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</si>
  <si>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</si>
  <si>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</si>
  <si>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</si>
  <si>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</si>
  <si>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</si>
  <si>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</si>
  <si>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</si>
  <si>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</si>
  <si>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</si>
  <si>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</si>
  <si>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</si>
  <si>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</si>
  <si>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</si>
  <si>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</si>
  <si>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</si>
  <si>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</si>
  <si>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</si>
  <si>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</si>
  <si>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</si>
  <si>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</si>
  <si>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Santiago Centro, La Serena</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</si>
  <si>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</si>
  <si>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</si>
  <si>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</si>
  <si>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</si>
  <si>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</si>
  <si>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</si>
  <si>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</si>
  <si>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</si>
  <si>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</si>
  <si>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</si>
  <si>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</si>
  <si>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</si>
  <si>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 San Bernardo</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</si>
  <si>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</si>
  <si>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</si>
  <si>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</si>
  <si>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</si>
  <si>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</si>
  <si>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</si>
  <si>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piie@academia.cl</t>
  </si>
  <si>
    <t xml:space="preserve">Dalmacia N° 1267, comuna de Providencia, Región  Metropolitana
</t>
  </si>
  <si>
    <t>F: 2096644,</t>
  </si>
  <si>
    <t>Se acompaña Certificado Financiero de la Institución correspondiente al 2011, aprobado por el Subdepartamento de Supervisión Financiera Nacional.</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</si>
  <si>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</si>
  <si>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</si>
  <si>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</si>
  <si>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</si>
  <si>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</si>
  <si>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</si>
  <si>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</si>
  <si>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</si>
  <si>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</si>
  <si>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</si>
  <si>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</si>
  <si>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</si>
  <si>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</si>
  <si>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</si>
  <si>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</si>
  <si>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</si>
  <si>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</si>
  <si>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</si>
  <si>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</si>
  <si>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</si>
  <si>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</si>
  <si>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</si>
  <si>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</si>
  <si>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</si>
  <si>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</si>
  <si>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</si>
  <si>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</si>
  <si>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</si>
  <si>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</si>
  <si>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</si>
  <si>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</si>
  <si>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</si>
  <si>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</si>
  <si>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</si>
  <si>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</si>
  <si>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</si>
  <si>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</si>
  <si>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</si>
  <si>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</si>
  <si>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</si>
  <si>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</si>
  <si>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</si>
  <si>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</si>
  <si>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</si>
  <si>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</si>
  <si>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</si>
  <si>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</si>
  <si>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</si>
  <si>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</si>
  <si>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</si>
  <si>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</si>
  <si>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</si>
  <si>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</si>
  <si>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</si>
  <si>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</si>
  <si>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</si>
  <si>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</si>
  <si>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</si>
  <si>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</si>
  <si>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</si>
  <si>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</si>
  <si>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</si>
  <si>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</si>
  <si>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</si>
  <si>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</si>
  <si>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</si>
  <si>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</si>
  <si>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</si>
  <si>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</si>
  <si>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</si>
  <si>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</si>
  <si>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</si>
  <si>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</si>
  <si>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</si>
  <si>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</si>
  <si>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</si>
  <si>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</si>
  <si>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</si>
  <si>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</si>
  <si>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</si>
  <si>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</si>
  <si>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</si>
  <si>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</si>
  <si>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</si>
  <si>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</si>
  <si>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</si>
  <si>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</si>
  <si>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</si>
  <si>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</si>
  <si>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</si>
  <si>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</si>
  <si>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</si>
  <si>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</si>
  <si>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</si>
  <si>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</si>
  <si>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</si>
  <si>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</si>
  <si>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</si>
  <si>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</si>
  <si>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</si>
  <si>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</si>
  <si>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</si>
  <si>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</si>
  <si>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</si>
  <si>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</si>
  <si>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</si>
  <si>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</si>
  <si>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</si>
  <si>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</si>
  <si>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</si>
  <si>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</si>
  <si>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</si>
  <si>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</si>
  <si>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</si>
  <si>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</si>
  <si>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</si>
  <si>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</si>
  <si>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</si>
  <si>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</si>
  <si>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</si>
  <si>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</si>
  <si>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</si>
  <si>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</si>
  <si>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</si>
  <si>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</si>
  <si>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</si>
  <si>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</si>
  <si>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</si>
  <si>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</si>
  <si>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</si>
  <si>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</si>
  <si>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</si>
  <si>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</si>
  <si>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</si>
  <si>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</si>
  <si>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</si>
  <si>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</si>
  <si>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</si>
  <si>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</si>
  <si>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Presidenta: Sor Florisia Myriam Vásquez Hernández 
Vice-Presidenta: Sor Alejandra Nelly Amijo Melis, 
Secretaria: Sor Roxana María Gaete Martínez, 
Tesorera: Sor Nilda de Jesus Campos Leiva 
</t>
  </si>
  <si>
    <t xml:space="preserve">: Indefinida. </t>
  </si>
  <si>
    <t xml:space="preserve">Sor Florisia Myriam Vásquez Hernández 
</t>
  </si>
  <si>
    <t xml:space="preserve"> hogarsrn@yahoo.es
</t>
  </si>
  <si>
    <t xml:space="preserve">San Martín N° 570, comuna de Curicó, Séptima Región
</t>
  </si>
  <si>
    <t>Fono: 75-2-312621,</t>
  </si>
  <si>
    <t xml:space="preserve"> Curicó</t>
  </si>
  <si>
    <t xml:space="preserve">Se acompaña certificado de antecedentes financieros, correspondiente al año 2017, aprobado por el Subdepartamento de Supervisión Financiera Nacional, para su aprobación. </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</si>
  <si>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</si>
  <si>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</si>
  <si>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</si>
  <si>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</si>
  <si>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</si>
  <si>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</si>
  <si>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</si>
  <si>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</si>
  <si>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</si>
  <si>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</si>
  <si>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</si>
  <si>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</si>
  <si>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</si>
  <si>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 xml:space="preserve">Presidenta: Ximena Oyarzo Mancilla, 
Poder general de representación y Administración a sor Brohana Angulo Saldivia,en calidad de gerente general, quién para actuar requiere la firma conjunta de uno o cualquiera de los miembros del directorio.
</t>
  </si>
  <si>
    <t xml:space="preserve">Avenida Manuel Antonio Matta Nº 762, comuna de Santiago, Región Metropolitana 
</t>
  </si>
  <si>
    <t>56-2 9126775</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</si>
  <si>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</si>
  <si>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</si>
  <si>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</si>
  <si>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</si>
  <si>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</si>
  <si>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</si>
  <si>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</si>
  <si>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</si>
  <si>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</si>
  <si>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</si>
  <si>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</si>
  <si>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</si>
  <si>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</si>
  <si>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</si>
  <si>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</si>
  <si>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</si>
  <si>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</si>
  <si>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</si>
  <si>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Rancagua.</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</si>
  <si>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</si>
  <si>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</si>
  <si>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</si>
  <si>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</si>
  <si>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</si>
  <si>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</si>
  <si>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</si>
  <si>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</si>
  <si>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</si>
  <si>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</si>
  <si>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Santiago.</t>
  </si>
  <si>
    <t>Se acompaña Certificado Financiero año 2009, aprobado por el Subdepartamento de  Supervisión Financiera Nacional.</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</si>
  <si>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</si>
  <si>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</si>
  <si>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</si>
  <si>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</si>
  <si>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</si>
  <si>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</si>
  <si>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</si>
  <si>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</si>
  <si>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</si>
  <si>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</si>
  <si>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</si>
  <si>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</si>
  <si>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</si>
  <si>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</si>
  <si>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04 de abril de 2018</t>
  </si>
  <si>
    <t>Linares</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</si>
  <si>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</si>
  <si>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</si>
  <si>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</si>
  <si>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</si>
  <si>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</si>
  <si>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</si>
  <si>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</si>
  <si>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</si>
  <si>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</si>
  <si>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</si>
  <si>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</si>
  <si>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</si>
  <si>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</si>
  <si>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</si>
  <si>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</si>
  <si>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</si>
  <si>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</si>
  <si>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</si>
  <si>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</si>
  <si>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</si>
  <si>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</si>
  <si>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</si>
  <si>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</si>
  <si>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</si>
  <si>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</si>
  <si>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</si>
  <si>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</si>
  <si>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</si>
  <si>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</si>
  <si>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</si>
  <si>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</si>
  <si>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</si>
  <si>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</si>
  <si>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</si>
  <si>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</si>
  <si>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</si>
  <si>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</si>
  <si>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</si>
  <si>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</si>
  <si>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</si>
  <si>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</si>
  <si>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</si>
  <si>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</si>
  <si>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</si>
  <si>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</si>
  <si>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</si>
  <si>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</si>
  <si>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</si>
  <si>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</si>
  <si>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</si>
  <si>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</si>
  <si>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</si>
  <si>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Providencia.</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</si>
  <si>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</si>
  <si>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</si>
  <si>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</si>
  <si>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</si>
  <si>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</si>
  <si>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</si>
  <si>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</si>
  <si>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</si>
  <si>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</si>
  <si>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</si>
  <si>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</si>
  <si>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</si>
  <si>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</si>
  <si>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</si>
  <si>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</si>
  <si>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</si>
  <si>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 xml:space="preserve">Fono: 6652150, 
</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</si>
  <si>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</si>
  <si>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</si>
  <si>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</si>
  <si>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</si>
  <si>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Hualpen</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</si>
  <si>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</si>
  <si>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</si>
  <si>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</si>
  <si>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Paseo Pdte. Errázuriz Echaurren N° 2631, 5° piso, comuna de Providencia, Santiago, Región Metropolitana.
</t>
  </si>
  <si>
    <t>228737900 - 228737980</t>
  </si>
  <si>
    <t>http://www.ciudaddelnino.cl</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</si>
  <si>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</si>
  <si>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</si>
  <si>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</si>
  <si>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</si>
  <si>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</si>
  <si>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</si>
  <si>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</si>
  <si>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</si>
  <si>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</si>
  <si>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</si>
  <si>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</si>
  <si>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</si>
  <si>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</si>
  <si>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</si>
  <si>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</si>
  <si>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</si>
  <si>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</si>
  <si>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</si>
  <si>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</si>
  <si>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</si>
  <si>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</si>
  <si>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</si>
  <si>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</si>
  <si>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</si>
  <si>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</si>
  <si>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</si>
  <si>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</si>
  <si>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</si>
  <si>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</si>
  <si>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Curacaví
</t>
  </si>
  <si>
    <t xml:space="preserve">Antecedentes financieros correspondientes al año 2016, aprobados por el Departamento de Administración y Finanzas.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</si>
  <si>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</si>
  <si>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</si>
  <si>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</si>
  <si>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</si>
  <si>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</si>
  <si>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</si>
  <si>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</si>
  <si>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</si>
  <si>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</si>
  <si>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</si>
  <si>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</si>
  <si>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</si>
  <si>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</si>
  <si>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</si>
  <si>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</si>
  <si>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</si>
  <si>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</si>
  <si>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</si>
  <si>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</si>
  <si>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</si>
  <si>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</si>
  <si>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</si>
  <si>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</si>
  <si>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</si>
  <si>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</si>
  <si>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</si>
  <si>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</si>
  <si>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</si>
  <si>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</si>
  <si>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 xml:space="preserve">Dar hogar a los niños desamparados que carecen de él; educarlos y prepararlos para la vida. </t>
  </si>
  <si>
    <t>Erigida de acuerdo al Derecho Canónico, por Decreto N° 314, del Arzobispado de Santiago, de fecha 1 de octubre de 1999.</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</si>
  <si>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</si>
  <si>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</si>
  <si>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</si>
  <si>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</si>
  <si>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</si>
  <si>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</si>
  <si>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</si>
  <si>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</si>
  <si>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</si>
  <si>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</si>
  <si>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 xml:space="preserve"> Huechuraba</t>
  </si>
  <si>
    <t>Se acompaña Certificado de la Institución y Balance General, ambos correspondientes al año 2008, aprobados por el Subdepartamento de Supervisión Financiera.</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</si>
  <si>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</si>
  <si>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</si>
  <si>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</si>
  <si>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</si>
  <si>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</si>
  <si>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</si>
  <si>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</si>
  <si>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</si>
  <si>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 xml:space="preserve"> Puente Alto</t>
  </si>
  <si>
    <t>Se acompaña Balance Tributario y Certificado de la Institución correspondiente a antecedentes financieros del año 2009, aprobado por el Subdepartamento de Supervisión Financiera.</t>
  </si>
  <si>
    <t>71.152.400-2</t>
  </si>
  <si>
    <t xml:space="preserve">Decreto Supremo Nº 444, de 04 de mayo de 1983, del Ministerio de Justicia. </t>
  </si>
  <si>
    <t xml:space="preserve">Protección y asistencia de personas de escasos recursos, cualquiera sea su edad, sexo o religión.
</t>
  </si>
  <si>
    <t>3 años en sus cargos.</t>
  </si>
  <si>
    <t xml:space="preserve">Presidenta: Irene del Carmen Arias Vielma, 
Directora Ejecutiva Interina:  Emilia Prosperina Baeza Ulloa  
</t>
  </si>
  <si>
    <t xml:space="preserve">Amanda Labarca N° 4631, Población Jaime Eyzaguirre. Comuna de Macul, Región Metropolitana.
</t>
  </si>
  <si>
    <t xml:space="preserve">Fono: 2715736, </t>
  </si>
  <si>
    <t>Macul</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</si>
  <si>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</si>
  <si>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</si>
  <si>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</si>
  <si>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</si>
  <si>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</si>
  <si>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</si>
  <si>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José Esteban Raúl Ahumada Figueroa, 
Poder de Representación:
María Jesús Egaña Velarde, 
María Dolores González Ramírez, 
Daniel Anthony Panchot Schaefer, 
Directora Ejecutiva: Carolina Judith Gana Ahumada,
</t>
  </si>
  <si>
    <t xml:space="preserve">e-mdoloresama@hotmail.com
</t>
  </si>
  <si>
    <t xml:space="preserve">Egaña N°940, comuna de Peñalolen, Región Metropolitana
</t>
  </si>
  <si>
    <t>Fonos 22268000-2776769</t>
  </si>
  <si>
    <t>Peñalolen</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</si>
  <si>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</si>
  <si>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</si>
  <si>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</si>
  <si>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</si>
  <si>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</si>
  <si>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</si>
  <si>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</si>
  <si>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</si>
  <si>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</si>
  <si>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</si>
  <si>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Quinta Norma</t>
  </si>
  <si>
    <t>Se acompaña Certificado de los antecedentes financieros de la Institución correspondientes al año 2009, aprobados por el Subdepartamento de Supervisión Financiera Nacional.</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</si>
  <si>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</si>
  <si>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</si>
  <si>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</si>
  <si>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</si>
  <si>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</si>
  <si>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</si>
  <si>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</si>
  <si>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</si>
  <si>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</si>
  <si>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</si>
  <si>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</si>
  <si>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</si>
  <si>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</si>
  <si>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</si>
  <si>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</si>
  <si>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</si>
  <si>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</si>
  <si>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</si>
  <si>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</si>
  <si>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</si>
  <si>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</si>
  <si>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</si>
  <si>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</si>
  <si>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</si>
  <si>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</si>
  <si>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</si>
  <si>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</si>
  <si>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</si>
  <si>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</si>
  <si>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</si>
  <si>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</si>
  <si>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</si>
  <si>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</si>
  <si>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</si>
  <si>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</si>
  <si>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</si>
  <si>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</si>
  <si>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</si>
  <si>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</si>
  <si>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</si>
  <si>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</si>
  <si>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</si>
  <si>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</si>
  <si>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</si>
  <si>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</si>
  <si>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</si>
  <si>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Certificado de Vigencia, Folio Nº 500193380999, emitido con fecha 5 de septiembre de 2018, por el SRCeI.</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</si>
  <si>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</si>
  <si>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</si>
  <si>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 04 años, 9 de marzo de 2018 al 9 de marzo de 2022. Ello en atención a la disposición contenida en el Artículo Primero Transitorio de la escritura de constitución, por la cual el plazo se contabiliza desde el registro por parte del SRCEI, sin perjuicio de que el acto de constitución es del 21 de febrero de 2018.
Los miembros del Directorio deberán ser designados por los Fundadores, además de ser confirmados en sus cargos por los mismos, cada 2 años. (artículo 8° de los Estatutos).
</t>
  </si>
  <si>
    <t xml:space="preserve">María Luisa Hurtado Rozas, </t>
  </si>
  <si>
    <t>mlhurtado@iceph.cl</t>
  </si>
  <si>
    <t xml:space="preserve">4 Norte N° 557, Oficina 3, comuna de Viña del Mar.
Región de Valparaíso.
</t>
  </si>
  <si>
    <t>Fono: 986942195-323114350</t>
  </si>
  <si>
    <t>Se acompaña Certificado Financiero año 2017, aprobado por el Subdepartamento de Supervisión Financiera Nacional, según consta de Memorándum N° 145, de 1 de octubre de 2018 de dicho Subdepartamento.</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</si>
  <si>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</si>
  <si>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</si>
  <si>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</si>
  <si>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</si>
  <si>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</si>
  <si>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</si>
  <si>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</si>
  <si>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</si>
  <si>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</si>
  <si>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</si>
  <si>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</si>
  <si>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</si>
  <si>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</si>
  <si>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</si>
  <si>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</si>
  <si>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</si>
  <si>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</si>
  <si>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</si>
  <si>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</si>
  <si>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</si>
  <si>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</si>
  <si>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</si>
  <si>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</si>
  <si>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</si>
  <si>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</si>
  <si>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</si>
  <si>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</si>
  <si>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</si>
  <si>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</si>
  <si>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</si>
  <si>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</si>
  <si>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</si>
  <si>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</si>
  <si>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</si>
  <si>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</si>
  <si>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paihuen@fundacionpaihuen.cl</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</si>
  <si>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</si>
  <si>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</si>
  <si>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</si>
  <si>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</si>
  <si>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</si>
  <si>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</si>
  <si>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</si>
  <si>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</si>
  <si>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</si>
  <si>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</si>
  <si>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Renca,</t>
  </si>
  <si>
    <t>Se acompaña Certificado Financiero correspondiente al  año 2017, aprobados por el Sub Departamento de Supervisión Financiera Nacional.</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</si>
  <si>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</si>
  <si>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</si>
  <si>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</si>
  <si>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</si>
  <si>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</si>
  <si>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</si>
  <si>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</si>
  <si>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</si>
  <si>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</si>
  <si>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</si>
  <si>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</si>
  <si>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</si>
  <si>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</si>
  <si>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</si>
  <si>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</si>
  <si>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</si>
  <si>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</si>
  <si>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</si>
  <si>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</si>
  <si>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</si>
  <si>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</si>
  <si>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</si>
  <si>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</si>
  <si>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</si>
  <si>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</si>
  <si>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</si>
  <si>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</si>
  <si>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</si>
  <si>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</si>
  <si>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</si>
  <si>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</si>
  <si>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</si>
  <si>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</si>
  <si>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</si>
  <si>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</si>
  <si>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</si>
  <si>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 xml:space="preserve">Viña del Mar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</si>
  <si>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</si>
  <si>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</si>
  <si>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</si>
  <si>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</si>
  <si>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</si>
  <si>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</si>
  <si>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</si>
  <si>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</si>
  <si>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</si>
  <si>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</si>
  <si>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</si>
  <si>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</si>
  <si>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</si>
  <si>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</si>
  <si>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</si>
  <si>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</si>
  <si>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</si>
  <si>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</si>
  <si>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</si>
  <si>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</si>
  <si>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</si>
  <si>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</si>
  <si>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</si>
  <si>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</si>
  <si>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</si>
  <si>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</si>
  <si>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</si>
  <si>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</si>
  <si>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</si>
  <si>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Presidenta: 
MARÍA CAROLINA BEZMALINOVIC MORALES, 
Secretaria: 
MARÍA ISABEL ELENA BAZAN ACRDENAS, 
Tesorera:
CAROLINA IRENE ETERONOVIC SUDY,
</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</si>
  <si>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</si>
  <si>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</si>
  <si>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</si>
  <si>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</si>
  <si>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</si>
  <si>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</si>
  <si>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</si>
  <si>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</si>
  <si>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</si>
  <si>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</si>
  <si>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</si>
  <si>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</si>
  <si>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la Reina</t>
  </si>
  <si>
    <t xml:space="preserve">Se acompaña Certificado Financiero de la Institución y Balance General, ambos correspondientes al año 2010, los cuales fueron aprobados por  la Unidad de Supervisión Financiera Nacional
.
</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</si>
  <si>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</si>
  <si>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</si>
  <si>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</si>
  <si>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</si>
  <si>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</si>
  <si>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</si>
  <si>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</si>
  <si>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</si>
  <si>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</si>
  <si>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</si>
  <si>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 xml:space="preserve"> La Florida</t>
  </si>
  <si>
    <t>Se acompaña Certificado Financiero correspondientes al año 2017, aprobado por la Unidad de Supervisión Financiera Nacional.</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</si>
  <si>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</si>
  <si>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</si>
  <si>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</si>
  <si>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</si>
  <si>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</si>
  <si>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</si>
  <si>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</si>
  <si>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</si>
  <si>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</si>
  <si>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</si>
  <si>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</si>
  <si>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</si>
  <si>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</si>
  <si>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</si>
  <si>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</si>
  <si>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</si>
  <si>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</si>
  <si>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</si>
  <si>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</si>
  <si>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</si>
  <si>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</si>
  <si>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</si>
  <si>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</si>
  <si>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</si>
  <si>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</si>
  <si>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</si>
  <si>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</si>
  <si>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</si>
  <si>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</si>
  <si>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</si>
  <si>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</si>
  <si>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</si>
  <si>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</si>
  <si>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</si>
  <si>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</si>
  <si>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</si>
  <si>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</si>
  <si>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</si>
  <si>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</si>
  <si>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</si>
  <si>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</si>
  <si>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</si>
  <si>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</si>
  <si>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</si>
  <si>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</si>
  <si>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</si>
  <si>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</si>
  <si>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</si>
  <si>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</si>
  <si>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</si>
  <si>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</si>
  <si>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</si>
  <si>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</si>
  <si>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</si>
  <si>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</si>
  <si>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</si>
  <si>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</si>
  <si>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</si>
  <si>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</si>
  <si>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</si>
  <si>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</si>
  <si>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</si>
  <si>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</si>
  <si>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</si>
  <si>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</si>
  <si>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</si>
  <si>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</si>
  <si>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</si>
  <si>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</si>
  <si>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</si>
  <si>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</si>
  <si>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</si>
  <si>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</si>
  <si>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</si>
  <si>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</si>
  <si>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Quinta de Tilcoco</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</si>
  <si>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</si>
  <si>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</si>
  <si>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</si>
  <si>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</si>
  <si>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</si>
  <si>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</si>
  <si>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</si>
  <si>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</si>
  <si>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</si>
  <si>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</si>
  <si>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</si>
  <si>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</si>
  <si>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</si>
  <si>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</si>
  <si>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</si>
  <si>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</si>
  <si>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</si>
  <si>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</si>
  <si>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</si>
  <si>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</si>
  <si>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</si>
  <si>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</si>
  <si>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</si>
  <si>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</si>
  <si>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</si>
  <si>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</si>
  <si>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</si>
  <si>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</si>
  <si>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</si>
  <si>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</si>
  <si>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</si>
  <si>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</si>
  <si>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</si>
  <si>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</si>
  <si>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</si>
  <si>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</si>
  <si>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</si>
  <si>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</si>
  <si>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</si>
  <si>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</si>
  <si>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</si>
  <si>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</si>
  <si>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</si>
  <si>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</si>
  <si>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</si>
  <si>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</si>
  <si>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</si>
  <si>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</si>
  <si>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</si>
  <si>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</si>
  <si>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</si>
  <si>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</si>
  <si>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 xml:space="preserve">Avenida Alemania Nº 0211, Comuna de Temuco, Novena Región de La Araucanía.
Oficina: Pasaje El Bosque Nº 620,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</si>
  <si>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</si>
  <si>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</si>
  <si>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</si>
  <si>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</si>
  <si>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</si>
  <si>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</si>
  <si>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</si>
  <si>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</si>
  <si>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</si>
  <si>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</si>
  <si>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</si>
  <si>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</si>
  <si>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</si>
  <si>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</si>
  <si>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(02) 6648857- 6385219</t>
  </si>
  <si>
    <t xml:space="preserve">contacto@fundacionleonbloy.cl 
www.fundacionleonbloy.cl
</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</si>
  <si>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</si>
  <si>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</si>
  <si>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</si>
  <si>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</si>
  <si>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</si>
  <si>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</si>
  <si>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</si>
  <si>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</si>
  <si>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</si>
  <si>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</si>
  <si>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</si>
  <si>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Isla de Pascua</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</si>
  <si>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</si>
  <si>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</si>
  <si>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</si>
  <si>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</si>
  <si>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</si>
  <si>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</si>
  <si>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</si>
  <si>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</si>
  <si>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</si>
  <si>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</si>
  <si>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</si>
  <si>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Certificado de Vigencia, folio Nº 500180037875, de fecha 12 de abril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</si>
  <si>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</si>
  <si>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</si>
  <si>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</si>
  <si>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</si>
  <si>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</si>
  <si>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</si>
  <si>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</si>
  <si>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</si>
  <si>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</si>
  <si>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</si>
  <si>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</si>
  <si>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</si>
  <si>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</si>
  <si>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</si>
  <si>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</si>
  <si>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</si>
  <si>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</si>
  <si>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</si>
  <si>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</si>
  <si>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</si>
  <si>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</si>
  <si>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</si>
  <si>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Los Andres</t>
  </si>
  <si>
    <t>Se acompaña Balance General y Certificado de Antecedentes Financieros del año 2006, aprobado por la Sub Unidad de Control de Supervisión Financiera.</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</si>
  <si>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</si>
  <si>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</si>
  <si>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</si>
  <si>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</si>
  <si>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</si>
  <si>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</si>
  <si>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</si>
  <si>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</si>
  <si>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</si>
  <si>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</si>
  <si>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</si>
  <si>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</si>
  <si>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</si>
  <si>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</si>
  <si>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</si>
  <si>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</si>
  <si>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</si>
  <si>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</si>
  <si>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</si>
  <si>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</si>
  <si>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</si>
  <si>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</si>
  <si>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</si>
  <si>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</si>
  <si>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</si>
  <si>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</si>
  <si>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</si>
  <si>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</si>
  <si>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</si>
  <si>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</si>
  <si>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</si>
  <si>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</si>
  <si>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</si>
  <si>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</si>
  <si>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</si>
  <si>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</si>
  <si>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</si>
  <si>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 xml:space="preserve">Presidente 
Juan Eduardo Pary Mobarec, 
</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</si>
  <si>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</si>
  <si>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</si>
  <si>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</si>
  <si>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</si>
  <si>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</si>
  <si>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</si>
  <si>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</si>
  <si>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</si>
  <si>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</si>
  <si>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</si>
  <si>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</si>
  <si>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</si>
  <si>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</si>
  <si>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</si>
  <si>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</si>
  <si>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</si>
  <si>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 xml:space="preserve"> Peñaflor</t>
  </si>
  <si>
    <t>Se acompaña Certificado Financiero Año 2008, firmado ante Notario Público, de fecha 29 de abril de 2009, aprobado por la Unidad de Supervisión Financiera Nacional.</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</si>
  <si>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</si>
  <si>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</si>
  <si>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Fono 2333085 o 2318167</t>
  </si>
  <si>
    <t xml:space="preserve"> Providencia</t>
  </si>
  <si>
    <t xml:space="preserve">93401: Instituciones de Asistencia Social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</si>
  <si>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</si>
  <si>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</si>
  <si>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</si>
  <si>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</si>
  <si>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</si>
  <si>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</si>
  <si>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</si>
  <si>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</si>
  <si>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</si>
  <si>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</si>
  <si>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</si>
  <si>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</si>
  <si>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</si>
  <si>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</si>
  <si>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</si>
  <si>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</si>
  <si>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</si>
  <si>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</si>
  <si>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</si>
  <si>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</si>
  <si>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</si>
  <si>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</si>
  <si>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Presidente: Juan Luis Del Pino Riesco, 
Secretario: Francisca Ester Oyarce Espinoza, 
Tesorero: Ramona Edecia Vilches Lagos,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</si>
  <si>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</si>
  <si>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Chillan</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</si>
  <si>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</si>
  <si>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</si>
  <si>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</si>
  <si>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</si>
  <si>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</si>
  <si>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</si>
  <si>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</si>
  <si>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</si>
  <si>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</si>
  <si>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</si>
  <si>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</si>
  <si>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</si>
  <si>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</si>
  <si>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</si>
  <si>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 xml:space="preserve">Mario Santiago Manríquez Santa Cruz, 
</t>
  </si>
  <si>
    <t>Http://www.padresemeria.cl</t>
  </si>
  <si>
    <t xml:space="preserve">Avenida Gabriela 02980, La Pintana. 
</t>
  </si>
  <si>
    <t>Telefono 56-2- 23815540</t>
  </si>
  <si>
    <t>La Pintana.</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</si>
  <si>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</si>
  <si>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</si>
  <si>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</si>
  <si>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</si>
  <si>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</si>
  <si>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</si>
  <si>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</si>
  <si>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</si>
  <si>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</si>
  <si>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</si>
  <si>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</si>
  <si>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</si>
  <si>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</si>
  <si>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</si>
  <si>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</si>
  <si>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</si>
  <si>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</si>
  <si>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</si>
  <si>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</si>
  <si>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</si>
  <si>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</si>
  <si>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</si>
  <si>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</si>
  <si>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comuna de Santiago</t>
  </si>
  <si>
    <t>Se acompaña Certificado de Antecedentes Financieros Institucionales, correspondiente al año 2010, aprobado por el Sub Departamento de Supervisión Financiera</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</si>
  <si>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</si>
  <si>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</si>
  <si>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</si>
  <si>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</si>
  <si>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</si>
  <si>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</si>
  <si>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</si>
  <si>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</si>
  <si>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</si>
  <si>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</si>
  <si>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</si>
  <si>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</si>
  <si>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</si>
  <si>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</si>
  <si>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</si>
  <si>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</si>
  <si>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</si>
  <si>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</si>
  <si>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Decreto Arzobispado de Santiago Nº 243, de 6 de agosto de 1991.</t>
  </si>
  <si>
    <t>Indefinida. Con fecha 9 de mayo de 2018, se extiende un certificado  C/765/2018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</si>
  <si>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</si>
  <si>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</si>
  <si>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</si>
  <si>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</si>
  <si>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</si>
  <si>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</si>
  <si>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2017, aprobado por Subdepartamento de Supervisión Financiera.</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</si>
  <si>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</si>
  <si>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</si>
  <si>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patronatosscc7@gmail.com</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</si>
  <si>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</si>
  <si>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</si>
  <si>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</si>
  <si>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</si>
  <si>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</si>
  <si>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</si>
  <si>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</si>
  <si>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</si>
  <si>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</si>
  <si>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</si>
  <si>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</si>
  <si>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</si>
  <si>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</si>
  <si>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</si>
  <si>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</si>
  <si>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</si>
  <si>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</si>
  <si>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</si>
  <si>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</si>
  <si>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Folio Nº 500184705059, otorgado el 07 de junio de 2018, del Servicio de Registro Civil e Identificación.
</t>
  </si>
  <si>
    <t xml:space="preserve">Presidente: 
FILOMENA DE LAS MERCEDES ESCOBAR MARTÍNEZ
Tesorero:
SANDRA PAOLA PARRA ALVAREZ
Director:
GONZALO JAVIER SANCHEZ ESCOBAR
</t>
  </si>
  <si>
    <t>Del 12 de enero de 2015 al 12 de enero de 2020..</t>
  </si>
  <si>
    <t xml:space="preserve">GONZALO JAVIER SANCHEZ ESCOBAR
</t>
  </si>
  <si>
    <t xml:space="preserve">Calle Catedral N°1009, oficina 902, comuna de Santiago, región Metropolitana
</t>
  </si>
  <si>
    <t>56-2-24653130 / 56-9-94487899</t>
  </si>
  <si>
    <t xml:space="preserve">contacto@fundacionmundomejor.cl
</t>
  </si>
  <si>
    <t xml:space="preserve">Otorgada por el Decreto Exento N° 1152, de 18 de diciembre de 2003, del Ministerio de Justicia y Derechos Humanos.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</si>
  <si>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</si>
  <si>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Durarán cinco años en sus cargos</t>
  </si>
  <si>
    <t>Huelén N° 85, Oficina 301</t>
  </si>
  <si>
    <t xml:space="preserve">Providencia
</t>
  </si>
  <si>
    <t xml:space="preserve">56 - 229833243
</t>
  </si>
  <si>
    <t xml:space="preserve">anita.leal@pleyades.cl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</si>
  <si>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</si>
  <si>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</si>
  <si>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</si>
  <si>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</si>
  <si>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</si>
  <si>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</si>
  <si>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</si>
  <si>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</si>
  <si>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</si>
  <si>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</si>
  <si>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</si>
  <si>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</si>
  <si>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</si>
  <si>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</si>
  <si>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</si>
  <si>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</si>
  <si>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</si>
  <si>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</si>
  <si>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</si>
  <si>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</si>
  <si>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</si>
  <si>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</si>
  <si>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</si>
  <si>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</si>
  <si>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</si>
  <si>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</si>
  <si>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</si>
  <si>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</si>
  <si>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</si>
  <si>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</si>
  <si>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</si>
  <si>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</si>
  <si>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</si>
  <si>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</si>
  <si>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</si>
  <si>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</si>
  <si>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</si>
  <si>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</si>
  <si>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</si>
  <si>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</si>
  <si>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</si>
  <si>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</si>
  <si>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</si>
  <si>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</si>
  <si>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</si>
  <si>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</si>
  <si>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</si>
  <si>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</si>
  <si>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</si>
  <si>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</si>
  <si>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</si>
  <si>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Puente Alto,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</si>
  <si>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</si>
  <si>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</si>
  <si>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</si>
  <si>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</si>
  <si>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</si>
  <si>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</si>
  <si>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</si>
  <si>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</si>
  <si>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</si>
  <si>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</si>
  <si>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</si>
  <si>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</si>
  <si>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</si>
  <si>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 xml:space="preserve">Providencia
</t>
  </si>
  <si>
    <t>Se acompaña balance general y Estado de Ingresos y Egresos al 31 de diciembre de 2009, aprobado por el Subdepartamento de Supervisión Financiera Nacional.</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</si>
  <si>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</si>
  <si>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</si>
  <si>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</si>
  <si>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</si>
  <si>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</si>
  <si>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</si>
  <si>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</si>
  <si>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</si>
  <si>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</si>
  <si>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</si>
  <si>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</si>
  <si>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</si>
  <si>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</si>
  <si>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</si>
  <si>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</si>
  <si>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</si>
  <si>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</si>
  <si>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</si>
  <si>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</si>
  <si>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 xml:space="preserve">Santiago Centro. </t>
  </si>
  <si>
    <t>Se acompaña Certificado Financiero y Balance General, correspondientes al año 2007, cuya aprobación  por la Unidad de Supervisión Financiera Nacional se encuentra pendiente.</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</si>
  <si>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</si>
  <si>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</si>
  <si>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</si>
  <si>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</si>
  <si>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</si>
  <si>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</si>
  <si>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</si>
  <si>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</si>
  <si>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</si>
  <si>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</si>
  <si>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</si>
  <si>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</si>
  <si>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</si>
  <si>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</si>
  <si>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</si>
  <si>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</si>
  <si>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</si>
  <si>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</si>
  <si>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</si>
  <si>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</si>
  <si>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</si>
  <si>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</si>
  <si>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</si>
  <si>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</si>
  <si>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</si>
  <si>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</si>
  <si>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</si>
  <si>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</si>
  <si>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</si>
  <si>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</si>
  <si>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</si>
  <si>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</si>
  <si>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</si>
  <si>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</si>
  <si>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</si>
  <si>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</si>
  <si>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</si>
  <si>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</si>
  <si>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</si>
  <si>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</si>
  <si>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Otorgada mediante Decreto Supremo N°4924, de fecha 29 de diciembre de 2006.</t>
  </si>
  <si>
    <t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t>
  </si>
  <si>
    <t xml:space="preserve">2 años. 
</t>
  </si>
  <si>
    <t>25 de enero de 2018.</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</si>
  <si>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</si>
  <si>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</si>
  <si>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</si>
  <si>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</si>
  <si>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</si>
  <si>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</si>
  <si>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19 de octubre de 2017 al 10 de noviembre de 2020. (Directorio elegido en el acta de constitución, señala en el artículo Primero Transitorio, que durarán 3 años a contar de la fecha de inscripción ante el Servicio de Registro Civil e Identificación</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</si>
  <si>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</si>
  <si>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</si>
  <si>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</si>
  <si>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10 de enero de 2017 – 10 de enero 2020</t>
  </si>
  <si>
    <t>Exeter Nº 540-D, Concepción.</t>
  </si>
  <si>
    <t>Concepción.</t>
  </si>
  <si>
    <t>93401.</t>
  </si>
  <si>
    <t>Fundación</t>
  </si>
  <si>
    <t>Otorgado por Decreto Supremo Nº 900, de fecha 12 de junio de 1979, del Ministerio de Justicia.</t>
  </si>
  <si>
    <t>Certificado de Vigencia Nº 24501, de 5 de mayo de 2005,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</si>
  <si>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</si>
  <si>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Nacional: Paula Forttes Valdivia, 
Secretario: David Daniel Preiss Contreras, 
Consejeros:
Marcelo Rodrigo Perez Perez, 
Dante Miguel Castillo Guajardo, 
María Estela Paz Ortiz Rojas, 
Alejandra Denisse Arratia Martinez, 
</t>
  </si>
  <si>
    <t>: Los Consejeros durarán en sus funciones y actuarán como tales mientras así lo disponga la Presidenta Nacional de la Fundación.</t>
  </si>
  <si>
    <t xml:space="preserve">Directora Ejecutiva: Oriele Rossel Carrillo     </t>
  </si>
  <si>
    <t>Alonso Ovalle Nº 1180, comuna de Santiago</t>
  </si>
  <si>
    <t xml:space="preserve">Se acompaña Certificado Financiero año 2015, enviados para ser aprobados por el Departamento de Administración y Finanzas. </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</si>
  <si>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</si>
  <si>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</si>
  <si>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</si>
  <si>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
Presidente: Víctor Mora Rivera, 
Director Ejecutivo: Sergio Mercado Cajales, 
</t>
  </si>
  <si>
    <t xml:space="preserve">Alameda Libertador Bernardo O’Higgins N°2361, Comuna de Santiago, Región Metropolitana.
</t>
  </si>
  <si>
    <t>Teléfono: (56-2) 6970245-6963687</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</si>
  <si>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</si>
  <si>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</si>
  <si>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</si>
  <si>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</si>
  <si>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</si>
  <si>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</si>
  <si>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</si>
  <si>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</si>
  <si>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</si>
  <si>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</si>
  <si>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Cabo de Hornos</t>
  </si>
  <si>
    <t>Constitución Política de la República, artículo 116.</t>
  </si>
  <si>
    <t xml:space="preserve">Gobernador Provincial Titular: 
Fabiola Andrea Rivero Rojas, 
</t>
  </si>
  <si>
    <t>Calle Arturo Prat 384, Antofagasta, Región de Antofagasta</t>
  </si>
  <si>
    <t xml:space="preserve">Gobernador Provincial Titular: Ricardo Luis Sanzana Oteíza, </t>
  </si>
  <si>
    <t xml:space="preserve">Calle 7 de Junio N° 188. Arica.
</t>
  </si>
  <si>
    <t xml:space="preserve">Fono: 58-231440.
</t>
  </si>
  <si>
    <t xml:space="preserve">Gobernador Provincial Titular: Paz Maritza Foitzich Sandoval, </t>
  </si>
  <si>
    <t xml:space="preserve">Calle Esmeralda Nº 810, comuna de Aysén, Región de Aysén.
</t>
  </si>
  <si>
    <t>Aysén</t>
  </si>
  <si>
    <t xml:space="preserve">Gobernador Provincial Titular: Mirenchu Beita Navarrete, </t>
  </si>
  <si>
    <t xml:space="preserve">Plaza Los Heroes s/n, Rancagua, Región de O’Higgins.
</t>
  </si>
  <si>
    <t xml:space="preserve">
Teléfonos 072-2955356 / 072-2954269</t>
  </si>
  <si>
    <t>Rancagua</t>
  </si>
  <si>
    <t xml:space="preserve">Calle Esmeralda Nº 199, comuna de Cochrane, Región de Aysén.
</t>
  </si>
  <si>
    <t>Cochrane</t>
  </si>
  <si>
    <t xml:space="preserve">Cristian Mario Javier López Montecinos  
</t>
  </si>
  <si>
    <t xml:space="preserve">Calle Errazuriz Nº 375, comuna de Coyhaique, Región de Aysén, del General Carlos Ibáñez del Campo
</t>
  </si>
  <si>
    <t>67-2214430</t>
  </si>
  <si>
    <t>lvillagran@interior.gov.cl</t>
  </si>
  <si>
    <t xml:space="preserve">Gobernadora Provincial Titular: María Bernarda Jopia Contreras, </t>
  </si>
  <si>
    <t xml:space="preserve">Granaderos Nº 2296, Calama, Región de Antofagasta. 
</t>
  </si>
  <si>
    <t>Fono: (55) 566501 / (55) 566502</t>
  </si>
  <si>
    <t>Calama</t>
  </si>
  <si>
    <t>Gobernador Provincial Titular: Álvaro Arturo Jofré Cáceres,</t>
  </si>
  <si>
    <t xml:space="preserve">Avenida Arturo Prat Nº1099, comuna de Iquique, Región de Tarapacá. 
</t>
  </si>
  <si>
    <t>Fono: 57-2373402</t>
  </si>
  <si>
    <t xml:space="preserve">Gobernadora Provincial Titular: 
Melania Carolina Hotu Hey 
</t>
  </si>
  <si>
    <t xml:space="preserve">Kiri Reva S/N, Isla de Pascua. Región de Valparaíso. </t>
  </si>
  <si>
    <t xml:space="preserve"> Valparaíso</t>
  </si>
  <si>
    <t xml:space="preserve"> Isla de Pascua</t>
  </si>
  <si>
    <t xml:space="preserve">Gobernadora Provincial Titular: 
Paola Andrea Fernández Gálvez,
</t>
  </si>
  <si>
    <t xml:space="preserve">Presidente Julio Roca Nº 925, Punta Arenas. Región de Magallanes y la Antártica Chilena.
</t>
  </si>
  <si>
    <t>Teléfonos 61-222600, 225097, 242027</t>
  </si>
  <si>
    <t xml:space="preserve">Gobernador Provincial Titular: Marcelo Andrés Zara Pizarro, </t>
  </si>
  <si>
    <t xml:space="preserve"> rlau@interior.gov.cl;  pmoya@interior.gov.cl; jblas@interior.gov.cl</t>
  </si>
  <si>
    <t xml:space="preserve">José Miguel Carrera Nº 350, Comuna de Putre. Región de Arica y Parinacota. 
</t>
  </si>
  <si>
    <t xml:space="preserve">Teléfono: 058-2241322 – 058-2222735
</t>
  </si>
  <si>
    <t>Putre</t>
  </si>
  <si>
    <t xml:space="preserve">Manuel Rodríguez 800 Comuna de Quilpué, Región de Valparaíso.
</t>
  </si>
  <si>
    <t xml:space="preserve">Gobernador Provincial Titular: Sergio Fernando Carvajal Salas, </t>
  </si>
  <si>
    <t xml:space="preserve"> scarvajal@interior.gov.cl; garaya@interior.gov.cl; agordillo@interior.gov.cl; etoledoa@interior.gov.cl</t>
  </si>
  <si>
    <t xml:space="preserve">Avenida 21 de mayo N° 1645, comuna de Tocopilla, Región de Antofagasta. 
</t>
  </si>
  <si>
    <t>Fono: 55-813182</t>
  </si>
  <si>
    <t>Tocopilla</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</si>
  <si>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</si>
  <si>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</si>
  <si>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</si>
  <si>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</si>
  <si>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</si>
  <si>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</si>
  <si>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</si>
  <si>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</si>
  <si>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</si>
  <si>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</si>
  <si>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</si>
  <si>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</si>
  <si>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</si>
  <si>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</si>
  <si>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</si>
  <si>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</si>
  <si>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</si>
  <si>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</si>
  <si>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</si>
  <si>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</si>
  <si>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</si>
  <si>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</si>
  <si>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</si>
  <si>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</si>
  <si>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</si>
  <si>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</si>
  <si>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</si>
  <si>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</si>
  <si>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</si>
  <si>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</si>
  <si>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</si>
  <si>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</si>
  <si>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</si>
  <si>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</si>
  <si>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</si>
  <si>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</si>
  <si>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Municipalidad</t>
  </si>
  <si>
    <t xml:space="preserve">Roberto Eduardo Torres Huerta, </t>
  </si>
  <si>
    <t>www.municipalidadalhué</t>
  </si>
  <si>
    <t xml:space="preserve">Calle Pintor Onofre Jarpa Nº 55, Comuna de Alhué, Región Metropolitana.
</t>
  </si>
  <si>
    <t xml:space="preserve">Fono: 2-8319294-8319296
</t>
  </si>
  <si>
    <t xml:space="preserve"> Alhué</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</si>
  <si>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</si>
  <si>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</si>
  <si>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</si>
  <si>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</si>
  <si>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</si>
  <si>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</si>
  <si>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Carmen Antonia Bou Bou, </t>
  </si>
  <si>
    <t xml:space="preserve">Padre Alonso García S/N, comuna de Alto del Carmen, Región de Atacama. 
</t>
  </si>
  <si>
    <t>Fono: (51) 610359- 610328</t>
  </si>
  <si>
    <t>Alto del Carmen</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</si>
  <si>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</si>
  <si>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</si>
  <si>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</si>
  <si>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</si>
  <si>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</si>
  <si>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</si>
  <si>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</si>
  <si>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</si>
  <si>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</si>
  <si>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</si>
  <si>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</si>
  <si>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</si>
  <si>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</si>
  <si>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</si>
  <si>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</si>
  <si>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</si>
  <si>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</si>
  <si>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</si>
  <si>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</si>
  <si>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</si>
  <si>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</si>
  <si>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</si>
  <si>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</si>
  <si>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
I. Municipalidad de  Andacollo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</si>
  <si>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</si>
  <si>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</si>
  <si>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</si>
  <si>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</si>
  <si>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</si>
  <si>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</si>
  <si>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</si>
  <si>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</si>
  <si>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</si>
  <si>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 xml:space="preserve">Karen Rojo Venegas,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</si>
  <si>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</si>
  <si>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</si>
  <si>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</si>
  <si>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Juan Mauricio Alarcón Guzmán </t>
  </si>
  <si>
    <t xml:space="preserve">Covadonga Nº527, comuna de Arauco, Octava Región.
</t>
  </si>
  <si>
    <t xml:space="preserve"> Arauco</t>
  </si>
  <si>
    <t xml:space="preserve">
I. Municipalidad de Arica
</t>
  </si>
  <si>
    <t xml:space="preserve">Gerardo Alfredo Espíndola Rojas, </t>
  </si>
  <si>
    <t xml:space="preserve">Sotomayor 415, comuna de Arica, Región de Arica Parinacota.
</t>
  </si>
  <si>
    <t xml:space="preserve">Fono: 206270
</t>
  </si>
  <si>
    <t xml:space="preserve">Óscar Catalán Sánchez
</t>
  </si>
  <si>
    <t xml:space="preserve">Esmeralda Nº 607, Aysén.
</t>
  </si>
  <si>
    <t>Teléfono: (67) 336500 / 336509 / 336510</t>
  </si>
  <si>
    <t xml:space="preserve">
I. Municipalidad de Buin
</t>
  </si>
  <si>
    <t xml:space="preserve">Miguel Leonardo Araya Lobos </t>
  </si>
  <si>
    <t xml:space="preserve">Carlos Condell Nº415, comuna de Buin.
</t>
  </si>
  <si>
    <t>Fono 28218400,</t>
  </si>
  <si>
    <t>Buin</t>
  </si>
  <si>
    <t>Ilustre Municipalidad de Bulnes.</t>
  </si>
  <si>
    <t xml:space="preserve">Alcalde Titular: Jorge Napoleón Hidalgo Oñate, 
</t>
  </si>
  <si>
    <t xml:space="preserve">Calle Carlos Palacios N°199, comuna de Bulnes, Región del Biobío.   </t>
  </si>
  <si>
    <t xml:space="preserve"> Bulnes</t>
  </si>
  <si>
    <t xml:space="preserve">
I. Municipalidad de Cabildo
</t>
  </si>
  <si>
    <t xml:space="preserve">Alberto Patricio Aliaga Díaz </t>
  </si>
  <si>
    <t>E mail: contacto@municipiocabildo.cl</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</si>
  <si>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</si>
  <si>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</si>
  <si>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</si>
  <si>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</si>
  <si>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</si>
  <si>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</si>
  <si>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</si>
  <si>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</si>
  <si>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</si>
  <si>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</si>
  <si>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</si>
  <si>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</si>
  <si>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</si>
  <si>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</si>
  <si>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</si>
  <si>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</si>
  <si>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 xml:space="preserve">Daniel Isaías Agusto Perez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</si>
  <si>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</si>
  <si>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</si>
  <si>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</si>
  <si>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Rubén Rolando Cárdenas Gómez   </t>
  </si>
  <si>
    <t>Correo electrónico: didecocalbuco@entelchile.net</t>
  </si>
  <si>
    <t xml:space="preserve">Federico Errázuriz Nº 210, Calbuco, Décima Región
</t>
  </si>
  <si>
    <t>Fono: 065- 2460701</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</si>
  <si>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</si>
  <si>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</si>
  <si>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</si>
  <si>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</si>
  <si>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</si>
  <si>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</si>
  <si>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</si>
  <si>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</si>
  <si>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</si>
  <si>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</si>
  <si>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Calera de Tango</t>
  </si>
  <si>
    <t xml:space="preserve">Alcalde Titular: Nelson Venegas Salazar, 
</t>
  </si>
  <si>
    <t xml:space="preserve">Calle Larga N° 2088, comuna de Calle Larga, Región de Valparaíso. </t>
  </si>
  <si>
    <t>Calle Larga</t>
  </si>
  <si>
    <t xml:space="preserve">
I. Municipalidad de Canela
</t>
  </si>
  <si>
    <t>Juan Bernardo Leyton Lemus,</t>
  </si>
  <si>
    <t>Correo electrónico: secretaria.canela@gmail.com, evecoar@gmail.com, didecocanela@gmail.com</t>
  </si>
  <si>
    <t xml:space="preserve">Luis Infante Nº 520, Canela baja, Comuna de Canela, IV Región de Coquimbo.
</t>
  </si>
  <si>
    <t>Fono: 53-2540088</t>
  </si>
  <si>
    <t xml:space="preserve"> Canela</t>
  </si>
  <si>
    <t>Según Ley Orgánica Constitucional Nº 18.695, arts. 1º al 4º.</t>
  </si>
  <si>
    <t xml:space="preserve">Jorge James Radonich Barra  </t>
  </si>
  <si>
    <t>secretariamunicipal@municanete.cl</t>
  </si>
  <si>
    <t>Fono: (041) 220 90 00 – (041) 2209054</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</si>
  <si>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</si>
  <si>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</si>
  <si>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</si>
  <si>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</si>
  <si>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</si>
  <si>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</si>
  <si>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</si>
  <si>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</si>
  <si>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</si>
  <si>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</si>
  <si>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</si>
  <si>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</si>
  <si>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Rodrigo Martínez Roca,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</si>
  <si>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</si>
  <si>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</si>
  <si>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</si>
  <si>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</si>
  <si>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</si>
  <si>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</si>
  <si>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</si>
  <si>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</si>
  <si>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</si>
  <si>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 Cauquenes</t>
  </si>
  <si>
    <t xml:space="preserve">
I. Municipalidad de  Catemu
</t>
  </si>
  <si>
    <t>Boris Ernesto Luksic Nieto,</t>
  </si>
  <si>
    <t xml:space="preserve">Calle Borjas García Huidobro Nº 025, comuna de Catemu,  provincia de Valparaíso, Quinta Región.
</t>
  </si>
  <si>
    <t xml:space="preserve"> Catemu</t>
  </si>
  <si>
    <t xml:space="preserve">
I. Municipalidad de Cerrillos
</t>
  </si>
  <si>
    <t xml:space="preserve">Arturo Aguirre Gacitúa,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</si>
  <si>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</si>
  <si>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</si>
  <si>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</si>
  <si>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</si>
  <si>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</si>
  <si>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</si>
  <si>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</si>
  <si>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Viviana Escarlette Díaz Meza, </t>
  </si>
  <si>
    <t xml:space="preserve">Abdón Fuentealba Nº 334, comuna de Chanco, Región del Maule. 
</t>
  </si>
  <si>
    <t>Fono: (73) 551083</t>
  </si>
  <si>
    <t xml:space="preserve">Estanislao Raúl Salas Aguilera, </t>
  </si>
  <si>
    <t xml:space="preserve">www.municipalidadchanaral.munichanaral.cl </t>
  </si>
  <si>
    <t xml:space="preserve">Merino Jarpa Nº 801, comuna de Chañaral, Región de Atacama. 
</t>
  </si>
  <si>
    <t>Fono: (52) 543301</t>
  </si>
  <si>
    <t>Chañaral</t>
  </si>
  <si>
    <t xml:space="preserve">Rebeca del Rosario Cofré Calderón.
</t>
  </si>
  <si>
    <t xml:space="preserve">18 de Septiembre Nº 3214, comuna de Chépica,  Sexta Región.
</t>
  </si>
  <si>
    <t xml:space="preserve"> Chépica</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</si>
  <si>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</si>
  <si>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</si>
  <si>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</si>
  <si>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</si>
  <si>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</si>
  <si>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</si>
  <si>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</si>
  <si>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</si>
  <si>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</si>
  <si>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</si>
  <si>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</si>
  <si>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</si>
  <si>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</si>
  <si>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</si>
  <si>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</si>
  <si>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</si>
  <si>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</si>
  <si>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 xml:space="preserve">Sergio Zarzar Andonie, </t>
  </si>
  <si>
    <t>Fonos (42) 433300</t>
  </si>
  <si>
    <t>Chillán</t>
  </si>
  <si>
    <t>Se acompañan Antecedentes Financieros correspondientes al año 2009, aprobados por el Subdepartamento  de Supervisión Financiera Nacional.</t>
  </si>
  <si>
    <t xml:space="preserve">Felipe Eduardo Aylwin Lagos.
</t>
  </si>
  <si>
    <t>Chillán Viejo</t>
  </si>
  <si>
    <t xml:space="preserve">
I. Municipalidad de Chimbarongo
</t>
  </si>
  <si>
    <t xml:space="preserve">Marco Antonio Contreras Jorquera  </t>
  </si>
  <si>
    <t>Javiera Carrera Nº 511, Chimbarongo.</t>
  </si>
  <si>
    <t>Chimbarongo</t>
  </si>
  <si>
    <t>Ilustre Municipalidad de Chol Chol</t>
  </si>
  <si>
    <t xml:space="preserve">Luis Huirilef Barra, 
</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</si>
  <si>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</si>
  <si>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</si>
  <si>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</si>
  <si>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</si>
  <si>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</si>
  <si>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</si>
  <si>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</si>
  <si>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</si>
  <si>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</si>
  <si>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</si>
  <si>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</si>
  <si>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</si>
  <si>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</si>
  <si>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Patricio Ismael Ulloa Georgia, </t>
  </si>
  <si>
    <t>trabajodesco@outlook.com</t>
  </si>
  <si>
    <t xml:space="preserve">Calle Esmeralda Nº398, Cochrane, Región de Aysén, 
</t>
  </si>
  <si>
    <t xml:space="preserve"> Cochrane</t>
  </si>
  <si>
    <t xml:space="preserve">
I. Municipalidad de Codegua
</t>
  </si>
  <si>
    <t xml:space="preserve">Ana María Silva Gutiérrez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</si>
  <si>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</si>
  <si>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</si>
  <si>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</si>
  <si>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</si>
  <si>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</si>
  <si>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</si>
  <si>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</si>
  <si>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</si>
  <si>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</si>
  <si>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</si>
  <si>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</si>
  <si>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Mario Antonio Olavarría Rodríguez        
Subrogante: Elizabeth Arellano Quiroga,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</si>
  <si>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</si>
  <si>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</si>
  <si>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</si>
  <si>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</si>
  <si>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</si>
  <si>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</si>
  <si>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</si>
  <si>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</si>
  <si>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</si>
  <si>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Pedro Miguel Ángel Castillo Díaz, </t>
  </si>
  <si>
    <t xml:space="preserve">Plaza de Armas Nº 438, provincia de Limarí, comuna de Combarbalá, Región de Coquimbo.
</t>
  </si>
  <si>
    <t>Fono (53) 741033
        (53) 741133
        (53) 741007</t>
  </si>
  <si>
    <t>Combarbalá</t>
  </si>
  <si>
    <t xml:space="preserve">Álvaro Andrés Ortiz Vera. </t>
  </si>
  <si>
    <t>Fonos (41) 266500</t>
  </si>
  <si>
    <t xml:space="preserve">O’ Higgins Nº 525, comuna de Concepción, Octava Región.
Casilla 107- C
</t>
  </si>
  <si>
    <t xml:space="preserve">Oscar Armando Sumonte González, </t>
  </si>
  <si>
    <t xml:space="preserve">. Teléfono: (56 32) 381 6000 </t>
  </si>
  <si>
    <t xml:space="preserve">1. Avenida Santa Laura Nº 567, comuna de Concón, Región de Valparaíso.
</t>
  </si>
  <si>
    <t>oficinadepartes@concon.cl</t>
  </si>
  <si>
    <t xml:space="preserve"> Concón</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</si>
  <si>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</si>
  <si>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</si>
  <si>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</si>
  <si>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</si>
  <si>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</si>
  <si>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Diego Ibáñez Burgos </t>
  </si>
  <si>
    <t xml:space="preserve"> alcaldía@contulmo.cl </t>
  </si>
  <si>
    <t xml:space="preserve">Calle Lanalhue Nº 130, Contulmo , VIII Región.
</t>
  </si>
  <si>
    <t>Fonos (41)2618142</t>
  </si>
  <si>
    <t>Contulmo</t>
  </si>
  <si>
    <t>Marcos Rodrigo López Rivera</t>
  </si>
  <si>
    <t>Chacabuco Nº 857, Copiapó, Tercera Región</t>
  </si>
  <si>
    <t>91001: Administración Pública</t>
  </si>
  <si>
    <t xml:space="preserve">Se acompañan Balance de comprobación y de Saldos, correspondientes al año 2009, aprobados por la Unidad de Supervisión Financiera Nacional. </t>
  </si>
  <si>
    <t xml:space="preserve">Carlos Guillermo Sottolichio Urquiza
</t>
  </si>
  <si>
    <t xml:space="preserve">Avenida Independencia Nº 3499, comuna de Conchalí, Región Metropolitana.
</t>
  </si>
  <si>
    <t>Conchalí</t>
  </si>
  <si>
    <t xml:space="preserve">
I. Municipalidad de Coquimbo
</t>
  </si>
  <si>
    <t xml:space="preserve">Alcalde Titular: Marcelo Alejandro Pereira Peralta;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</si>
  <si>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</si>
  <si>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</si>
  <si>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</si>
  <si>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</si>
  <si>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</si>
  <si>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</si>
  <si>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</si>
  <si>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</si>
  <si>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</si>
  <si>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</si>
  <si>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</si>
  <si>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</si>
  <si>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 xml:space="preserve">Rigoberto Alejandro Huala Canumán,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</si>
  <si>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</si>
  <si>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</si>
  <si>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</si>
  <si>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</si>
  <si>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</si>
  <si>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</si>
  <si>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</si>
  <si>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Jorge Rolando Saquel Albarrán, </t>
  </si>
  <si>
    <t xml:space="preserve">O’ Higgins  Nº 796, comuna de Curacautín, Novena Región
Casilla 100 
</t>
  </si>
  <si>
    <t>Fonos (45) 881226 882902</t>
  </si>
  <si>
    <t>Curacautín</t>
  </si>
  <si>
    <t xml:space="preserve">
I. Municipalidad de Curanilahue
</t>
  </si>
  <si>
    <t xml:space="preserve">Luis Alberto Gengnagel Gutiérrez, </t>
  </si>
  <si>
    <t xml:space="preserve">Ernesto Riquelme Nº701, comuna de Curanilahue
</t>
  </si>
  <si>
    <t>Fono (41) - 2405900</t>
  </si>
  <si>
    <t>Curanilahue</t>
  </si>
  <si>
    <t xml:space="preserve">Juan Pablo Barros Basso. </t>
  </si>
  <si>
    <t xml:space="preserve"> social@municipalidadcuracavi.cl</t>
  </si>
  <si>
    <t xml:space="preserve">Avda. Ambrosio O´Higgins Nº1305
</t>
  </si>
  <si>
    <t>Fono: (02) 22992100 - 22992141</t>
  </si>
  <si>
    <t xml:space="preserve"> Curacaví</t>
  </si>
  <si>
    <t xml:space="preserve">
I. Municipalidad de Curepto
</t>
  </si>
  <si>
    <t xml:space="preserve">René Alejandro Concha González, </t>
  </si>
  <si>
    <t xml:space="preserve">Plaza de Armas S/N, comuna de Curepto, Región del Maule. 
</t>
  </si>
  <si>
    <t>Fono: (075) 2552300</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</si>
  <si>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</si>
  <si>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</si>
  <si>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</si>
  <si>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</si>
  <si>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</si>
  <si>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</si>
  <si>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</si>
  <si>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Diego de Almagro</t>
  </si>
  <si>
    <t xml:space="preserve">RICARDO BORIS ACUÑA GONZÁLEZ
</t>
  </si>
  <si>
    <t xml:space="preserve">Avenida Estación N° 344, Comuna de Doñihue
</t>
  </si>
  <si>
    <t>Doñihue</t>
  </si>
  <si>
    <t xml:space="preserve">
I. Municipalidad de El Bosque
</t>
  </si>
  <si>
    <t xml:space="preserve">Sadi Leonardo Melo Moya (Alcalde Titular) </t>
  </si>
  <si>
    <t xml:space="preserve">Alejandro Guzmán Nº735, comuna de El Bosque.
</t>
  </si>
  <si>
    <t>Fono 5401600 – 5401671 – 5274299</t>
  </si>
  <si>
    <t>El Bosque.</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</si>
  <si>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</si>
  <si>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</si>
  <si>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</si>
  <si>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</si>
  <si>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</si>
  <si>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</si>
  <si>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</si>
  <si>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</si>
  <si>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Fonos 8182503- 8182531</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</si>
  <si>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</si>
  <si>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</si>
  <si>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</si>
  <si>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</si>
  <si>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</si>
  <si>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</si>
  <si>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</si>
  <si>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
I. Municipalidad de El Tabo
</t>
  </si>
  <si>
    <t xml:space="preserve">Emilio Osvaldo Jorquera Romero, </t>
  </si>
  <si>
    <t xml:space="preserve">Las Cruces Norte Nº 401, comuna de El Tabo, Región de Valparaíso. 
</t>
  </si>
  <si>
    <t xml:space="preserve">Teléfono: 35-2203500 </t>
  </si>
  <si>
    <t>El Tabo</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</si>
  <si>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</si>
  <si>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</si>
  <si>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</si>
  <si>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</si>
  <si>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</si>
  <si>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</si>
  <si>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</si>
  <si>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</si>
  <si>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</si>
  <si>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</si>
  <si>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</si>
  <si>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</si>
  <si>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</si>
  <si>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</si>
  <si>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 alcaldía@imfreirina.cl</t>
  </si>
  <si>
    <t xml:space="preserve">Edificio Consistorial, calle O´Higgins Nº 1016, comuna de Freirina, Región de Atacama. 
</t>
  </si>
  <si>
    <t>Fono: (51) 2518713- 518761</t>
  </si>
  <si>
    <t>Freirina</t>
  </si>
  <si>
    <t xml:space="preserve">
I. Municipalidad de FRESIA
</t>
  </si>
  <si>
    <t xml:space="preserve">Rodrigo Ernesto Guarda Barrientos. </t>
  </si>
  <si>
    <t xml:space="preserve"> alcaldemunifresia@gmail.com
mgonzalez@munifresi@gmail.com (Secretario Municipal Mauro Gonzalez).</t>
  </si>
  <si>
    <t xml:space="preserve">San Francisco Nº 124, comuna de Fresia, Región de Los Lagos.
</t>
  </si>
  <si>
    <t>Fono: 065-2772700</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</si>
  <si>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</si>
  <si>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</si>
  <si>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</si>
  <si>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</si>
  <si>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</si>
  <si>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</si>
  <si>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</si>
  <si>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</si>
  <si>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</si>
  <si>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</si>
  <si>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</si>
  <si>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</si>
  <si>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</si>
  <si>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</si>
  <si>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Guido Germán Siegmund González, </t>
  </si>
  <si>
    <t xml:space="preserve">Ramón Freire Nº 590, comuna de Gorbea, Provincia de Cautín, IX Región.
</t>
  </si>
  <si>
    <t xml:space="preserve">Teléfonos: (45) 201900 </t>
  </si>
  <si>
    <t xml:space="preserve"> Gorbea</t>
  </si>
  <si>
    <t xml:space="preserve">
I. Municipalidad de Graneros 
</t>
  </si>
  <si>
    <t xml:space="preserve">Claudio Rafael Segovia Cofré </t>
  </si>
  <si>
    <t>Plaza de Armas S/Nº, Graneros, Sexta Región.</t>
  </si>
  <si>
    <t xml:space="preserve"> Graneros</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</si>
  <si>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</si>
  <si>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</si>
  <si>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</si>
  <si>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</si>
  <si>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</si>
  <si>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Marcelo Enrique Rivera Arancibia,</t>
  </si>
  <si>
    <t xml:space="preserve">Chaiten Nº 8070, comuna de Hualpén, Octava Región.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</si>
  <si>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</si>
  <si>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</si>
  <si>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</si>
  <si>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Tamarugal Nº 180, comuna de Pozo Almonte, Región de Tarapacá. 
</t>
  </si>
  <si>
    <t>Pozo Almonte</t>
  </si>
  <si>
    <t xml:space="preserve">
I. Municipalidad de Hualqui
</t>
  </si>
  <si>
    <t xml:space="preserve">Ricardo Fuentes Palma              </t>
  </si>
  <si>
    <t xml:space="preserve"> renatogalan@chile.com</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</si>
  <si>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</si>
  <si>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</si>
  <si>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</si>
  <si>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</si>
  <si>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</si>
  <si>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</si>
  <si>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</si>
  <si>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Rodrigo Sebastián Loyola Morenilla, </t>
  </si>
  <si>
    <t xml:space="preserve"> Teléfono: 051-531039-531042-531010</t>
  </si>
  <si>
    <t xml:space="preserve">Calle Graig Nª 530, comuna de Huasco, Región de Atacama
</t>
  </si>
  <si>
    <t>http://www.imhuasco.cl</t>
  </si>
  <si>
    <t xml:space="preserve"> Huasco</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</si>
  <si>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</si>
  <si>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</si>
  <si>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</si>
  <si>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</si>
  <si>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</si>
  <si>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</si>
  <si>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</si>
  <si>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</si>
  <si>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Illapel</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</si>
  <si>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</si>
  <si>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</si>
  <si>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</si>
  <si>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</si>
  <si>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</si>
  <si>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</si>
  <si>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</si>
  <si>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</si>
  <si>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</si>
  <si>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Carlos Francisco Adasme Godoy </t>
  </si>
  <si>
    <t xml:space="preserve">Alcalde David López Nº09, comuna de Isla de Maipo, Región Metropolitana.
</t>
  </si>
  <si>
    <t xml:space="preserve">Fono 56-2-8769100
</t>
  </si>
  <si>
    <t>Isla de Maipo</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</si>
  <si>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</si>
  <si>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</si>
  <si>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</si>
  <si>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</si>
  <si>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</si>
  <si>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</si>
  <si>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Trinidad del Carmen Rojas Augusto, </t>
  </si>
  <si>
    <t xml:space="preserve">Marathon Nº312, comuna de La Calera, quinta Región 
</t>
  </si>
  <si>
    <t>Fonos (33) 2381700, 2381701.</t>
  </si>
  <si>
    <t xml:space="preserve"> La Calera</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</si>
  <si>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</si>
  <si>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</si>
  <si>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</si>
  <si>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</si>
  <si>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</si>
  <si>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</si>
  <si>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</si>
  <si>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</si>
  <si>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</si>
  <si>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Graciela Ortúzar Novoa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</si>
  <si>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</si>
  <si>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</si>
  <si>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</si>
  <si>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</si>
  <si>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</si>
  <si>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</si>
  <si>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Lanco</t>
  </si>
  <si>
    <t xml:space="preserve">
I. Municipalidad de Las Condes
</t>
  </si>
  <si>
    <t>comunicaciones@lascondes.cl</t>
  </si>
  <si>
    <t xml:space="preserve">Avda. Apoquindo Nº 3400, comuna de Las Condes, Región Metropolitana.
</t>
  </si>
  <si>
    <t>Fonos: 9507008 – 9507009</t>
  </si>
  <si>
    <t>Las Condes,</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</si>
  <si>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</si>
  <si>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</si>
  <si>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</si>
  <si>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</si>
  <si>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</si>
  <si>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</si>
  <si>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</si>
  <si>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</si>
  <si>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</si>
  <si>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</si>
  <si>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</si>
  <si>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</si>
  <si>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</si>
  <si>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</si>
  <si>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 xml:space="preserve">
I. Municipalidad de La Ligua
</t>
  </si>
  <si>
    <t xml:space="preserve">Rodrigo Sánchez Villalobos,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</si>
  <si>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</si>
  <si>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</si>
  <si>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</si>
  <si>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</si>
  <si>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</si>
  <si>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</si>
  <si>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</si>
  <si>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</si>
  <si>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La Reina.</t>
  </si>
  <si>
    <t xml:space="preserve">
I. Municipalidad de La Serena.
</t>
  </si>
  <si>
    <t xml:space="preserve">Roberto Elías Jacob Jure, </t>
  </si>
  <si>
    <t>Arturo Prat Nº 451, comuna de La Serena, Cuarta Región.</t>
  </si>
  <si>
    <t xml:space="preserve">Arturo Prat  N° 680, comuna de La Unión, Décima Región.
</t>
  </si>
  <si>
    <t>Fonos (64) 322441- 322445</t>
  </si>
  <si>
    <t xml:space="preserve"> La Unión</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</si>
  <si>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</si>
  <si>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</si>
  <si>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</si>
  <si>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</si>
  <si>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</si>
  <si>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Lago Verde</t>
  </si>
  <si>
    <t xml:space="preserve">
I. Municipalidad de Lautaro
</t>
  </si>
  <si>
    <t xml:space="preserve">Raúl Alberto Schifferli Díaz.  </t>
  </si>
  <si>
    <t xml:space="preserve">Fono (45) 5315115 </t>
  </si>
  <si>
    <t>IX Región de la Araucanía</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</si>
  <si>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</si>
  <si>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</si>
  <si>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</si>
  <si>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</si>
  <si>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 Lebu</t>
  </si>
  <si>
    <t xml:space="preserve">Oscar Marcelo Fernández Vilos 
</t>
  </si>
  <si>
    <t xml:space="preserve">Juan Esteban Montero N°25, comuna de Licantén,  provincia de Curicó, Séptima Región.
</t>
  </si>
  <si>
    <t xml:space="preserve"> Licantén</t>
  </si>
  <si>
    <t xml:space="preserve">
I. Municipalidad de Limache
</t>
  </si>
  <si>
    <t xml:space="preserve">Daniel Morales Espíndola, </t>
  </si>
  <si>
    <t xml:space="preserve">Avenida Palmira Romano N° 340. Limache
</t>
  </si>
  <si>
    <t xml:space="preserve">Fono: 03-297200
</t>
  </si>
  <si>
    <t xml:space="preserve"> Limache</t>
  </si>
  <si>
    <t xml:space="preserve">
I. Municipalidad de Linares
</t>
  </si>
  <si>
    <t xml:space="preserve">Rolando Rentería Moller,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</si>
  <si>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</si>
  <si>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</si>
  <si>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</si>
  <si>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</si>
  <si>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</si>
  <si>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</si>
  <si>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</si>
  <si>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</si>
  <si>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</si>
  <si>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</si>
  <si>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Llanquihue,</t>
  </si>
  <si>
    <t xml:space="preserve">
I. Municipalidad de Lo Barnechea
</t>
  </si>
  <si>
    <t xml:space="preserve">Avenida Las Condes Nº14.891, comuna de Lo Barnechea. Región Metropolitana.
</t>
  </si>
  <si>
    <t xml:space="preserve"> Lo Barnechea</t>
  </si>
  <si>
    <t xml:space="preserve">alcalde@llamquihue.cl 
</t>
  </si>
  <si>
    <t>Acompaña antecedentes financieros correspondientes al año 2013, aprobados por el departamento de Administración y finanzas.</t>
  </si>
  <si>
    <t xml:space="preserve">
I. Municipalidad de Lo Espejo
</t>
  </si>
  <si>
    <t>Teléfono: 29636606</t>
  </si>
  <si>
    <t>Lo Espejo</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</si>
  <si>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</si>
  <si>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</si>
  <si>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</si>
  <si>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</si>
  <si>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</si>
  <si>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</si>
  <si>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</si>
  <si>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</si>
  <si>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</si>
  <si>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</si>
  <si>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</si>
  <si>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</si>
  <si>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</si>
  <si>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</si>
  <si>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Eduardo Neftalí Borgoño Bustos </t>
  </si>
  <si>
    <t xml:space="preserve">Caupolicán Nº 399, comuna de Los Ángeles, Octava Región.
</t>
  </si>
  <si>
    <t>Fonos (43) 409400- 409501- 409502</t>
  </si>
  <si>
    <t>Los Ángele</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</si>
  <si>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</si>
  <si>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</si>
  <si>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</si>
  <si>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</si>
  <si>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</si>
  <si>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 xml:space="preserve">Manuel Yahnosse Marcarian Julio, </t>
  </si>
  <si>
    <t>Sergio.paladines@munilosvilos.cl</t>
  </si>
  <si>
    <t xml:space="preserve">Lincoyan Nº255, Los Vilos
</t>
  </si>
  <si>
    <t xml:space="preserve">Fono: (056) 53 353084
</t>
  </si>
  <si>
    <t xml:space="preserve">
I. Municipalidad de Lota
</t>
  </si>
  <si>
    <t xml:space="preserve">Mauricio Velásquez Valenzuela.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</si>
  <si>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</si>
  <si>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</si>
  <si>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</si>
  <si>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</si>
  <si>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</si>
  <si>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</si>
  <si>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</si>
  <si>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</si>
  <si>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</si>
  <si>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José Miguel Urrutia Celis.  </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</si>
  <si>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</si>
  <si>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</si>
  <si>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</si>
  <si>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</si>
  <si>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</si>
  <si>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</si>
  <si>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 xml:space="preserve">Gonzalo Eugenio Montoya Riquelme  </t>
  </si>
  <si>
    <t>Fono: 56) - (2) - 28100600</t>
  </si>
  <si>
    <t xml:space="preserve">Avenida Los Plátanos Nº3130, Macul, Región Metropolitana.
</t>
  </si>
  <si>
    <t xml:space="preserve">
I. Municipalidad de Mafil
</t>
  </si>
  <si>
    <t xml:space="preserve">Cathy Carolina Barriga Guerra.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</si>
  <si>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</si>
  <si>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</si>
  <si>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</si>
  <si>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</si>
  <si>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</si>
  <si>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</si>
  <si>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</si>
  <si>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</si>
  <si>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</si>
  <si>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</si>
  <si>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</si>
  <si>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</si>
  <si>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</si>
  <si>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</si>
  <si>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</si>
  <si>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</si>
  <si>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</si>
  <si>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</si>
  <si>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</si>
  <si>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</si>
  <si>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</si>
  <si>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</si>
  <si>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</si>
  <si>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</si>
  <si>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</si>
  <si>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</si>
  <si>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</si>
  <si>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</si>
  <si>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</si>
  <si>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</si>
  <si>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</si>
  <si>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</si>
  <si>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</si>
  <si>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</si>
  <si>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</si>
  <si>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</si>
  <si>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</si>
  <si>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</si>
  <si>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</si>
  <si>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</si>
  <si>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</si>
  <si>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</si>
  <si>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Camilo Valentín Ossandón Espinoza.
</t>
  </si>
  <si>
    <t>contacto@montepatria.net</t>
  </si>
  <si>
    <t xml:space="preserve">Diaguitas 31, comuna de Monte Patria, provincia de Limarí, Cuarta Región.
</t>
  </si>
  <si>
    <t>Fonos: 53-711-058, 53-712-002</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</si>
  <si>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</si>
  <si>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</si>
  <si>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</si>
  <si>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</si>
  <si>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</si>
  <si>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</si>
  <si>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 Mostazal</t>
  </si>
  <si>
    <t xml:space="preserve">Jorge Alberto Rivas Figueroa.
</t>
  </si>
  <si>
    <t xml:space="preserve">Avenida Pedro Lagos Nº 410, comuna de Mulchén, Región del Biobío.
</t>
  </si>
  <si>
    <t>Fono: 43-2401400</t>
  </si>
  <si>
    <t>Mulchén</t>
  </si>
  <si>
    <t xml:space="preserve">
I. Municipalidad de Nacimiento
</t>
  </si>
  <si>
    <t xml:space="preserve">Hugo Patricio Inostroza Ramírez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</si>
  <si>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</si>
  <si>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</si>
  <si>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</si>
  <si>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</si>
  <si>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</si>
  <si>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</si>
  <si>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</si>
  <si>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</si>
  <si>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</si>
  <si>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Manuel Adolfo Salas Trautmann, </t>
  </si>
  <si>
    <t xml:space="preserve"> municipalidad@nuevaimperial.cl</t>
  </si>
  <si>
    <t xml:space="preserve">Arturo Prat Nº 65, comuna de Nueva Imperial, Novena Región, 
</t>
  </si>
  <si>
    <t>fono (45)611006 – 611054,</t>
  </si>
  <si>
    <t xml:space="preserve"> Nueva Imperial,</t>
  </si>
  <si>
    <t xml:space="preserve">Andrés Enrique Zarhi Troy, </t>
  </si>
  <si>
    <t>Avenida Irarrázaval Nº3550, Ñuñoa, Región Metropolitana.</t>
  </si>
  <si>
    <t>Luis Alberto Molina Melo,</t>
  </si>
  <si>
    <t xml:space="preserve">Arturo Prat Nº 405, Casilla 17
</t>
  </si>
  <si>
    <t>Fono (42) 1972986- 1972988</t>
  </si>
  <si>
    <t>Manuel Alejandro Pino Turra</t>
  </si>
  <si>
    <t>correoniquen@yahoo.com</t>
  </si>
  <si>
    <t>Ñiquén</t>
  </si>
  <si>
    <t xml:space="preserve">Macarena Santelices Cañas </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</si>
  <si>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</si>
  <si>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</si>
  <si>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</si>
  <si>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</si>
  <si>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</si>
  <si>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</si>
  <si>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</si>
  <si>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</si>
  <si>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</si>
  <si>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</si>
  <si>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</si>
  <si>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José Miguel Arellano Merino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</si>
  <si>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</si>
  <si>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</si>
  <si>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</si>
  <si>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</si>
  <si>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</si>
  <si>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Juan Eduardo Delgado Castro </t>
  </si>
  <si>
    <t xml:space="preserve"> alcaldía@padrelascasas.cl</t>
  </si>
  <si>
    <t xml:space="preserve">Maquehue Nº1441, comuna de Padre Las Casas, Región de La Araucanía.
</t>
  </si>
  <si>
    <t>Fono: 45-2- 590000</t>
  </si>
  <si>
    <t xml:space="preserve"> Padre Las Casas</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</si>
  <si>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</si>
  <si>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</si>
  <si>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</si>
  <si>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</si>
  <si>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</si>
  <si>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Ramona Reyes Painequeo,</t>
  </si>
  <si>
    <t xml:space="preserve"> web@munipaillaco.cl</t>
  </si>
  <si>
    <t xml:space="preserve">Vicuña Mackenna N° 340, Comuna de Paillaco.
</t>
  </si>
  <si>
    <t xml:space="preserve">Fonos: 63-2426700 / 670101.
</t>
  </si>
  <si>
    <t>Paillaco.</t>
  </si>
  <si>
    <t xml:space="preserve">
I. Municipalidad de Paine
</t>
  </si>
  <si>
    <t xml:space="preserve">Diego Vergara Rodríguez,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</si>
  <si>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</si>
  <si>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</si>
  <si>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</si>
  <si>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</si>
  <si>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</si>
  <si>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</si>
  <si>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</si>
  <si>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http://www.munipalmilla.cl</t>
  </si>
  <si>
    <t xml:space="preserve">Juan Guillermo Day Nº 80, Palmilla. VI Región de O’Higgins.
</t>
  </si>
  <si>
    <t xml:space="preserve"> Palmilla</t>
  </si>
  <si>
    <t xml:space="preserve">
I. Municipalidad de Panguipulli
</t>
  </si>
  <si>
    <t>Calle Bernardo O¨Higgins Nº 793, comuna de Valdivia, Región de Los Ríos.</t>
  </si>
  <si>
    <t xml:space="preserve"> Valdivia</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</si>
  <si>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</si>
  <si>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</si>
  <si>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</si>
  <si>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</si>
  <si>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</si>
  <si>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</si>
  <si>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</si>
  <si>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</si>
  <si>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</si>
  <si>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</si>
  <si>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 xml:space="preserve">Florencia Nº 1996, o Avenida Salesianos Nº2029, comuna de Pedro Aguirre Cerda,  Región Metropolitana, clasificador 1331.
</t>
  </si>
  <si>
    <t>Fonos  5209500- 5209504</t>
  </si>
  <si>
    <t>I. Municipalidad de Penco</t>
  </si>
  <si>
    <t>Según Ley Orgánica N° 18.695, artículos 1° al 4°</t>
  </si>
  <si>
    <t xml:space="preserve">Víctor Hugo Figueroa Rebolledo,
</t>
  </si>
  <si>
    <t xml:space="preserve">Bernardo O’Higgins N° 500, comuna de Penco, Octava Región
Casilla 2
</t>
  </si>
  <si>
    <t xml:space="preserve"> Penco</t>
  </si>
  <si>
    <t xml:space="preserve">Nibaldo Favio Meza Garfia.  </t>
  </si>
  <si>
    <t xml:space="preserve">Calle Luis Araya Cereceda N°1215, comuna de Peñaflor, Región Metropolitana.
</t>
  </si>
  <si>
    <t>Teléfono: 56-24327700</t>
  </si>
  <si>
    <t>No corresponde.</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</si>
  <si>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</si>
  <si>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</si>
  <si>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</si>
  <si>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</si>
  <si>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</si>
  <si>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</si>
  <si>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</si>
  <si>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</si>
  <si>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Luis Alberto Segundo Muñoz Pérez,</t>
  </si>
  <si>
    <t>lmunoz@perquenco.cl</t>
  </si>
  <si>
    <t xml:space="preserve">Calle Esmeralda Nº 470, comuna de Perquenco. Región de la Araucanía. 
</t>
  </si>
  <si>
    <t>Teléfono: 45-531026</t>
  </si>
  <si>
    <t>Perquenco</t>
  </si>
  <si>
    <t xml:space="preserve">
I. Municipalidad de Petorca
</t>
  </si>
  <si>
    <t xml:space="preserve">Gustavo Fernando Valdenegro Rubillo </t>
  </si>
  <si>
    <t>Calle Silva Nº225, comuna de Petorca, V Región.</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</si>
  <si>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</si>
  <si>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</si>
  <si>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</si>
  <si>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</si>
  <si>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</si>
  <si>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</si>
  <si>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</si>
  <si>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</si>
  <si>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</si>
  <si>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 xml:space="preserve">Roberto Córdova Carreño,  </t>
  </si>
  <si>
    <t>alcalde@pichilemu.cl</t>
  </si>
  <si>
    <t xml:space="preserve">Av. Costanera Nº170, comuna de Pichilemu, VI Región.
</t>
  </si>
  <si>
    <t xml:space="preserve">Fono: 72 - 976530 </t>
  </si>
  <si>
    <t>Pichilemu</t>
  </si>
  <si>
    <t xml:space="preserve">
I. Municipalidad de Pichidegua
</t>
  </si>
  <si>
    <t>Rubén Cerón González,</t>
  </si>
  <si>
    <t xml:space="preserve"> ventanillaunica@pichidegua.cl</t>
  </si>
  <si>
    <t xml:space="preserve">Avda. Independencia Nº525
</t>
  </si>
  <si>
    <t>Fono: (072) 2299600 / 2299601</t>
  </si>
  <si>
    <t xml:space="preserve">
I. Municipalidad de Pirque
</t>
  </si>
  <si>
    <t xml:space="preserve">Cristian Balmaceda Undurraga, 
</t>
  </si>
  <si>
    <t xml:space="preserve">
 Av. Concha y Toro 02548, Pirque
</t>
  </si>
  <si>
    <t xml:space="preserve">Mesa Central (56 02) 385 8500 </t>
  </si>
  <si>
    <t>Pirque</t>
  </si>
  <si>
    <t xml:space="preserve">JORGE JARAMILLO HOTT
</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</si>
  <si>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</si>
  <si>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</si>
  <si>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</si>
  <si>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</si>
  <si>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</si>
  <si>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</si>
  <si>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</si>
  <si>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</si>
  <si>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</si>
  <si>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</si>
  <si>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</si>
  <si>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</si>
  <si>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</si>
  <si>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</si>
  <si>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</si>
  <si>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</si>
  <si>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</si>
  <si>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</si>
  <si>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</si>
  <si>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</si>
  <si>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</si>
  <si>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</si>
  <si>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Primavera.</t>
  </si>
  <si>
    <t xml:space="preserve">
I. Municipalidad de Providencia
</t>
  </si>
  <si>
    <t xml:space="preserve">Evelyn Rose Matthei Fornet, </t>
  </si>
  <si>
    <t xml:space="preserve">Avenida de Valdivia Nº 963, comuna de Providencia, Región Metropolitana
</t>
  </si>
  <si>
    <t>Fono: 226543435</t>
  </si>
  <si>
    <t xml:space="preserve">Eliana del Carmen Olmos Solís
</t>
  </si>
  <si>
    <t xml:space="preserve">Avenida Bernardo O´Higgins Nº 70, comuna de Puchuncaví, Región de Valparaíso. 
</t>
  </si>
  <si>
    <t xml:space="preserve">Valparaíso. </t>
  </si>
  <si>
    <t>Puchuncaví</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</si>
  <si>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</si>
  <si>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</si>
  <si>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</si>
  <si>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 xml:space="preserve">
I. Municipalidad de Pudahuel  
</t>
  </si>
  <si>
    <t xml:space="preserve">Johnny Igradil Carrasco Cerda,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</si>
  <si>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</si>
  <si>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</si>
  <si>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</si>
  <si>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</si>
  <si>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</si>
  <si>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 xml:space="preserve">Carlos Araya Bugueño,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</si>
  <si>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</si>
  <si>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</si>
  <si>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</si>
  <si>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</si>
  <si>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</si>
  <si>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</si>
  <si>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</si>
  <si>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</si>
  <si>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</si>
  <si>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</si>
  <si>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</si>
  <si>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</si>
  <si>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</si>
  <si>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</si>
  <si>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</si>
  <si>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</si>
  <si>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</si>
  <si>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</si>
  <si>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</si>
  <si>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</si>
  <si>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</si>
  <si>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</si>
  <si>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</si>
  <si>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</si>
  <si>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alcalde@puntaarenas.cl; gabinete@puntaarenas.cl
</t>
  </si>
  <si>
    <t xml:space="preserve">Plaza Muñoz gomero N°745, comuna y ciudad de Punta Arenas, Duodécima Región.
</t>
  </si>
  <si>
    <t>Fonos: 61-200327-200331-200325</t>
  </si>
  <si>
    <t>Punta Arenas,</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</si>
  <si>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</si>
  <si>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</si>
  <si>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</si>
  <si>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</si>
  <si>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</si>
  <si>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</si>
  <si>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</si>
  <si>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Purranque.</t>
  </si>
  <si>
    <t xml:space="preserve">
I. Municipalidad de Putaendo
</t>
  </si>
  <si>
    <t xml:space="preserve">Guillermo Heriberto Reyes Cortez,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</si>
  <si>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</si>
  <si>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</si>
  <si>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</si>
  <si>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</si>
  <si>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</si>
  <si>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</si>
  <si>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</si>
  <si>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</si>
  <si>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</si>
  <si>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22 de Mayo Nº 351, Quellón, Décima Región.</t>
  </si>
  <si>
    <t xml:space="preserve">
I. Municipalidad de Quilicura
</t>
  </si>
  <si>
    <t xml:space="preserve">Juan Carrasco Contreras </t>
  </si>
  <si>
    <t xml:space="preserve">José Francisco Vergara Nº450, Quilicura, Región Metropolitana. </t>
  </si>
  <si>
    <t>Fono mesa central 3666700, Dideco 3666730.</t>
  </si>
  <si>
    <t xml:space="preserve">Mauricio Viñambres Adasme, </t>
  </si>
  <si>
    <t xml:space="preserve">Benjamín Vucña Mackenna Nº 684, comuna de Quilpué, Quinta Región
</t>
  </si>
  <si>
    <t>Fonos (32) 2910080</t>
  </si>
  <si>
    <t xml:space="preserve">Alberto Raúl Gyhra Soto, </t>
  </si>
  <si>
    <t xml:space="preserve"> Fonos: (42) 2207132</t>
  </si>
  <si>
    <t xml:space="preserve"> Quillón</t>
  </si>
  <si>
    <t xml:space="preserve">
I. Municipalidad de Quillota
</t>
  </si>
  <si>
    <t>Según Ley Orgánica N° 18.695, artículos 1°al 4°</t>
  </si>
  <si>
    <t xml:space="preserve"> Luis Alberto Mella Gajardo, 
</t>
  </si>
  <si>
    <t xml:space="preserve">Maipú N°330, comuna de Quillota, Quinta Región.
</t>
  </si>
  <si>
    <t xml:space="preserve">
I. Municipalidad de Quinchao
</t>
  </si>
  <si>
    <t>Teléfono: (65)2661150 - (65)2661211</t>
  </si>
  <si>
    <t xml:space="preserve">Amunategui 018, comuna de Quinchao, Región de Los Lagos
</t>
  </si>
  <si>
    <t>http://www.municipalidadquinchao.com</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</si>
  <si>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</si>
  <si>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</si>
  <si>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</si>
  <si>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</si>
  <si>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</si>
  <si>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</si>
  <si>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</si>
  <si>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Carmen Gloria Fernández Valenzuela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</si>
  <si>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</si>
  <si>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</si>
  <si>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</si>
  <si>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</si>
  <si>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</si>
  <si>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</si>
  <si>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</si>
  <si>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</si>
  <si>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</si>
  <si>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Eduardo Patricio Soto Romero, 
</t>
  </si>
  <si>
    <t xml:space="preserve">Plaza Los Héroes N° 445, comuna de Rancagua, Sexta Región.
</t>
  </si>
  <si>
    <t xml:space="preserve">
I. Municipalidad de Raquil
</t>
  </si>
  <si>
    <t xml:space="preserve">Benito Bravo Delgado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</si>
  <si>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</si>
  <si>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</si>
  <si>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</si>
  <si>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</si>
  <si>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</si>
  <si>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</si>
  <si>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</si>
  <si>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</si>
  <si>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</si>
  <si>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Recoleta,</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</si>
  <si>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</si>
  <si>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</si>
  <si>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</si>
  <si>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</si>
  <si>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</si>
  <si>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Renaico</t>
  </si>
  <si>
    <t xml:space="preserve">
I. Municipalidad de Renca
</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</si>
  <si>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</si>
  <si>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</si>
  <si>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</si>
  <si>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</si>
  <si>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</si>
  <si>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</si>
  <si>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</si>
  <si>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</si>
  <si>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</si>
  <si>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Carolos Ernesto Soto González, </t>
  </si>
  <si>
    <t xml:space="preserve">Urriola Nº26, Rengo, Sexta Región. </t>
  </si>
  <si>
    <t>Teléfono (72) 512060</t>
  </si>
  <si>
    <t>Rengo</t>
  </si>
  <si>
    <t xml:space="preserve">
I. Municipalidad de  Requinoa
</t>
  </si>
  <si>
    <t xml:space="preserve">Luis Antonio Silva Vargas
</t>
  </si>
  <si>
    <t xml:space="preserve">Calle Comercio N°121, comuna de Requinoa,  provincia de Cachapoal, Sexta Región.
</t>
  </si>
  <si>
    <t>Teléfono Nº85958315</t>
  </si>
  <si>
    <t xml:space="preserve"> Requinoa</t>
  </si>
  <si>
    <t>Rodrigo Alberto Ramírez Parra</t>
  </si>
  <si>
    <t>Errázuriz Nº 240, comuna de Retiro, VII Región.</t>
  </si>
  <si>
    <t>Retiro</t>
  </si>
  <si>
    <t xml:space="preserve">Marcelo Orlando Santana Vargas
</t>
  </si>
  <si>
    <t xml:space="preserve">alcaldía@rioibanez.cl  </t>
  </si>
  <si>
    <t xml:space="preserve">Carlos Soza Nº161 Puerto Ibáñez, Comuna de rio Ibáñez, Región de Aysén, </t>
  </si>
  <si>
    <t>teléfono  067-2423216,</t>
  </si>
  <si>
    <t>rio Ibáñez</t>
  </si>
  <si>
    <t>Vicuña Mackenna Nº277, comuna de Río Negro, Décima Región.</t>
  </si>
  <si>
    <t xml:space="preserve">Carlos Javier Schwalm Urzúa, </t>
  </si>
  <si>
    <t>Río Negro</t>
  </si>
  <si>
    <t xml:space="preserve">
I. Municipalidad de Rinconada
</t>
  </si>
  <si>
    <t xml:space="preserve">Pedro Antonio Caballería Díaz, </t>
  </si>
  <si>
    <t xml:space="preserve">Carretera San Martín Nº 607, comuna de Rinconada, Región de Valparaíso. 
</t>
  </si>
  <si>
    <t>Teléfono: (34) 2509500</t>
  </si>
  <si>
    <t xml:space="preserve"> Rinconada</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</si>
  <si>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</si>
  <si>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</si>
  <si>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</si>
  <si>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</si>
  <si>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</si>
  <si>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</si>
  <si>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</si>
  <si>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</si>
  <si>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</si>
  <si>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municipalidad¬_saavedra@yahoo.es
www.puertosaavedra.cl</t>
  </si>
  <si>
    <t xml:space="preserve">Ejército Nº 1424, comuna de Saavedra, Novena Región.
</t>
  </si>
  <si>
    <t xml:space="preserve">Fonos: 45-634042 - 45-634058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</si>
  <si>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</si>
  <si>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</si>
  <si>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</si>
  <si>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</si>
  <si>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</si>
  <si>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</si>
  <si>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Salamanca.</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</si>
  <si>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</si>
  <si>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</si>
  <si>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</si>
  <si>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</si>
  <si>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</si>
  <si>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</si>
  <si>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</si>
  <si>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</si>
  <si>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</si>
  <si>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</si>
  <si>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</si>
  <si>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Hugo Naim Gebrie Asfura,
</t>
  </si>
  <si>
    <t xml:space="preserve">
I. Municipalidad de San Clemente
</t>
  </si>
  <si>
    <t xml:space="preserve">Juan Raúl Rojas Vergara    </t>
  </si>
  <si>
    <t xml:space="preserve">Carlos Silva Renard Nº46, San Clemente , VII Región.
</t>
  </si>
  <si>
    <t>Fonos (71) 621570</t>
  </si>
  <si>
    <t>San Clemente</t>
  </si>
  <si>
    <t>Luis Roberto Reyes Álvarez,</t>
  </si>
  <si>
    <t>secretaria. alcaldia@muniriobueno.cl</t>
  </si>
  <si>
    <t xml:space="preserve">Calle Comercio Nº 603, Comuna de Río Bueno, XIV Región de los Ríos.
</t>
  </si>
  <si>
    <t>Fono: 64-2340400</t>
  </si>
  <si>
    <t xml:space="preserve"> Río Bueno</t>
  </si>
  <si>
    <t xml:space="preserve">Alcalde Titular: Claudio de la Cruz Almuna Garrido, 
</t>
  </si>
  <si>
    <t xml:space="preserve">Calle 21 de mayo N° 312, comuna de San Fabián, Región del Biobío.  </t>
  </si>
  <si>
    <t>San Fabián</t>
  </si>
  <si>
    <t>I. Municipalidad de San Felipe</t>
  </si>
  <si>
    <t xml:space="preserve">Patricio Freire Canto, 
</t>
  </si>
  <si>
    <t>rrhh@sanfe.cl, secretaria@sanfe.cl</t>
  </si>
  <si>
    <t xml:space="preserve">Salinas N° 203, comuna y provincia de San Felipe, Quinta Región
</t>
  </si>
  <si>
    <t>Fonos: (34) -509000- 510077</t>
  </si>
  <si>
    <t xml:space="preserve">
I. Municipalidad de San Fernando 
</t>
  </si>
  <si>
    <t xml:space="preserve">Luis Antonio Berwart Araya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</si>
  <si>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</si>
  <si>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</si>
  <si>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</si>
  <si>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</si>
  <si>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</si>
  <si>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</si>
  <si>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</si>
  <si>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</si>
  <si>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</si>
  <si>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Sergio Rigoberto Echeverría García.
</t>
  </si>
  <si>
    <t xml:space="preserve">Av. Santa Rosa 2606, San Joaquín. Santiago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</si>
  <si>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</si>
  <si>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</si>
  <si>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</si>
  <si>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</si>
  <si>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</si>
  <si>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</si>
  <si>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San Juan de La Costa</t>
  </si>
  <si>
    <t>I. Municipalidad de San Miguel</t>
  </si>
  <si>
    <t xml:space="preserve">Luis Humberto Sanhueza Bravo, 
</t>
  </si>
  <si>
    <t xml:space="preserve">Gran Avenida José Miguel Carrera N° 3418, comuna de San Miguel, Región Metropolitana.
</t>
  </si>
  <si>
    <t>San Miguel</t>
  </si>
  <si>
    <t xml:space="preserve">Víctor Toro Leiva, </t>
  </si>
  <si>
    <t xml:space="preserve"> alcaldia@municipalidadsannicolas.cl</t>
  </si>
  <si>
    <t xml:space="preserve"> San Nicolás</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</si>
  <si>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</si>
  <si>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</si>
  <si>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</si>
  <si>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</si>
  <si>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</si>
  <si>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Manuel Devia Vilches,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</si>
  <si>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</si>
  <si>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</si>
  <si>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</si>
  <si>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</si>
  <si>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</si>
  <si>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</si>
  <si>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</si>
  <si>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</si>
  <si>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Audito Retamal Lazo  </t>
  </si>
  <si>
    <t xml:space="preserve">Los Acacios Nº 43, Villa San Pedro, comuna de San Pedro de la Paz,  Octava Región.
</t>
  </si>
  <si>
    <t>Fono (41) 741900</t>
  </si>
  <si>
    <t>San Pedro de la Paz</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</si>
  <si>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</si>
  <si>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</si>
  <si>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</si>
  <si>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</si>
  <si>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</si>
  <si>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Daniel Sebastián Salamanca Pérez</t>
  </si>
  <si>
    <t xml:space="preserve">Rosas Nº 160, comuna de Santa Bárbara,  Octava Región.
Casilla 216
</t>
  </si>
  <si>
    <t xml:space="preserve"> Santa Bárbara</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</si>
  <si>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</si>
  <si>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</si>
  <si>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</si>
  <si>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</si>
  <si>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</si>
  <si>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</si>
  <si>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Ángel Castro Medina, </t>
  </si>
  <si>
    <t xml:space="preserve">Yungay Nº 125, comuna de Santa Juana, Región del Biobío.
</t>
  </si>
  <si>
    <t>Santa Juana</t>
  </si>
  <si>
    <t xml:space="preserve">Claudio Zurita Ibarra, </t>
  </si>
  <si>
    <t>http://www.imsantamaria.cl</t>
  </si>
  <si>
    <t>Santa María</t>
  </si>
  <si>
    <t xml:space="preserve">
I. Municipalidad de Santiago
</t>
  </si>
  <si>
    <t xml:space="preserve">Felipe Alessandri Vergara, </t>
  </si>
  <si>
    <t xml:space="preserve">santiago@munstgo.cl </t>
  </si>
  <si>
    <t xml:space="preserve">Plaza de Armas s/n, Casilla 52/D, comuna de Santiago, Región Metropolitana.
</t>
  </si>
  <si>
    <t xml:space="preserve">Fono (02) 27136602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</si>
  <si>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</si>
  <si>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</si>
  <si>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</si>
  <si>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</si>
  <si>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</si>
  <si>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</si>
  <si>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</si>
  <si>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</si>
  <si>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</si>
  <si>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</si>
  <si>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</si>
  <si>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</si>
  <si>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</si>
  <si>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 xml:space="preserve"> Sierra Gorda</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</si>
  <si>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</si>
  <si>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</si>
  <si>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</si>
  <si>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</si>
  <si>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</si>
  <si>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</si>
  <si>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</si>
  <si>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 xml:space="preserve"> Talca</t>
  </si>
  <si>
    <t>I. Municipalidad de Talcahuano</t>
  </si>
  <si>
    <t xml:space="preserve">Henry Campos Coa,                 </t>
  </si>
  <si>
    <t>Sargento Aldea Nº250, Talcahuano, Octava Región.</t>
  </si>
  <si>
    <t xml:space="preserve"> Talcahuano</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</si>
  <si>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</si>
  <si>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</si>
  <si>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</si>
  <si>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</si>
  <si>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</si>
  <si>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Miguel Ángel Becker Alvear     
</t>
  </si>
  <si>
    <t xml:space="preserve">Arturo Prat Nº 650, Temuco, Novena Región.
</t>
  </si>
  <si>
    <t xml:space="preserve"> Temuco,</t>
  </si>
  <si>
    <t xml:space="preserve">
I. Municipalidad de Teno
</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</si>
  <si>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</si>
  <si>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</si>
  <si>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</si>
  <si>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</si>
  <si>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</si>
  <si>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 IX Región.</t>
  </si>
  <si>
    <t xml:space="preserve">Balmaceda Nº 410,ct, IX Región.
</t>
  </si>
  <si>
    <t>Se acompaña Certificado de Antecedentes Financieros correspondiente al ejercicio del año 2007,  aprobado por Unidad de Supervisión Financiera Nacional.</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</si>
  <si>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</si>
  <si>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</si>
  <si>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</si>
  <si>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</si>
  <si>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</si>
  <si>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</si>
  <si>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 xml:space="preserve">Adolfo Nonato Millabur Ñancuil     </t>
  </si>
  <si>
    <t>irisperez@munitirua.com</t>
  </si>
  <si>
    <t xml:space="preserve">Avda Costanera Nº 080, comuna de Tirúa, Octava Región.
</t>
  </si>
  <si>
    <t>Fonos: 41-614040 – 41-614026 – 41-2445800</t>
  </si>
  <si>
    <t>Tirúa</t>
  </si>
  <si>
    <t xml:space="preserve">
Ilustre Municipalidad de Tocopilla
</t>
  </si>
  <si>
    <t xml:space="preserve">Fernando Sebastián San Román Bascuñán, </t>
  </si>
  <si>
    <t xml:space="preserve"> fsanramon@imtocopilla.cl</t>
  </si>
  <si>
    <t xml:space="preserve">Anibal Pinto Nº 1305, de la comuna de Tocopilla, Región de Antofagasta.  
</t>
  </si>
  <si>
    <t>Fono: (55) 2421347 – 2421355</t>
  </si>
  <si>
    <t xml:space="preserve"> Tocopilla</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</si>
  <si>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</si>
  <si>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</si>
  <si>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</si>
  <si>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</si>
  <si>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</si>
  <si>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</si>
  <si>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</si>
  <si>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</si>
  <si>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</si>
  <si>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Alcalde: Ricardo Sanhueza Pirce,</t>
  </si>
  <si>
    <t xml:space="preserve">Basilio Urrutia Nº914, Traiguén, Novena Región.
</t>
  </si>
  <si>
    <t xml:space="preserve"> Traiguén</t>
  </si>
  <si>
    <t xml:space="preserve">
I. Municipalidad de Valdivia
</t>
  </si>
  <si>
    <t xml:space="preserve">Omar Rashid Sabat Guzman      </t>
  </si>
  <si>
    <t xml:space="preserve">
I. Municipalidad de Vallenar
</t>
  </si>
  <si>
    <t xml:space="preserve">Plaza Nº 25, comuna de Vallenar, provincia de Huasco, Tercera Región.
</t>
  </si>
  <si>
    <t>Teléfono: (51) 611320</t>
  </si>
  <si>
    <t>Constitución Política de la República, art. 118</t>
  </si>
  <si>
    <t xml:space="preserve">Jorge Enrique Castro Múñoz, </t>
  </si>
  <si>
    <t>Condell Nº 1490, Valparaíso, Quinta Región.</t>
  </si>
  <si>
    <t>munivichuquen@gmail.com</t>
  </si>
  <si>
    <t xml:space="preserve">Manuel Rodríguez Nº 315, de la comuna de Vichuquén, Región del Maule.  
</t>
  </si>
  <si>
    <t>Fono: (75) 2555516 – 2555501</t>
  </si>
  <si>
    <t>Vichuquén</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</si>
  <si>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</si>
  <si>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</si>
  <si>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</si>
  <si>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</si>
  <si>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</si>
  <si>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</si>
  <si>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</si>
  <si>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</si>
  <si>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</si>
  <si>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</si>
  <si>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Arturo del Carmen Palma Vilches,</t>
  </si>
  <si>
    <t xml:space="preserve">Avenida España Nº 196, comuna de Villa Alegre, Provincia de Linares, Séptima Región.
</t>
  </si>
  <si>
    <t>Teléfonos (73) 2381721, 23811563.</t>
  </si>
  <si>
    <t>Villa Alegre</t>
  </si>
  <si>
    <t xml:space="preserve">Susana Aguilera Vega, </t>
  </si>
  <si>
    <t>cwolff@vilcun.cl
              egalarce@vilcun.cl</t>
  </si>
  <si>
    <t xml:space="preserve">Lord Cochrane Nº 255, comuna de Vilcún, Novena Región.
</t>
  </si>
  <si>
    <t>Fono: (45) 918360</t>
  </si>
  <si>
    <t>Vilcún,</t>
  </si>
  <si>
    <t xml:space="preserve">
I. Municipalidad de Villarrica
</t>
  </si>
  <si>
    <t xml:space="preserve">Pablo Santiago Astete Mermoud 
</t>
  </si>
  <si>
    <t xml:space="preserve">Pedro de Valdivia N°810, comuna de Villarrica, Novena Región.
</t>
  </si>
  <si>
    <t>Se acompaña Balance General del año 2009, que contiene los antecedentes financieros del año 2009, aprobado por el Subdepartamento de Supervisión Financiera Nacional.</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</si>
  <si>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</si>
  <si>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</si>
  <si>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</si>
  <si>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</si>
  <si>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</si>
  <si>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Yungay</t>
  </si>
  <si>
    <t xml:space="preserve">
I. Municipalidad de Zapallar
</t>
  </si>
  <si>
    <t>Nicolás Cox Urrejola</t>
  </si>
  <si>
    <t xml:space="preserve">Germán Riesco Nº 399,  comuna de Zapallar, Región de Valparaíso.
</t>
  </si>
  <si>
    <t>Fono (33) 741040- 742000</t>
  </si>
  <si>
    <t xml:space="preserve"> Zapallar</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</si>
  <si>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</si>
  <si>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</si>
  <si>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</si>
  <si>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</si>
  <si>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</si>
  <si>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</si>
  <si>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</si>
  <si>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</si>
  <si>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</si>
  <si>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</si>
  <si>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</si>
  <si>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</si>
  <si>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</si>
  <si>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</si>
  <si>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</si>
  <si>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</si>
  <si>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Certificado de Vigencia de fecha 06 de mayo de 2015, emitido por el Servicio de Registro Civil e Identificación. Folio Nº 152063900</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</si>
  <si>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</si>
  <si>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</si>
  <si>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</si>
  <si>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</si>
  <si>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</si>
  <si>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</si>
  <si>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</si>
  <si>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</si>
  <si>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</si>
  <si>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</si>
  <si>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</si>
  <si>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</si>
  <si>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</si>
  <si>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</si>
  <si>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</si>
  <si>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</si>
  <si>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</si>
  <si>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</si>
  <si>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</si>
  <si>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</si>
  <si>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</si>
  <si>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</si>
  <si>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</si>
  <si>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 Estación Central</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</si>
  <si>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</si>
  <si>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</si>
  <si>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</si>
  <si>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</si>
  <si>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</si>
  <si>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</si>
  <si>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</si>
  <si>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</si>
  <si>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</si>
  <si>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</si>
  <si>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</si>
  <si>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</si>
  <si>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</si>
  <si>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</si>
  <si>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</si>
  <si>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</si>
  <si>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</si>
  <si>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</si>
  <si>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</si>
  <si>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</si>
  <si>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Otorgado por Decreto Supremo Nº 1118 de 24 de junio de 1968, del Ministerio de Justicia.
</t>
  </si>
  <si>
    <t xml:space="preserve">Promover el desarrollo educacional, social, cultural y comunitario de todos sus asociados y de todos los habitantes del país.
</t>
  </si>
  <si>
    <t xml:space="preserve">Presidenta: 
Patricia Caselli de la Carrera.
Vice presidente: 
Carlos Espinoza Villanueva 
Secretaria:
Daniela Danae Pozo Castro. 
Tesorero:
Juan Carlos Figueroa Huenumilla.
Directores: 
Manuel Aros Malgue    
María Alicia Rosales Muñoz, 
Jaime Hueraleo Vega,
</t>
  </si>
  <si>
    <t>Directorio dura dos años</t>
  </si>
  <si>
    <t>vigente desde el 28 de junio de 2017.</t>
  </si>
  <si>
    <t xml:space="preserve">Patricia Caselli de la Carrera. 
</t>
  </si>
  <si>
    <t xml:space="preserve">José Miguel Carrera Nº 027, Quilicura, Región Metropolitana.
</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</si>
  <si>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</si>
  <si>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</si>
  <si>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</si>
  <si>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</si>
  <si>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</si>
  <si>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</si>
  <si>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</si>
  <si>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</si>
  <si>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</si>
  <si>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</si>
  <si>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</si>
  <si>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</si>
  <si>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</si>
  <si>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</si>
  <si>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</si>
  <si>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</si>
  <si>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</si>
  <si>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</si>
  <si>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</si>
  <si>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</si>
  <si>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</si>
  <si>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</si>
  <si>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</si>
  <si>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</si>
  <si>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</si>
  <si>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</si>
  <si>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</si>
  <si>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</si>
  <si>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</si>
  <si>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</si>
  <si>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</si>
  <si>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</si>
  <si>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</si>
  <si>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</si>
  <si>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</si>
  <si>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</si>
  <si>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</si>
  <si>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</si>
  <si>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</si>
  <si>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</si>
  <si>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</si>
  <si>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</si>
  <si>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Otorgado por Decreto Supremo Nº 1965, del  17 de marzo de 1960, del Ministerio de Justicia.</t>
  </si>
  <si>
    <t xml:space="preserve">Durarán tres años en sus cargos, pudiendo ser reelegidos de forma indefinida.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</si>
  <si>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</si>
  <si>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</si>
  <si>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</si>
  <si>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</si>
  <si>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</si>
  <si>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</si>
  <si>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</si>
  <si>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</si>
  <si>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</si>
  <si>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 Puerto Montt</t>
  </si>
  <si>
    <t xml:space="preserve">Se acompaña Certificado de Antecedentes Financieros, correspondientes al año 2010, firmado ante Notario Público, y autorizado por la Unidad de Supervisión Financiera Nacional.
</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</si>
  <si>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</si>
  <si>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</si>
  <si>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</si>
  <si>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</si>
  <si>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</si>
  <si>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</si>
  <si>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</si>
  <si>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</si>
  <si>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</si>
  <si>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</si>
  <si>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</si>
  <si>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</si>
  <si>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</si>
  <si>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</si>
  <si>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</si>
  <si>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</si>
  <si>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</si>
  <si>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</si>
  <si>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</si>
  <si>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</si>
  <si>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</si>
  <si>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</si>
  <si>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</si>
  <si>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 La Cisterna</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</si>
  <si>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</si>
  <si>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</si>
  <si>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</si>
  <si>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</si>
  <si>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</si>
  <si>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</si>
  <si>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</si>
  <si>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</si>
  <si>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</si>
  <si>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 xml:space="preserve"> Los Andes</t>
  </si>
  <si>
    <t>Certificado financiero autorizado ante Notario Público de fecha 17 de agosto de 2007, aprobado por la Sub Unidad de Control de Supervisión Financiera.</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</si>
  <si>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</si>
  <si>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</si>
  <si>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</si>
  <si>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</si>
  <si>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</si>
  <si>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</si>
  <si>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</si>
  <si>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</si>
  <si>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</si>
  <si>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</si>
  <si>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Queilén</t>
  </si>
  <si>
    <t xml:space="preserve">
Se acompaña Certificado Financiero de los antecedentes financieros del año 2012, aprobado por el Subdepartamento de Supervisión Financiera.
</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</si>
  <si>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</si>
  <si>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</si>
  <si>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</si>
  <si>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</si>
  <si>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</si>
  <si>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</si>
  <si>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</si>
  <si>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</si>
  <si>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</si>
  <si>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</si>
  <si>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</si>
  <si>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</si>
  <si>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</si>
  <si>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</si>
  <si>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</si>
  <si>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</si>
  <si>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</si>
  <si>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</si>
  <si>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</si>
  <si>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</si>
  <si>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</si>
  <si>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</si>
  <si>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</si>
  <si>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</si>
  <si>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</si>
  <si>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</si>
  <si>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</si>
  <si>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</si>
  <si>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</si>
  <si>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</si>
  <si>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</si>
  <si>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</si>
  <si>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</si>
  <si>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</si>
  <si>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</si>
  <si>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</si>
  <si>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</si>
  <si>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</si>
  <si>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</si>
  <si>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</si>
  <si>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</si>
  <si>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</si>
  <si>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</si>
  <si>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</si>
  <si>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</si>
  <si>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</si>
  <si>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</si>
  <si>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</si>
  <si>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</si>
  <si>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</si>
  <si>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</si>
  <si>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</si>
  <si>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</si>
  <si>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</si>
  <si>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</si>
  <si>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</si>
  <si>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</si>
  <si>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</si>
  <si>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</si>
  <si>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</si>
  <si>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</si>
  <si>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</si>
  <si>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</si>
  <si>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</si>
  <si>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</si>
  <si>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</si>
  <si>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</si>
  <si>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</si>
  <si>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</si>
  <si>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</si>
  <si>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</si>
  <si>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</si>
  <si>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</si>
  <si>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</si>
  <si>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</si>
  <si>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</si>
  <si>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</si>
  <si>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</si>
  <si>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Tres años (según Estatutos).</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</si>
  <si>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</si>
  <si>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</si>
  <si>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</si>
  <si>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</si>
  <si>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</si>
  <si>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</si>
  <si>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</si>
  <si>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</si>
  <si>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</si>
  <si>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</si>
  <si>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</si>
  <si>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</si>
  <si>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</si>
  <si>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</si>
  <si>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</si>
  <si>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</si>
  <si>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</si>
  <si>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</si>
  <si>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</si>
  <si>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</si>
  <si>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</si>
  <si>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</si>
  <si>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</si>
  <si>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</si>
  <si>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</si>
  <si>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</si>
  <si>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</si>
  <si>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Santiago Centro</t>
  </si>
  <si>
    <t>Se acompañan Certificado Financiero y balance general de los antecedentes financieros del año 2008, aprobados por la Unidad de Supervisión Financiera Nacional para su respectivo análisis.</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</si>
  <si>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</si>
  <si>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</si>
  <si>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</si>
  <si>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</si>
  <si>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</si>
  <si>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</si>
  <si>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</si>
  <si>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</si>
  <si>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</si>
  <si>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</si>
  <si>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</si>
  <si>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</si>
  <si>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</si>
  <si>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</si>
  <si>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</si>
  <si>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</si>
  <si>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</si>
  <si>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</si>
  <si>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</si>
  <si>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</si>
  <si>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</si>
  <si>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</si>
  <si>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</si>
  <si>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</si>
  <si>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</si>
  <si>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</si>
  <si>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</si>
  <si>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</si>
  <si>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</si>
  <si>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</si>
  <si>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</si>
  <si>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</si>
  <si>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</si>
  <si>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</si>
  <si>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</si>
  <si>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</si>
  <si>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</si>
  <si>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</si>
  <si>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</si>
  <si>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</si>
  <si>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</si>
  <si>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</si>
  <si>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</si>
  <si>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</si>
  <si>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</si>
  <si>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</si>
  <si>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</si>
  <si>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</si>
  <si>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</si>
  <si>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</si>
  <si>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</si>
  <si>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</si>
  <si>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</si>
  <si>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</si>
  <si>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</si>
  <si>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</si>
  <si>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</si>
  <si>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San Bernardo.</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</si>
  <si>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</si>
  <si>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</si>
  <si>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</si>
  <si>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</si>
  <si>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</si>
  <si>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</si>
  <si>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</si>
  <si>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</si>
  <si>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 xml:space="preserve"> Renca</t>
  </si>
  <si>
    <t>Se acompaña Certificado de la Institución correspondiente a antecedentes financieros del año 2014, aprobado por el  Subdepartamento de Supervisión Financiera Nacional.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</si>
  <si>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</si>
  <si>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</si>
  <si>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</si>
  <si>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</si>
  <si>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</si>
  <si>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</si>
  <si>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</si>
  <si>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</si>
  <si>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</si>
  <si>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</si>
  <si>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</si>
  <si>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</si>
  <si>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</si>
  <si>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</si>
  <si>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</si>
  <si>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</si>
  <si>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</si>
  <si>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</si>
  <si>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</si>
  <si>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</si>
  <si>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</si>
  <si>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</si>
  <si>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</si>
  <si>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</si>
  <si>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</si>
  <si>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</si>
  <si>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</si>
  <si>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</si>
  <si>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</si>
  <si>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</si>
  <si>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</si>
  <si>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</si>
  <si>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</si>
  <si>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</si>
  <si>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</si>
  <si>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</si>
  <si>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</si>
  <si>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</si>
  <si>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</si>
  <si>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</si>
  <si>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</si>
  <si>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</si>
  <si>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</si>
  <si>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</si>
  <si>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</si>
  <si>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</si>
  <si>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</si>
  <si>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</si>
  <si>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</si>
  <si>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</si>
  <si>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</si>
  <si>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</si>
  <si>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</si>
  <si>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</si>
  <si>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</si>
  <si>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</si>
  <si>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</si>
  <si>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</si>
  <si>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</si>
  <si>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</si>
  <si>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</si>
  <si>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</si>
  <si>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</si>
  <si>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</si>
  <si>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</si>
  <si>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</si>
  <si>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</si>
  <si>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</si>
  <si>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</si>
  <si>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</si>
  <si>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</si>
  <si>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</si>
  <si>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</si>
  <si>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</si>
  <si>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</si>
  <si>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</si>
  <si>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</si>
  <si>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</si>
  <si>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</si>
  <si>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</si>
  <si>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</si>
  <si>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</si>
  <si>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</si>
  <si>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</si>
  <si>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</si>
  <si>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</si>
  <si>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</si>
  <si>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</si>
  <si>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</si>
  <si>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</si>
  <si>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</si>
  <si>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</si>
  <si>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</si>
  <si>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</si>
  <si>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</si>
  <si>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</si>
  <si>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</si>
  <si>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</si>
  <si>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</si>
  <si>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</si>
  <si>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</si>
  <si>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</si>
  <si>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</si>
  <si>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</si>
  <si>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</si>
  <si>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</si>
  <si>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</si>
  <si>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</si>
  <si>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</si>
  <si>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</si>
  <si>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</si>
  <si>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</si>
  <si>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</si>
  <si>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</si>
  <si>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</si>
  <si>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</si>
  <si>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</si>
  <si>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</si>
  <si>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</si>
  <si>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</si>
  <si>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</si>
  <si>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</si>
  <si>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</si>
  <si>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</si>
  <si>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</si>
  <si>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</si>
  <si>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</si>
  <si>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</si>
  <si>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</si>
  <si>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</si>
  <si>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</si>
  <si>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</si>
  <si>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</si>
  <si>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</si>
  <si>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</si>
  <si>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Casablanca.</t>
  </si>
  <si>
    <t>Se acompaña Certificado Financiero año 2017, aprobado por el Subdepartamento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</si>
  <si>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</si>
  <si>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</si>
  <si>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</si>
  <si>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</si>
  <si>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Programappf.isladepascua@gmail.com</t>
  </si>
  <si>
    <t xml:space="preserve">Heki’l s/n, Sector Mataveri, I. de Pascua, Región de Valparaíso.
</t>
  </si>
  <si>
    <t>I. de Pascua</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</si>
  <si>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</si>
  <si>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</si>
  <si>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</si>
  <si>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</si>
  <si>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</si>
  <si>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</si>
  <si>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</si>
  <si>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</si>
  <si>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</si>
  <si>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</si>
  <si>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</si>
  <si>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</si>
  <si>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</si>
  <si>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</si>
  <si>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</si>
  <si>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</si>
  <si>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</si>
  <si>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</si>
  <si>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</si>
  <si>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</si>
  <si>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</si>
  <si>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</si>
  <si>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</si>
  <si>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</si>
  <si>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</si>
  <si>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</si>
  <si>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</si>
  <si>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</si>
  <si>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</si>
  <si>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</si>
  <si>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</si>
  <si>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</si>
  <si>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Calama.</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</si>
  <si>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</si>
  <si>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</si>
  <si>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</si>
  <si>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</si>
  <si>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</si>
  <si>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</si>
  <si>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</si>
  <si>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</si>
  <si>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</si>
  <si>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</si>
  <si>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</si>
  <si>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</si>
  <si>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</si>
  <si>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</si>
  <si>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</si>
  <si>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</si>
  <si>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 Chaitén</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</si>
  <si>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</si>
  <si>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</si>
  <si>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</si>
  <si>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</si>
  <si>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</si>
  <si>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</si>
  <si>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</si>
  <si>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</si>
  <si>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</si>
  <si>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</si>
  <si>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</si>
  <si>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</si>
  <si>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</si>
  <si>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</si>
  <si>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</si>
  <si>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</si>
  <si>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</si>
  <si>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</si>
  <si>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</si>
  <si>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</si>
  <si>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</si>
  <si>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</si>
  <si>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</si>
  <si>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</si>
  <si>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</si>
  <si>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</si>
  <si>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</si>
  <si>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</si>
  <si>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</si>
  <si>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</si>
  <si>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</si>
  <si>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</si>
  <si>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</si>
  <si>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 xml:space="preserve"> Concepción</t>
  </si>
  <si>
    <t>Certificado Financiero, correspondiente al año 2016, aprobado por el Departamento de Administración y Finanzas.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</si>
  <si>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</si>
  <si>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</si>
  <si>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</si>
  <si>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</si>
  <si>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</si>
  <si>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</si>
  <si>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</si>
  <si>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</si>
  <si>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</si>
  <si>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</si>
  <si>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</si>
  <si>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</si>
  <si>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</si>
  <si>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</si>
  <si>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</si>
  <si>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</si>
  <si>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</si>
  <si>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</si>
  <si>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</si>
  <si>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</si>
  <si>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</si>
  <si>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</si>
  <si>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</si>
  <si>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</si>
  <si>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</si>
  <si>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</si>
  <si>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</si>
  <si>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</si>
  <si>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</si>
  <si>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</si>
  <si>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</si>
  <si>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</si>
  <si>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</si>
  <si>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</si>
  <si>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</si>
  <si>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</si>
  <si>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</si>
  <si>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</si>
  <si>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</si>
  <si>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</si>
  <si>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</si>
  <si>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</si>
  <si>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</si>
  <si>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</si>
  <si>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</si>
  <si>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</si>
  <si>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</si>
  <si>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</si>
  <si>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</si>
  <si>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</si>
  <si>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</si>
  <si>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</si>
  <si>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</si>
  <si>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</si>
  <si>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</si>
  <si>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</si>
  <si>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Ñuñoa,</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</si>
  <si>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</si>
  <si>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</si>
  <si>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</si>
  <si>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</si>
  <si>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</si>
  <si>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</si>
  <si>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</si>
  <si>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</si>
  <si>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</si>
  <si>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</si>
  <si>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</si>
  <si>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</si>
  <si>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</si>
  <si>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</si>
  <si>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</si>
  <si>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</si>
  <si>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</si>
  <si>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</si>
  <si>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</si>
  <si>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</si>
  <si>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</si>
  <si>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</si>
  <si>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</si>
  <si>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</si>
  <si>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</si>
  <si>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</si>
  <si>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</si>
  <si>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</si>
  <si>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</si>
  <si>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</si>
  <si>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</si>
  <si>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</si>
  <si>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</si>
  <si>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</si>
  <si>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 xml:space="preserve"> Lo Prado </t>
  </si>
  <si>
    <t>Se acompaña Certificado de Antecedentes Financieros Institucionales, correspondiente al año 2010, de fecha 28 de abril de 2011, aprobado por el Subdepartamento de Supervisión Financiera Nacional.</t>
  </si>
  <si>
    <t xml:space="preserve">Presidente: 
CHRISTIAN FERNANDO ZURITA AGUILERA, 
</t>
  </si>
  <si>
    <t xml:space="preserve">Ramón Freire N°330, comuna de Buin, Región de Metropolitana.
</t>
  </si>
  <si>
    <t xml:space="preserve">Buin
</t>
  </si>
  <si>
    <t xml:space="preserve">onggrandespasos@gmail.com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</si>
  <si>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</si>
  <si>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</si>
  <si>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</si>
  <si>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</si>
  <si>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</si>
  <si>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</si>
  <si>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</si>
  <si>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</si>
  <si>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</si>
  <si>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</si>
  <si>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</si>
  <si>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</si>
  <si>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</si>
  <si>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</si>
  <si>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</si>
  <si>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</si>
  <si>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</si>
  <si>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</si>
  <si>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</si>
  <si>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</si>
  <si>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</si>
  <si>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 xml:space="preserve"> San Joaquín</t>
  </si>
  <si>
    <t>Acompaña Certificado Financiero del año 2012, el cual fue aprobado por el Departamento de Administración y Finanzas.</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</si>
  <si>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</si>
  <si>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</si>
  <si>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</si>
  <si>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</si>
  <si>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</si>
  <si>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</si>
  <si>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</si>
  <si>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</si>
  <si>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</si>
  <si>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</si>
  <si>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</si>
  <si>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</si>
  <si>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</si>
  <si>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</si>
  <si>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</si>
  <si>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</si>
  <si>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</si>
  <si>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</si>
  <si>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</si>
  <si>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</si>
  <si>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</si>
  <si>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</si>
  <si>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</si>
  <si>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</si>
  <si>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</si>
  <si>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</si>
  <si>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</si>
  <si>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</si>
  <si>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Copiapó
</t>
  </si>
  <si>
    <t xml:space="preserve">corporacionorigen3@gmail.com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</si>
  <si>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</si>
  <si>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</si>
  <si>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</si>
  <si>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</si>
  <si>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</si>
  <si>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</si>
  <si>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</si>
  <si>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Otorgado por Decreto Supremo Nº 288, de fecha 24 de marzo de 2003, del Ministerio de Justicia.</t>
  </si>
  <si>
    <t xml:space="preserve"> pilar@forjamundos.cl; marcelolorca@slegales.cl</t>
  </si>
  <si>
    <t xml:space="preserve">Calle Fuenteovejuna N° 1145,  Comuna de Las Condes.
</t>
  </si>
  <si>
    <t>Fono: (02) 696 27 86</t>
  </si>
  <si>
    <t>Las Condes.</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</si>
  <si>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</si>
  <si>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</si>
  <si>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</si>
  <si>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</si>
  <si>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</si>
  <si>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</si>
  <si>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</si>
  <si>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</si>
  <si>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</si>
  <si>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</si>
  <si>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</si>
  <si>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</si>
  <si>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</si>
  <si>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</si>
  <si>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</si>
  <si>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</si>
  <si>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</si>
  <si>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</si>
  <si>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</si>
  <si>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</si>
  <si>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</si>
  <si>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Los Angeles</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</si>
  <si>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</si>
  <si>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</si>
  <si>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</si>
  <si>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</si>
  <si>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</si>
  <si>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</si>
  <si>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</si>
  <si>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</si>
  <si>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</si>
  <si>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</si>
  <si>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Sitio Web: http://www.fundaciondem.cl
E-Mail: info@fundaciondem.cl admninistracioncentral@fundaciondem.cl</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</si>
  <si>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</si>
  <si>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</si>
  <si>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</si>
  <si>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</si>
  <si>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</si>
  <si>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</si>
  <si>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</si>
  <si>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</si>
  <si>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</si>
  <si>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</si>
  <si>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</si>
  <si>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</si>
  <si>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 Lo Espejo</t>
  </si>
  <si>
    <t xml:space="preserve">Se acompaña Certificado Financiero del año 2010.
</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</si>
  <si>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</si>
  <si>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</si>
  <si>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</si>
  <si>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</si>
  <si>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</si>
  <si>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</si>
  <si>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</si>
  <si>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</si>
  <si>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</si>
  <si>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</si>
  <si>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</si>
  <si>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</si>
  <si>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</si>
  <si>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</si>
  <si>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</si>
  <si>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</si>
  <si>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</si>
  <si>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</si>
  <si>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</si>
  <si>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</si>
  <si>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</si>
  <si>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</si>
  <si>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</si>
  <si>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</si>
  <si>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</si>
  <si>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</si>
  <si>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</si>
  <si>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</si>
  <si>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</si>
  <si>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</si>
  <si>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</si>
  <si>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</si>
  <si>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</si>
  <si>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</si>
  <si>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</si>
  <si>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</si>
  <si>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</si>
  <si>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</si>
  <si>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</si>
  <si>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</si>
  <si>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</si>
  <si>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Presidente: Alejandro Renato Tapia Cerda  
</t>
  </si>
  <si>
    <t xml:space="preserve"> alejandro@covacha.cl</t>
  </si>
  <si>
    <t xml:space="preserve">Rucapedrera Nº 287, comuna de El Quisco, Región de Valparaíso.
</t>
  </si>
  <si>
    <t xml:space="preserve">Teléfonos: 35-2474371- 56-98412553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</si>
  <si>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</si>
  <si>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</si>
  <si>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</si>
  <si>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</si>
  <si>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</si>
  <si>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</si>
  <si>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</si>
  <si>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</si>
  <si>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</si>
  <si>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</si>
  <si>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</si>
  <si>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</si>
  <si>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</si>
  <si>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</si>
  <si>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</si>
  <si>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</si>
  <si>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</si>
  <si>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</si>
  <si>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</si>
  <si>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</si>
  <si>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</si>
  <si>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</si>
  <si>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</si>
  <si>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</si>
  <si>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</si>
  <si>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</si>
  <si>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</si>
  <si>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</si>
  <si>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</si>
  <si>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</si>
  <si>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</si>
  <si>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</si>
  <si>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</si>
  <si>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</si>
  <si>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</si>
  <si>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</si>
  <si>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</si>
  <si>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</si>
  <si>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</si>
  <si>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</si>
  <si>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</si>
  <si>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</si>
  <si>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</si>
  <si>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</si>
  <si>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</si>
  <si>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</si>
  <si>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</si>
  <si>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</si>
  <si>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</si>
  <si>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</si>
  <si>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Ñuñoa, San Joaquín</t>
  </si>
  <si>
    <t>Se acompaña certificado financiero del año 2006, aprobado por la Unidad de Auditoría Interna.</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</si>
  <si>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</si>
  <si>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</si>
  <si>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</si>
  <si>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</si>
  <si>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</si>
  <si>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</si>
  <si>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</si>
  <si>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</si>
  <si>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Hualaihué.</t>
  </si>
  <si>
    <t xml:space="preserve"> Certificado de Antecedente Financiero del año 2011, aprobado por el Subdepartamento de Supervisión Financiera Nacional.</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</si>
  <si>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</si>
  <si>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</si>
  <si>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</si>
  <si>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</si>
  <si>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</si>
  <si>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</si>
  <si>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</si>
  <si>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</si>
  <si>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</si>
  <si>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</si>
  <si>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</si>
  <si>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</si>
  <si>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</si>
  <si>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Miguel Ángel Fonseca Carrillo  Pdte.
Zarelli Fonseca Carrillo, Secretaria Ejecutiva.
Washington Lizama Ormazábal  Tesorero. 
Pueden actuar individualmente.
</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</si>
  <si>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</si>
  <si>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</si>
  <si>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</si>
  <si>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</si>
  <si>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</si>
  <si>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</si>
  <si>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</si>
  <si>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</si>
  <si>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</si>
  <si>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</si>
  <si>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</si>
  <si>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</si>
  <si>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</si>
  <si>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</si>
  <si>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</si>
  <si>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</si>
  <si>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</si>
  <si>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</si>
  <si>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</si>
  <si>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</si>
  <si>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</si>
  <si>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</si>
  <si>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</si>
  <si>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</si>
  <si>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</si>
  <si>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</si>
  <si>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</si>
  <si>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</si>
  <si>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</si>
  <si>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</si>
  <si>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</si>
  <si>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</si>
  <si>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</si>
  <si>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</si>
  <si>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</si>
  <si>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</si>
  <si>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</si>
  <si>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</si>
  <si>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</si>
  <si>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</si>
  <si>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</si>
  <si>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</si>
  <si>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</si>
  <si>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</si>
  <si>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</si>
  <si>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</si>
  <si>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</si>
  <si>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</si>
  <si>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</si>
  <si>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</si>
  <si>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</si>
  <si>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</si>
  <si>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</si>
  <si>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</si>
  <si>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</si>
  <si>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</si>
  <si>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</si>
  <si>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</si>
  <si>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</si>
  <si>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</si>
  <si>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</si>
  <si>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</si>
  <si>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</si>
  <si>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</si>
  <si>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</si>
  <si>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</si>
  <si>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</si>
  <si>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</si>
  <si>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</si>
  <si>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</si>
  <si>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</si>
  <si>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</si>
  <si>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</si>
  <si>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</si>
  <si>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</si>
  <si>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</si>
  <si>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</si>
  <si>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</si>
  <si>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</si>
  <si>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</si>
  <si>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</si>
  <si>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</si>
  <si>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</si>
  <si>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</si>
  <si>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</si>
  <si>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</si>
  <si>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</si>
  <si>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</si>
  <si>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</si>
  <si>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</si>
  <si>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</si>
  <si>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</si>
  <si>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</si>
  <si>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</si>
  <si>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</si>
  <si>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</si>
  <si>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</si>
  <si>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</si>
  <si>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</si>
  <si>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</si>
  <si>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</si>
  <si>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</si>
  <si>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</si>
  <si>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</si>
  <si>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</si>
  <si>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</si>
  <si>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</si>
  <si>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</si>
  <si>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</si>
  <si>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</si>
  <si>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</si>
  <si>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</si>
  <si>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</si>
  <si>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</si>
  <si>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</si>
  <si>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</si>
  <si>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</si>
  <si>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</si>
  <si>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</si>
  <si>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</si>
  <si>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</si>
  <si>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</si>
  <si>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</si>
  <si>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Barrio Puerto de Valparaíso</t>
  </si>
  <si>
    <t>Se acompaña Certificado de Antecedentes Financieros del año 2012, aprobados por  el Subdepartamento de Supervisión Financiera Nacional.</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</si>
  <si>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</si>
  <si>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</si>
  <si>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</si>
  <si>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</si>
  <si>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</si>
  <si>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</si>
  <si>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</si>
  <si>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</si>
  <si>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</si>
  <si>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</si>
  <si>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</si>
  <si>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</si>
  <si>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</si>
  <si>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</si>
  <si>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</si>
  <si>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</si>
  <si>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</si>
  <si>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</si>
  <si>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</si>
  <si>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</si>
  <si>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</si>
  <si>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</si>
  <si>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</si>
  <si>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</si>
  <si>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</si>
  <si>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</si>
  <si>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</si>
  <si>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</si>
  <si>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</si>
  <si>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</si>
  <si>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</si>
  <si>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</si>
  <si>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</si>
  <si>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De fecha  22 de enero de 2016  al 22 de enero de 2021.</t>
  </si>
  <si>
    <t xml:space="preserve">Presidente: Erica Palma Cid, 
Secretario Ejecutivo: Roberto Varela Arriagada 
</t>
  </si>
  <si>
    <t xml:space="preserve">Balmaceda Nº 116, oficina 13, Llay Llay, Quinta Región 
</t>
  </si>
  <si>
    <t>(34) 2611381</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</si>
  <si>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</si>
  <si>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</si>
  <si>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</si>
  <si>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</si>
  <si>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</si>
  <si>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</si>
  <si>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</si>
  <si>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</si>
  <si>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</si>
  <si>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</si>
  <si>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</si>
  <si>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</si>
  <si>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</si>
  <si>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</si>
  <si>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</si>
  <si>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</si>
  <si>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</si>
  <si>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</si>
  <si>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Presidente: 
Sandra Emma Rojas Osorio, 
Vice presidente:
Cristián Alejandro Burgos Contreras, 
Secretario: 
Carlos Alonso Roldán Ramírez, 
Tesorero: 
Marcelo Alberto Burgos Contreras, 
</t>
  </si>
  <si>
    <t xml:space="preserve"> corporación.incita.2014@gmail.com </t>
  </si>
  <si>
    <t>Otorgado por Decreto Supremo Nº 1314, de fecha 10 de diciembre de 1998, del Ministerio de Justicia.</t>
  </si>
  <si>
    <t>direccionadministrativa@socialcreativa.cl</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</si>
  <si>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</si>
  <si>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</si>
  <si>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</si>
  <si>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</si>
  <si>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</si>
  <si>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</si>
  <si>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</si>
  <si>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</si>
  <si>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</si>
  <si>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</si>
  <si>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</si>
  <si>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</si>
  <si>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</si>
  <si>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</si>
  <si>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</si>
  <si>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</si>
  <si>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</si>
  <si>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</si>
  <si>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</si>
  <si>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</si>
  <si>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</si>
  <si>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</si>
  <si>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</si>
  <si>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</si>
  <si>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</si>
  <si>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</si>
  <si>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</si>
  <si>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</si>
  <si>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</si>
  <si>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</si>
  <si>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</si>
  <si>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</si>
  <si>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</si>
  <si>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</si>
  <si>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</si>
  <si>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</si>
  <si>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</si>
  <si>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</si>
  <si>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</si>
  <si>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</si>
  <si>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</si>
  <si>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</si>
  <si>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</si>
  <si>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</si>
  <si>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</si>
  <si>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</si>
  <si>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</si>
  <si>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</si>
  <si>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</si>
  <si>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</si>
  <si>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</si>
  <si>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</si>
  <si>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</si>
  <si>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Lomas de San Andres</t>
  </si>
  <si>
    <t xml:space="preserve">Antecedentes financieros correspondientes al año 2014, aprobados por el Departamento de Administración y Finanzas. </t>
  </si>
  <si>
    <t xml:space="preserve">Otorgado por Decreto Supremo N° 1920, de 20 de abril de 2011, del Ministerio de Justicia.
</t>
  </si>
  <si>
    <t xml:space="preserve">Juan Castellón N° 4005, Quinta Normal, Santiago, Región Metropolitana. 
</t>
  </si>
  <si>
    <t>Teléfono 8944614</t>
  </si>
  <si>
    <t>Quinta Normal</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</si>
  <si>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</si>
  <si>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</si>
  <si>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</si>
  <si>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</si>
  <si>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</si>
  <si>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</si>
  <si>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</si>
  <si>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</si>
  <si>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</si>
  <si>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</si>
  <si>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</si>
  <si>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</si>
  <si>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</si>
  <si>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</si>
  <si>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</si>
  <si>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</si>
  <si>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</si>
  <si>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</si>
  <si>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032-2622210</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</si>
  <si>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</si>
  <si>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</si>
  <si>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</si>
  <si>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</si>
  <si>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</si>
  <si>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</si>
  <si>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</si>
  <si>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</si>
  <si>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</si>
  <si>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</si>
  <si>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</si>
  <si>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</si>
  <si>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</si>
  <si>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</si>
  <si>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</si>
  <si>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</si>
  <si>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</si>
  <si>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</si>
  <si>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</si>
  <si>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</si>
  <si>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</si>
  <si>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</si>
  <si>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</si>
  <si>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</si>
  <si>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</si>
  <si>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</si>
  <si>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</si>
  <si>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</si>
  <si>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</si>
  <si>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</si>
  <si>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</si>
  <si>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</si>
  <si>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</si>
  <si>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</si>
  <si>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</si>
  <si>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</si>
  <si>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</si>
  <si>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</si>
  <si>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</si>
  <si>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</si>
  <si>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Coronel,</t>
  </si>
  <si>
    <t xml:space="preserve">Antecedentes financieros correspondientes al año 2015, aprobados por e Sub Departamento de Supervisión Financiera Nacional.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</si>
  <si>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</si>
  <si>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</si>
  <si>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</si>
  <si>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</si>
  <si>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</si>
  <si>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</si>
  <si>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</si>
  <si>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</si>
  <si>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</si>
  <si>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</si>
  <si>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</si>
  <si>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</si>
  <si>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</si>
  <si>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</si>
  <si>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</si>
  <si>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</si>
  <si>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</si>
  <si>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</si>
  <si>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</si>
  <si>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</si>
  <si>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</si>
  <si>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</si>
  <si>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</si>
  <si>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</si>
  <si>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</si>
  <si>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</si>
  <si>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</si>
  <si>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</si>
  <si>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</si>
  <si>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</si>
  <si>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</si>
  <si>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</si>
  <si>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</si>
  <si>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</si>
  <si>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</si>
  <si>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</si>
  <si>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</si>
  <si>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</si>
  <si>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</si>
  <si>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</si>
  <si>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</si>
  <si>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</si>
  <si>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</si>
  <si>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</si>
  <si>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</si>
  <si>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</si>
  <si>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</si>
  <si>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</si>
  <si>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</si>
  <si>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</si>
  <si>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</si>
  <si>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</si>
  <si>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</si>
  <si>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</si>
  <si>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</si>
  <si>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</si>
  <si>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</si>
  <si>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</si>
  <si>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</si>
  <si>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</si>
  <si>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</si>
  <si>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Otorgado por Decreto Supremo Nº 170, de fecha 19 de febrero de 2001, del Ministerio de Justicia.</t>
  </si>
  <si>
    <t>Se renueva cada dos años.</t>
  </si>
  <si>
    <t xml:space="preserve">Presidente: Carlos Eduardo Placencia Zapata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</si>
  <si>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</si>
  <si>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</si>
  <si>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</si>
  <si>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</si>
  <si>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</si>
  <si>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</si>
  <si>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</si>
  <si>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</si>
  <si>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</si>
  <si>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</si>
  <si>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</si>
  <si>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</si>
  <si>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</si>
  <si>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</si>
  <si>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</si>
  <si>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</si>
  <si>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</si>
  <si>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</si>
  <si>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</si>
  <si>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</si>
  <si>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</si>
  <si>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</si>
  <si>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</si>
  <si>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</si>
  <si>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</si>
  <si>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</si>
  <si>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</si>
  <si>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</si>
  <si>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</si>
  <si>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</si>
  <si>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</si>
  <si>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</si>
  <si>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</si>
  <si>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</si>
  <si>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</si>
  <si>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</si>
  <si>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</si>
  <si>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</si>
  <si>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</si>
  <si>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</si>
  <si>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</si>
  <si>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</si>
  <si>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Nº500184376928, otorgado el 04 de junio de 2018, del Servicio de Registro Civil e Identificación.
</t>
  </si>
  <si>
    <t xml:space="preserve">Presidente: 
LUIS RODRIGUEZ CABRERA, 
Secretaria: 
  TERESA FLORES MAZA, 
Tesorero:
MAURICIO REYES MELO, 
</t>
  </si>
  <si>
    <t>04 años</t>
  </si>
  <si>
    <t>Del 21 de diciembre de 2017 al 21 de diciembre de 2021.</t>
  </si>
  <si>
    <t xml:space="preserve">Presidente: 
LUIS RODRIGUEZ CABRERA, 
</t>
  </si>
  <si>
    <t xml:space="preserve"> Santa Teresa N°814, villa valles de Chile, comuna de Santa Barbara, Región del Bio Bio.
</t>
  </si>
  <si>
    <t>Santa Barbara</t>
  </si>
  <si>
    <t>Otorgado por Decreto Supremo Nº 591, de fecha 19 de junio de 1995, del Ministerio de Justicia</t>
  </si>
  <si>
    <t xml:space="preserve">Durarán dos años en los cargos. </t>
  </si>
  <si>
    <t xml:space="preserve">Secretaria Ejecutiva:
Maria Irene Duarte Figueroa                    
</t>
  </si>
  <si>
    <t>Otorgado por Decreto Supremo Nº223, de fecha 23 de febrero de 2001, del Ministerio de Justicia.</t>
  </si>
  <si>
    <t>Cada dos Años</t>
  </si>
  <si>
    <t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t>
  </si>
  <si>
    <t>paicabi@paicabi.cl</t>
  </si>
  <si>
    <t xml:space="preserve"> Viña del Mar</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</si>
  <si>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</si>
  <si>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</si>
  <si>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</si>
  <si>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</si>
  <si>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</si>
  <si>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</si>
  <si>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</si>
  <si>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</si>
  <si>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</si>
  <si>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</si>
  <si>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</si>
  <si>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</si>
  <si>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</si>
  <si>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</si>
  <si>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</si>
  <si>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</si>
  <si>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 xml:space="preserve">Rengo Nº 68, comuna de Concepción.
</t>
  </si>
  <si>
    <t>Fono: 41-3253393/9 y 9-66741586</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</si>
  <si>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</si>
  <si>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</si>
  <si>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</si>
  <si>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</si>
  <si>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</si>
  <si>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</si>
  <si>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</si>
  <si>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</si>
  <si>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</si>
  <si>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</si>
  <si>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</si>
  <si>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</si>
  <si>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</si>
  <si>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</si>
  <si>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 xml:space="preserve">Certificado de Vigencia de persona jurídica sin fines de lucro, folio N° 500183005964, de 17 de mayo de 2018, emitido por el Servicio de Registro Civil e Identificación. 
</t>
  </si>
  <si>
    <t xml:space="preserve">Presidente:
Gastón Francisco José Pinochet Donoso, 
Secretaria: 
Victoria del Carmen Huenante Nanco, 
Tesorera: 
Natalia Fernanda Oyaneder Sarmiento, 
Director:
José Guillermo Molina Bravo, 
Matías Alberto Lavadero Franzani, 
</t>
  </si>
  <si>
    <t>Dos años. Si, por cualquier causa no se efectúa oportunamente la elección de Directorio, se entenderá renovado el mandato de quienes se encuentran en funciones hasta que se realice la correspondiente elección.</t>
  </si>
  <si>
    <t>Del 31-07-2018 a 31-07-2020</t>
  </si>
  <si>
    <t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t>
  </si>
  <si>
    <t xml:space="preserve">Uno Oriente N°1550, comuna de Talca, Región del Maule. </t>
  </si>
  <si>
    <t>Decreto Supremo Nº 739, de 7 de septiembre de 1999, del Ministerio de Justicia.</t>
  </si>
  <si>
    <t xml:space="preserve">Promoción y desarrollo, especialmente de las personas, familias, grupos y comunidades que viven en condiciones de pobreza y/o marginalidad.  </t>
  </si>
  <si>
    <t xml:space="preserve">Presidente: Marcelo Ovalle Briones .Vicepresidente: Emma Alejandra Miarnda Luna 
Secretario: Marjorie Alejandra Matinez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</si>
  <si>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</si>
  <si>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</si>
  <si>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Fono: 02-26387566</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</si>
  <si>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</si>
  <si>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</si>
  <si>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</si>
  <si>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</si>
  <si>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</si>
  <si>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</si>
  <si>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</si>
  <si>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</si>
  <si>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</si>
  <si>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</si>
  <si>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</si>
  <si>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</si>
  <si>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</si>
  <si>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</si>
  <si>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</si>
  <si>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</si>
  <si>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</si>
  <si>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</si>
  <si>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</si>
  <si>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</si>
  <si>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</si>
  <si>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</si>
  <si>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</si>
  <si>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</si>
  <si>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</si>
  <si>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</si>
  <si>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</si>
  <si>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</si>
  <si>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</si>
  <si>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</si>
  <si>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</si>
  <si>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</si>
  <si>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</si>
  <si>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</si>
  <si>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</si>
  <si>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</si>
  <si>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</si>
  <si>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</si>
  <si>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</si>
  <si>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</si>
  <si>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</si>
  <si>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</si>
  <si>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</si>
  <si>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</si>
  <si>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</si>
  <si>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</si>
  <si>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</si>
  <si>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</si>
  <si>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</si>
  <si>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</si>
  <si>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</si>
  <si>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</si>
  <si>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</si>
  <si>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</si>
  <si>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</si>
  <si>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</si>
  <si>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</si>
  <si>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</si>
  <si>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</si>
  <si>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</si>
  <si>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</si>
  <si>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</si>
  <si>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 xml:space="preserve">Otorgado por Decreto Supremo N° 1885, de 25 de junio de 2007, del Ministerio de Justicia.
</t>
  </si>
  <si>
    <t xml:space="preserve">dura dos años en su cargo.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</si>
  <si>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</si>
  <si>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</si>
  <si>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</si>
  <si>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</si>
  <si>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</si>
  <si>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</si>
  <si>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</si>
  <si>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</si>
  <si>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</si>
  <si>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</si>
  <si>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</si>
  <si>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</si>
  <si>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</si>
  <si>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</si>
  <si>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 xml:space="preserve">Organizaciones religiosas
</t>
  </si>
  <si>
    <t xml:space="preserve">Mons. Gaspar Francisco del Rosario Quintana Jorquera
</t>
  </si>
  <si>
    <t xml:space="preserve">Chacabuco N° 441, comuna de Copiapó, Tercera Región 
</t>
  </si>
  <si>
    <t>Teléfono: (52) 212090-217087</t>
  </si>
  <si>
    <t xml:space="preserve">Prelatura de Illapel (Obispado de Illapel)  </t>
  </si>
  <si>
    <t xml:space="preserve">Institución eclesiástica.
</t>
  </si>
  <si>
    <t xml:space="preserve">Indefinida
</t>
  </si>
  <si>
    <t xml:space="preserve">Organización religiosa.
</t>
  </si>
  <si>
    <t xml:space="preserve">Jorge Vega Velasco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</si>
  <si>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</si>
  <si>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</si>
  <si>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</si>
  <si>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</si>
  <si>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</si>
  <si>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</si>
  <si>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</si>
  <si>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</si>
  <si>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</si>
  <si>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</si>
  <si>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</si>
  <si>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</si>
  <si>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</si>
  <si>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</si>
  <si>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 xml:space="preserve">
Obispado de Valdivia  
</t>
  </si>
  <si>
    <t>Organización religiosa.</t>
  </si>
  <si>
    <t xml:space="preserve">Fono 63/213296 </t>
  </si>
  <si>
    <t xml:space="preserve">Organización religiosa.
</t>
  </si>
  <si>
    <t xml:space="preserve">Huérfanos Nº 669, of 614, Casilla 525, 
</t>
  </si>
  <si>
    <t>Teléfono 02-6395684</t>
  </si>
  <si>
    <t>93910 Organizaciones religiosas.</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</si>
  <si>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</si>
  <si>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</si>
  <si>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</si>
  <si>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</si>
  <si>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</si>
  <si>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</si>
  <si>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Según Ley N° 2460, de 1979, art. 13 inciso segundo.
</t>
  </si>
  <si>
    <t>Héctor Ángel Espinosa Valenzuela,</t>
  </si>
  <si>
    <t xml:space="preserve">General Mackenna N° 1314, Santiago, Región Metropolitana. 
</t>
  </si>
  <si>
    <t xml:space="preserve">91001 Administración Pública </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</si>
  <si>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</si>
  <si>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</si>
  <si>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</si>
  <si>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</si>
  <si>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</si>
  <si>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</si>
  <si>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</si>
  <si>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</si>
  <si>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</si>
  <si>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</si>
  <si>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</si>
  <si>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</si>
  <si>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</si>
  <si>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</si>
  <si>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</si>
  <si>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</si>
  <si>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</si>
  <si>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</si>
  <si>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</si>
  <si>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</si>
  <si>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Otorgado por Derecho Canónico, Obispado de Chillán.</t>
  </si>
  <si>
    <t>Actividad Religiosa</t>
  </si>
  <si>
    <t xml:space="preserve">Pbro. Nelson Jara Adasme. </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</si>
  <si>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</si>
  <si>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</si>
  <si>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</si>
  <si>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</si>
  <si>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</si>
  <si>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</si>
  <si>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</si>
  <si>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</si>
  <si>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</si>
  <si>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</si>
  <si>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</si>
  <si>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Institución Religiosa</t>
  </si>
  <si>
    <t xml:space="preserve">Ernesto Albornoz Mena, </t>
  </si>
  <si>
    <t xml:space="preserve">Matriz Nº 135, Petorca, Quinta Región, </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</si>
  <si>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</si>
  <si>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</si>
  <si>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</si>
  <si>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</si>
  <si>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</si>
  <si>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</si>
  <si>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</si>
  <si>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</si>
  <si>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</si>
  <si>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</si>
  <si>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</si>
  <si>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</si>
  <si>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</si>
  <si>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</si>
  <si>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</si>
  <si>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</si>
  <si>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</si>
  <si>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</si>
  <si>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</si>
  <si>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</si>
  <si>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</si>
  <si>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</si>
  <si>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</si>
  <si>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</si>
  <si>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</si>
  <si>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</si>
  <si>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</si>
  <si>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</si>
  <si>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</si>
  <si>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</si>
  <si>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</si>
  <si>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 xml:space="preserve">Pbro. Juan Antonio González Saravia  </t>
  </si>
  <si>
    <t xml:space="preserve">Dr. Garriga Nº1035, Purén
</t>
  </si>
  <si>
    <t xml:space="preserve">Teléfono 793044.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</si>
  <si>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</si>
  <si>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</si>
  <si>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</si>
  <si>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</si>
  <si>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</si>
  <si>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</si>
  <si>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</si>
  <si>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</si>
  <si>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</si>
  <si>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</si>
  <si>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</si>
  <si>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</si>
  <si>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Diego Portales Nº245, Hualqui</t>
  </si>
  <si>
    <t>Hualqui</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</si>
  <si>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</si>
  <si>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</si>
  <si>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</si>
  <si>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</si>
  <si>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</si>
  <si>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Viña del Mar.</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</si>
  <si>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</si>
  <si>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</si>
  <si>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</si>
  <si>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</si>
  <si>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</si>
  <si>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</si>
  <si>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</si>
  <si>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</si>
  <si>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</si>
  <si>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</si>
  <si>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</si>
  <si>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 xml:space="preserve"> La Florida.</t>
  </si>
  <si>
    <t>Se acompaña Certificado Financiero del 2004 a la Unidad de Auditoría.</t>
  </si>
  <si>
    <t xml:space="preserve">Juan Yamil Pinto Agloni              </t>
  </si>
  <si>
    <t xml:space="preserve">Avda. Balmaceda S/N, San Javier, VII Región. 
Casilla 59 San Javier
</t>
  </si>
  <si>
    <t>Teléfono: (73) 322355</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</si>
  <si>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</si>
  <si>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</si>
  <si>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</si>
  <si>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</si>
  <si>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</si>
  <si>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</si>
  <si>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</si>
  <si>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</si>
  <si>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</si>
  <si>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 Rancagua</t>
  </si>
  <si>
    <t xml:space="preserve">Servicio de Salud Magallanes </t>
  </si>
  <si>
    <t xml:space="preserve">Lautaro Navarro Nº1223, comuna y provincia de Punta Arenas.  
</t>
  </si>
  <si>
    <t xml:space="preserve">F:291100-291117
</t>
  </si>
  <si>
    <t>Servicio de Salud Metropolitano Norte</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</si>
  <si>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</si>
  <si>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</si>
  <si>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</si>
  <si>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</si>
  <si>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secretaria.presidencia@protectora.cl
Secretario.gerencia@protectora.cl</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</si>
  <si>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</si>
  <si>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</si>
  <si>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</si>
  <si>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</si>
  <si>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</si>
  <si>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</si>
  <si>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</si>
  <si>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Valdivia.</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</si>
  <si>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</si>
  <si>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</si>
  <si>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</si>
  <si>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</si>
  <si>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</si>
  <si>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33-316776 / 9 5443243 / 9 647 6538</t>
  </si>
  <si>
    <t>sociedadjuntos@yahoo.es</t>
  </si>
  <si>
    <t>93509: Otras Asociaciones.</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</si>
  <si>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</si>
  <si>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</si>
  <si>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</si>
  <si>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</si>
  <si>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</si>
  <si>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</si>
  <si>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</si>
  <si>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</si>
  <si>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</si>
  <si>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</si>
  <si>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</si>
  <si>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</si>
  <si>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</si>
  <si>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</si>
  <si>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</si>
  <si>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</si>
  <si>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</si>
  <si>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</si>
  <si>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</si>
  <si>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</si>
  <si>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</si>
  <si>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</si>
  <si>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</si>
  <si>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</si>
  <si>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</si>
  <si>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</si>
  <si>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</si>
  <si>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</si>
  <si>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</si>
  <si>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</si>
  <si>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</si>
  <si>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</si>
  <si>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</si>
  <si>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</si>
  <si>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</si>
  <si>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</si>
  <si>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</si>
  <si>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</si>
  <si>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</si>
  <si>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</si>
  <si>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</si>
  <si>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</si>
  <si>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</si>
  <si>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</si>
  <si>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</si>
  <si>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</si>
  <si>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</si>
  <si>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</si>
  <si>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</si>
  <si>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</si>
  <si>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</si>
  <si>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</si>
  <si>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</si>
  <si>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</si>
  <si>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</si>
  <si>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</si>
  <si>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</si>
  <si>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</si>
  <si>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</si>
  <si>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</si>
  <si>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</si>
  <si>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</si>
  <si>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</si>
  <si>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</si>
  <si>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</si>
  <si>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</si>
  <si>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</si>
  <si>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</si>
  <si>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</si>
  <si>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</si>
  <si>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</si>
  <si>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</si>
  <si>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</si>
  <si>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</si>
  <si>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</si>
  <si>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</si>
  <si>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</si>
  <si>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</si>
  <si>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</si>
  <si>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</si>
  <si>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</si>
  <si>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</si>
  <si>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</si>
  <si>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</si>
  <si>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</si>
  <si>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</si>
  <si>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Estación Central.</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</si>
  <si>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</si>
  <si>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</si>
  <si>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</si>
  <si>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</si>
  <si>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</si>
  <si>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</si>
  <si>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</si>
  <si>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</si>
  <si>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</si>
  <si>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</si>
  <si>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</si>
  <si>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</si>
  <si>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</si>
  <si>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</si>
  <si>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</si>
  <si>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</si>
  <si>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</si>
  <si>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</si>
  <si>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</si>
  <si>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</si>
  <si>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</si>
  <si>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</si>
  <si>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</si>
  <si>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</si>
  <si>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</si>
  <si>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</si>
  <si>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</si>
  <si>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</si>
  <si>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</si>
  <si>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</si>
  <si>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</si>
  <si>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</si>
  <si>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</si>
  <si>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</si>
  <si>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</si>
  <si>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</si>
  <si>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</si>
  <si>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</si>
  <si>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La Cisterna.</t>
  </si>
  <si>
    <t>Puerto Aysén</t>
  </si>
  <si>
    <t>Claudio Sepúlveda Miranda,</t>
  </si>
  <si>
    <t xml:space="preserve">Bernardo O´Higgins S/N°, Mafil.
</t>
  </si>
  <si>
    <t>Mafil.</t>
  </si>
  <si>
    <t xml:space="preserve">
No se acompañan. Aplica Informe Jurídico Nº 09, de  fecha 14 de marzo de 2011 del Departamento Jurídico y Dictamen Nº 070791, de 2009, de la Contraloría General de la República.  
</t>
  </si>
  <si>
    <t xml:space="preserve">Eduardo Aguilera Aguilera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</si>
  <si>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</si>
  <si>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</si>
  <si>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</si>
  <si>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</si>
  <si>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</si>
  <si>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</si>
  <si>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</si>
  <si>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</si>
  <si>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</si>
  <si>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</si>
  <si>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</si>
  <si>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</si>
  <si>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</si>
  <si>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</si>
  <si>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</si>
  <si>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</si>
  <si>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</si>
  <si>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</si>
  <si>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</si>
  <si>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</si>
  <si>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</si>
  <si>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</si>
  <si>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</si>
  <si>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</si>
  <si>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</si>
  <si>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</si>
  <si>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</si>
  <si>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</si>
  <si>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</si>
  <si>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 xml:space="preserve"> Las Condes
</t>
  </si>
  <si>
    <t>Corresponden al año 2018, aprobados por el Departamento de Administración y Finanzas.</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</si>
  <si>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</si>
  <si>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</si>
  <si>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</si>
  <si>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</si>
  <si>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</si>
  <si>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</si>
  <si>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</si>
  <si>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</si>
  <si>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</si>
  <si>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</si>
  <si>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</si>
  <si>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t>
  </si>
  <si>
    <t xml:space="preserve">Presidente: 
Alex Saul Moenen-Locoz Medina, 
Directora Ejecutiva: 
Ingrid Eliana Prambs Klocker,
</t>
  </si>
  <si>
    <t>Correo electrónico: Ciemvillarrica@gmail.com</t>
  </si>
  <si>
    <t xml:space="preserve"> Villarrica</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</si>
  <si>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</si>
  <si>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</si>
  <si>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</si>
  <si>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</si>
  <si>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</si>
  <si>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</si>
  <si>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</si>
  <si>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</si>
  <si>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</si>
  <si>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</si>
  <si>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45-992536</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</si>
  <si>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</si>
  <si>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</si>
  <si>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</si>
  <si>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</si>
  <si>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</si>
  <si>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</si>
  <si>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</si>
  <si>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</si>
  <si>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</si>
  <si>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</si>
  <si>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</si>
  <si>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 xml:space="preserve">Regida por Ley Nº 20.500, e inscrita Registro Nacional de Personas Jurídicas sin fines de lucro, a cargo del Servicio del Registro Civil e Identificación. </t>
  </si>
  <si>
    <t xml:space="preserve">Certificado de directorio de persona jurídica sin fines de lucro, fue con fecha 07 de mayo de 2014, bajo el Nº de inscripción 34347. 
Certificado de Vigencia de Persona Jurídica Sin Fines de Lucro, de fecha 10 de junio de 2014.
</t>
  </si>
  <si>
    <t xml:space="preserve">Según certificado de vigencia de fecha 27-02-2014:
Presidente: Mónica Díaz Leiva  RUT:8.864.806-4
Secretario: Francisca Zaldívar Hurtado               RUT:7.366.052-1
Tesorero: Gloria Leal Suazo: RUT:11.974.640-k.
Directores:
1º Patricia Laredo Chupan                          
 RUT: 14.640.657-2
2°  María Luisa Rodríguez Atilano              RUT:14.596.508-K
3º María Elena Vásquez Rodríguez RUT: 14.714.401-6
4º Carlos Muñoz Reyes RUT: 12.706.760-0
5º Ana Cortez Salas RUT: 10.981.303-6
6º Paula Roloff González RUT: 13.916.275-7 
</t>
  </si>
  <si>
    <t>Duraran hasta el año 2016</t>
  </si>
  <si>
    <t>Del 26 de abril del 2013 al 26 de abril del 2016.</t>
  </si>
  <si>
    <t xml:space="preserve">Patricia Laredo Chupan                          
</t>
  </si>
  <si>
    <t xml:space="preserve">Barnechea N º 320, Comuna de Independencia. </t>
  </si>
  <si>
    <t>Se acompaña certificado financiero año 2013, el cual se remitió al Subdepartamento de  Supervisión Financiera del SENAME, para su revisión.</t>
  </si>
  <si>
    <t xml:space="preserve">José Joaquín Pérez Nº 385-B, comuna de Quirihue
</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</si>
  <si>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</si>
  <si>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</si>
  <si>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</si>
  <si>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</si>
  <si>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</si>
  <si>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</si>
  <si>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</si>
  <si>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</si>
  <si>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</si>
  <si>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</si>
  <si>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</si>
  <si>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</si>
  <si>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</si>
  <si>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</si>
  <si>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</si>
  <si>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</si>
  <si>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</si>
  <si>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</si>
  <si>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</si>
  <si>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</si>
  <si>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</si>
  <si>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</si>
  <si>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Domicilio Legal : Bilbao N° 324, comuna de San Carlos
</t>
  </si>
  <si>
    <t xml:space="preserve">Avenida Ecuador Nº 368, Comuna de Chillan
</t>
  </si>
  <si>
    <t>Independencia Nº615, comuna de Quirihue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</si>
  <si>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</si>
  <si>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</si>
  <si>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</si>
  <si>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</si>
  <si>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 xml:space="preserve">Rector: 
Jorge Alberto Enrique Tabilo Álvarez, 
</t>
  </si>
  <si>
    <t>XII</t>
  </si>
  <si>
    <t xml:space="preserve">Independencia Nº300, Cobquecura
</t>
  </si>
  <si>
    <t xml:space="preserve">Calle Baquedano N° 385, comuna de El Carmen
</t>
  </si>
  <si>
    <t>Futrono</t>
  </si>
  <si>
    <t>XIIII</t>
  </si>
  <si>
    <t xml:space="preserve">Ninhue </t>
  </si>
  <si>
    <t xml:space="preserve">Freire Nº 188, comuna de Ñiquén.
</t>
  </si>
  <si>
    <t xml:space="preserve">Los Carrera Nº 429, comuna y ciudad de Osorno,  
</t>
  </si>
  <si>
    <t xml:space="preserve"> La Serena</t>
  </si>
  <si>
    <t>San felipe</t>
  </si>
  <si>
    <t xml:space="preserve"> Indepedencia</t>
  </si>
  <si>
    <t>C.P. 7931090</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</si>
  <si>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</si>
  <si>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</si>
  <si>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</si>
  <si>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</si>
  <si>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</si>
  <si>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</si>
  <si>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</si>
  <si>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</si>
  <si>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</si>
  <si>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(de acuerdo a certificado de Directorio)-Presidente: 
Marcela Araya Martínez                      
-Vicepresidente 
Mariann Alejandra Davila Coggiola
-Secretario:
Richard Jesús Ron Farías
-Tesorero:
Amaru Andrés Ugaz Ayala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</si>
  <si>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</si>
  <si>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</si>
  <si>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</si>
  <si>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</si>
  <si>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 xml:space="preserve">Peñañolén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</si>
  <si>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</si>
  <si>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</si>
  <si>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</si>
  <si>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</si>
  <si>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</si>
  <si>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</si>
  <si>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</si>
  <si>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</si>
  <si>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</si>
  <si>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</si>
  <si>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</si>
  <si>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</si>
  <si>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</si>
  <si>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</si>
  <si>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Certificado de Vigencia Folio Nº 66261229, de 13 de mayo de 2019, del Servicio de Registro Civil e Identificación.</t>
  </si>
  <si>
    <t xml:space="preserve">73-2212168 y (984722392).  </t>
  </si>
  <si>
    <t xml:space="preserve">alcaldia@rionegrochile.cl / amadorojeda@rionegrochile.cl </t>
  </si>
  <si>
    <t>64-2363200/64-2363229</t>
  </si>
  <si>
    <t>marteaga@sanjosedemaipo.cl</t>
  </si>
  <si>
    <t xml:space="preserve">Presidente: 
Delfina Amalia Ibacache Estay                                       
Vicepresidente: 
Bárbara Angélica Vásquez Elos                  
Secretario: 
Eva Barcelisa Gamboa Castillo,                                         
Tesorera:
Janela Viviana Vicencio Cepeda,                         
Director:
José Saavedra Ibacache,                            
</t>
  </si>
  <si>
    <t>Hasta 22-10-2020.</t>
  </si>
  <si>
    <t xml:space="preserve">Calle O’Higgins Nº 555, piso 3, comuna de Copiapó, Región de Atacama
</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</si>
  <si>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</si>
  <si>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</si>
  <si>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</si>
  <si>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Eliodoro Yáñez N° 869, comuna de Providencia, Región Metropolitana.
</t>
  </si>
  <si>
    <t>Fonos: 225476300 – 9-77974928</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</si>
  <si>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</si>
  <si>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</si>
  <si>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Certificado de Vigencia folio Nº 500227247469, fecha de emisión 14 de mayo de 2019, del Servicio de Registro Civil e Identificación</t>
  </si>
  <si>
    <t xml:space="preserve">Américo Vespucio Norte 0601, Quilicura.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</si>
  <si>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</si>
  <si>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</si>
  <si>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</si>
  <si>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</si>
  <si>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</si>
  <si>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</si>
  <si>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</si>
  <si>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</si>
  <si>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</si>
  <si>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</si>
  <si>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 xml:space="preserve"> Teléfono: (34) 2595331 – (34) 2595348
(34) 2593000 (Operadora Central Telefónica I. Municipalidad de Santa María)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</si>
  <si>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</si>
  <si>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</si>
  <si>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</si>
  <si>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</si>
  <si>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</si>
  <si>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</si>
  <si>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</si>
  <si>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</si>
  <si>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</si>
  <si>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</si>
  <si>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Fono: (45) 2885500 (Secretaria Alcalde)
Celular: 991792914
</t>
  </si>
  <si>
    <t xml:space="preserve">alcaldesanhuezap@mtraiguen.cl
municipalidad@traiguen.cl 
</t>
  </si>
  <si>
    <t xml:space="preserve">Fonos:042 - 561416 /042 – 561443  </t>
  </si>
  <si>
    <t>Correos electrónicos fvdcasacentral@gmail.com, fvdsocial@gmail.com</t>
  </si>
  <si>
    <t>Fono: 42-2201502</t>
  </si>
  <si>
    <t>alcaldia@chillanviejo.cl</t>
  </si>
  <si>
    <t>Alfredo Riquelme Arriagada.</t>
  </si>
  <si>
    <t>45-2-922714 - 45-2-922731</t>
  </si>
  <si>
    <t xml:space="preserve">agendalacaldeteodoro@gmail.com
             adm.muniteodoro@gmail.com
</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</si>
  <si>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</si>
  <si>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</si>
  <si>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</si>
  <si>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</si>
  <si>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</si>
  <si>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</si>
  <si>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</si>
  <si>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</si>
  <si>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</si>
  <si>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</si>
  <si>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</si>
  <si>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</si>
  <si>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</si>
  <si>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</si>
  <si>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</si>
  <si>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</si>
  <si>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</si>
  <si>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</si>
  <si>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</si>
  <si>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224868052/ 2248688050/ 224868051</t>
  </si>
  <si>
    <t xml:space="preserve">Correo electrónico: alcaldesa@penalolen.cl
                            nmaray@penalolen.cl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</si>
  <si>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</si>
  <si>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</si>
  <si>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</si>
  <si>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</si>
  <si>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</si>
  <si>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</si>
  <si>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</si>
  <si>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</si>
  <si>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</si>
  <si>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</si>
  <si>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</si>
  <si>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</si>
  <si>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</si>
  <si>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</si>
  <si>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</si>
  <si>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 xml:space="preserve">Presidente: Rodrigo Riquelme Lepez
Directora Ejecutiva: Sandra Castro Salazar, </t>
  </si>
  <si>
    <t>(56) 41- 3111200/3111201</t>
  </si>
  <si>
    <t xml:space="preserve">mcataldo@ubiobio.cl </t>
  </si>
  <si>
    <t>mcorti@interior.gob.cl</t>
  </si>
  <si>
    <t>Gobernadora Provincial Titular: doña María Carolina Corti Badía.</t>
  </si>
  <si>
    <t xml:space="preserve">Juan Eduardo Vera Sanhueza.  </t>
  </si>
  <si>
    <t>652-538001</t>
  </si>
  <si>
    <t>arojas@castromunicipio.cl</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</si>
  <si>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</si>
  <si>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</si>
  <si>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</si>
  <si>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</si>
  <si>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</si>
  <si>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</si>
  <si>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</si>
  <si>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</si>
  <si>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</si>
  <si>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</si>
  <si>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</si>
  <si>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</si>
  <si>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</si>
  <si>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</si>
  <si>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</si>
  <si>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</si>
  <si>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</si>
  <si>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</si>
  <si>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</si>
  <si>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</si>
  <si>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</si>
  <si>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</si>
  <si>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</si>
  <si>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</si>
  <si>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 xml:space="preserve">Fono: (41) 2779242-(41) 2779152- (41)2779243
</t>
  </si>
  <si>
    <t xml:space="preserve">santajuana@santajuana.cl
acastro@santajuana.cl 
</t>
  </si>
  <si>
    <t>San Pedro</t>
  </si>
  <si>
    <t xml:space="preserve">Fonos: 228405961 Anexo 16
</t>
  </si>
  <si>
    <t xml:space="preserve">Correo: 
alcaldia@munisanpedro.cl 
</t>
  </si>
  <si>
    <t>Arturo Floridor Campos Astete</t>
  </si>
  <si>
    <t xml:space="preserve">
Fono: 72 2 38 7078 
</t>
  </si>
  <si>
    <t>Correo electrónico: contacto@comunamalloa.cl</t>
  </si>
  <si>
    <t xml:space="preserve">Teléfono: 722-443529/ 722-443533
</t>
  </si>
  <si>
    <t>Correo electrónico: sec.alcalde@rancagua.cl
                             sec.juridica@rancagua.cl</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</si>
  <si>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</si>
  <si>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</si>
  <si>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</si>
  <si>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</si>
  <si>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</si>
  <si>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</si>
  <si>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</si>
  <si>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</si>
  <si>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</si>
  <si>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 xml:space="preserve">Presidenta:   Bernarda Malgüe Pavez                               
Secretaria:    Rebeca Gómez García
Tesorero: Juan Agustín Valenzuela Sarmiento     
Cargos suplentes: 
1° Director:  Olga Cárcamo Solis de Ovando
2° Director: Raúl Romero Santis
</t>
  </si>
  <si>
    <t>2 AÑOS</t>
  </si>
  <si>
    <t>Casilla 699</t>
  </si>
  <si>
    <t xml:space="preserve">San Ignacio N° 979, comuna de Puerto Varas, Décima Región.
</t>
  </si>
  <si>
    <t>Certificado Folio Nº 500231789358, emitido por SRCeI con fecha 07 de junio de 2019.</t>
  </si>
  <si>
    <t xml:space="preserve">Presidente: Carlos Mauricio Gacitúa Godoy
Vicepresidente: Sofia Macarena Baez Herrera   
Tesorera: Paola Agley Pérez Zamora.       
Secretaria: Sofia Macarena Baez Herrera.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</si>
  <si>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</si>
  <si>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</si>
  <si>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</si>
  <si>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</si>
  <si>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</si>
  <si>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228218615
</t>
  </si>
  <si>
    <t>Correo electrónico: alcaldia@paine.cl</t>
  </si>
  <si>
    <t xml:space="preserve">Fono: (64) 2264200/ (64) 2264201/ (64) 2264204
</t>
  </si>
  <si>
    <t>Correo electrónico: alcaldia@imo.cl
                             rocio.castro@imo.cl</t>
  </si>
  <si>
    <t>02 de diciembre de 2018 a 02 de diciembre de 2020</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</si>
  <si>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</si>
  <si>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</si>
  <si>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</si>
  <si>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</si>
  <si>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</si>
  <si>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</si>
  <si>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</si>
  <si>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</si>
  <si>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</si>
  <si>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 xml:space="preserve">Huechuraba </t>
  </si>
  <si>
    <t>fundacionhabitos@gmail.com</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</si>
  <si>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t>
  </si>
  <si>
    <t xml:space="preserve">Certificado de vigencia, folio Nº 500233447698, de fecha 18 de junio de 2019, del Servicio de Registro Civil e Identificación.
</t>
  </si>
  <si>
    <t xml:space="preserve">Presidente: Exequiel González Balbontín
Vicepresidenta: María Patricia Contreras Largo
Secretaria: María Francisca Concha Contreras
Tesorera: Sandra Cepeda Zepeda
</t>
  </si>
  <si>
    <t>21 de marzo de 2019 a 21 de marzo de 2022</t>
  </si>
  <si>
    <t>Fono 223393900- 223393901</t>
  </si>
  <si>
    <t>Hna. Mónica Izquierdo Yáñez        Mónica Izquierdo Yáñez (Representante legal del “Hogar Casa de Caridad Don Orione).</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</si>
  <si>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</si>
  <si>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</si>
  <si>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</si>
  <si>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</si>
  <si>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</si>
  <si>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</si>
  <si>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</si>
  <si>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</si>
  <si>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</si>
  <si>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</si>
  <si>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</si>
  <si>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</si>
  <si>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Correo electrónico:
alcaldía@loespejo.cl      
municipalidad@loespejo.cl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</si>
  <si>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</si>
  <si>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</si>
  <si>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</si>
  <si>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</si>
  <si>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</si>
  <si>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</si>
  <si>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 xml:space="preserve">Calle Merced N° 741, sector centro, ciudad y comuna de Vallenar, Provincia  de Huasco, Región de Atacama.
</t>
  </si>
  <si>
    <t>Teléfono: 51 (2) 612617</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</si>
  <si>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</si>
  <si>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</si>
  <si>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</si>
  <si>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</si>
  <si>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</si>
  <si>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</si>
  <si>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</si>
  <si>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</si>
  <si>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</si>
  <si>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Teléfonos: 412767056
Celular: +56974305923</t>
  </si>
  <si>
    <t xml:space="preserve">Correos electrónicos: eduardo.gut@gmail.com
                                        paula.quilodran@programasamigo.cl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</si>
  <si>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</si>
  <si>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</si>
  <si>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</si>
  <si>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</si>
  <si>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</si>
  <si>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</si>
  <si>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</si>
  <si>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Presidente: 
Ermes Andrade Barría, 
Vice Presidenta: 
María Victoria Gyllen López
Tesorero: 
Iris Chávez Chaparro
Secretario: 
Marina Inés González Cabeza</t>
  </si>
  <si>
    <t>Teléfono: 32-2110125- 32-2518572 / 73 / 74</t>
  </si>
  <si>
    <t>27 de marzo de 2019 al 27 de marzo de 2021</t>
  </si>
  <si>
    <t xml:space="preserve">Certificado de vigencia de personalidad jurídica canónica N° C/797/2019, con miembros del Directorio
</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</si>
  <si>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</si>
  <si>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</si>
  <si>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</si>
  <si>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</si>
  <si>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</si>
  <si>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</si>
  <si>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</si>
  <si>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</si>
  <si>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</si>
  <si>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</si>
  <si>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</si>
  <si>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</si>
  <si>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</si>
  <si>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Se acompaña Certificado de Antecedentes Financieros, correspondientes al año 2018, aprobados por el Subdepartamento de Supervisión Financiera Nacional</t>
  </si>
  <si>
    <t xml:space="preserve">
Fonos: 32-22250839/+56979508116 
</t>
  </si>
  <si>
    <t xml:space="preserve">Carlos Lyon Nº543, Cerro Cárcel, comuna de Valparaíso.comuna de Valparaíso.
</t>
  </si>
  <si>
    <t xml:space="preserve">Antecedentes financieros correspondientes al año 2018, aprobados por el Sub Depto. de Supervisión Financiera Nacional. </t>
  </si>
  <si>
    <t xml:space="preserve">Avenida Angamos Nº 0610, comuna de Antofagasta, Segunda Región.
</t>
  </si>
  <si>
    <t xml:space="preserve">Telefono: 55-2355065
</t>
  </si>
  <si>
    <t>Mail: forellana@ucn.cl</t>
  </si>
  <si>
    <t>Se  acompañan los antecedentes financieros correspondientes al año 2018, aprobados por el Departamento de Administración y Finanzas.</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</si>
  <si>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</si>
  <si>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</si>
  <si>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</si>
  <si>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</si>
  <si>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</si>
  <si>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</si>
  <si>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</si>
  <si>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</si>
  <si>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</si>
  <si>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</si>
  <si>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</si>
  <si>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</si>
  <si>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</si>
  <si>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</si>
  <si>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</si>
  <si>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</si>
  <si>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</si>
  <si>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</si>
  <si>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</si>
  <si>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Al 08-08-2022</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</si>
  <si>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</si>
  <si>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</si>
  <si>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</si>
  <si>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</si>
  <si>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</si>
  <si>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</si>
  <si>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</si>
  <si>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</si>
  <si>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</si>
  <si>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</si>
  <si>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</si>
  <si>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</si>
  <si>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</si>
  <si>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</si>
  <si>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</si>
  <si>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</si>
  <si>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</si>
  <si>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</si>
  <si>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</si>
  <si>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</si>
  <si>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</si>
  <si>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</si>
  <si>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</si>
  <si>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</si>
  <si>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</si>
  <si>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</si>
  <si>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</si>
  <si>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</si>
  <si>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</si>
  <si>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</si>
  <si>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Emails: mbecker@temuco.cl</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</si>
  <si>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</si>
  <si>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</si>
  <si>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</si>
  <si>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</si>
  <si>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</si>
  <si>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</si>
  <si>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</si>
  <si>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</si>
  <si>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</si>
  <si>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</si>
  <si>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</si>
  <si>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</si>
  <si>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</si>
  <si>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</si>
  <si>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</si>
  <si>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</si>
  <si>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</si>
  <si>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</si>
  <si>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 xml:space="preserve">Juan Esteban Maass Vivanco.
</t>
  </si>
  <si>
    <t>28 de mayo de 2018 al 28 de mayo de 2021.</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</si>
  <si>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</si>
  <si>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</si>
  <si>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</si>
  <si>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</si>
  <si>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</si>
  <si>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</si>
  <si>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</si>
  <si>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</si>
  <si>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</si>
  <si>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</si>
  <si>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Durarán 2 años en sus cargos, renovándose por mitades cada año.</t>
  </si>
  <si>
    <t xml:space="preserve">Se adjuntan antecedentes financieros actualizados al año 2018, aprobados por el Sub departamento de Supervisión Nacional.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</si>
  <si>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</si>
  <si>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</si>
  <si>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</si>
  <si>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</si>
  <si>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De  03 de julio de 2019 al 03 de julio de 2020.</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</si>
  <si>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</si>
  <si>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</si>
  <si>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</si>
  <si>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</si>
  <si>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</si>
  <si>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</si>
  <si>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</si>
  <si>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</si>
  <si>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</si>
  <si>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</si>
  <si>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</si>
  <si>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 xml:space="preserve">Gobernador Provincial Titular: don Luis Alberto Tobar Toledo.
</t>
  </si>
  <si>
    <t>Fono: (32) 2139603</t>
  </si>
  <si>
    <t>E-mail Alcaldesa: Eliana.olmos@munipuchuncavi.cl</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</si>
  <si>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</si>
  <si>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</si>
  <si>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</si>
  <si>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</si>
  <si>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</si>
  <si>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</si>
  <si>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</si>
  <si>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</si>
  <si>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</si>
  <si>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</si>
  <si>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</si>
  <si>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</si>
  <si>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</si>
  <si>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</si>
  <si>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</si>
  <si>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</si>
  <si>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</si>
  <si>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</si>
  <si>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</si>
  <si>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</si>
  <si>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</si>
  <si>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</si>
  <si>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</si>
  <si>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</si>
  <si>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</si>
  <si>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</si>
  <si>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 xml:space="preserve">Presidente: 
John Paul Hernández, Pasaporte EEUU N° 546129340
Delegación de Poderes del Directorio (actúa individualmente):
Annette Viola Scifres, 
Facultades expresas de representante legal designado por Directorio
Marcelo Rodrigo Marcón
</t>
  </si>
  <si>
    <t xml:space="preserve">Presidente: Rodrigo Riquelme Lepez
Secretaria: María Rodríguez Tastests 
Tesorera: Claudia Abusleme Ramos 
</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</si>
  <si>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</si>
  <si>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</si>
  <si>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</si>
  <si>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</si>
  <si>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</si>
  <si>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</si>
  <si>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</si>
  <si>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</si>
  <si>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</si>
  <si>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</si>
  <si>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Correo electrónico: evelyn.matthei@providencia.cl</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</si>
  <si>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</si>
  <si>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</si>
  <si>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</si>
  <si>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Certificado de Vigencia de Persona Jurídica Sin Fines de Lucro, Folio N° 500235016110, de 25 de junio de 2019, del Servicio de Registro Civil e Identificación. </t>
  </si>
  <si>
    <t>41) 2780417</t>
  </si>
  <si>
    <t>parroquihualqui@gmail.com</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</si>
  <si>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</si>
  <si>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</si>
  <si>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</si>
  <si>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</si>
  <si>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</si>
  <si>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</si>
  <si>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</si>
  <si>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</si>
  <si>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Presidente: Iván Campos Aravena
Directores:
Paulo Ariztía Benoit
Juan Eduardo González Dölz,  
Enrique Tobar Reyes, 
Rolando Terra Yañez
</t>
  </si>
  <si>
    <t xml:space="preserve">De 28 de Abril de 2010 hasta el 28 de Abril de 2012.
Última designación Gerente General: 28 de junio de 2018. 
</t>
  </si>
  <si>
    <t xml:space="preserve">Presidente: Iván Campos Aravena
Gerente General: César José Araos Aguirre,
</t>
  </si>
  <si>
    <t xml:space="preserve">Fono:652336252- 997293345
</t>
  </si>
  <si>
    <t>E mail: losmuermosresidenciarenacer@gmail.com- alcalde@muermos.cl</t>
  </si>
  <si>
    <t xml:space="preserve">Presidente: Emilio Rafael González Burgos  
</t>
  </si>
  <si>
    <t>Mail: directoralascreches@gmail.com</t>
  </si>
  <si>
    <t xml:space="preserve">03 de junio de 2019 a 03 de junio de 2021. </t>
  </si>
  <si>
    <t>Agosto de 2017. Nombramiento Director Suplente: 10 de junio de 2019 al 31 de diciembre de 2012.</t>
  </si>
  <si>
    <t xml:space="preserve">Presidente: Clemente Muñiz Trigo   
Vicepdte: María Teresa Herrera Azocar
Tesorero: Félix Vergara Ruiz         
Secretaria: María Luisa Leuthner Wanner
Director: Gaspar Handgraaf Schaaper  </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</si>
  <si>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</si>
  <si>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</si>
  <si>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</si>
  <si>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t>
  </si>
  <si>
    <t>Joaquín Lavin Infante,</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</si>
  <si>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</si>
  <si>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</si>
  <si>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</si>
  <si>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</si>
  <si>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</si>
  <si>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</si>
  <si>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</si>
  <si>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</si>
  <si>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</si>
  <si>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</si>
  <si>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</si>
  <si>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</si>
  <si>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</si>
  <si>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</si>
  <si>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</si>
  <si>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</si>
  <si>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</si>
  <si>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</si>
  <si>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</si>
  <si>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</si>
  <si>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</si>
  <si>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</si>
  <si>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</si>
  <si>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</si>
  <si>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</si>
  <si>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</si>
  <si>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</si>
  <si>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</si>
  <si>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</si>
  <si>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</si>
  <si>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</si>
  <si>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</si>
  <si>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</si>
  <si>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</si>
  <si>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</si>
  <si>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</si>
  <si>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 xml:space="preserve">Presidente: Miguel Fonseca Carrillo 
Vicepdte.: Alfredo Jacob Feres Reyes 
Secretaria: Rosa Carrillo Salas 
Tesorero: Washington Lizama Ormazábal 
Director: Alejandro Ignacio Ortiz Quintana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</si>
  <si>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</si>
  <si>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08 de noviembre de 2018 al 08 de noviembre de 2020.</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</si>
  <si>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</si>
  <si>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</si>
  <si>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</si>
  <si>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</si>
  <si>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De 11-12-2017 a 11-12-2020.</t>
  </si>
  <si>
    <t xml:space="preserve">CCertificado de Vigencia Folio N° 500255058789, emitido por el Servicio de Registro Civil e Identificación con fecha 11 de septiembre de 2019. 
</t>
  </si>
  <si>
    <t>De 12 de junio de 2019 a 12 de junio de 2021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</si>
  <si>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</si>
  <si>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</si>
  <si>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</si>
  <si>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</si>
  <si>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</si>
  <si>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</si>
  <si>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</si>
  <si>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</si>
  <si>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</si>
  <si>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</si>
  <si>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</si>
  <si>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</si>
  <si>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</si>
  <si>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</si>
  <si>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</si>
  <si>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</si>
  <si>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</si>
  <si>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</si>
  <si>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</si>
  <si>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</si>
  <si>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</si>
  <si>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</si>
  <si>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</si>
  <si>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Jairo Lionel Seguel Muñoz</t>
  </si>
  <si>
    <t>Certificado Financiero 2019 aprobado por Subdepartamento de Supervisión financiera.</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</si>
  <si>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</si>
  <si>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</si>
  <si>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ORGANIZACIÓN NO GUBERNAMENTAL PARA EL DESARROLLO DE LA EDUCACIÓN CRATEDUC – ONG CRATEDUC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</si>
  <si>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</si>
  <si>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Del 19.03.2019 al 19.03.2021</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</si>
  <si>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</si>
  <si>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</si>
  <si>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TRANSFERENCIAS A INSTITUCIONES COLABORADORAS AÑO 2020 - LEY Nº19.862</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</si>
  <si>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</si>
  <si>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</si>
  <si>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</si>
  <si>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</si>
  <si>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</si>
  <si>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</si>
  <si>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Organización No Gubernamental de Desarrollo Paihuén </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</si>
  <si>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</si>
  <si>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</si>
  <si>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</si>
  <si>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</si>
  <si>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</si>
  <si>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</si>
  <si>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</si>
  <si>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</si>
  <si>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</si>
  <si>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Presidente: Álvaro Pezoa Bissieres, 
Secretaria: Vivian Nazal Zedan, 
Tesorera: Mº Inés Nilo Guerrero, 
Directores: 
Sergio Andrés Bianchi Echeñique
Fernando García Barrientos, 
Jorge Javier Obregón Kuhn, 
Paola Silvana Alvano Contador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</si>
  <si>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</si>
  <si>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</si>
  <si>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</si>
  <si>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</si>
  <si>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</si>
  <si>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</si>
  <si>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</si>
  <si>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</si>
  <si>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</si>
  <si>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</si>
  <si>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</si>
  <si>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Certificado de Vigencia Folio Nº 72868606, de fecha 15 de noviembre de 2019, del Servicio de Registro Civil e Identificación.</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</si>
  <si>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</si>
  <si>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</si>
  <si>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</si>
  <si>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</si>
  <si>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</si>
  <si>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</si>
  <si>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</si>
  <si>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</si>
  <si>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</si>
  <si>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</si>
  <si>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</si>
  <si>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</si>
  <si>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</si>
  <si>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</si>
  <si>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</si>
  <si>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</si>
  <si>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</si>
  <si>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</si>
  <si>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</si>
  <si>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</si>
  <si>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</si>
  <si>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</si>
  <si>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</si>
  <si>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</si>
  <si>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</si>
  <si>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</si>
  <si>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</si>
  <si>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</si>
  <si>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</si>
  <si>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</si>
  <si>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</si>
  <si>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</si>
  <si>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</si>
  <si>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</si>
  <si>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</si>
  <si>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</si>
  <si>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</si>
  <si>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</si>
  <si>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</si>
  <si>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Don Orione N° 7306</t>
  </si>
  <si>
    <t>Se acompaña certificado financiero, correspondiente al año 2019,aprobado por el  Departamento de Administración y Finanzas.</t>
  </si>
  <si>
    <t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t>
  </si>
  <si>
    <t>10 de diciembre de 2018 al 10 de diciembre de 2020</t>
  </si>
  <si>
    <t>Graciela Haydee Suarez Pérez</t>
  </si>
  <si>
    <t>Camino Las Mariposas, km.7, ciudad de Chillán, Región del Ñuble,</t>
  </si>
  <si>
    <t>Certificado financiero correspondiente al año 2019, aprobado por el  Subdepartamento de Supervisión Financiera Nacional.</t>
  </si>
  <si>
    <t xml:space="preserve">Moneda Nº 812, oficina 1014, Santiago, Región Metropolitana Situación CORONAVIRUS: Calle Santa Isabel, N° 41, departamento 607. Comuna de Santiago, Stgo
</t>
  </si>
  <si>
    <t>Se acompaña Certificado de Antecedentes Financieros correspondiente al año 2019, aporbado por el  Subdepartamento de Supervisión Financiera Nacional.</t>
  </si>
  <si>
    <t xml:space="preserve">Hogar de Cristo N° 3812, comuna de Estación Central, Región Metropolitana
</t>
  </si>
  <si>
    <t xml:space="preserve">Camino del Pastor s/n, comuna de El Quisco
</t>
  </si>
  <si>
    <t>ALDEACARDENAL.DIRECCION@GMAIL.COM</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</si>
  <si>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</si>
  <si>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</si>
  <si>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</si>
  <si>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</si>
  <si>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</si>
  <si>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</si>
  <si>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</si>
  <si>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</si>
  <si>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</si>
  <si>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</si>
  <si>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</si>
  <si>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</si>
  <si>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</si>
  <si>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</si>
  <si>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</si>
  <si>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</si>
  <si>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</si>
  <si>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</si>
  <si>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</si>
  <si>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 xml:space="preserve">Antecedentes financieros correspondientes al año 2019, aprobados por el Subdepartamento de Supervisión Financiera Nacional. </t>
  </si>
  <si>
    <t xml:space="preserve">Velero Helvetien N°21, Brisas de la Ribera, Las Brisas Las Ánimas, Valdivia
</t>
  </si>
  <si>
    <t>16 de octubre de 2019 al 16 de octubre de 2021.</t>
  </si>
  <si>
    <t xml:space="preserve">Avenida O´Higgins N° 1271, Chillan. 
</t>
  </si>
  <si>
    <t xml:space="preserve">Arturo Prat N° 350, Ciudad de Temuco
</t>
  </si>
  <si>
    <t xml:space="preserve">Fono: (45) 2407654
</t>
  </si>
  <si>
    <t xml:space="preserve">Antecedentes financieros correspondientes al año 2019, aprobados por el Subdepartamento de Supervisión Nacional. </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</si>
  <si>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</si>
  <si>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</si>
  <si>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</si>
  <si>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</si>
  <si>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</si>
  <si>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</si>
  <si>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 xml:space="preserve">Certificado de Antecedentes financieros, correspondientes al año 2019, aprobados por  USUFI </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</si>
  <si>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</si>
  <si>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</si>
  <si>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</si>
  <si>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</si>
  <si>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</si>
  <si>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</si>
  <si>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</si>
  <si>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 xml:space="preserve">Directorio inicial: 
Presidenta: 
Priscilla Andrea Sabando Zamora, 
Secretaria: 
Diana Carolina Alcon Henríquez, 
Tesorero:
Edwin Antonio Vera Marin, 
Primer Director:
Cecilia Verónica Fuentes Icarte, 
Segundo Director:
Elizabeth Eugenia Taylor Cofre, 
</t>
  </si>
  <si>
    <t>3 AÑOS (MÁXIMO 5 AÑOS)</t>
  </si>
  <si>
    <t>Directorio Inicial: hasta el 15.11.2022 o 2024</t>
  </si>
  <si>
    <t>Presidenta:
Priscilla Andrea Sabando Zamora,</t>
  </si>
  <si>
    <t>Pedro Aguirre Cerda N°1246, Población Maipú oriente</t>
  </si>
  <si>
    <t xml:space="preserve">Arica </t>
  </si>
  <si>
    <t>Cordefam.arica@gmail.com</t>
  </si>
  <si>
    <t xml:space="preserve">Yasna Cancino Rosson
</t>
  </si>
  <si>
    <t xml:space="preserve">cvf.renacer@gmail.com </t>
  </si>
  <si>
    <t xml:space="preserve">Calle Patricio Lynch N° 108, de la ciudad de Linares. </t>
  </si>
  <si>
    <t xml:space="preserve">
Presidente: Luis Felipe Ovalle Valdés, 
VicePresidente: Pablo Andrés Vicuña Tupper, 
Tesorero: Gustavo Favre Dominguez, 
Secretario:Pilar Villarino Herrera
Directores: 
Teresa Izquierdo Walker,  
Isabel Margarita Paul Pérez, 
Alejandro Bezanilla Mena,
</t>
  </si>
  <si>
    <t>25 de abril de 2019 a 25 de abril de 2020.</t>
  </si>
  <si>
    <t xml:space="preserve">Presidente: Jenaro Bahamondes Urrutia, 
Vicepresidente: Pedro Maquehue Caniqueo, 
Secretario: Ricardo Ojeda Cea, 
Tesorero General: Claudio Andrade Agüero, 
Directores:
José Luis Arcos Castillo, 
Javier Gallegos Arteaga, 
Juan Nilian Nilian, </t>
  </si>
  <si>
    <t>04 de enero de 2020</t>
  </si>
  <si>
    <t>Jenaro Segundo Bahamondes Urrutia      Poder especial: Claudio Bhamondes Sobarzo, RUT N 13.322.314-2 (Director Hogar El Alba)</t>
  </si>
  <si>
    <t xml:space="preserve">Se acompaña certificado financiero de la Institución, correspondiente al año 2019, aprobado  por el Sub Departamento de Supervisión Financiera Nacional. </t>
  </si>
  <si>
    <t>Independencia Nº 455, Valdivia, Décima Cuarta Región</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</si>
  <si>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</si>
  <si>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</si>
  <si>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</si>
  <si>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</si>
  <si>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</si>
  <si>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</si>
  <si>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</si>
  <si>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Se acompaña certificado financiero , correspondiente al año 2019, APROBADOS del  Sub Departamento de Supervisión Financiera Nacional.</t>
  </si>
  <si>
    <t>Se acompaña antecedentes Financieros correspondiente al año 2019, aprobados por USUFI</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</si>
  <si>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</si>
  <si>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</si>
  <si>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</si>
  <si>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</si>
  <si>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</si>
  <si>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</si>
  <si>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</si>
  <si>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Certificado de antecedentes financieros, correspondientes al año 2018 y 2019 aprobados por el  Sub Departamento de Supervisión Nacional.</t>
  </si>
  <si>
    <t xml:space="preserve">Rvdo. Prbo. Bismarck de Jesús Valle Palacios,  </t>
  </si>
  <si>
    <t xml:space="preserve">Agustinas Nº2874, Santiago.
</t>
  </si>
  <si>
    <t xml:space="preserve">Antecedentes Financiero correspondientes al año 2019, aprobados por el Subdepartamento de Supervisión Financiera Nacional. </t>
  </si>
  <si>
    <t>Se remite Certificado de Antecedentes Financieros correspondientes al año 2019, aprobados por el al Subdepartamento de Supervisión Financiera Nacional</t>
  </si>
  <si>
    <t xml:space="preserve">Certificado de antecedentes financieros, correspondientes al año 2019, aprobados por el Subdepartamento de Supervisión Financiera Nacional. </t>
  </si>
  <si>
    <t xml:space="preserve">Certificado de Antecedentes Financieros, correspondientes al año 2019, aprobados por el  Subdepartamento de Supervisión Financiera Nacional .  </t>
  </si>
  <si>
    <t>Certificado de Vigencia Folio Nº 500288385067, otorgado el 14 de enero de 2020,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</si>
  <si>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</si>
  <si>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</si>
  <si>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</si>
  <si>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</si>
  <si>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</si>
  <si>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</si>
  <si>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</si>
  <si>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</si>
  <si>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</si>
  <si>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Presidente: 
Carolina Murgas Reinoso, 
Secretario: 
Álvaro Manterola Lazcano,           
Tesorero
Adrian Alexander Vergara Baygorria, 
1era Directora:
Olga Serey Vidal, 
</t>
  </si>
  <si>
    <t xml:space="preserve">De 03 de febrero de 2020 al 03 de febrero de 2022.
</t>
  </si>
  <si>
    <t>Certificado de Vigencia Folio Nº 500287151601, otorgado el 08 de enero de 2020, del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</si>
  <si>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</si>
  <si>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t>
  </si>
  <si>
    <t>De 05.01.2019 al 05.01.2024</t>
  </si>
  <si>
    <t xml:space="preserve">Augusto Raúl Fernandez Saa
 </t>
  </si>
  <si>
    <t xml:space="preserve">Calle Condell N°1176, oficina 144 comuna de Valparaíso, región de Valparaíso.
</t>
  </si>
  <si>
    <t xml:space="preserve">Teléfono: 984304517
</t>
  </si>
  <si>
    <t xml:space="preserve">
Correo electrónico: codess.valparaiso@gmail</t>
  </si>
  <si>
    <t>Certificado de Vigencia  de personas jurídicas sin fines de lucro folio Nº 500325129654, del 17 de junio de 2020, emitido por SRCeI.</t>
  </si>
  <si>
    <t xml:space="preserve">Presidenta:  Magdalena Toro Montecino 
Representante de la Presidenta y el Directorio: María Alejandra Paulina Ríos Toro, (Coordinadora Institucional)
En la región de Los Lagos: Carlos Eduardo Vargas Rodríguez, 
</t>
  </si>
  <si>
    <t>De 23 de mayo de 2020 al 23 de mayo de 2022.</t>
  </si>
  <si>
    <t>Se acompaña n antecedentes financieros año 2019 aprobado por el  Sub Departamento de Supervisión Financiera Nacional.</t>
  </si>
  <si>
    <t xml:space="preserve">Certificado Financiero correspondiente al año 2019, aprobado por el Subdepartamento de Supervisión Financiera Nacional. </t>
  </si>
  <si>
    <t>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</si>
  <si>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2019, aprobados por el  Subdepartamento de Supervisión  Financiera Nacional.</t>
  </si>
  <si>
    <t xml:space="preserve">Arteaga Alemparte S/N, comuna de Hualpen
</t>
  </si>
  <si>
    <t xml:space="preserve">Barros Arana N° 162, Oficina 101, Concepción, Región del Biobío. 
Teléfonos: 412767056
Celular: +56974305923
</t>
  </si>
  <si>
    <t>Se acompaña certificado financiero correspondiente al año 2019, aprobado por el Subdepartamento de Supervisión Financiera Nacional.</t>
  </si>
  <si>
    <t>Certificado de Vigencia inscripción Nº7421 de fecha 02 de abril de 1997. Folio N° 500328926944, emitido por el Servicio de Registro Civil e Identificación, de fecha 13 de julio de 2020.</t>
  </si>
  <si>
    <t xml:space="preserve">Presidente: Simona de la Barra Cruzat.           
Secretario: Julián Humberto Carrasco Poblete.
Tesorero: Leoncio Toro Araya.
Director Ejecutivo: Rafael Mella Gallegos.
Director: Carlos Javier Contzen Fuentes.
</t>
  </si>
  <si>
    <t xml:space="preserve">Certificado de directorio de persona jurídica sin fines de lucro, donde consta su vigencia, folio Nº 500327212955, de fecha 2 de julio de 2020, del Servicio de Registro Civil e Identificación.
</t>
  </si>
  <si>
    <t>De 15 de mayo de 2020 al 15 de mayo de 2021.</t>
  </si>
  <si>
    <t xml:space="preserve">Arturo Prat N° 9, comuna de San Bernardo, Región  Metropolitana
</t>
  </si>
  <si>
    <t>Se acompaña certificado de antecedentes financieros correspondiente al año 2019, aprobado por el Sub departamento de Supervisión Financeira Nacional</t>
  </si>
  <si>
    <t xml:space="preserve">Se acompaña certificado financiero, correspondiente al año 2019 y balance general año 2019, aprobado por el  Sub Departamento de Supervisión Financiera Nacional. </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</si>
  <si>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</si>
  <si>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</si>
  <si>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2019 pendientes de aprobación por el Sub Departamento de Supervisión Financiera.</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</si>
  <si>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</si>
  <si>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</si>
  <si>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</si>
  <si>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</si>
  <si>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</si>
  <si>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</si>
  <si>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</si>
  <si>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</si>
  <si>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</si>
  <si>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</si>
  <si>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Certificado de Vigencia Folio Nº 500295784984, otorgado el 10 de febrero de 2020, del Servicio de Registro Civil e Identificación.</t>
  </si>
  <si>
    <t>Avenida Bulnes N°317 oficina 511, comuna de Santiago, región Metropolitana.
T</t>
  </si>
  <si>
    <t xml:space="preserve">teléfono: 224367000
</t>
  </si>
  <si>
    <t>Correo electrónico: ftrabajoconsentido@gmail.com</t>
  </si>
  <si>
    <t xml:space="preserve">Presidente: 
Jorge Osvaldo Ormeño Fuenzalida
Secretaria:
Maria Luisa España L´Feubre 
Tesorero:
Mauricio Anibal Mateluna Rodríguez
</t>
  </si>
  <si>
    <t>Del 17.09.2019 al 17.09.2024</t>
  </si>
  <si>
    <t xml:space="preserve">Jorge Osvaldo Ormeño Fuenzalida
 </t>
  </si>
  <si>
    <t xml:space="preserve">Se acompaña Certificado Financiero, correspondiente al año 2019, aprobado por el Sub Depto. de Supervisión Financiera Nacional.
</t>
  </si>
  <si>
    <t>Certificado de Vigencia, folio 500334276815, de fecha 29 de julio de 2020,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</si>
  <si>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t>
  </si>
  <si>
    <t xml:space="preserve">Presidente: 
Guillermo Alfonso Montecinos Rojas    
Poder especial: 
Evelyn Paola Garrote Jirón
</t>
  </si>
  <si>
    <t>18 de mayo de 2020 al 18 de mayo de 2021</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</si>
  <si>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</si>
  <si>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</si>
  <si>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</si>
  <si>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acompaña certificado financiero correspondiente al año 2019 aprobado por el Subdepartamento de Supervisión Financiera Nacional</t>
  </si>
  <si>
    <t xml:space="preserve">Se acompaña certificado de antecedentes financieros, correspondiente al 2019, aprobado por el  Subdepartamento de Supervisión Financiera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</si>
  <si>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</si>
  <si>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</si>
  <si>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 xml:space="preserve">Certificado de antecedentes financieros correspondientes al año 2019, aprobados por el  Subdepartamento de Supervisión Financiera Nacional.
</t>
  </si>
  <si>
    <t>Se acompaña Certificado de la Institución, correspondiente a antecedentes financieros del año 2019, raprobados por  USUFI</t>
  </si>
  <si>
    <t xml:space="preserve">Certificado de Vigencia folio Nº 500333714487, emitido el 27 de julio del 2020,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</si>
  <si>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t>
  </si>
  <si>
    <t>(56) 2 5315700</t>
  </si>
  <si>
    <t xml:space="preserve">Certificado de Vigencia Folio Nº 500334237413, de 28 de julio de 2020, otorgado por el Servicio de Registro Civil e Identificación.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</si>
  <si>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</si>
  <si>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</si>
  <si>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</si>
  <si>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</si>
  <si>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</si>
  <si>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Certificado de vigencia, folio Nº50330996275, de 21 de julio de 2020, del Servicio de Registro Civil e Identificación. </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</si>
  <si>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</si>
  <si>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</si>
  <si>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</si>
  <si>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</si>
  <si>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</si>
  <si>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</si>
  <si>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</si>
  <si>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</si>
  <si>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</si>
  <si>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</si>
  <si>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</si>
  <si>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</si>
  <si>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Certificado de antecedentes financieros correspondientes al año 2019, aprobado por el Subdepartamento de Supervisión Financiera Nacional. (ante notario público)</t>
  </si>
  <si>
    <t xml:space="preserve">Certificado de vigencia, folio Nº500337772697, de 04 de agosto de 2020, del Servicio de Registro Civil e Identificación. 
</t>
  </si>
  <si>
    <t xml:space="preserve">Certificado de Vigencia, folio Nº 500339247039, emitido con fecha 06 de agosto de 2020, por el Servicio de Registro Civil e Identificación.
</t>
  </si>
  <si>
    <t xml:space="preserve">Marina de Gaete Nº 755, comuna de Santiago, Región Metropolitana.
</t>
  </si>
  <si>
    <t>222150200 
+56971407762</t>
  </si>
  <si>
    <t>Presidente:   
Juan Eduardo Parry Mobarec
Vicepresidente:
Daniela Yáñez Meneses
Tesorero:
Rodrigo Sepúlveda Prado
Secretaria:
Alicia Ibarra Medina,
Directoras/es:
Carlos Cifuentes Fernández
María Cristina Concha Wagenknecht
María Eliana Sandoval Díaz</t>
  </si>
  <si>
    <t>01 de julio de 2020.</t>
  </si>
  <si>
    <t xml:space="preserve">Certificado de vigencia de persona jurídica sin fines de lucro, folio Nº 500334460905, de fecha 28 de julio de 2020, del Servicio de Registro Civil e Identificación.
</t>
  </si>
  <si>
    <t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t>
  </si>
  <si>
    <t xml:space="preserve">Certificado de Vigencia, folio Nº 500339423833, de fecha 7 de agosto del 2020, del Servicio del Registro Civil e Identificación.
</t>
  </si>
  <si>
    <t xml:space="preserve">Presidente: 
Jonatan Miguel Fuentealba Egnem.
Secretaria
Esteyse Tamara Villarroel Bernales
Tesorero:
Jacqueline Andrea Ortiz Flores             </t>
  </si>
  <si>
    <t>De 14 de diciembre de 2017 al 14 de diciembre de 2020</t>
  </si>
  <si>
    <t xml:space="preserve">Se acompaña certificado financiero de fecha 31 de enero, correspondiente al año 2019, pendiente de aprobación por el Sub Departamento de Supervisión Financiera Nacional.
</t>
  </si>
  <si>
    <t>Certificado de vigencia Folio N° 500335404904, de 30 de julio de 2020, emitido por el Servicio de Registro Civil e Identificación</t>
  </si>
  <si>
    <t>Presidenta: 
Beatriz Contreras Varela, 
Vice presidenta: 
María Olga Elías Aboid,  
Secretario:
Felipe Cisternas Pérez,
Tesorera:
Carmen Luz Contreras Varela,
Directora:
Carolina Bassignana Ravinet,
Certificado de persona jurídica Folio N° 500335405860, de 30 de julio de 2020, emitido por el Servicio de Registro Civil e Identificación.</t>
  </si>
  <si>
    <t>Presidenta: 
Beatriz Contreras Varela,</t>
  </si>
  <si>
    <t>19 de junio de 2019 al 19 de junio de 2021.</t>
  </si>
  <si>
    <t xml:space="preserve">229552873-994346921 </t>
  </si>
  <si>
    <t xml:space="preserve"> administracion@hogarsanvicente.cl</t>
  </si>
  <si>
    <t xml:space="preserve">Certificado de vigencia Folio N° 500339321087, de 06 de agosto de 2020,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</si>
  <si>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t>
  </si>
  <si>
    <t xml:space="preserve">Presidenta: Claudia Christa Bartelsman Koke
en caso de ausencia o impedimento Vicepresidenta:Ana Inés Siegmund González
</t>
  </si>
  <si>
    <t>E mail: residenciaahora@gmail.com                    Presidenta y Representante legal: Claudia Bartelsman, Correo-e: claubartelsman@gmail.com
Secretaria: Erika Gesche, correo-e: erikagesche@gmail.com</t>
  </si>
  <si>
    <t>Fono 632-411511                   
Presidenta y Representante legal: Claudia Bartelsman, fono: 956983121. 
Secretaria: Erika Gesche, fono: 632213306</t>
  </si>
  <si>
    <t xml:space="preserve">Eva Lidia Aburto Gajardo
</t>
  </si>
  <si>
    <t xml:space="preserve">opdtiltil@gmail.com
</t>
  </si>
  <si>
    <t xml:space="preserve">Fono: 976960915- 977903144
</t>
  </si>
  <si>
    <t>Certificado de Vigencia Folio Nº 500339221710, emitido el 6 de agosto de 2020, del Servicio de Registro Civil e Identificación.</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</si>
  <si>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</si>
  <si>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</si>
  <si>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</si>
  <si>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</si>
  <si>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</si>
  <si>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</si>
  <si>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</si>
  <si>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</si>
  <si>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</si>
  <si>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</si>
  <si>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</si>
  <si>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</si>
  <si>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</si>
  <si>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</si>
  <si>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</si>
  <si>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Certificado de Vigencia, folio Nº 500328536297, de 10 de julio de 2020, del Servicio de Registro Civil e Identificación</t>
  </si>
  <si>
    <t>15-02-2019 a 15.02.22</t>
  </si>
  <si>
    <t>Se acompaña certificado financiero correspondiente al 2019 aprobado por el Subdepartamento de Supervisión Financiera</t>
  </si>
  <si>
    <t xml:space="preserve">Certificado de antecedentes financieros correspondientes al año 2019, aprobados por el Subdepartamento de Supervisión Financiera.
</t>
  </si>
  <si>
    <t>Certificado de Vigencia, folio Nº 500340924657, emitido por el Servicio de Registro Civil e Identificación, con fecha 17 de agosto de 2020.</t>
  </si>
  <si>
    <t>Fono 228120757 – 228115687</t>
  </si>
  <si>
    <t>aldeamisamigos@yahoo.es</t>
  </si>
  <si>
    <t>El 09 de marzo de 2019, según Certificado de Directorio de Persona Jurídica Sin Fines de Lucro, Folio N° 500340924676, emitido por el Servicio de Registro Civil de Identificación, de fecha 17 de agosto de 2020.</t>
  </si>
  <si>
    <t xml:space="preserve">Certificado de vigencia, folio Nº 500341128041, de fecha 18 de agosto de 2020, del Servicio de Registro Civil e Identificación.
</t>
  </si>
  <si>
    <t>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t>
  </si>
  <si>
    <t>Certificado de Vigencia Folio Nº 500340370367, emitido con fecha 13 de agosto de 2020, por parte del  Servicio de Registro Civil e Identificación.</t>
  </si>
  <si>
    <t>Se acompaña certificado financiero, sin fecha, correspondiente al año 2019 aprobado por el  Sub Departamento de Supervisión Financiera Nacional.</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</si>
  <si>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</si>
  <si>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</si>
  <si>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</si>
  <si>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</si>
  <si>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</si>
  <si>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</si>
  <si>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</si>
  <si>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Se acompaña certificado financiero correspondiente al año 2019 aprobado por el  Sub Departamento de Supervisión Financiera Nacional. </t>
  </si>
  <si>
    <t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t>
  </si>
  <si>
    <t>Certificado financiero firmado ante notario público correspondiente al año 2019 y balance general consolidado al 31 de diciembre de 2019, aprobado por el Subdepartamento de Supervisión Financiera Nacional.</t>
  </si>
  <si>
    <t xml:space="preserve">Se acompaña Certificado Financiero correspondiente al año 2019 aprobado por el Sub Departamento de Supervisión Financiera Nacional.
</t>
  </si>
  <si>
    <t>Se acompaña Certificado de antecedentes financieros año 2019 aprobados por el  Sub Departamento Supevrisión Financiera Nacional.</t>
  </si>
  <si>
    <t>Se acompaña el certificado financiero correspondiente al  año 2019  autorizado ante notario y balance general año 2019 aprobado por  USUFI</t>
  </si>
  <si>
    <t xml:space="preserve">Certificado de Directorio de Persona Jurídica sin fines de Lucro Nº de Folio 500340274468, de 12 de agosto del 2020,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</si>
  <si>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t>
  </si>
  <si>
    <t xml:space="preserve">
Se acompaña Certificado de Vigencia Nº 06/2100, de 11 de agosto del 2020, de la Jefa de División de Educación Superior, del Ministerio de Educación.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</si>
  <si>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</si>
  <si>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</si>
  <si>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30-3-2020 hasta el 30-3-2022</t>
  </si>
  <si>
    <t xml:space="preserve">Certificado de Vigencia Folio Nº 500340987280, de fecha 17 de agosto de 2020, del Servicio de Registro Civil e Identificación.
</t>
  </si>
  <si>
    <t>Presidenta: 
Andrea Higuera López
Secretario: 
César Olavarría Hueitao
Tesorero:
Jessica Fariña Gallardo. 
Se acompaña Certificado de Directorio Folio Nº 500340987573, de fecha 17 de agosto de 2020, del Servicio de Registro Civil e Identificación</t>
  </si>
  <si>
    <t>19-07-2019 al 19-07-2021</t>
  </si>
  <si>
    <t xml:space="preserve">Pbro. Juan Carlos Hernandez Mansilla, 
</t>
  </si>
  <si>
    <t xml:space="preserve">
Certificado financiero correspondiente al año 2019, aprobado  por el Sub Departamento de Supervisión Nacional de SENAME.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</si>
  <si>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</si>
  <si>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</si>
  <si>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</si>
  <si>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Se acompaña certificado financiero correspondiente al año 2019, aprobado por el Subdepartamento de Supervisión Financiera Nacional</t>
  </si>
  <si>
    <t>Se acompaña certificado financiero correspondiente al año 2019, aprobado por parte del Subdepartamento de Supervisión Financiera Nacional.</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</si>
  <si>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</si>
  <si>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</si>
  <si>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</si>
  <si>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Se acompaña balance general año 2019, aprobado por el Sub Departamento de Supervisión Financiera Nacional.
</t>
  </si>
  <si>
    <t xml:space="preserve">Certificado de vigencia de persona jurídica sin fines de lucro, folio Nº 500340076446, de fecha 11 de agosto de 2020, del Servicio de Registro Civil e Identificación.
</t>
  </si>
  <si>
    <t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</si>
  <si>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</si>
  <si>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</si>
  <si>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</si>
  <si>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</si>
  <si>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</si>
  <si>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Antecedentes financieros correspondientes al año 2019 aprobados por el Sub Departamento de Supervisión Financiera</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</si>
  <si>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</si>
  <si>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</si>
  <si>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</si>
  <si>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</si>
  <si>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</si>
  <si>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</si>
  <si>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</si>
  <si>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Certificado de Vigencia Folio Nº 500342397975, emitido por el Servicio de Registro Civil e Identificación con fecha 25 de agosto de 2020.</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</si>
  <si>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</si>
  <si>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</si>
  <si>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</si>
  <si>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</si>
  <si>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</si>
  <si>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</si>
  <si>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</si>
  <si>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</si>
  <si>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</si>
  <si>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</si>
  <si>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</si>
  <si>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</si>
  <si>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</si>
  <si>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</si>
  <si>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</si>
  <si>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</si>
  <si>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</si>
  <si>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 xml:space="preserve">Certificado de Vigencia de Persona Jurídica sin Fines de Lucro, emitido por el SRCEI, de fecha 13 de agosto de 2020
</t>
  </si>
  <si>
    <t>admcongllayllay@yahoo.es</t>
  </si>
  <si>
    <t>Antecedentes financieros correspondientes al año 2019, aprobado por Supervisión Financiera Nacional.</t>
  </si>
  <si>
    <t xml:space="preserve">Certificado de Vigencia de Persona Jurídica sin Fines de Lucro, Folio N° 500334359687, emitido con fecha 28 de julio de 2020, por el Servicio de Registro Civil e Identificación. </t>
  </si>
  <si>
    <t>Presidente: 
Aldo Arely Muñoz Perrin, 
MMandato General de Administración y Facultades:
Rodrigo Cárcamo Morales, 
Diego Trincado Araya</t>
  </si>
  <si>
    <t xml:space="preserve">Certificado de Vigencia SOC/148/20, de fecha 27 de agosto de 2020, del Obispado de Copiapó.
</t>
  </si>
  <si>
    <t>Antecedentes financieros correspondientes al año 2019, aprobados por el Subdepartamento de Supervisión Financiera.</t>
  </si>
  <si>
    <t xml:space="preserve">P. Claudio Cartes Andrades     1/7/2019- 30/6/2021.
Marcela Allue Nualart              1/6/2019- 31/5/2021.
David Albornoz Pavisic            1/6/2020- 31/5/2022.
Beatrice Ávalos Davidson        4/5/2020- 31/5/2022.      
Sor Fanny Dobronic                4/5/2020- 31/5/2022.                     
Mauricio Besio Rollero             4/5/2020- 31/5/2022.              </t>
  </si>
  <si>
    <t>Certificado de Vigencia Folio 500341143575, otorgado el 18 de agosto del 2020, del Servicio de Registro Civil e Identificación.</t>
  </si>
  <si>
    <t>Certificado de Vigencia Folio Nº 500339807539, de 10 de agosto de 2020, del Servicio de Registro Civil e Identificación.</t>
  </si>
  <si>
    <t>Certificado de vigencia de persona jurídica sin fines de lucro folio 500341777617, emitido por el Servicio de Registro Civil e Identificación, con fecha 21 de agosto de 2020.</t>
  </si>
  <si>
    <t>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t>
  </si>
  <si>
    <t xml:space="preserve">28 de agosto de 2018 al 28 de agosto de 2021.
</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</si>
  <si>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</si>
  <si>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</si>
  <si>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</si>
  <si>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</si>
  <si>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Se acompaña balance general del año 2019 y certificado financiero año 2019, firmado ante notario público, aprobado por el Sub Departamento de Supervisión Financiera Nacional</t>
  </si>
  <si>
    <t>Antecedentes financieros correspondientes al año 2019, aprobados  por el Sub Depto de Supervisión Financiera Nacional.</t>
  </si>
  <si>
    <t>illapel@episcopado.cl</t>
  </si>
  <si>
    <t>Certificado de Vigencia Nº 06/1656, de 26 de junio del 2020, de la Unidad de Registro Institucional de la Subsecretaria de Educación Superior.</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</si>
  <si>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</si>
  <si>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</si>
  <si>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</si>
  <si>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</si>
  <si>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</si>
  <si>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</si>
  <si>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</si>
  <si>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</si>
  <si>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</si>
  <si>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</si>
  <si>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Certificado de Vigencia Folio Nº 500342396545, de 25 de agosto de 2020, del Servicio de Registro Civil e Identificación.</t>
  </si>
  <si>
    <t xml:space="preserve">direccion@chilederechos.cl </t>
  </si>
  <si>
    <t xml:space="preserve">22724279
</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</si>
  <si>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</si>
  <si>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</si>
  <si>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RAÚL ALEXIS SUAZO MARDONES
</t>
  </si>
  <si>
    <t xml:space="preserve">cpaiva@interior.gob.cl
rsuazo@interior.gob.cl
Hojeda@interior.gob.cl
</t>
  </si>
  <si>
    <t xml:space="preserve">Fono      : 61-2410061
Fono Fax: 61-2414206
</t>
  </si>
  <si>
    <t>Se acompañan antecedentes financieros correspondientes al año 2019, aprobados por el Departamento de Administración y Finanzas del SENAME.</t>
  </si>
  <si>
    <t>Se  acompaña certificado de antecedentes financieros correspondiente al año 2019, aprobado por el Subdepartamento de Supervisión Financiera Nacional.</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</si>
  <si>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</si>
  <si>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Certificado de Antecedentes Financieros correspondiente al año 2019, aprobados por el Subdepartamento de Supervisión Financiera Nacional.</t>
  </si>
  <si>
    <t xml:space="preserve"> Certificado de Vigencia Folio Nº500342113321, de fecha 24 de agosto de 2020, del Servicio de Registro Civil e Identificación.</t>
  </si>
  <si>
    <t>Calle Benavente N° 820, Comuna de Puerto Montt, Región de los Lagos</t>
  </si>
  <si>
    <t>(41) 3184949</t>
  </si>
  <si>
    <t>Yonatan.bustamante@ongcoincide.cl; contabilidad@ongcoincide.cl</t>
  </si>
  <si>
    <t>Antecedentes Financieros del año 2019, aprobados por Supervisión Financiera.</t>
  </si>
  <si>
    <t>Se acompañan antecedentes financieros del 2019, aprobados por Supervisión Financiera.</t>
  </si>
  <si>
    <t xml:space="preserve">Certificado de antecedentes financieros correspondientes al año 2019, aprobados por el Sub Departamento de Supervisión Financiera .
</t>
  </si>
  <si>
    <t>Fundación de Beneficencia de los Sagrados Corazones  SSCC</t>
  </si>
  <si>
    <t>Certificado de Vigencia Folio Nº 500343745057, emitido por el Servicio de Registro Civil e Identificación, con fecha 02 de septiembre de 2020.</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</si>
  <si>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</si>
  <si>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</si>
  <si>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 xml:space="preserve">Certificado Financiero al año 2019, aprobado por parte del Subdepartamento de Supervisión Financiera de SENAME, en conformidad a Memorándum 122, de 27 de agosto de 2020
</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</si>
  <si>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</si>
  <si>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</si>
  <si>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</si>
  <si>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Se acompaña Certificado de Vigencia Folio 500342591781, de fecha 26 de agosto de 2020, del SRCEI
</t>
  </si>
  <si>
    <t xml:space="preserve">info@grada.cl  onggrada@gmail.com </t>
  </si>
  <si>
    <t xml:space="preserve">Se acompaña Certificado Financiero al año 2019, el cual es aprobado por USUFI con fecha 3 de septiembre de 2020. Se hace presente que éste no ha sido autorizado ante notario. 
</t>
  </si>
  <si>
    <t>Certificado de Vigencia de Persona Jurídica sin Fines de Lucro Nº de Folio 500340376225, de 13 de agosto de 2020, del Servicio de Registro Civil e Identificación</t>
  </si>
  <si>
    <t xml:space="preserve">11 Norte 967, Viña del Mar. Quinta Región </t>
  </si>
  <si>
    <t>Fono: +56 (32) 2881777
Fono Director Ejecutivo Sr. Iván Zamora Zapata: 92401822
Fono Secretaria. Srta. Patricia Nanjari Valenzuela: 92541986</t>
  </si>
  <si>
    <t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t>
  </si>
  <si>
    <t>Se acompaña certificado de antecedentes financieros correspondientes al año 2019, aprobados por parte de USUFI.</t>
  </si>
  <si>
    <t xml:space="preserve">Certificado de vigencia de Persona Jurídica sin fines de lucro, Folio N° 500343749201, de 2 de septiembre del 20º20, del Servicio de Registro Civil e Identificación.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</si>
  <si>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</si>
  <si>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</si>
  <si>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</si>
  <si>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</si>
  <si>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</si>
  <si>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</si>
  <si>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Se acompaña certificado financiero correspondiente al año 2019, aprobados por el Subdepartamento de Supervisión Financiera.</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</si>
  <si>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</si>
  <si>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</si>
  <si>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</si>
  <si>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</si>
  <si>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</si>
  <si>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Certificado de Vigencia Folio Nº 500343573169, de  fecha 01 de septiembre de 2020, del Servicio de Registro Civil e Identificación.</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</si>
  <si>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</si>
  <si>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</si>
  <si>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</si>
  <si>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</si>
  <si>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</si>
  <si>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</si>
  <si>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</si>
  <si>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 xml:space="preserve">Certificado de Vigencia Folio Nº 500340494180, de fecha 13 de agosto de 2020, del Servicio de Registro Civil. </t>
  </si>
  <si>
    <t>Certificado de antecedente financiero año 2019, aprobado por parte del Sub Departamento de Supervisión Financiera Nacional.</t>
  </si>
  <si>
    <t>Certificado del Arzobispado de Santiago C/707/2018, de 1 de junio de 2020, emitido por doña Marcela Arriaza Morales, Notaria del Arzobispado de Santiago</t>
  </si>
  <si>
    <t>3 años, hasta el 24 de septiembre de 2022.</t>
  </si>
  <si>
    <t xml:space="preserve">Certificado de Vigencia, Folio Nº 78788740, emitido con fecha 18 de agosto de 2020, por el Servicio de Registro Civil e Identificación.
</t>
  </si>
  <si>
    <t xml:space="preserve">Avenida O`Higgins Nº 1541, Chillan, Región del Ñuble
</t>
  </si>
  <si>
    <t xml:space="preserve">042-2223675.
979928331.
985603549.
</t>
  </si>
  <si>
    <t>Hogaresperanza1_2@hotmail.com
jldelpino@gmail.com
edecia_vilches@hotmail.com</t>
  </si>
  <si>
    <t xml:space="preserve">
Rodrigo Dominguez Wagner,   Poder: Soraya Marcela Hernández Lemus, RUT N° 12.882.805-7
</t>
  </si>
  <si>
    <t>Se acompaña Certificado Financiero del año 2019, aprobadon por el Subdepartamento de Supervisión financiera Nacional.</t>
  </si>
  <si>
    <t xml:space="preserve">Certificado de antecedentes financieros, correspondientes al año 2019, APROBADOS por Subdepartamento de Supervisión Financiera Nacional para su actualización.
</t>
  </si>
  <si>
    <t xml:space="preserve"> 41-2106-850
</t>
  </si>
  <si>
    <t>Se acompaña certificado de antecedentes financieros correspondiente al año 2019, aprobados por Sub Depto. Supervisión Financiera Nacional</t>
  </si>
  <si>
    <t>Se acompaña Certificado Financiero año 2019, aprobados por Subdepartamento de Supervisión Financiera Nacional.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</si>
  <si>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t>
  </si>
  <si>
    <t>Certificado de Vigencia de persona jurídica sin fines de lucro folio N° 500343021845, de fecha 28 de agosto de 2020,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</si>
  <si>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500343021927, de fecha 28 de agosto de 2020,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</si>
  <si>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</si>
  <si>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</si>
  <si>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</si>
  <si>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Certificado de Vigencia de persona jurídica sin fines de lucro Folio N° 500345686181, emitido con fecha 14 de septiembre de 2020, del Servicio de Registro Civil e Identificación. </t>
  </si>
  <si>
    <t xml:space="preserve">José Pedro Silva Prado, 
Edmundo Crespo Pisano,
</t>
  </si>
  <si>
    <t>Antecedentes Financieros correspondientes al año 2019, aprobados por el Sub Departamento de Supervisión Financiera Nacional</t>
  </si>
  <si>
    <t>Inicia el 01-09-2020</t>
  </si>
  <si>
    <t xml:space="preserve">Certificado de Vigencia de Persona Jurídica sin Fines de Lucro, Folio N° 500344517569, emitido por el Servicio de Registro Civil e Identificación, con fecha 07 de septiembre de 2020.
</t>
  </si>
  <si>
    <t xml:space="preserve">Avenida Andrés Bello N°2867, piso 20, Comuna de Las Condes, Región Metropolitana.                                                                                                                                                                                                                                                        </t>
  </si>
  <si>
    <t xml:space="preserve">Según lo establecido en Certificado de Vigencia de Persona Jurídica sin Fines de Lucro, de fecha 28 de agosto de 2020, Folio 500343001819, emitido por el SRCEI.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</si>
  <si>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</si>
  <si>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</si>
  <si>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
Certificado Financiero al año 2019, suscrito ante notario por doña Elsa Sara Avalos Urtubia, Representante Legal, aprobado por USUFI con fecha 21 de septiembre de 2020.</t>
  </si>
  <si>
    <t xml:space="preserve">
Se remite Certificado de antecedentes financieros del año 2019, que no esta autorizado ante notario público aprobado por el Subdepartamento de Supervisión Nacional.
</t>
  </si>
  <si>
    <t>Antecedentes Financieros correspondientes al año 2019, aprobado por el Sub Departamento Supervisión Financiera Nacional.</t>
  </si>
  <si>
    <t xml:space="preserve">Certificado de Vigencia de Persona Jurídica sin Fines de Lucro, emitido por el SRCEI, de fecha 2 de septiembre de 2020, folio 500343725819
</t>
  </si>
  <si>
    <t>Ortiz de Rosas N° 395, Oficina N° 23 A, comuna de Quirihue, Provincia de Ñuble, Décimo Sexta Región.</t>
  </si>
  <si>
    <t xml:space="preserve">corpelconquistador@gmail.com
corpelconquistador@yahoo.es </t>
  </si>
  <si>
    <t>96456966-7498981</t>
  </si>
  <si>
    <t>Certificado de Antecedentes Financieros correspondiente al año 2019, aprobados por el Subdepartamento de Supervisión Nacional.</t>
  </si>
  <si>
    <t>De 12 de abril de 2019 a 12 de abril de 2021.</t>
  </si>
  <si>
    <t xml:space="preserve">Certificado de Vigencia, folio Nº 500341168221, de 18 de agosto de 2020, del Servicio de Registro Civil e Identificación.
</t>
  </si>
  <si>
    <t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t>
  </si>
  <si>
    <t>14 de marzo de 2020 al 14 de marzo de 2023.</t>
  </si>
  <si>
    <t xml:space="preserve">Presidente: Pastor Carlos Iván Flores Hernández </t>
  </si>
  <si>
    <t>Se acompañan antecedentes Financieros correspondientes al año 2019, aprobados por el Subdepartamento de  Supervisión Financiera Nacional.</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</si>
  <si>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</si>
  <si>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</si>
  <si>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</si>
  <si>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</si>
  <si>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</si>
  <si>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</si>
  <si>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</si>
  <si>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</si>
  <si>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</si>
  <si>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gonzalo.rebolledo@cmcerronavia.cl</t>
  </si>
  <si>
    <t>Se acompaña Certificado financiero de la Institución año 2019, aprobado por el Sub Departamento de Supervisión Financiera Nacional.</t>
  </si>
  <si>
    <t xml:space="preserve">Presidente: Mauro Elías Tamayo Rozas, 
Secretario General: Marcelo Antonio Torres Ferrari,                      
</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</si>
  <si>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</si>
  <si>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</si>
  <si>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</si>
  <si>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</si>
  <si>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Antecedentes financieros correspondientes al año 2019, aprobados por el Sub Departamento de Suprevisión Financiera Nacional. (acompaña certificado firmado ante notario público)</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</si>
  <si>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</si>
  <si>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</si>
  <si>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antecedentes financieros del año 2019, aprobados por el Subdepartamento de Supervisión Financiera Nacional.</t>
  </si>
  <si>
    <t>Se acompañan antecedentes financieros correspondientes al año 2019, aprobados por el Subdepartamento de Supervisión Nacional.</t>
  </si>
  <si>
    <t>Certificado Financiero, correspondiente al año 2019, aprobado por el Sub Departamento de Supervisión Financiera Nacional.</t>
  </si>
  <si>
    <t>Antecedentes financieros correspondientes al año 2019, aprobados por el Sub Depto de Supervisión Financiera Nacional.</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</si>
  <si>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</si>
  <si>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</si>
  <si>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</si>
  <si>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</si>
  <si>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</si>
  <si>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</si>
  <si>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</si>
  <si>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</si>
  <si>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Certificado de Vigencia de persona jurídica sin fin de lucro folio Nº 500313724095, de fecha 26 de abril de 2020, emitido por el Servicio de Registro Civil e Identificación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</si>
  <si>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</si>
  <si>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</si>
  <si>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</si>
  <si>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</si>
  <si>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</si>
  <si>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</si>
  <si>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</si>
  <si>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2019, aprobados por Supervisión Financiera. </t>
  </si>
  <si>
    <t>Recepción de antecedentes financieros del año 2019, aprobados por elSubdepartamento de Supervisión Financiera Nacional.</t>
  </si>
  <si>
    <t xml:space="preserve">Gonzalo Espina Peruyero 
Mandato Especial: Elena Velasco Estero, 
</t>
  </si>
  <si>
    <t>valdivia@episcopado.cl</t>
  </si>
  <si>
    <t>Certificado de vigencia Folio Nº 500347784174, de fecha 28 de septiembre de 2020, emitido por el Servicio de Registro Civil e Identificación.</t>
  </si>
  <si>
    <t>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</si>
  <si>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</si>
  <si>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</si>
  <si>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</si>
  <si>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</si>
  <si>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</si>
  <si>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</si>
  <si>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 xml:space="preserve">Certificado de directorio de persona jurídica, folio N° 500342804846, de fecha 27 de agosto de 2020, emitido por el Servicio de Registro Civil e Identificación. </t>
  </si>
  <si>
    <t>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t>
  </si>
  <si>
    <t>4 años, según certificado de directorio de persona jurídica, folio N° 500342804846, de fecha 27 de agosto de 2020, emitido por el Servicio de Registro Civil e Identificación</t>
  </si>
  <si>
    <t>12-12-2016 al 12-12-2020, según certificado de directorio de persona jurídica, folio N° 500342804846, de fecha 27 de agosto de 2020, emitido por el Servicio de Registro Civil e Identificación</t>
  </si>
  <si>
    <t xml:space="preserve">Jorge Steffens Sanhueza,                                           Erica Marianela Ponce Figueroa, </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</si>
  <si>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</si>
  <si>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</si>
  <si>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</si>
  <si>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 xml:space="preserve">Se acompaña certificado de antecedentes financieros, correspondiente al año 2019 aprobados por el Sub Departamento de Supervisión Financiera Nacional. </t>
  </si>
  <si>
    <t xml:space="preserve">Certificado de Vigencia folio Nº 500348195324, de fecha 30 de septiembre de 2020, emitido por el Servicio de Registro Civil e Identificación. </t>
  </si>
  <si>
    <t>10 de julio de 2017, según Certificado de directorio de persona jurídica, folio Nº 500348005479, de fecha 29 de septiembre de 2020, emitido por el Servicio de Registro Civil e Identificación</t>
  </si>
  <si>
    <t>Teléfono:  984991231.</t>
  </si>
  <si>
    <t>lisette@fundacionmariadelaluz.cl 
gerente@fmdl.cl</t>
  </si>
  <si>
    <t>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t>
  </si>
  <si>
    <t>Certificado de Vigencia de Persona Jurídica sin fines de lucro, del Servicio de Registro Civil e Identificación, Folio Nº 5003403731645, de fecha 13 de agosto de 2020.</t>
  </si>
  <si>
    <t xml:space="preserve">Condell N° 1176, Piso 14, Departamento N° 144, Comuna de Valparaíso, Región de Valparaíso
</t>
  </si>
  <si>
    <t>32-2239757</t>
  </si>
  <si>
    <t>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t>
  </si>
  <si>
    <t xml:space="preserve">(20 de marzo de 2019-20 de marzo de 2021)
</t>
  </si>
  <si>
    <t>Se acompaña Certificado Financiero año 2019, aprobado por el Subdepartamento de Supervisión Financiera Nacional.</t>
  </si>
  <si>
    <t>Se acompaña Certificado financiero firmado ante notario público, correspondiente al año 2019, aprobado por el  Subdepartamento de Supervisión Financiera Nacional.</t>
  </si>
  <si>
    <t>Se acompaña certificado financiero correspondiente al año 2019, aprobado por el Sub Departamento de Supervisión Financiera Nacional</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</si>
  <si>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</si>
  <si>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</si>
  <si>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</si>
  <si>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</si>
  <si>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</si>
  <si>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</si>
  <si>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</si>
  <si>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</si>
  <si>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</si>
  <si>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</si>
  <si>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Se acompaña Certificado de Vigencia Folio 500349030955, de fecha 06 de octubre de 2020, del SRCEI</t>
  </si>
  <si>
    <t xml:space="preserve">Presidente: Rossana Janet Grez Mauna,         
Secretario: Fernando Humberto Valdés Cornejo, 
Tesorero: Viviana Andrea Quilodrán Acuña,           
</t>
  </si>
  <si>
    <t>Durarán cinco años en sus cargos.</t>
  </si>
  <si>
    <t>De 26 de noviembre de 2019, directorio inicial que aún se encuentra vigente.</t>
  </si>
  <si>
    <t xml:space="preserve">Presidente: Rossana Janet Grez Mauna         
</t>
  </si>
  <si>
    <t>Fono 56-934436879</t>
  </si>
  <si>
    <t>Se acompaña Certificado Financiero al año 2019, el cual es aprobado por USUFI con fecha 23 de junio de 2020</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</si>
  <si>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</si>
  <si>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</si>
  <si>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</si>
  <si>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Antecedentes financieros correspondientes al año 2019, aprobados por el Sub Depto de Supervisión Financiera Nacional</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</si>
  <si>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</si>
  <si>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</si>
  <si>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</si>
  <si>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</si>
  <si>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</si>
  <si>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</si>
  <si>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</si>
  <si>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</si>
  <si>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</si>
  <si>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</si>
  <si>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</si>
  <si>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Ir en ayuda de todas las personas que han sufrido vulneraciones y problemas tales como, las drogas, alcohol, delincuencia, indemnidad sexual y/o violencia intrafamiliar.</t>
  </si>
  <si>
    <t>Se acompaña Certificado de Vigencia Folio 500348418271, de fecha 01 de octubre de 2020, del SRCEI</t>
  </si>
  <si>
    <t xml:space="preserve">Presidente: Rodrigo Armando Fernández Briones
Secretario: María Jesus Muñoz Araya
Tesorero: Claudia Vaitiare Castillo Varas
</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</si>
  <si>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</si>
  <si>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</si>
  <si>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</si>
  <si>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</si>
  <si>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</si>
  <si>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Se acompaña Certificado Financiero al año 2019, el cual es aprobado por USUFI con fecha 01 de octubre de 2020</t>
  </si>
  <si>
    <t>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</si>
  <si>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t>
  </si>
  <si>
    <t>Se acompaña certificado financiero correspondiente al año 2019, aprobados por el Sub Departamento de Supervisión Financiera.</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</si>
  <si>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</si>
  <si>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</si>
  <si>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</si>
  <si>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</si>
  <si>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</si>
  <si>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</si>
  <si>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</si>
  <si>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</si>
  <si>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</si>
  <si>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Certificado Antecedentes financieros año 2019, aprobados por el Sub Departamento de Supervisión Financiera Nacional</t>
  </si>
  <si>
    <t>Ultimo Directorio: 04 de noviembre de 2015 al 04 de noviembre de 2020</t>
  </si>
  <si>
    <t xml:space="preserve">Certificado de Vigencia, folio Nº 500350176380, de 13 de octubre de 2020, del Servicio de Registro Civil e Identificación.
</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</si>
  <si>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</si>
  <si>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</si>
  <si>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Se acompañan antecedentes Financieros correspondientes al año 2019, aprobados por el Subdepartamento de  Supervisión Financiera Nacional</t>
  </si>
  <si>
    <t xml:space="preserve">Presidente: Manuel Alejandro Vega Alarcón, RUT: 15.671.215-9
</t>
  </si>
  <si>
    <t>Certificado de Vigencia, Folio Nº 79746001, emitido con fecha 08 de octubre de 2020, por el Servicio de Registro Civil e Identificación.</t>
  </si>
  <si>
    <t>Certificado de vigencia de persona jurídica sin fines de lucro, folio 500351252327, de fecha 19 de octubre d 2020, emitido por el Servicio de de Registro Civil e Identificación.</t>
  </si>
  <si>
    <t xml:space="preserve">2 años.
</t>
  </si>
  <si>
    <t>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t>
  </si>
  <si>
    <t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t>
  </si>
  <si>
    <t>Certificado de Vigencia, Folio Nº 500352078401, emitido con fecha 23 de octubre de 2020, por el Servicio de Registro Civil e Identificación.</t>
  </si>
  <si>
    <t>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t>
  </si>
  <si>
    <t xml:space="preserve">De 08-08-2015.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</si>
  <si>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</si>
  <si>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</si>
  <si>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</si>
  <si>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</si>
  <si>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Certificado de antecedentes financieros correspondientes al año 2019  aprobado por el Subdepartamento de Supervisión  Financiera Nacional.</t>
  </si>
  <si>
    <t>Certificado de Vigencia  de persona jurídica sin fines de lucro, folio Nº 500353086754, emitido el 29 de octubre de 2020 por el SRCeI</t>
  </si>
  <si>
    <t>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t>
  </si>
  <si>
    <t xml:space="preserve">2 años (Directorio no se encuentra vigente, expirando en funciones el 10 de septiembre de 2020)
</t>
  </si>
  <si>
    <t xml:space="preserve">
Antecedentes financieros del año 2019, Aprobados por Subdepartamento de Supervisión Financiera.-
</t>
  </si>
  <si>
    <t>Certificado de Vigencia de persona jurídica sin fines de lucro folio N° 500352851025, de fecha 28 de octubre de 2020, emitido por el Servicio de Registro Civil e Identificación.</t>
  </si>
  <si>
    <t xml:space="preserve">Certificado de Vigencia, Folio Nº 500341764941, de 21 de agosto de 2020, emitido por el Servicio de Registro Civil e Identificación.
</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</si>
  <si>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</si>
  <si>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</si>
  <si>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</si>
  <si>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</si>
  <si>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</si>
  <si>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</si>
  <si>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</si>
  <si>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</si>
  <si>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</si>
  <si>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</si>
  <si>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</si>
  <si>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Certificado de Antecedentes Financieros año 2019, aprobados por el Subdepartamento de Supervisión Financiera Nacional.</t>
  </si>
  <si>
    <t>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</si>
  <si>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</si>
  <si>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Se acompaña certificado financiero, correspondiente al año 2019, aprobados por el Sub Departamento de Supervisión Financiera Nacional.</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</si>
  <si>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</si>
  <si>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</si>
  <si>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Certificado de Vigencia Folio 500342394157, de fecha 28 de agosto de 2020, del Servicio de Registro Civil e Identificación.</t>
  </si>
  <si>
    <t xml:space="preserve"> Vice presidente:
Cristián Alejandro Burgos Contreras, 
</t>
  </si>
  <si>
    <t xml:space="preserve">Se acompañan Certificado de Antecedentes Financieros Institucionales del año 2019, aprobados por el Sub-Departamento de Supervisión Financiera Nacional, del SENAME.
</t>
  </si>
  <si>
    <t>Certificado de Vigencia Nº 500338199991, de 04 de agosto de 2020, del SRCI.</t>
  </si>
  <si>
    <t>dirección@onglacasona.cl</t>
  </si>
  <si>
    <t xml:space="preserve">Se acompaña certificado de antecedentes financieros, correspondientes al año 2019,  aprobados por el Subdepartamento de Supervisión Financiera Nacional.  </t>
  </si>
  <si>
    <t>Antecedentes financieros correspondientes al año 2019, aprobados por el Subdepartamento de Supervisión Financiera Nacional</t>
  </si>
  <si>
    <t>Acompañó Certificado financiero correspondiente al año 2019, aprobado por el Sub Departamento de Supervisión Financiera</t>
  </si>
  <si>
    <t xml:space="preserve">Certificado de vigencia de fecha 29 de octubre de 2020, emitido por el Servicio de Registro Civil e Identificación, folio N° 80182147.
</t>
  </si>
  <si>
    <t>228140697-228143164</t>
  </si>
  <si>
    <t xml:space="preserve">hnkoinomadelfia@hotmail.com
monica@koinomadelfia.cl
</t>
  </si>
  <si>
    <t xml:space="preserve">Certificado de Vigencia, folio 500339790937, de fecha 10 de agosto de 2020, del Servicio de Registro Civil e Identificación.
</t>
  </si>
  <si>
    <t xml:space="preserve">Certificado correspondiente al año 2019 aprobados por el Sub Departamento de Supervisión Financiera.
</t>
  </si>
  <si>
    <t>Se acompaña Certificado de Antecedentes Financieros de la Institución correspondiente al año 2019, aprobados USUFI</t>
  </si>
  <si>
    <t>Certificado de Vigencia Folio Nº 500298785768, de 21 de febrero de 2020, emitido por el Servicio de Registro Civil e Identificación.</t>
  </si>
  <si>
    <t>Se acompaña Certificado de Antecedentes Financieros, correspondiente al año 2019, aprobados por el  Departamento de Administración y Finanzas.</t>
  </si>
  <si>
    <t>Se acompaña certificado financiero correspondiente al año 2019, aprobados por el Sub Departamento de Supervisión Financiera Nacional.</t>
  </si>
  <si>
    <t>Certificado de Vigencia de persona jurídica sin fines de lucro Folio Nº 500349405687, de 7 de octubre de 2020, emitido por el Servicio de Registro Civil e Identificación.</t>
  </si>
  <si>
    <t>Presidente: 
Felipe Arteaga Manieu,
Vicepresidente: 
Edgar Witt Gebert
Secretario: 
Luis Lizama Portal
Tesorero: 
Rodrigo Pablo Roa
Directores:
Álvaro Agustín Morales Adaro
Carolina Beatriz Muñoz Guzmán
Sergio Espejo Yaksic</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</si>
  <si>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</si>
  <si>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t>
  </si>
  <si>
    <t>Certificado de Vigencia Folio Nº 500354067733, de 4 de noviembre de 2020, del Servicio de Registro Civil e Identificación.</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</si>
  <si>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</si>
  <si>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</si>
  <si>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Se acompaña certificado de antecedentes financieros, correspondiente al  año 2019, aprobados USUFI</t>
  </si>
  <si>
    <t xml:space="preserve">Certificado de vigencia, folio N° 500355266316, de 11 de noviembre de 2020, emitido por el Servicio de Registro Civil e Identificación.
</t>
  </si>
  <si>
    <t>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t>
  </si>
  <si>
    <t>Se acompaña certificado financiero correspondiente al año 2019, aprobados por el Sub Departamento de Supervisión Financiera Nacional</t>
  </si>
  <si>
    <t xml:space="preserve">Certificado de Vigencia de Persona Jurídica sin fines de lucro folio 500328044989, de fecha 08 de julio de 2020, emitido por el Servicio de Registro Civil e Identificación
</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</si>
  <si>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</si>
  <si>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 xml:space="preserve">Indefinida. Consta en los Certificados C/1303/2020 y 1302/2020, ambos de fecha 10 de noviembre de 2020, autorizado por doña Marcela Arriaza Morales, Notaria del Arzobispado de Santiago.
</t>
  </si>
  <si>
    <t xml:space="preserve">R.P. Sergio Felipe Valenzuela Ramos, Superior Provincial en Chile de la Congregación, 
R.P. Giacomo Valenza Vicario,
Hno. Juan Alberto Daza Jara, Consejero,
RP Álvaro Olivares Fernández, Ecónomo, </t>
  </si>
  <si>
    <t xml:space="preserve">Certificado de Vigencia, folio Nº 500355316567, emitido por el SRCeI con fecha 10 de noviembre de 2020.
</t>
  </si>
  <si>
    <t>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</si>
  <si>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</si>
  <si>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</si>
  <si>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</si>
  <si>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</si>
  <si>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</si>
  <si>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</si>
  <si>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Certificado de Vigencia, folio Nº 500355343116, emitido por el SRCeI con fecha 10 de noviembre de 2020.</t>
  </si>
  <si>
    <t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t>
  </si>
  <si>
    <t xml:space="preserve">Certificado financiero correspondiente al año 2019 APROBADOS POR EL  Subdepartamento de Supervisión Financiero. </t>
  </si>
  <si>
    <t xml:space="preserve">Se adjunta certificado de Antecedentes Financieros correspondiente al año 2019, aprobados por el Departamento de Supervisión Financiera Nacional. </t>
  </si>
  <si>
    <t xml:space="preserve">Antecedentes financieros correspondientes al año 2019  aprobados por el Subdepartamento de Supervisión Financiera  </t>
  </si>
  <si>
    <t>Se adjunta Certificado financiero del año 2019, autorizado por el Subdepartamento de Supervisión Financiera Nacional</t>
  </si>
  <si>
    <t>Se acompaña certificado financiero correspondiente al año 2019,  aprobados por  USUFI</t>
  </si>
  <si>
    <t>Se acompaña Certificado de  Antecedentes Financieros, correspondiente al año 2019, raprobados  del Subdepartamento de Supervisión Financiera.</t>
  </si>
  <si>
    <t xml:space="preserve">Certificado de Antecedentes Financieros, correspondientes al año 2019, aprobados por el Subdepartamento de Supervisión Financiera Nacional.                                                                                                                                                                                                                                                                                                                                                                                                                                                                                                                                                                                                                                                                                                                                                                                                                                                                                                                                                                                                                                                                                      
</t>
  </si>
  <si>
    <t>Se acompaña Certificado Financiero de la Institución, correspondiente al año 2019, aprobado por el Subdepartamento de Supervisión Financiera Nacional.</t>
  </si>
  <si>
    <t xml:space="preserve">Se acompaña certificado financiero, correspondiente al año 2019, aprobado por el Subdepartamento de Supervisión Financiera Nacional. </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</si>
  <si>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</si>
  <si>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</si>
  <si>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Certificado de vigencia de persona jurídica sin fines de lucro, folio N° 5500343029755, emitido por el Servicio de Registro Civil e Identificación, con fecha 28 de agosto de 2020.</t>
  </si>
  <si>
    <t xml:space="preserve">Ultimo Directorio que consta escritura pública: Del período 2019-2020.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</si>
  <si>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</si>
  <si>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</si>
  <si>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Certificado de Vigencia Folio N° 50035513600, de 09 de noviembre de 2020,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</si>
  <si>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t>
  </si>
  <si>
    <t>15 de mayo de 2019 a 15 de mayo de 2020. Se acompaña 
Ley N° 21239, que prorroga mandato de directorios por tiempos de pandemia</t>
  </si>
  <si>
    <t xml:space="preserve">Certificado de Vigencia Folio N°500355226907, de 09 de noviembre de 2020, del Registro Civil e Identificación                                                                                                                                                                                                                                       </t>
  </si>
  <si>
    <t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t>
  </si>
  <si>
    <t>Certificado de Vigencia Folio Nº 500355630326, 11 de noviembre de 2020, del Servicio de Registro Civil e Identificación.</t>
  </si>
  <si>
    <t>directora@fundacionlauravicuna.cl</t>
  </si>
  <si>
    <t>Se acompaña Certificado Financiero año 2019 aprobado por el Subdepartamento de Supervisión Financiera Nacional .</t>
  </si>
  <si>
    <t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</si>
  <si>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07 de septiembre de 2020, duración indefinida.</t>
  </si>
  <si>
    <t xml:space="preserve">Certificado Financiero correspondiente al año 2019, aprobados por Subdepartamento de Supervisión Financiera. </t>
  </si>
  <si>
    <t xml:space="preserve">
Se acompaña Certificado Financiero de los antecedentes financieros del año 2019, aprobados por el Subdepartamento de Supervisión Financiera Nacional. 
</t>
  </si>
  <si>
    <t xml:space="preserve">Certificado de Antecedentes Financieros del año 2019 aprobados por el Sub Departamento Supervisión Financiera
</t>
  </si>
  <si>
    <t>Certificado de Vigencia, folio Nº 500355509281, emitido por el SRCeI con fecha 11 de noviembre de 2020.</t>
  </si>
  <si>
    <t>Certificado de Vigencia, folio Nº 500354860405, de 08 de noviembre de 2020, emitido por el Servicio de Registro Civil e Identificación.</t>
  </si>
  <si>
    <t>fono (45) 226031/ 215342/ 2215342.</t>
  </si>
  <si>
    <t>967036066, 982748395, 522-240385, 522231057</t>
  </si>
  <si>
    <t>corporacionrenasci@gmail.com
 supervisoratecnicarenasci@gmail.com</t>
  </si>
  <si>
    <t>Del 30 de mayo de 2019 al 30 de mayo de 2022.</t>
  </si>
  <si>
    <t xml:space="preserve">Certificado de Vigencia folio N° 500355546266, emitido el 11 de noviembre de 2020, por el Servicio de Registro Civil e Identificación. </t>
  </si>
  <si>
    <t>Antecedentes financieros correspondientes al año 2019, aprobados por el Sub Departamento de Supervisión Financiera Nacional.</t>
  </si>
  <si>
    <t xml:space="preserve">Certificado de vigencia de Persona Jurídica sin fines de lucro, Folio N° 500355394253, de 10 de noviembre de 2020, del Servicio de Registro Civil e Identificación.  
</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</si>
  <si>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</si>
  <si>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</si>
  <si>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</si>
  <si>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</si>
  <si>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</si>
  <si>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 xml:space="preserve">Certificado de vigencia de persona jurídica sin fines de lucro, folio N° 80522069, emitido por el SRCeI con fecha 13 de noviembre de 2020.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</si>
  <si>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t>
  </si>
  <si>
    <t>Correo electrónico: piehusco@hotmail.com
                            comesperanza@gmail.com</t>
  </si>
  <si>
    <t>Se acompaña Certificado financiero correspondiente al año 2019,  aprobados por el Sub Departamento de Supervisión Financiera Nacional</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</si>
  <si>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</si>
  <si>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</si>
  <si>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Presidente: Alejandro Thomas Bas
Vicepdte: Luis Felipe Ovalle Valdés
Secretaria: Catalina Larraín Geisse
Obs: Se envía carta solicitando escritura pública donde conste la designación de nuevo directorio, más otros antecedentes.</t>
  </si>
  <si>
    <t xml:space="preserve">De 06 de junio de 2019 a 06 de junio de 2022.
</t>
  </si>
  <si>
    <t xml:space="preserve">Certificado correspondiente al año 2019, aprobado por el Sub Departamento de Supervisión Financiera.
</t>
  </si>
  <si>
    <t xml:space="preserve">Presidente: Alejandro Thomas Bas; RUT N° </t>
  </si>
  <si>
    <t>Acompaña Certificado Financiero del año 2019,  aprobados por el Subdepartamento de Supervisión Financiera.</t>
  </si>
  <si>
    <t>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t>
  </si>
  <si>
    <t xml:space="preserve">Certificado Folio 500355147832, de 09 de noviembre de 2020, del SRCEI.
</t>
  </si>
  <si>
    <t xml:space="preserve">28 de marzo de 2018 al 28 de marzo del 2021
</t>
  </si>
  <si>
    <t>Certificado de Vigencia de Persona Jurídica sin Fines de Lucro, folio N° 500355812467, de fecha 12 de noviembre de 2020, emitido por el Servicio de Registro Civil e Identificación.</t>
  </si>
  <si>
    <t>Directorio elegido con fecha 30 de abril de 2020, que durará por todo el presente año.</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</si>
  <si>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</si>
  <si>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</si>
  <si>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Certificado Financiero, correspondiente al año 2019, aprobados por el Sub Departamento de Supervisión Fiannciera Nacional.</t>
  </si>
  <si>
    <t>Indefinida.Consta en el Certificado C/1324/2020, emitido por doña Marcela Arriaza Morales, Notaria del Arzobispado de Santiago, con fecha 13 de noviembre de 2020</t>
  </si>
  <si>
    <t xml:space="preserve">jflores@catim.cl - ralburquenque@catim.cl
</t>
  </si>
  <si>
    <t xml:space="preserve">23 DE ABRIL DE 2019 A 23 DE ABRIL DE 2020   Se pidió la documentación donde conste nombramiento de Directorio vigente a la fecha.
</t>
  </si>
  <si>
    <t xml:space="preserve">Se acompañan antecedentes financieros correspondientes al año 2019, aprobados por el Sub Departamento de Supervisión Financiera Nacional. </t>
  </si>
  <si>
    <t xml:space="preserve">Antecedentes Financieros correspondientes al año 2019, aprobados por el Subdepartamento de Supervisión Financiera de la Dirección Nacional.
</t>
  </si>
  <si>
    <t xml:space="preserve">Certificado de Vigencia de Persona Jurídica Sin Fines de Lucro Folio N° 500356045987, emitido con 13 de noviembre de 2020,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</si>
  <si>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t>
  </si>
  <si>
    <t>Del 04.04.2019. Acompaña Ley N° 21.239, que prorroga mandatos a directores por COVI 19.</t>
  </si>
  <si>
    <t xml:space="preserve">Certificado de Vigencia folio N° 500355307489, de fecha 10 de noviembre de 2020, del Servicio de Registro Civil e Identificación.
</t>
  </si>
  <si>
    <t>Certificado de Vigencia Folio Nº 500354092124, de fecha 04 de noviembre de 2020, del Servicio de Registro Civil e Identificación.</t>
  </si>
  <si>
    <t>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t>
  </si>
  <si>
    <t>Durarán tres años en sus cargos. (aun no es actualizado en el certificado de directorio) si en la escritura publica de año 2019</t>
  </si>
  <si>
    <t>07-06-2017 y cesó el 7 de junio de 2020.</t>
  </si>
  <si>
    <t xml:space="preserve">Certificado de Vigencia Folio N° 500355131945, de 09 de noviembre de 2020, emitido por el Servicio de Registro Civil e Identificación.
</t>
  </si>
  <si>
    <t>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t>
  </si>
  <si>
    <t xml:space="preserve">13 de mayo de 2020 al 13 de mayo de 2025.
</t>
  </si>
  <si>
    <t>Presidente: 
José Eleno Lagos Ortiz,
Poderes para actuar individualmente:
José Lagos Ortiz, 
Lorenzo Gálmez Elgueta, María Lucía Gálmez Elgueta</t>
  </si>
  <si>
    <t xml:space="preserve">Pbro. Ricardo Andrés Oliva Salazar, 
</t>
  </si>
  <si>
    <t>Presidente: 
Miguel Luis Huerta Ortiz
Secretario: 
Jeanette Mariela Muga Álvarez 
Tesorero: 
Araceli Carrasco Henríquez 
Suplentes: 
1er Director: 
Luz Marina Huerta Ortiz 1
2do Director: 
Teresa Del Carmen Gonzalez Caceres 
3er Director: 
Michelle Jeanette Huerta Muga</t>
  </si>
  <si>
    <t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</si>
  <si>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t>
  </si>
  <si>
    <t>Certificado de Vigencia de persona jurídica sin fines de lucro, Folio N° 500356256835, emitido con fecha 16 de noviembre de 2020, por el Servicio de Registro Civil e Identificación</t>
  </si>
  <si>
    <t>02 de julio de 2020 al 17 de septiembre de 2022</t>
  </si>
  <si>
    <t xml:space="preserve">PRESIDENTE: 
DARKO MICHEL LOUIT NEVISTIC
VICEPRESIDENTE 
FABIO MAGRIN 
SECRETARIO:
FRANCISCO JAVIER AGUIRRE GRAPIN
TESORERO: 
RODRIGO IZURIETA KAUSEL 
DIRECTOR:
CARLOS ANDRES DE COSTA-NORA MONTI 
</t>
  </si>
  <si>
    <t>04 de septiembre de 2020 al 04 de septiembre de 2023</t>
  </si>
  <si>
    <t xml:space="preserve">Certificado de vigencia, folio Nº 500344703890, de fecha 08 de septiembre de 2020, del Servicio de Registro Civil e Identificación. 
</t>
  </si>
  <si>
    <t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t>
  </si>
  <si>
    <t>Certificado de Vigencia, Folio Nº 500356266359, emitido con fecha 16 de noviembre de 2020, por el Servicio de Registro Civil e Identificación.</t>
  </si>
  <si>
    <t>Presidente: Amanda Belén Aceituno Quezada,
Tesorera: Tatiana del pilar Quezada Torres</t>
  </si>
  <si>
    <t>Directorio provisorio de fecha 25 de julio de 2020, durará hasta nueva Asamblea General de socios</t>
  </si>
  <si>
    <t xml:space="preserve">Presidente: Amanda Belén Aceituno Quezada, </t>
  </si>
  <si>
    <t xml:space="preserve">Certificado de Vigencia, folio Nº 354142488, de fecha 04 de noviembre de 2020, del Servicio del Registro Civil e Identificación.
</t>
  </si>
  <si>
    <t xml:space="preserve">Tomás Moro N° 1431, comuna de Las Condes, Región Metropolitana.
</t>
  </si>
  <si>
    <t>934105466- 971635538</t>
  </si>
  <si>
    <t>info@juegatela.cl</t>
  </si>
  <si>
    <t>Se acompaña Certificado de Antecedentes Financieros correspondiente al año 2019, aprobados por el Subdepartamento de Supervisión Financiera Nacional.</t>
  </si>
  <si>
    <t xml:space="preserve">Se acompaña certificado financiero de la Institución, correspondiente a antecedentes del año 2019 aprobado por el Sub Depto Supervisión Financiera. </t>
  </si>
  <si>
    <t>Certificado financiero año 2019, aprobados por el Sub Departamento de Supervisión Financiera Nacional .</t>
  </si>
  <si>
    <t>Se acompaña Certificado Financiero del año 2019, aprobados por el Subdepartamento de Supervisión Financiera Nacional.</t>
  </si>
  <si>
    <t>Se acompaña certificado financiero correspondiente al año 2019 aprobado por el  Sub Departamento de Supervisión Financiera Nacional.</t>
  </si>
  <si>
    <t>Antecedentes financieros correspondientes al año 2019, aprobados por el Subdepartamento de Supervisión Financiera</t>
  </si>
  <si>
    <t>Se acompaña certificado de antecedentes financiares año 2019  aprobado por el Departamento de Supervisión financiera</t>
  </si>
  <si>
    <t xml:space="preserve">Antecedentes financieros correspondientes al año 2019, aprobados por el Subdepartamento de Supervisión Financiera
</t>
  </si>
  <si>
    <t xml:space="preserve">Se acompaña Certificado Financiero año 2019, aprobados por el Subdepartamento de Supervisión Financiera Nacional.
</t>
  </si>
  <si>
    <t>Se acompaña certificado financiero correspondiente al año 2019, aprobados por  Supervisión Financiera Nacional.</t>
  </si>
  <si>
    <t xml:space="preserve"> Certificado de Antecedentes Financieros del año 2019, aprobados por el Subdepartamento de Supervisión Financiera Nacional</t>
  </si>
  <si>
    <t>Indefinida. Certificado emitido por Pbro. Silvio Jara Ramírez, Vicario General del Obispado de San Ambrosio de Linares, de noviembre de 2020.</t>
  </si>
  <si>
    <t xml:space="preserve">Presidente: 
Monseñor Tomislav Koljatic Maroevic, 
Consejeros:
Pbro. Luis Fuentealba Sánchez,
Judith Villagran Molina, 
Pbro. José Ulloa Oliveros, 
Rodrigo Barrera Ruz, 
</t>
  </si>
  <si>
    <t>Se acompaña certificado financiero correspondiente al año 2019, aprobados por Supervisión Financiera Nacional.</t>
  </si>
  <si>
    <t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t>
  </si>
  <si>
    <t>Certificado de Vigencia Folio Nº 500355159900, de fecha 9 de noviembre de 2020, del Servicio de Registro Civil e Identificación.</t>
  </si>
  <si>
    <t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t>
  </si>
  <si>
    <t xml:space="preserve">                         Última Elección de Directorio: 31 de marzo de 2020.
Duración: agosto 2020 a agosto de 2022.
</t>
  </si>
  <si>
    <t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t>
  </si>
  <si>
    <t>Se acompaña Certificado de Antecedentes Financieros del año 2019, aprobados por el Subdepartamento de Supervisión Nacional.</t>
  </si>
  <si>
    <t>director.mesp@gmail.com</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</si>
  <si>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</si>
  <si>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Presidente: 
Felipe Andrés Medina Velásquez, 
Secretario:
Edson Brito Araya, RUT Nº                
Tesorera:
Cristina Jacqueline León Carvajal,                                                                         Directora:
Pamela Medina Velasquez RUN N° 16.785.972-0
</t>
  </si>
  <si>
    <t xml:space="preserve">De 17 de abril de 2020 a 17 de abril de 2023.
</t>
  </si>
  <si>
    <t>Certificado de Vigencia folio Nº 500356223859, emitido por el SRCeI, con fecha 15 de noviembre de 2020.</t>
  </si>
  <si>
    <t xml:space="preserve">Se acompaña certificado financiero correspondiente al año 2019, aprobado por el Sub Departamento de Supervisión Financiera Nacional. </t>
  </si>
  <si>
    <t>Certificado de Vigencia extendido por el SRCeI, folio Nº 500355844114, de fecha 17 de noviembre de 2020.</t>
  </si>
  <si>
    <t xml:space="preserve"> 5 años
24 de octubre de 2019 al 24 de octubre del 2024
</t>
  </si>
  <si>
    <t>Certificado de Vigencia Folio Nº 500342203697, de 24 de agosto de 2020 del Servicio de Registro Civil e Identificación.</t>
  </si>
  <si>
    <t xml:space="preserve">DIRECTORIO:
Presidente: José Esteban Raúl Ahumada Figueroa, 
Secretario: Martín Santa María Oyanadel, 
Tesorero: Ricardo Majluf Sapag, 
CONSEJEROS:
Matthew Andrew Lyons,
Maria Jesus Egaña Velarde 
Pablo Vicente Gonzalez Figari </t>
  </si>
  <si>
    <t>3 años, fecha de nombramiento 2 de octubre de 2017 cesó el 2 de octubre de 2020.
No esta vigente</t>
  </si>
  <si>
    <t>Se acompañan antecedentes financieros de la Institución correspondientes al año 2019, aprobados por el Subdepartamento de Supervisión Financiera Nacional.</t>
  </si>
  <si>
    <t>Certificado de Vigencia Folio Nº 80431062, de 10 de noviembre de 2020, emitido por el Servicio de Registro Civil e Identificación.</t>
  </si>
  <si>
    <t>Certificado de Vigencia Folio 500356752662, de fecha 18 de noviembre de 2020, emitido por el Servicio de Registro Civil e Identificación.</t>
  </si>
  <si>
    <t>Certificado de Vigencia Nº 01, de fecha 15 de septiembre de 2020, emitido por el Departamento de Personas Jurídicas de la SEREMI de Justicia y Derechos Humanos de la Región de Valparaíso.</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</si>
  <si>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</si>
  <si>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Certificado de Vigencia folio Nº 500313004503, de 21 de abril de 2020, del Servicio de Registro Civil e Identificación.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</si>
  <si>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</si>
  <si>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Presidente y Representante Legal: 
Cristián Gonzalo Espinoza Camus
Directoras:
Marina Alejandra Araos Gallardo,
Francisca Rojas Berguño                                Pueden actuar en forma conjunta o separada para representar a la institución.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</si>
  <si>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</si>
  <si>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t>
  </si>
  <si>
    <t xml:space="preserve">Certificado de Vigencia Folio Nº 500356430185, de 16 de noviembre de 2020, emitido por el Servicio de Registro Civil e Identificación.
</t>
  </si>
  <si>
    <t xml:space="preserve">Teléfonos: Patricia Caselli de la carrera: Representante legal –  973042713
Carlos Espinoza Villanueva: Vicepresidente
95776114
Oficina: 232541305 Central
PIE JOVEN EN RED MAIPU: 22 9208838
PIE ENACCION JOVEN QUILICURA: 22 8130821
</t>
  </si>
  <si>
    <t xml:space="preserve">
corporacion.carloscasanueva@gmail.com acentral.ccc@gmail.com</t>
  </si>
  <si>
    <t>Certificado correspondiente al año 2019, aprobado por el Sub Departamento de Supervisión Financiera.</t>
  </si>
  <si>
    <t xml:space="preserve">Dr. Eduardo Cruz-Cocke N° 372, Santiago Región Metropolitana.
</t>
  </si>
  <si>
    <t>Se acompañan antecedentes financieros actualizados al año 2019,  aprobados por el Departamento de Administración y Finanzas.</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</si>
  <si>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</si>
  <si>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</si>
  <si>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</si>
  <si>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</si>
  <si>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</si>
  <si>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xml:space="preserve">Certificado de Antecedentes Financieros del año 2019, aprobados por el Subdepartamento de Supervisión Nacional. </t>
  </si>
  <si>
    <t>Certificado de Vigencia Folio N.º 500355421332, otorgado el 10 de noviembre de 2020, del Servicio de Registro Civil e Identificación</t>
  </si>
  <si>
    <t>corporacioncrateduc@gmail.com</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</si>
  <si>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t>
  </si>
  <si>
    <t>•	info@fundacionmicasa.cl</t>
  </si>
  <si>
    <t xml:space="preserve">Certificado de Vigencia de Persona Jurídica sin Fines de Lucro, Folio Nº 500356492827, de 17 de noviembre de 2020, del Servicio de Registro Civil e Identificación.
</t>
  </si>
  <si>
    <t xml:space="preserve">Certificado de antecedentes financieros correspondientes al año 2019 aprobados por el Subdepartamento de Supervisión Financiera Nacional </t>
  </si>
  <si>
    <t>Certificado de Vigencia Folio Nº 500350553418, de 15 de octubre de 2020, otorgado por el Servicio de Registro Civil e Identificación.</t>
  </si>
  <si>
    <t>Fonos: 71-2231052 71-2210857
71-2231065</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</si>
  <si>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</si>
  <si>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</si>
  <si>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</si>
  <si>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Certificado de antecedentes financieros correspondientes al año 2019 aprobados por el Subdepartamento de Supervisión Nacional.</t>
  </si>
  <si>
    <t xml:space="preserve">Juan Enrique Vargas Roa, 
Fernando Iván Alvarado Vega, 
</t>
  </si>
  <si>
    <t>Se acompaña Certificado de la Institución correspondiente a antecedentes financieros del año 2019, aprobados por el Sub Departamento de Supervisión Financiera.</t>
  </si>
  <si>
    <t>Certificado de Vigencia folio N° 500356904203, de fecha 19 de noviembre de 2020,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</si>
  <si>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t>
  </si>
  <si>
    <t>5 años, de acuerdo a certificado de persona jurídica folio N° 500356904240, de fecha 19 de noviembre de 2020, del Servicio de Registro Civil e Identificación</t>
  </si>
  <si>
    <t xml:space="preserve">17 de noviembre de 2016 al 17 de noviembre de 2021.
</t>
  </si>
  <si>
    <t xml:space="preserve">Presidente: Amelia Lina Barba Rouse, </t>
  </si>
  <si>
    <t xml:space="preserve">Se acompañan antecedentes financieros correspondientes al año 2019, aprobados por la Unidad de Supervisión Financiera.
</t>
  </si>
  <si>
    <t xml:space="preserve">Acompaña certificado financiero correspondiente al año 2019, aprobado por el Sub Departamento de Supervisión Nacional. </t>
  </si>
  <si>
    <t>Antecedentes Financieros correspondientes al año 2019 aprobados por el Subdepartamento de Supervisión Financiera Nacional.</t>
  </si>
  <si>
    <t>562 27834100</t>
  </si>
  <si>
    <t xml:space="preserve">cruzroja@cruzroja.cl
www.cruzroja.cl
</t>
  </si>
  <si>
    <t xml:space="preserve">Presidenta Nacional: 
María Teresa Cienfuegos Ugarte, 
Primera Vicepresidenta: 
Rosario Sau Vásquez, 
Segunda Vicepresidenta: 
Ana María Orellana Sepúlveda, 
Secretario: 
Felipe González Godoy
Tesorera Nacional: 
Aurora Sánchez Urrutia,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</si>
  <si>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</si>
  <si>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</si>
  <si>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</si>
  <si>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</si>
  <si>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 xml:space="preserve">Certificado de vigencia de persona jurídica sin fines de lucro, folio Nº 500354160689, de fecha 04 de noviembre de 2020, emitido por el Servicio de Registro Civil e Identificación.
</t>
  </si>
  <si>
    <t>06 de junio de 2019 al 06 de junio de 2024.</t>
  </si>
  <si>
    <t xml:space="preserve">Presidente:
Karen Edilia Briones Farias,
Director Ejecutivo. 
Ramiro Rodrigo González Figueroa, 
</t>
  </si>
  <si>
    <t>Certificado de Vigencia Folio Nº 500356920296, de 19 de noviembre de 2020, del Servicio de Registro Civil e Identificación.</t>
  </si>
  <si>
    <t>Antecedentes financieros correspondientes al año 2019 aprobados por el Sub Departamento de Supervisión Financiera Nacional.</t>
  </si>
  <si>
    <t>Celular: 941659628</t>
  </si>
  <si>
    <t>Se acompañan antecedentes financieros, correspondientes al año 2019, aprobados por el  Sub Departamento de Supervisión Financiera Nacional.</t>
  </si>
  <si>
    <t>Certificado financiero correspondiente al año 2020, aprobado por el Sub Departamento de Supervisión Financiera.</t>
  </si>
  <si>
    <t>Se acompaña Certificado de la Institución, correspondiente a antecedentes financieros del año 2019, aprobados por el Sub Departamento de Supervisión Financiera Nacional.</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</si>
  <si>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</si>
  <si>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500358060068, otorgado el 25 de noviembre de 2020, ello aconteció el 08 de noviembre de 2017, bajo el Nº de inscripción 266490
</t>
  </si>
  <si>
    <t xml:space="preserve">Certificado de Vigencia Folio Nº 500358059932, otorgado el 25 de noviembre de 2020, del Servicio de Registro Civil e Identificación.
</t>
  </si>
  <si>
    <t xml:space="preserve">Presidente: 
MARIBEL MARGARITA NIETO ALONSO, 
Vicepresidente:
GERARDO LORENZO CORTES GONZALEZ, 
Secretario: 
AXEL ESTEBAN ROMAN HERRERA, 
Tesorero:
MARCELA LORENA SUAREZ CABRERA, 
Consta en Certificado de Directorio Folio Nº 500358060068, otorgado el 25 de noviembre de 2020, del Servicio de Registro Civil e Identificación.
</t>
  </si>
  <si>
    <t xml:space="preserve">Calle Granada N° 1312, El Retiro, comuna de Quilpué, Región de Valparaíso
</t>
  </si>
  <si>
    <t>03 años (máximo 5 años)</t>
  </si>
  <si>
    <t>Antecedentes financieros correspondientes al año 2019 aprobador por el Sub Departamento de Supervisión Financiera Nacional.</t>
  </si>
  <si>
    <t>Certificado de vigencia Folio N° 500356369651, emitido con fecha 16 de noviembre de 2020, por el Servicio de Registro Civil e Identificación.</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</si>
  <si>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</si>
  <si>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</si>
  <si>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11 de octubre de 2019 al 11 de octubre de 2021</t>
  </si>
  <si>
    <t>81735100K</t>
  </si>
  <si>
    <t>70004310K</t>
  </si>
  <si>
    <t>75786200K</t>
  </si>
  <si>
    <t>72363900K</t>
  </si>
  <si>
    <t>65095565K</t>
  </si>
  <si>
    <t xml:space="preserve">709319000
</t>
  </si>
  <si>
    <t>65114762K</t>
  </si>
  <si>
    <t>65111456K</t>
  </si>
  <si>
    <t xml:space="preserve">
651387485
</t>
  </si>
  <si>
    <t>75979270K</t>
  </si>
  <si>
    <t>72499900K</t>
  </si>
  <si>
    <t>65087837K</t>
  </si>
  <si>
    <t>65951110k</t>
  </si>
  <si>
    <t>65068933K</t>
  </si>
  <si>
    <t xml:space="preserve">720513005 
</t>
  </si>
  <si>
    <t xml:space="preserve">651026814
</t>
  </si>
  <si>
    <t>65175495K</t>
  </si>
  <si>
    <t>72493000K</t>
  </si>
  <si>
    <t xml:space="preserve">657285609
</t>
  </si>
  <si>
    <t>75187300K</t>
  </si>
  <si>
    <t>70015680K</t>
  </si>
  <si>
    <t>70717000K</t>
  </si>
  <si>
    <t xml:space="preserve">
651564018
</t>
  </si>
  <si>
    <t>65070018K</t>
  </si>
  <si>
    <t>65160642K</t>
  </si>
  <si>
    <t>65766670K</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</si>
  <si>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</si>
  <si>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</si>
  <si>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</si>
  <si>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</si>
  <si>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</si>
  <si>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</si>
  <si>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</si>
  <si>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</si>
  <si>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</si>
  <si>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</si>
  <si>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</si>
  <si>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</si>
  <si>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</si>
  <si>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</si>
  <si>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</si>
  <si>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</si>
  <si>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</si>
  <si>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</si>
  <si>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69170100K</t>
  </si>
  <si>
    <t>69130700K</t>
  </si>
  <si>
    <t>69071700K</t>
  </si>
  <si>
    <t>69254000K</t>
  </si>
  <si>
    <t>69061300K</t>
  </si>
  <si>
    <t>69060700K</t>
  </si>
  <si>
    <t>69072300K</t>
  </si>
  <si>
    <t>69081000K</t>
  </si>
  <si>
    <t>69191500K</t>
  </si>
  <si>
    <t xml:space="preserve">654526001
</t>
  </si>
  <si>
    <t xml:space="preserve">65571720K
</t>
  </si>
  <si>
    <t>71593700K</t>
  </si>
  <si>
    <t>71877800K</t>
  </si>
  <si>
    <t>65266900K</t>
  </si>
  <si>
    <t>65469480K</t>
  </si>
  <si>
    <t>72282900K</t>
  </si>
  <si>
    <t>65160754K</t>
  </si>
  <si>
    <t>74962700K</t>
  </si>
  <si>
    <t>65009073K</t>
  </si>
  <si>
    <t>65165937K</t>
  </si>
  <si>
    <t>65076983K</t>
  </si>
  <si>
    <t xml:space="preserve">759960009
</t>
  </si>
  <si>
    <t>65069113k</t>
  </si>
  <si>
    <t>72793300K</t>
  </si>
  <si>
    <t>65223920K</t>
  </si>
  <si>
    <t xml:space="preserve">
759733800</t>
  </si>
  <si>
    <t>65114065K</t>
  </si>
  <si>
    <t xml:space="preserve">Se acompaña Certificado de Antecedentes Financieros, correspondientes al año 20010,  autorizado por el Subdepartamento de Supervisión Financiera Nacional.
</t>
  </si>
  <si>
    <t xml:space="preserve">651657121
</t>
  </si>
  <si>
    <t>70643500K</t>
  </si>
  <si>
    <t>80066523K</t>
  </si>
  <si>
    <t>70301500K</t>
  </si>
  <si>
    <t>61607900K</t>
  </si>
  <si>
    <t>73923400K</t>
  </si>
  <si>
    <t xml:space="preserve">70990700K
</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</si>
  <si>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</si>
  <si>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</si>
  <si>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</si>
  <si>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</si>
  <si>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</si>
  <si>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</si>
  <si>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</si>
  <si>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</si>
  <si>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CALERA</t>
  </si>
  <si>
    <t>QUILLOTA</t>
  </si>
  <si>
    <t>QUILPUE</t>
  </si>
  <si>
    <t>SAN FELIPE</t>
  </si>
  <si>
    <t>VALPARAISO</t>
  </si>
  <si>
    <t>TRAIGUEN</t>
  </si>
  <si>
    <t>CONSTITUCION</t>
  </si>
  <si>
    <t>COQUIMBO</t>
  </si>
  <si>
    <t>LOS ANGELES</t>
  </si>
  <si>
    <t>MAULE</t>
  </si>
  <si>
    <t>BUIN</t>
  </si>
  <si>
    <t>CERRILLOS</t>
  </si>
  <si>
    <t>QUINTERO</t>
  </si>
  <si>
    <t>RANCAGUA</t>
  </si>
  <si>
    <t>TALCA</t>
  </si>
  <si>
    <t>ARICA</t>
  </si>
  <si>
    <t>CAÑETE</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</si>
  <si>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</si>
  <si>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</si>
  <si>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</si>
  <si>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</si>
  <si>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</si>
  <si>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</si>
  <si>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</si>
  <si>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</si>
  <si>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</si>
  <si>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</si>
  <si>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</si>
  <si>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</si>
  <si>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</si>
  <si>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</si>
  <si>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</si>
  <si>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</si>
  <si>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</si>
  <si>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</si>
  <si>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</si>
  <si>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</si>
  <si>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</si>
  <si>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</si>
  <si>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</si>
  <si>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</si>
  <si>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</si>
  <si>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</si>
  <si>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</si>
  <si>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</si>
  <si>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</si>
  <si>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</si>
  <si>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</si>
  <si>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</si>
  <si>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</si>
  <si>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</si>
  <si>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</si>
  <si>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</si>
  <si>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</si>
  <si>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</si>
  <si>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</si>
  <si>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</si>
  <si>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</si>
  <si>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</si>
  <si>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ÑUÑOA</t>
  </si>
  <si>
    <t>PAINE</t>
  </si>
  <si>
    <t>SAN JOAQUIN</t>
  </si>
  <si>
    <t>EL BOSQUE</t>
  </si>
  <si>
    <t>MACUL</t>
  </si>
  <si>
    <t>PEDRO AGUIRRE CERDA</t>
  </si>
  <si>
    <t>ANDACOLLO</t>
  </si>
  <si>
    <t>CALDERA</t>
  </si>
  <si>
    <t>COPIAPO</t>
  </si>
  <si>
    <t>FREIRINA</t>
  </si>
  <si>
    <t>OVALLE</t>
  </si>
  <si>
    <t>PUNTA ARENAS</t>
  </si>
  <si>
    <t>CONCHALI</t>
  </si>
  <si>
    <t>LA FLORIDA</t>
  </si>
  <si>
    <t>PEÑALOLEN</t>
  </si>
  <si>
    <t>BULNES</t>
  </si>
  <si>
    <t>SAAVEDRA</t>
  </si>
  <si>
    <t>EL QUISCO</t>
  </si>
  <si>
    <t>TALCAHUANO</t>
  </si>
  <si>
    <t>ESTACION CENTRAL</t>
  </si>
  <si>
    <t>RECOLETA</t>
  </si>
  <si>
    <t>RENGO</t>
  </si>
  <si>
    <t>SAN BERNARDO</t>
  </si>
  <si>
    <t>GRANEROS</t>
  </si>
  <si>
    <t>CALBUCO</t>
  </si>
  <si>
    <t>CALERA DE TANGO</t>
  </si>
  <si>
    <t>COCHRANE</t>
  </si>
  <si>
    <t>ERCILLA</t>
  </si>
  <si>
    <t>FUTALEUFU</t>
  </si>
  <si>
    <t>HUASCO</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</si>
  <si>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</si>
  <si>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</si>
  <si>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</si>
  <si>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</si>
  <si>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</si>
  <si>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</si>
  <si>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</si>
  <si>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</si>
  <si>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</si>
  <si>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</si>
  <si>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</si>
  <si>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</si>
  <si>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</si>
  <si>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</si>
  <si>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</si>
  <si>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</si>
  <si>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</si>
  <si>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</si>
  <si>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</si>
  <si>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</si>
  <si>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</si>
  <si>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</si>
  <si>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</si>
  <si>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</si>
  <si>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</si>
  <si>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</si>
  <si>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</si>
  <si>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</si>
  <si>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</si>
  <si>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</si>
  <si>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</si>
  <si>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</si>
  <si>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</si>
  <si>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</si>
  <si>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</si>
  <si>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</si>
  <si>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</si>
  <si>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</si>
  <si>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</si>
  <si>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</si>
  <si>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</si>
  <si>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</si>
  <si>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</si>
  <si>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</si>
  <si>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</si>
  <si>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</si>
  <si>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</si>
  <si>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</si>
  <si>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</si>
  <si>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</si>
  <si>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OLMUE</t>
  </si>
  <si>
    <t>PUCHUNCAVI</t>
  </si>
  <si>
    <t>PUTAENDO</t>
  </si>
  <si>
    <t>CURACAVI</t>
  </si>
  <si>
    <t>TOME</t>
  </si>
  <si>
    <t>YUNGAY</t>
  </si>
  <si>
    <t>CARAHUE</t>
  </si>
  <si>
    <t>LAUTARO</t>
  </si>
  <si>
    <t>NUEVA IMPERIAL</t>
  </si>
  <si>
    <t>CARTAGENA</t>
  </si>
  <si>
    <t>CONCON</t>
  </si>
  <si>
    <t>HUALAIHUE</t>
  </si>
  <si>
    <t>LOS VILOS</t>
  </si>
  <si>
    <t>MARIA ELENA</t>
  </si>
  <si>
    <t>MAULLIN</t>
  </si>
  <si>
    <t>PELARCO</t>
  </si>
  <si>
    <t>TOCOPILLA</t>
  </si>
  <si>
    <t>PETORCA</t>
  </si>
  <si>
    <t>MAFIL</t>
  </si>
  <si>
    <t>FREIRE</t>
  </si>
  <si>
    <t>LONCOCHE</t>
  </si>
  <si>
    <t>PITRUFQUEN</t>
  </si>
  <si>
    <t>PADRE LAS CASAS</t>
  </si>
  <si>
    <t>DIEGO DE ALMAGRO</t>
  </si>
  <si>
    <t>LLANQUIHUE</t>
  </si>
  <si>
    <t>PUCON</t>
  </si>
  <si>
    <t>CURACAUTIN</t>
  </si>
  <si>
    <t>GALVARINO</t>
  </si>
  <si>
    <t>CHILLAN VIEJO</t>
  </si>
  <si>
    <t>CODEGUA</t>
  </si>
  <si>
    <t>GORBEA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</si>
  <si>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</si>
  <si>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</si>
  <si>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</si>
  <si>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</si>
  <si>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</si>
  <si>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</si>
  <si>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</si>
  <si>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</si>
  <si>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</si>
  <si>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</si>
  <si>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</si>
  <si>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</si>
  <si>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</si>
  <si>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</si>
  <si>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</si>
  <si>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</si>
  <si>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</si>
  <si>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</si>
  <si>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</si>
  <si>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</si>
  <si>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</si>
  <si>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</si>
  <si>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</si>
  <si>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</si>
  <si>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</si>
  <si>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</si>
  <si>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</si>
  <si>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</si>
  <si>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</si>
  <si>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</si>
  <si>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HIJUELAS</t>
  </si>
  <si>
    <t>PALENA</t>
  </si>
  <si>
    <t>ZAPALLAR</t>
  </si>
  <si>
    <t>CHOLCHOL</t>
  </si>
  <si>
    <t>SAN IGNACIO</t>
  </si>
  <si>
    <t>FRESIA</t>
  </si>
  <si>
    <t>MALLOA</t>
  </si>
  <si>
    <t>HUARA</t>
  </si>
  <si>
    <t>LAGO RANCO</t>
  </si>
  <si>
    <t>CORRAL</t>
  </si>
  <si>
    <t>PUREN</t>
  </si>
  <si>
    <t>CANELA</t>
  </si>
  <si>
    <t>CABO DE HORNOS</t>
  </si>
  <si>
    <t>CUNCO</t>
  </si>
  <si>
    <t>SANTA JUANA</t>
  </si>
  <si>
    <t>COIHUECO</t>
  </si>
  <si>
    <t>CABRERO</t>
  </si>
  <si>
    <t>ALTO DEL CARMEN</t>
  </si>
  <si>
    <t>TIERRA AMARILLA</t>
  </si>
  <si>
    <t>SAN JUAN DE LA COSTA</t>
  </si>
  <si>
    <t>CHANCO</t>
  </si>
  <si>
    <t>PALMILLA</t>
  </si>
  <si>
    <t>QUINCHAO</t>
  </si>
  <si>
    <t>PUTRE</t>
  </si>
  <si>
    <t>SANTA MARIA</t>
  </si>
  <si>
    <t>VICHUQUEN</t>
  </si>
  <si>
    <t>SAN RAFAEL</t>
  </si>
  <si>
    <t>RINCONADA</t>
  </si>
  <si>
    <t>ROMERAL</t>
  </si>
  <si>
    <t>EL TABO</t>
  </si>
  <si>
    <t>LA HIGUERA</t>
  </si>
  <si>
    <t>EL CARMEN</t>
  </si>
  <si>
    <t>Sandra Bertha Suárez Cordero</t>
  </si>
  <si>
    <t>226834204 
71 - 2215375</t>
  </si>
  <si>
    <t>ppfmicaeliano@gmail.com</t>
  </si>
  <si>
    <t>Certificado de Antecedentes Financieros correspondientes al año 2019, aprobados por el Subdepartamento de Supervisión Financiera Nacional.</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</si>
  <si>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</si>
  <si>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</si>
  <si>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</si>
  <si>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</si>
  <si>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</si>
  <si>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</si>
  <si>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</si>
  <si>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Se acompaña Certificado de Antecedentes Financieros años 2019 aprobados por el Subdepartamento de Supervisión Financiera Nacional.</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</si>
  <si>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</si>
  <si>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</si>
  <si>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</si>
  <si>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</si>
  <si>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</si>
  <si>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</si>
  <si>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</si>
  <si>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</si>
  <si>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</si>
  <si>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</si>
  <si>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</si>
  <si>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</si>
  <si>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</si>
  <si>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</si>
  <si>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</si>
  <si>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</si>
  <si>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</si>
  <si>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</si>
  <si>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</si>
  <si>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</si>
  <si>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</si>
  <si>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</si>
  <si>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Certificado de Vigencia Folio Nº 500363461027, de 28 de diciembre de 2020, del Servicio de Registro Civil e Identificación.</t>
  </si>
  <si>
    <t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t>
  </si>
  <si>
    <t xml:space="preserve">652537501 - 652537502
Fax: 531101
 </t>
  </si>
  <si>
    <t xml:space="preserve">secretaria@corpocas.cl
Correo Marcelo Fuentes García (Secretario General) mfuentes@corpocas.cl 
</t>
  </si>
  <si>
    <t xml:space="preserve">Se acompaña Certificado Financiero de la Institución, correspondiente al año 2019, y aprobado por el Subdepartamento de  Supervisión Financiera Nacional. </t>
  </si>
  <si>
    <t>Certificado de Vigencia Folio Nº 500355737092, de fecha 12 de noviembre de 2020, del Servicio de Registro Civil e Identificación.</t>
  </si>
  <si>
    <t>Se acompañan antecedentes financieros correspondientes al año 2019 aprobados por el Subdepartamento de Supervisión Financiera.</t>
  </si>
  <si>
    <t>Certificado de Vigencia Folio Nº 500367181309, del Servicio de Registro Civil e Identificación, de fecha 20 de enero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</si>
  <si>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</si>
  <si>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</si>
  <si>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</si>
  <si>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</si>
  <si>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</si>
  <si>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</si>
  <si>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</si>
  <si>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</si>
  <si>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</si>
  <si>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</si>
  <si>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</si>
  <si>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</si>
  <si>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</si>
  <si>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</si>
  <si>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</si>
  <si>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</si>
  <si>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</si>
  <si>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</si>
  <si>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</si>
  <si>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</si>
  <si>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t>07-01-2021 hasta el 07-01-2024.</t>
  </si>
  <si>
    <t xml:space="preserve">O'higgins 416A comuna de Temuco, región de La Araucanía.
</t>
  </si>
  <si>
    <t>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t>
  </si>
  <si>
    <t>Certificado de Vigencia de Persona Jurídica sin Fines de Lucro Folio N° 500361379973, de 16 de diciembre de 2020, emitido por el Servicio de Registro Civil e Identificación.</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</si>
  <si>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</si>
  <si>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</si>
  <si>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</si>
  <si>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</si>
  <si>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 xml:space="preserve">Antecedentes financieros correspondientes al año 2019, aprobados por USUFI. </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</si>
  <si>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</si>
  <si>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</si>
  <si>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</si>
  <si>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t>
  </si>
  <si>
    <t xml:space="preserve">Gerente General: Delia María Del Gatto Reyes       
Presidente: Fernando Enrique Correa Ríos, 
Representante Legal:  Luis Mario Riquelme Navarro            
Mandataria: Paulina Andrea Herrera Godoy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</si>
  <si>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</si>
  <si>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</si>
  <si>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 xml:space="preserve">
Se acompaña certificado financiero correspondiente al 2019, aprobado por el Subdepartamento de Supervisión Financiera.</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</si>
  <si>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</si>
  <si>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</si>
  <si>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</si>
  <si>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</si>
  <si>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</si>
  <si>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</si>
  <si>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</si>
  <si>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Parcela N° 154, KM 8 La Var, Puerto Montt, región de los Lagos.</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</si>
  <si>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</si>
  <si>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</si>
  <si>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</si>
  <si>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</si>
  <si>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</si>
  <si>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</si>
  <si>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</si>
  <si>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</si>
  <si>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</si>
  <si>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</si>
  <si>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</si>
  <si>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</si>
  <si>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</si>
  <si>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</si>
  <si>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</si>
  <si>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</si>
  <si>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</si>
  <si>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</si>
  <si>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Certificado de Vigencia  de persona jurídica sin fines de lucro, folio Nº 500355319021, emitido el 10 de noviembre de 2020 por el SRCeI</t>
  </si>
  <si>
    <t>Del 19 de julio de 2018 al 19 de julio de 2020, de manera que el Directorio se encuentra vencido.
Obs: Se solicitarán antecedentes mediante correo electrónico.</t>
  </si>
  <si>
    <t>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t>
  </si>
  <si>
    <t xml:space="preserve">Teatinos N° 371, oficina 401, Región Metropolitana.
</t>
  </si>
  <si>
    <t>jvelasquezt@ongsurcos.cl</t>
  </si>
  <si>
    <t>Gonzalo Bravo Álvarez,</t>
  </si>
  <si>
    <t>Casilla 197</t>
  </si>
  <si>
    <t>IGLESIA EVANGELICA ASAMBLEA DE DIOS DE OSORNO</t>
  </si>
  <si>
    <t>ASOCIACION CRISTIANA DE JOVENES DE ANTOFAGASTA</t>
  </si>
  <si>
    <t>ASOCIACION CRISTIANA DE JOVENES DE VALPARAISO</t>
  </si>
  <si>
    <t>ASOCIACION HOGAR DE NINOS ARTURO PRAT</t>
  </si>
  <si>
    <t>CONGREGACION DEL BUEN PASTOR</t>
  </si>
  <si>
    <t>CONGREGACION HERMANAS FRANCISCANAS MISIONERAS DE JESUS</t>
  </si>
  <si>
    <t>CONGREGACION HIJAS DE SAN JOSE PROTECTORA DE LA INFANCIA</t>
  </si>
  <si>
    <t>CONGREGACION PEQUENAS HERMANAS MISIONERAS DE LA CARIDAD DON ORIONE</t>
  </si>
  <si>
    <t>CONGREGACION PEQUENA OBRA DE LA DIVINA PROVIDENCIA</t>
  </si>
  <si>
    <t>CONGREGACION RELIGIOSAS ADORATRICES ESCLAVAS DEL SANTISIMO SACRAMENTO Y DE LA CARIDAD</t>
  </si>
  <si>
    <t>CONGREGACION RELIGIOSOS TERCIARIOS CAPUCHINOS</t>
  </si>
  <si>
    <t>CORPORACION IGLESIA ALIANZA CRISTIANA Y MISIONERA</t>
  </si>
  <si>
    <t>FUNDACION DE AYUDA AL NINO LIMITADO (COANIL)</t>
  </si>
  <si>
    <t>CORPORACION EDUCACIONAL Y ASISTENCIAL HELLEN KELLER</t>
  </si>
  <si>
    <t>CORPORACION GABRIELA MISTRAL</t>
  </si>
  <si>
    <t>CORPORACION METODISTA</t>
  </si>
  <si>
    <t>CORPORACION MUNICIPAL DE CONCHALI DE EDUCACION, SALUD Y EDUCACION DE MENORES CORESAM</t>
  </si>
  <si>
    <t>CORPORACION PARA LA ORIENTACION, PROTECCION Y REHABILITACION DEL MENOR PROMESI</t>
  </si>
  <si>
    <t>CRUZ ROJA CHILENA</t>
  </si>
  <si>
    <t>FUNDACION DE BENEFICENCIA ALDEA DE NINOS CARDENAL RAUL SILVA HENRIQUEZ</t>
  </si>
  <si>
    <t>CORP. DESARR.SOC.ASOC.CRIST.DE JOVENES</t>
  </si>
  <si>
    <t>PARROQUIA SAGRADO CORAZON DE JESUS DE CORONEL</t>
  </si>
  <si>
    <t>PARROQUIA SAN PABLO (ARZOBISPADO DE PUERTO MONTT )</t>
  </si>
  <si>
    <t>FUNDACION DE BENEFICENCIA DE LOS SAGRADOS CORAZONES</t>
  </si>
  <si>
    <t>FUNDACION DE BENEFICENCIA HOGAR DE CRISTO</t>
  </si>
  <si>
    <t>FUNDACION HOGAR INFANTIL CLUB DE LEONES DE TALCA</t>
  </si>
  <si>
    <t>FUNDACION MI CASA</t>
  </si>
  <si>
    <t>FUNDACION MI HOGAR DE CAUQUENES</t>
  </si>
  <si>
    <t>FUNDACION NINO Y PATRIA</t>
  </si>
  <si>
    <t>FUNDACION PADRE SEMERIA</t>
  </si>
  <si>
    <t>FUNDACION REFUGIO DE CRISTO</t>
  </si>
  <si>
    <t>ILUSTRE MUNICIPALIDAD DE COMBARBALA</t>
  </si>
  <si>
    <t>ILUSTRE MUNICIPALIDAD DE COYHAIQUE</t>
  </si>
  <si>
    <t>ILUSTRE MUNICIPALIDAD DE LA FLORIDA</t>
  </si>
  <si>
    <t>OBISPADO DE ILLAPEL</t>
  </si>
  <si>
    <t>CORPORACION OBRA DON GUANELLA</t>
  </si>
  <si>
    <t>SANATORIO MARITIMO SAN JUAN DE DIOS</t>
  </si>
  <si>
    <t>PATRONATO DE LOS SAGRADOS CORAZONES DE VALPARAISO</t>
  </si>
  <si>
    <t>SOCIEDAD DE ASISTENCIA Y CAPACITACION ( ANTES DENOMINADA SOCIEDAD PROTECTORA DE LA INFANCIA )</t>
  </si>
  <si>
    <t>SOCIEDAD DE BENEFICENCIA HOGAR DEL NINO</t>
  </si>
  <si>
    <t>CORPORACION MUNICIPAL DE DESARROLLO SOCIAL DE LOS MUERMOS</t>
  </si>
  <si>
    <t>CORPORACION MUNICIPAL PARA EL DESARROLLO SOCIAL DE VILLA ALEMANA</t>
  </si>
  <si>
    <t>OBISPADO DE SAN FELIPE</t>
  </si>
  <si>
    <t>FUNDACION NACIONAL PARA LA DEFENSA ECOLOGICA DEL MENOR DE EDAD FUNDACION (DEM)</t>
  </si>
  <si>
    <t>FUNDACION MIS AMIGOS</t>
  </si>
  <si>
    <t>CORPORACION DE OPORTUNIDAD Y ACCION SOLIDARIA OPCION</t>
  </si>
  <si>
    <t>CORPORACION HOGAR DE MENORES CARDENAL JOSE MARIA CARO</t>
  </si>
  <si>
    <t>PARROQUIA SAN JUAN BAUTISTA DE HUALQUI</t>
  </si>
  <si>
    <t>OBISPADO DE VALDIVIA</t>
  </si>
  <si>
    <t>ILUSTRE MUNICIPALIDAD DE PICHIDEGUA</t>
  </si>
  <si>
    <t>FUNDACION HOGARES DE MENORES VERBO DIVINO</t>
  </si>
  <si>
    <t>CORPORACION COMUNIDAD LA ROCA</t>
  </si>
  <si>
    <t>CORPORACION DE FORMACION LABORAL AL ADOLESCENTE - CORFAL</t>
  </si>
  <si>
    <t>FUNDACION ESPERANZA</t>
  </si>
  <si>
    <t>CORPORACION DE APOYO A LA NINEZ Y JUVENTUD EN RIESGO SOCIAL CORPORACION LLEQUEN</t>
  </si>
  <si>
    <t>ASOCIACION DE PADRES Y AMIGOS DE LOS AUTISTAS V REGION (ASPAUT)</t>
  </si>
  <si>
    <t>ILUSTRE MUNICIPALIDAD DE SAN ANTONIO</t>
  </si>
  <si>
    <t>ILUSTRE MUNICIPALIDAD DE CONSTITUCION</t>
  </si>
  <si>
    <t>INSTITUTO PARA EL DESARROLLO COMUNITARIO IDECO, MIGUEL DE PUJADAS VERGARA</t>
  </si>
  <si>
    <t>CORPORACION MUNICIPAL DE MELIPILLA PARA LA EDUCACION SALUD ATENCION DE MENORES Y DEPORTE Y RECREAC</t>
  </si>
  <si>
    <t>CORPORACION DE EDUCACION, REHABILITACION, CAPACITACION, ATENCION DE MENORES Y PERFECCIONAMIENTO</t>
  </si>
  <si>
    <t>AGENCIA ADVENTISTA DE DESARROLLO Y RECURSOS ASISTENCIALES ( ADRA CHILE)</t>
  </si>
  <si>
    <t>CORPORACION DE REHABILITACION DE MENORES ADICTOS AMANECER DE CALAMA</t>
  </si>
  <si>
    <t>FUNDACION LA FRONTERA</t>
  </si>
  <si>
    <t>MISION EVANGELICA SAN PABLO DE CHILE</t>
  </si>
  <si>
    <t>CORPORACION SERVICIO PAZ Y JUSTICIA - SERPAJ CHILE</t>
  </si>
  <si>
    <t>CORPORACION EDUCACIONAL ABATE MOLINA DE TALCA</t>
  </si>
  <si>
    <t>ORGANIZACION COMUNITARIA FUNCIONAL CENTRO CULTURAL Y EDUCACIONAL ARCADIA</t>
  </si>
  <si>
    <t>CORPORACION COMUNIDAD JESUS NINO</t>
  </si>
  <si>
    <t>CORPORACION MISION DE MARIA</t>
  </si>
  <si>
    <t>FUNDACION CHILENA DE LA ADOPCION</t>
  </si>
  <si>
    <t>CORPORACION PARA LA ATENCION INTEGRAL DEL MALTRATO AL MENOR, EN LA REGION DEL BIO BIO</t>
  </si>
  <si>
    <t>PARROQUIA NUESTRA SENORA DE LA MERCED, DE PETORCA</t>
  </si>
  <si>
    <t>ORGANIZACION NO GUBERNAMENTAL DE DESARROLLO MARIA ACOGE</t>
  </si>
  <si>
    <t>FUNDACION SAN JOSE PARA LA ADOPCION FAMILIAR CRISTIANA</t>
  </si>
  <si>
    <t>CORPORACION MENORES DE LA CALLE AHORA</t>
  </si>
  <si>
    <t>SOCIEDAD JUNTOS E.V.</t>
  </si>
  <si>
    <t>CENTRO DE INICIATIVA EMPRESARIAL - CIEM VILLARRICA</t>
  </si>
  <si>
    <t>CORPORACION PROGRAMA DE ATENCION A NINOS Y JOVENES CHASQUI</t>
  </si>
  <si>
    <t>CORPORACION HOGAR BELEN</t>
  </si>
  <si>
    <t>POLICIA DE INVESTIGACIONES DE CHILE</t>
  </si>
  <si>
    <t>ORGANIZACION NO GUBERNAMENTAL DE DESARROLLO CTRO.COMUNITARIO DE ATENCION AL JOVEN</t>
  </si>
  <si>
    <t>FUNDACION TIERRA DE ESPERANZA</t>
  </si>
  <si>
    <t>ILUSTRE MUNICIPALIDAD DE QUELLON</t>
  </si>
  <si>
    <t>FUNDACION INSTITUTO DE EDUCACION POPULAR</t>
  </si>
  <si>
    <t>ILUSTRE MUNICIPALIDAD DE PUERTO VARAS</t>
  </si>
  <si>
    <t>ILUSTRE MUNICIPALIDAD DE LA GRANJA</t>
  </si>
  <si>
    <t>ILUSTRE MUNICIPALIDAD ESTACION CENTRAL</t>
  </si>
  <si>
    <t>ORGANIZACION NO GUBERNAMENTAL DE DESARROLLO HUMANO O O.N.G. PROYECTA</t>
  </si>
  <si>
    <t>CORPORACION ASOCIACION PRO DERECHOS DE LOS NINOS Y JOVENES - PRODENI</t>
  </si>
  <si>
    <t>FUNDACION PAICAVI</t>
  </si>
  <si>
    <t>ORGANIZACION COMUNITARIA FUNCIONAL HAKA PUPA O TE NGA POKI</t>
  </si>
  <si>
    <t>COMUNIDAD PAPA JUAN XXIII</t>
  </si>
  <si>
    <t>ILUSTRE MUNICIPALIDAD DE CALBUCO</t>
  </si>
  <si>
    <t>ILUSTRE MUNICIPALIDAD DE AYSEN</t>
  </si>
  <si>
    <t>ORGANIZACION NO GUBERNAMENTAL DE DESARROLLO CENTRO DE PROMOCION DE APOYO A LA INFANCIA - PAICABI</t>
  </si>
  <si>
    <t>FUNDACION MARIA DE LA LUZ ZANARTU</t>
  </si>
  <si>
    <t>ORGANIZACION NO GUBERNAMENTAL DE DESARROLLO DEL JOVEN Y SU FAMILIA SURCOS</t>
  </si>
  <si>
    <t>ORGANIZACION NO GUBERNAMENTAL DE DESARROLLO MARIA MADRE</t>
  </si>
  <si>
    <t>FUNDACION DE BENEFICENCIA HOGAR DE NINOS SAN JOSE</t>
  </si>
  <si>
    <t>CORPORACION DE EDUCACION Y DESARROLLO POPULAR EL TRAMPOLIN</t>
  </si>
  <si>
    <t>ILUSTRE MUNICIPALIDAD DE LA PINTANA</t>
  </si>
  <si>
    <t>ILUSTRE MUNICIPALIDAD DE RENGO</t>
  </si>
  <si>
    <t>ILUSTRE MUNICIPALIDAD DE CERRO NAVIA</t>
  </si>
  <si>
    <t>ILUSTRE MUNICIPALIDAD DE QUILICURA</t>
  </si>
  <si>
    <t>ILUSTRE MUNICIPALIDAD DE TEMUCO</t>
  </si>
  <si>
    <t>ILUSTRE MUNICIPALIDAD DE QUILLOTA</t>
  </si>
  <si>
    <t>ILUSTRE MUNICIPALIDAD DE NUNOA</t>
  </si>
  <si>
    <t>INSTITUTO DE EDUCACION Y DESARROLLO CARLOS CASANUEVA</t>
  </si>
  <si>
    <t>ILUSTRE MUNICIPALIDAD DE LO PRADO</t>
  </si>
  <si>
    <t>ILUSTRE MUNICIPALIDAD DE COQUIMBO</t>
  </si>
  <si>
    <t>ORGANIZACION NO GUBERNAMENTAL DE DESARROLLO CORPORACION DE EDUCACION EL QUIJOTE</t>
  </si>
  <si>
    <t>CORPORACION MUNICIPAL DE CASTRO PARA LA EDUCACION, SALUD Y ATENCION AL MENOR</t>
  </si>
  <si>
    <t>ILUSTRE MUNICIPALIDAD DE MACUL</t>
  </si>
  <si>
    <t>ILUSTRE MUNICIPALIDAD DE SAN BERNARDO</t>
  </si>
  <si>
    <t>ILUSTRE MUNICIPALIDAD DE COPIAPO</t>
  </si>
  <si>
    <t>CORPORACION EDUCACIONAL Y DE BENEFICENCIA CRISTO JOVEN</t>
  </si>
  <si>
    <t>ILUSTRE MUNICIPALIDAD DE CALAMA</t>
  </si>
  <si>
    <t>ILUSTRE MUNICIPALIDAD DE LOTA</t>
  </si>
  <si>
    <t>ILUSTRE MUNICIPALIDAD DE GRANEROS</t>
  </si>
  <si>
    <t>ILUSTRE MUNICIPALIDAD DE VALDIVIA</t>
  </si>
  <si>
    <t>ILUSTRE MUNICIPALIDAD DE GALVARINO</t>
  </si>
  <si>
    <t>CORPORACION CHILE DERECHOS, CENTRO DE ESTUDIOS Y DESARROLLO SOCIAL (CHILE DERECHOS)</t>
  </si>
  <si>
    <t>ILUSTRE MUNICIPALIDAD DE PUDAHUEL</t>
  </si>
  <si>
    <t>ILUSTRE MUNICIPALIDAD DE TRAIGUEN</t>
  </si>
  <si>
    <t>ILUSTRE MUNICIPALIDAD DE PUERTO MONTT</t>
  </si>
  <si>
    <t>ILUSTRE MUNICIPALIDAD DE LA LIGUA</t>
  </si>
  <si>
    <t>ILUSTRE MUNICIPALIDAD DE PUENTE ALTO</t>
  </si>
  <si>
    <t>ILUSTRE MUNICIPALIDAD DE ILLAPEL</t>
  </si>
  <si>
    <t>ILUSTRE MUNICIPALIDAD DE LA SERENA</t>
  </si>
  <si>
    <t>ILUSTRE MUNICIPALIDAD DE QUINTA NORMAL</t>
  </si>
  <si>
    <t>ILUSTRE MUNICIPALIDAD DE LOS ANDES</t>
  </si>
  <si>
    <t>ILUSTRE MUNICIPALIDAD DE PUCON</t>
  </si>
  <si>
    <t>ILUSTRE MUNICIPALIDAD DE IQUIQUE</t>
  </si>
  <si>
    <t>ILUSTRE MUNICIPALIDAD DE SAN CARLOS</t>
  </si>
  <si>
    <t>FUNDACION SOCIAL NOVO MILLENNIO</t>
  </si>
  <si>
    <t>ILUSTRE MUNICIPALIDAD DE OSORNO</t>
  </si>
  <si>
    <t>SERVICIO DE SALUD MAGALLANES</t>
  </si>
  <si>
    <t>ORGANIZACION COMUNITARIA FUNCIONAL CENTRO DE AYUDA AL NINO BERNARDITA SERRANO</t>
  </si>
  <si>
    <t>ILUSTRE MUNICIPALIDAD DE TALCA</t>
  </si>
  <si>
    <t>FUNDACION CASA ESPERANZA E.V.</t>
  </si>
  <si>
    <t>CORPORACION DE APOYO INTEGRAL PARA EL ADULTO MAYOR Y/O CORPORACION LAURELES</t>
  </si>
  <si>
    <t>MARIA AYUDA CORPORACION DE BENEFICENCIA</t>
  </si>
  <si>
    <t>ILUSTRE MUNICIPALIDAD DE CODEGUA</t>
  </si>
  <si>
    <t>ORGANIZACION NO GUBERNAMENTAL DE DESARROLLO RAICES SANTIAGO</t>
  </si>
  <si>
    <t>ILUSTRE MUNICIPALIDAD DE GORBEA</t>
  </si>
  <si>
    <t>ILUSTRE MUNICIPALIDAD DE OVALLE</t>
  </si>
  <si>
    <t>ILUSTRE MUNICIPALIDAD DE MAIPU</t>
  </si>
  <si>
    <t>ILUSTRE MUNICIPALIDAD DE SAN PEDRO DE ATACAMA</t>
  </si>
  <si>
    <t>ILUSTRE MUNICIPALIDAD DE CISNES</t>
  </si>
  <si>
    <t>FUNDACION CARITAS DIOCESANA DE LINARES</t>
  </si>
  <si>
    <t>ORGANIZACION COMUNITARIA FUNCIONAL HOGAR DE LACTANTES IGNAZIO SIBILLO</t>
  </si>
  <si>
    <t>ILUSTRE MUNICIPALIDAD DE MEJILLONES</t>
  </si>
  <si>
    <t>ILUSTRE MUNICIPALIDAD DE PAINE</t>
  </si>
  <si>
    <t>ILUSTRE MUNICIPALIDAD DE LA CISTERNA</t>
  </si>
  <si>
    <t>ILUSTRE MUNICIPALIDAD DE SALAMANCA</t>
  </si>
  <si>
    <t>ILUSTRE MUNICIPALIDAD DE BUIN</t>
  </si>
  <si>
    <t>ILUSTRE MUNICIPALIDAD DE EL BOSQUE</t>
  </si>
  <si>
    <t>ILUSTRE MUNICIPALIDAD DE PURRANQUE</t>
  </si>
  <si>
    <t>ILUSTRE MUNICIPALIDAD DE CALERA DE TANGO</t>
  </si>
  <si>
    <t>ILUSTRE MUNICIPALIDAD DE SAN MIGUEL</t>
  </si>
  <si>
    <t>ILUSTRE MUNICIPALIDAD DE TALAGANTE</t>
  </si>
  <si>
    <t>ILUSTRE MUNICIPALIDAD DE RECOLETA</t>
  </si>
  <si>
    <t>ILUSTRE MUNICIPALIDAD DE SAN FELIPE</t>
  </si>
  <si>
    <t>ILUSTRE MUNICIPALIDAD DE HUECHURABA</t>
  </si>
  <si>
    <t>ILUSTRE MUNICIPALIDAD DE POZO ALMONTE</t>
  </si>
  <si>
    <t>ILUSTRE MUNICIPALIDAD DE SAN PEDRO</t>
  </si>
  <si>
    <t>ILUSTRE MUNICIPALIDAD DE MONTE PATRIA</t>
  </si>
  <si>
    <t>ILUSTRE MUNICIPALIDAD DE FRUTILLAR</t>
  </si>
  <si>
    <t>ILUSTRE MUNICIPALIDAD DE PICA</t>
  </si>
  <si>
    <t>ILUSTRE MUNICIPALIDAD DE PIRQUE</t>
  </si>
  <si>
    <t>ILUSTRE MUNICIPALIDAD DE DIEGO DE ALMAGRO</t>
  </si>
  <si>
    <t>ILUSTRE MUNICIPALIDAD DE CASABLANCA</t>
  </si>
  <si>
    <t>ILUSTRE MUNICIPALIDAD DE QUINTERO</t>
  </si>
  <si>
    <t>ILUSTRE MUNICIPALIDAD DE PETORCA</t>
  </si>
  <si>
    <t>ILUSTRE MUNICIPALIDAD DE CERRILLOS</t>
  </si>
  <si>
    <t>ILUSTRE MUNICIPALIDAD DE CATEMU</t>
  </si>
  <si>
    <t>ILUSTRE MUNICIPALIDAD DE CALDERA</t>
  </si>
  <si>
    <t>ILUSTRE MUNICIPALIDAD DE ARAUCO</t>
  </si>
  <si>
    <t>ILUSTRE MUNICIPALIDAD DE MAULE</t>
  </si>
  <si>
    <t>ILUSTRE MUNICIPALIDAD DE ISLA DE MAIPO</t>
  </si>
  <si>
    <t>ILUSTRE MUNICIPALIDAD DE CAUQUENES</t>
  </si>
  <si>
    <t>ILUSTRE MUNICIPALIDAD DE SAN PEDRO DE LA PAZ</t>
  </si>
  <si>
    <t>ILUSTRE MUNICIPALIDAD DE CHEPICA</t>
  </si>
  <si>
    <t>ILUSTRE MUNICIPALIDAD DE PEDRO AGUIRRE CERDA</t>
  </si>
  <si>
    <t>ILUSTRE MUNICIPALIDAD DE REQUINOA</t>
  </si>
  <si>
    <t>ILUSTRE MUNICIPALIDAD DE ANDACOLLO</t>
  </si>
  <si>
    <t>ILUSTRE MUNICIPALIDAD DE COLINA</t>
  </si>
  <si>
    <t>ILUSTRE MUNICIPALIDAD DE QUINTA DE TILCOCO</t>
  </si>
  <si>
    <t>ILUSTRE MUNICIPALIDAD DE CHILLAN</t>
  </si>
  <si>
    <t>ILUSTRE MUNICIPALIDAD DE NACIMIENTO</t>
  </si>
  <si>
    <t>ILUSTRE MUNICIPALIDAD DE CURICO</t>
  </si>
  <si>
    <t>ILUSTRE MUNICIPALIDAD DE LAUTARO</t>
  </si>
  <si>
    <t>ILUSTRE MUNICIPALIDAD DE SAN RAMON</t>
  </si>
  <si>
    <t>ILUSTRE MUNICIPALIDAD DE COELEMU</t>
  </si>
  <si>
    <t>ILUSTRE MUNICIPALIDAD DE QUIRIHUE</t>
  </si>
  <si>
    <t>ILUSTRE MUNICIPALIDAD DE CARAHUE</t>
  </si>
  <si>
    <t>ILUSTRE MUNICIPALIDAD DE SANTA BARBARA</t>
  </si>
  <si>
    <t>ILUSTRE MUNICIPALIDAD DE LOS ANGELES</t>
  </si>
  <si>
    <t>ILUSTRE MUNICIPALIDAD DE YUNGAY</t>
  </si>
  <si>
    <t>ILUSTRE MUNICIPALIDAD DE SAN JAVIER</t>
  </si>
  <si>
    <t>ILUSTRE MUNICIPALIDAD DE PLACILLA</t>
  </si>
  <si>
    <t>ILUSTRE MUNICIPALIDAD DE QUILLON</t>
  </si>
  <si>
    <t>ILUSTRE MUNICIPALIDAD DE SAN CLEMENTE</t>
  </si>
  <si>
    <t>ILUSTRE MUNICIPALIDAD DE MOLINA</t>
  </si>
  <si>
    <t>ILUSTRE MUNICIPALIDAD DE EL MONTE</t>
  </si>
  <si>
    <t>ILUSTRE MUNICIPALIDAD DE TAL TAL</t>
  </si>
  <si>
    <t>ILUSTRE MUNICIPALIDAD DE LEBU</t>
  </si>
  <si>
    <t>ILUSTRE MUNICIPALIDAD DE HUALPEN</t>
  </si>
  <si>
    <t>ILUSTRE MUNICIPALIDAD DE PENCO</t>
  </si>
  <si>
    <t>ILUSTRE MUNICIPALIDAD DE CONCEPCION</t>
  </si>
  <si>
    <t>ILUSTRE MUNICIPALIDAD DE ANCUD</t>
  </si>
  <si>
    <t>ILUSTRE MUNICIPALIDAD DE PARRAL</t>
  </si>
  <si>
    <t>ILUSTRE MUNICIPALIDAD DE FLORIDA</t>
  </si>
  <si>
    <t>ILUSTRE MUNICIPALIDAD DE VICUNA</t>
  </si>
  <si>
    <t>ILUSTRE MUNICIPALIDAD DE TEODORO SCHMIDT</t>
  </si>
  <si>
    <t>ILUSTRE MUNICIPALIDAD DE CURACAUTIN</t>
  </si>
  <si>
    <t>ILUSTRE MUNICIPALIDAD DE CHILE CHICO</t>
  </si>
  <si>
    <t>ILUSTRE MUNICIPALIDAD DE LLAY LLAY</t>
  </si>
  <si>
    <t>ILUSTRE MUNICIPALIDAD DE PICHILEMU</t>
  </si>
  <si>
    <t>ILUSTRE MUNICIPALIDAD DE HUALQUI</t>
  </si>
  <si>
    <t>ILUSTRE MUNICIPALIDAD DE LA CALERA</t>
  </si>
  <si>
    <t>ILUSTRE MUNICIPALIDAD DE CARTAGENA</t>
  </si>
  <si>
    <t>ILUSTRE MUNICIPALIDAD DE VINA DEL MAR</t>
  </si>
  <si>
    <t>CORPORACION PRODEL</t>
  </si>
  <si>
    <t>FUNDACION LEON BLOY PARA LA PROMOCION INTEGRAL DE LA FAMILIA</t>
  </si>
  <si>
    <t>O.N.G DE DESARROLLO CORPORACION DE DESARROLLO SOCIAL EL CONQUISTADOR</t>
  </si>
  <si>
    <t>ILUSTRE MUNICIPALIDAD DE PADRE HURTADO</t>
  </si>
  <si>
    <t>ILUSTRE MUNICIPALIDAD DE LA UNION</t>
  </si>
  <si>
    <t>O.N.G DE DESARROLLO LA CASONA DE LOS JOVENES</t>
  </si>
  <si>
    <t>ONG - ACCORDES</t>
  </si>
  <si>
    <t>FUNDACION VIDA COMPARTIDA</t>
  </si>
  <si>
    <t>FUNDACION BEATA LAURA VICUNA</t>
  </si>
  <si>
    <t>ALDEAS INFANTILES S.O.S. CHILE</t>
  </si>
  <si>
    <t>O.N.G. RENUEVO</t>
  </si>
  <si>
    <t>ILUSTRE MUNICIPALIDAD DE CABILDO</t>
  </si>
  <si>
    <t>CORPORACION PRIVADA DE DESARROLLO SOCIAL IX REGION, CORPRIX</t>
  </si>
  <si>
    <t>ILUSTRE MUNICIPALIDAD DE LO ESPEJO</t>
  </si>
  <si>
    <t>ILUSTRE MUNICIPALIDAD DE SAN FERNANDO</t>
  </si>
  <si>
    <t>FUNDACION TABOR</t>
  </si>
  <si>
    <t>ILUSTRE MUNICIPALIDAD DE RENCA</t>
  </si>
  <si>
    <t>ILUSTRE MUNICIPALIDAD DE OLMUE</t>
  </si>
  <si>
    <t>ILUSTRE MUNICIPALIDAD DE CHILLAN VIEJO</t>
  </si>
  <si>
    <t>ILUSTRE MUNICIPALIDAD DE PANGUIPULLI</t>
  </si>
  <si>
    <t>CORPORACION MUNICIPAL DE PENALOLEN PARA EL DESARROLLO SOCIAL CORMUP</t>
  </si>
  <si>
    <t>ILUSTRE MUNICIPALIDAD DE PALENA</t>
  </si>
  <si>
    <t>ILUSTRE MUNICIPALIDAD DE SAN NICOLAS</t>
  </si>
  <si>
    <t>ONG DE DESARROLLO HOGAR SANTA CATALINA</t>
  </si>
  <si>
    <t>CORPORACION COMUNIDAD TERAPEUTA ESPERANZA</t>
  </si>
  <si>
    <t>ILUSTRE MUNICIPALIDAD DE ZAPALLAR</t>
  </si>
  <si>
    <t>CORPORACION DE AYUDA A LA FAMILIA</t>
  </si>
  <si>
    <t>CORPORACION MUNICIPAL DE DESARROLLO SOCIAL DE SAN JOAQUIN</t>
  </si>
  <si>
    <t>FUNDACION CRESERES</t>
  </si>
  <si>
    <t>ILUSTRE MUNICIPALIDAD DE SANTIAGO</t>
  </si>
  <si>
    <t>FUNDACION PROYECTO B</t>
  </si>
  <si>
    <t>ILUSTRE MUNICIPALIDAD DE CURANILAHUE</t>
  </si>
  <si>
    <t>O.N.G. CORPORACION CAPREIS</t>
  </si>
  <si>
    <t>ILUSTRE MUNICIPALIDAD DE SAN IGNACIO</t>
  </si>
  <si>
    <t>ILUSTRE MUNICIPALIDAD DE FRESIA</t>
  </si>
  <si>
    <t>ILUSTRE MUNICIPALIDAD DE LIMACHE</t>
  </si>
  <si>
    <t>ILUSTRE MUNICIPALIDAD DE CHIGUAYANTE</t>
  </si>
  <si>
    <t>CORPORACION FAMILIA DE LINARES</t>
  </si>
  <si>
    <t>FUNDACION REINVENTARSE</t>
  </si>
  <si>
    <t>ORGANIZACION NO GUBERNAMENTAL DE DESARROLLO COVACHA</t>
  </si>
  <si>
    <t>ILUSTRE MUNICIPALIDAD DE PAILLACO</t>
  </si>
  <si>
    <t>ILUSTRE MUNICIPALIDAD DE MALLOA</t>
  </si>
  <si>
    <t>FUNDACION CREA EQUIDAD</t>
  </si>
  <si>
    <t>ILUSTRE MUNICIPALIDAD DE RIO IBANEZ</t>
  </si>
  <si>
    <t>ILUSTRE MUNICIPALIDAD DE HUARA</t>
  </si>
  <si>
    <t>ILUSTRE MUNICIPALIDAD DE LAGO RANCO</t>
  </si>
  <si>
    <t>FUNDACION DE BENEFICENCIA SENTIDOS</t>
  </si>
  <si>
    <t>ILUSTRE MUNICIPALIDAD DE MARIQUINA</t>
  </si>
  <si>
    <t>ILUSTRE MUNICIPALIDAD DE CORRAL</t>
  </si>
  <si>
    <t>ILUSTRE MUNICIPALIDAD DE FUTRONO</t>
  </si>
  <si>
    <t>ILUSTRE MUNICIPALIDAD DE PUREN</t>
  </si>
  <si>
    <t>ILUSTRE MUNICIPALIDAD DE CANELA</t>
  </si>
  <si>
    <t>ILUSTRE MUNICIPALIDAD DE PUNITAQUI</t>
  </si>
  <si>
    <t>ILUSTRE MUNICIPALIDAD DE CABO DE HORNOS</t>
  </si>
  <si>
    <t>ILUSTRE MUNICIPALIDAD DE CUNCO</t>
  </si>
  <si>
    <t>ILUSTRE MUNICIPALIDAD DE VICTORIA</t>
  </si>
  <si>
    <t>ILUSTRE MUNICIPALIDAD DE LOS VILOS</t>
  </si>
  <si>
    <t>ILUSTRE MUNICIPALIDAD DE CURACAVI</t>
  </si>
  <si>
    <t>ILUSTRE MUNICIPALIDAD DE SANTA JUANA</t>
  </si>
  <si>
    <t>ILUSTRE MUNICIPALIDAD DE MULCHEN</t>
  </si>
  <si>
    <t>ILUSTRE MUNICIPALIDAD DE COIHUECO</t>
  </si>
  <si>
    <t>ILUSTRE MUNICIPALIDAD DE CABRERO</t>
  </si>
  <si>
    <t>GOBERNACION PROVINCIAL ARICA</t>
  </si>
  <si>
    <t>ILUSTRE MUNICIPALIDAD DE TIL TIL</t>
  </si>
  <si>
    <t>ILUSTRE MUNICIPALIDAD DE CONCON</t>
  </si>
  <si>
    <t>ILUSTRE MUNICIPALIDAD DE FREIRINA</t>
  </si>
  <si>
    <t>ILUSTRE MUNICIPALIDAD DE ALTO DEL CARMEN</t>
  </si>
  <si>
    <t>ILUSTRE MUNICIPALIDAD DE TIERRA AMARILLA</t>
  </si>
  <si>
    <t>ILUSTRE MUNICIPALIDAD DE CHANARAL</t>
  </si>
  <si>
    <t>ILUSTRE MUNICIPALIDAD DE PORVENIR</t>
  </si>
  <si>
    <t>ILUSTRE MUNICIPALIDAD DE SAN JUAN DE LA COSTA</t>
  </si>
  <si>
    <t>ILUSTRE MUNICIPALIDAD DE PROVIDENCIA</t>
  </si>
  <si>
    <t>ILUSTRE MUNICIPALIDAD DE LLANQUIHUE</t>
  </si>
  <si>
    <t>ILUSTRE MUNICIPALIDAD DE CUREPTO</t>
  </si>
  <si>
    <t>ILUSTRE MUNICIPALIDAD DE CHANCO</t>
  </si>
  <si>
    <t>ILUSTRE MUNICIPALIDAD DE PALMILLA</t>
  </si>
  <si>
    <t>ILUSTRE MUNICIPALIDAD DE TOCOPILLA</t>
  </si>
  <si>
    <t>ILUSTRE MUNICIPALIDAD DE QUINCHAO</t>
  </si>
  <si>
    <t>O.N.G INCITA</t>
  </si>
  <si>
    <t>GOBERNACION PROVINCIAL DE PARINACOTA</t>
  </si>
  <si>
    <t>ILUSTRE MUNICIPALIDAD DE SANTA MARIA</t>
  </si>
  <si>
    <t>FUNDACION NUESTRA SENORA DE LA ESPERANZA</t>
  </si>
  <si>
    <t>GOBERANCION PROVINCIAL DE EL LOA</t>
  </si>
  <si>
    <t>GOBERNACION PROVINCIAL DE ANTOFAGASTA</t>
  </si>
  <si>
    <t>ILUSTRE MUNICIPALIDAD DE PUTAENDO</t>
  </si>
  <si>
    <t>ILUSTRE MUNICIPALIDAD DE HUASCO</t>
  </si>
  <si>
    <t>ILUSTRE MUNICIPALIDAD DE VICHUQUEN</t>
  </si>
  <si>
    <t>ILUSTRE MUNICIPALIDAD DE SAN RAFAEL</t>
  </si>
  <si>
    <t>ILUSTRE MUNICIPALIDAD DE RINCONADA</t>
  </si>
  <si>
    <t>ILUSTRE MUNICIPALIDAD DE ROMERAL</t>
  </si>
  <si>
    <t>GOBERNACION PROVINCIAL DE MAGALLANES</t>
  </si>
  <si>
    <t>ILUSTRE MUNICIPALIDAD DE EL TABO</t>
  </si>
  <si>
    <t>ILUSTRE MUNICIPALIDAD DE PAIHUANO</t>
  </si>
  <si>
    <t>ILUSTRE MUNICIPALIDAD DE LA HIGUERA</t>
  </si>
  <si>
    <t>CORPORACION CULTURAL Y DE DESARROLLO SHALOM</t>
  </si>
  <si>
    <t>CORPORACION PARA EL DESARROLLO INTEGRAL DE LA PROVINCIA DE CHOAPA LUIS GALVEZ OLIVARES DE ILLAPEL</t>
  </si>
  <si>
    <t>ORGANIZACION NO GUBERNAMENTAL DE DESARROLLO COINCIDE</t>
  </si>
  <si>
    <t>ILUSTRE MUNICIPALIDAD DE CHOL CHOL</t>
  </si>
  <si>
    <t>FUNDACION KOINOMADELFIA</t>
  </si>
  <si>
    <t>ONG DE DESARROLLO PADRE LUIS AMIGO</t>
  </si>
  <si>
    <t>CORPORACION EN BUSCA DE UN CAMBIO</t>
  </si>
  <si>
    <t>ORGANIZACION NO GUBERNAMENTAL JUNTOS CREANDO FUTURO</t>
  </si>
  <si>
    <t>FUNDACION TALITA KUM</t>
  </si>
  <si>
    <t>CORPORACION INTEGRAL EDUCATIVA Y SOCIAL PARA EL DESARROLLO DE LA COMUNIDAD</t>
  </si>
  <si>
    <t>CORPORACION DE AYUDA A LA INFANCIA CASA MONTANA</t>
  </si>
  <si>
    <t>CORPORACION ACOGIDA</t>
  </si>
  <si>
    <t>FUNDACION MADRE VICTORIA</t>
  </si>
  <si>
    <t>ORGANIZACION NO GUBERNAMENTAL DE DESARROLLO - ALTA TIERRA</t>
  </si>
  <si>
    <t xml:space="preserve">651920833
</t>
  </si>
  <si>
    <t>65190112K</t>
  </si>
  <si>
    <t>65192836K</t>
  </si>
  <si>
    <t>FUNDACIÓN DE BENEFICENCIA DE LOS SAGRADOS CORAZONES</t>
  </si>
  <si>
    <t>ES</t>
  </si>
  <si>
    <t>ASOCIACION DE PADRES Y AMIGOS DE LOS AUTISTAS V REGIÓN (ASPAUT)</t>
  </si>
  <si>
    <t>71.578.700-8</t>
  </si>
  <si>
    <t>ASOCIACIÓN CHILENA DE PADRES Y AMIGOS DE LOS AUTISTAS SANTIAGO</t>
  </si>
  <si>
    <t>71.086.700-3</t>
  </si>
  <si>
    <t>ILUSTRE MUNICIPALIDAD DE VALPARAISO</t>
  </si>
  <si>
    <t>ILUSTRE MUNICIPALIDAD DE TALCAHUANO</t>
  </si>
  <si>
    <t>ILUSTRE MUNICIPALIDAD DE CORONEL</t>
  </si>
  <si>
    <t>ILUSTRE MUNICIPALIDAD DE ALTO HOSPICIO</t>
  </si>
  <si>
    <t>ILUSTRE MUNICIPALIDAD DE MARIA PINTO</t>
  </si>
  <si>
    <t>ILUSTRE MUNICIPALIDAD DE VALLENAR</t>
  </si>
  <si>
    <t>ILUSTRE MUNICIPALIDAD DE NUEVA IMPERIAL</t>
  </si>
  <si>
    <t>ILUSTRE MUNICIPALIDAD DE ANGOL</t>
  </si>
  <si>
    <t>ILUSTRE MUNICIPALIDAD DE SAN JOSE DE MAIPO</t>
  </si>
  <si>
    <t>ILUSTRE MUNICIPALIDAD DE LAMPA</t>
  </si>
  <si>
    <t>ILUSTRE MUNICIPALIDAD DE INDEPENDENCIA</t>
  </si>
  <si>
    <t>ILUSTRE MUNICIPALIDAD DE COLLIPULLI</t>
  </si>
  <si>
    <t>ILUSTRE MUNICIPALIDAD DE SAAVEDRA</t>
  </si>
  <si>
    <t>ILUSTRE MUNICIPALIDAD DE LICANTEN</t>
  </si>
  <si>
    <t>ILUSTRE MUNICIPALIDAD DE VILCUN</t>
  </si>
  <si>
    <t>ILUSTRE MUNICIPALIDAD DE VILLARRICA</t>
  </si>
  <si>
    <t>ILUSTRE MUNICIPALIDAD DE SAN PABLO</t>
  </si>
  <si>
    <t>ILUSTRE MUNICIPALIDAD DE LINARES</t>
  </si>
  <si>
    <t>ILUSTRE MUNICIPALIDAD DE PADRE LAS CASAS</t>
  </si>
  <si>
    <t>ILUSTRE MUNICIPALIDAD DE LA REINA</t>
  </si>
  <si>
    <t>GOBERNACION PROVINCIAL CAPITAN PRAT</t>
  </si>
  <si>
    <t>ILUSTRE MUNICIPALIDAD DE PUCHUNCAVI</t>
  </si>
  <si>
    <t>ILUSTRE MUNICIPALIDAD DE EL QUISCO</t>
  </si>
  <si>
    <t>ILUSTRE MUNICIPALIDAD DE RENAICO</t>
  </si>
  <si>
    <t>GOBERANCION PROVINCIAL DE ISLA DE PASCUA</t>
  </si>
  <si>
    <t>ILUSTRE MUNICIPALIDAD DE PITRUFQUEN</t>
  </si>
  <si>
    <t>FUNDACION PLEYADES</t>
  </si>
  <si>
    <t>MARIA PINTO</t>
  </si>
  <si>
    <t>SAN PABLO</t>
  </si>
  <si>
    <t>RENAICO</t>
  </si>
  <si>
    <t>LO BARNECHEA</t>
  </si>
  <si>
    <t>TRANSFERENCIAS A INSTITUCIONES COLABORADORAS AÑO 2021 - LEY Nº19.862</t>
  </si>
  <si>
    <t>NOMBRE INSTITUCION</t>
  </si>
  <si>
    <t>Etiquetas de fila</t>
  </si>
  <si>
    <t>RUT</t>
  </si>
  <si>
    <t>ONG CREAPSI</t>
  </si>
  <si>
    <t>COYHAIQUE</t>
  </si>
  <si>
    <t>FUNDACION PARES</t>
  </si>
  <si>
    <t>O.N.G. DE DESARROLLO PAIHUEN</t>
  </si>
  <si>
    <t>FUNDACION PRODERE</t>
  </si>
  <si>
    <t>O.N.G. Desarrollo Familiar - CORDEFAM</t>
  </si>
  <si>
    <t>O.N.G. PARA EL DESARROLLO DE LA EDUCACIÓN CRATEDUC</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</si>
  <si>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</si>
  <si>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</si>
  <si>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</si>
  <si>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</si>
  <si>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</si>
  <si>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Silvia Andrea Quintanilla Vera, C.I N° 13.340.862-2
Juan Acuña Montero, C.I. Nº 6.869.121-4</t>
  </si>
  <si>
    <t>Certificado de Antecedentes Financieros correspondientes al año 2020, aprobados por el  Subdepartamento de Supervisión Financiera Nacional.</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</si>
  <si>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</si>
  <si>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</si>
  <si>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</si>
  <si>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</si>
  <si>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</si>
  <si>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</si>
  <si>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</si>
  <si>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</si>
  <si>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</si>
  <si>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</si>
  <si>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</si>
  <si>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</si>
  <si>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</si>
  <si>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</si>
  <si>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Correo: recepcion@aldeasinfantiles.cl Joel.valenzuela@aldeasinfantiles.cl</t>
  </si>
  <si>
    <t>Informe N°504, de 2020.
Informe N°393, de 2020.
Informe N°462, de 2020.</t>
  </si>
  <si>
    <t>Informe N°511, de 2020</t>
  </si>
  <si>
    <t>Informe N°719, de 2020</t>
  </si>
  <si>
    <t xml:space="preserve">Silvia Andrea Quintanilla Vera
Juan Acuña Montero
</t>
  </si>
  <si>
    <t>Informe N°504, de 2020.</t>
  </si>
  <si>
    <t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</si>
  <si>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Informe N°393, de 2020.
Informe N°833,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</si>
  <si>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</si>
  <si>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</si>
  <si>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Informe N°953 de 2018</t>
  </si>
  <si>
    <t xml:space="preserve"> Informe N° 953, 2018 </t>
  </si>
  <si>
    <t xml:space="preserve">Certificado de Vigencia de Persona Jurídica sin Fines de Lucro Folio N° 500382827673, de 14 de abril de 2021, emitido por 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</si>
  <si>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t>
  </si>
  <si>
    <t xml:space="preserve">desde el 07 de abril de 2021 al 07 de abril del 2023.  </t>
  </si>
  <si>
    <t xml:space="preserve"> 42-2426627 y 42-2426628-    Celular: 978072945</t>
  </si>
  <si>
    <t xml:space="preserve"> Correo electrónico: directorio@corporacionllequen.cl, llequencentral4@gmail.com             yerkaguileracorporacionllequen@gmail.com</t>
  </si>
  <si>
    <t xml:space="preserve">Se acompañan antecedentes financieros correspondientes al año 2020,  aprobados por el Subdepartamento de Supervisión Financiera Nacional. </t>
  </si>
  <si>
    <t>Informe N°1063 de 2019</t>
  </si>
  <si>
    <t>Informe N° 504, de 2020;   Informe N°456, de 2020.
Informe N°833, de 2020.</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</si>
  <si>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</si>
  <si>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Informe N°1063 de 2019.
Informe N°833,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</si>
  <si>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</si>
  <si>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Informe N°730 de 2018
Informe N°908 de 2018
Informe N°1059 de 2018
Informe N°1063 de 2019</t>
  </si>
  <si>
    <t xml:space="preserve">Informe N° 730, 2018       Informe N° 908, 2018      Informe N° 1059, 2018        Informe N° 1063, 2019                  </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</si>
  <si>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</si>
  <si>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</si>
  <si>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Informe N°908 de 2018</t>
  </si>
  <si>
    <t>Informe N° 908, de 2018.
Informe N°741,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</si>
  <si>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</si>
  <si>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Informe N°606, de 2020.</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</si>
  <si>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</si>
  <si>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</si>
  <si>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</si>
  <si>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</si>
  <si>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</si>
  <si>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</si>
  <si>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</si>
  <si>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</si>
  <si>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</si>
  <si>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</si>
  <si>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</si>
  <si>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</si>
  <si>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</si>
  <si>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</si>
  <si>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</si>
  <si>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Informe N°511, de 2020.</t>
  </si>
  <si>
    <t>Se acompaña certificado financiero de la Institución correspondientes al año 2019, aprobado por el Sub Departamento de Supervisión Financiera Nacional .Certificado financiero legalizado ante notario.</t>
  </si>
  <si>
    <t>Informe N°1063 de 2019;  Informe N°456 de 2020.</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</si>
  <si>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</si>
  <si>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</si>
  <si>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Informe N°1059 de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</si>
  <si>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</si>
  <si>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</si>
  <si>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</si>
  <si>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</si>
  <si>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</si>
  <si>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</si>
  <si>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</si>
  <si>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Informe N° 643, 2020</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</si>
  <si>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t>
  </si>
  <si>
    <t>Informe N°730 de 2018
Informe N°820 de 2018
Informe N°1063 de 2019
Informe N°908 de 2018</t>
  </si>
  <si>
    <t>Informe N° 730, 2018         Informe N° 820, 2018                 Informe N° 1063, 2019                  Informe N° 908,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</si>
  <si>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</si>
  <si>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</si>
  <si>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</si>
  <si>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</si>
  <si>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</si>
  <si>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</si>
  <si>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</si>
  <si>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</si>
  <si>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</si>
  <si>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</si>
  <si>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</si>
  <si>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Informe N°741, de 2020.</t>
  </si>
  <si>
    <t>Informe N°719, de 2020.</t>
  </si>
  <si>
    <t xml:space="preserve">Informe N°908 de 2018
Informe N°953 de 2018
Informe N°1005 de 2018
Informe N°1059 de 2018
Informe N°1063 de 2019
</t>
  </si>
  <si>
    <t>Informe N° 908, 2018      Informe N° 953, 2018                   Informe N° 1005, 2018                Informe N° 1059, 2018                          Informe N° 1063, 2019</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</si>
  <si>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</si>
  <si>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Informe N°456, de 2020.</t>
  </si>
  <si>
    <t xml:space="preserve">De 13 de mayo de 2017 al 13 de mayo de 2021. </t>
  </si>
  <si>
    <t>Informe N°833, de 2020.</t>
  </si>
  <si>
    <t>Informe N° 908, 2018</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</si>
  <si>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</si>
  <si>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</si>
  <si>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</si>
  <si>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</si>
  <si>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t>
  </si>
  <si>
    <t>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t>
  </si>
  <si>
    <t>Informe N°820 de 2018
Informe N°1004 de 2018</t>
  </si>
  <si>
    <t>Informe N°820, 2018       Informe N° 1004, 2018</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</si>
  <si>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</si>
  <si>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</si>
  <si>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</si>
  <si>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Certificado de Vigencia de Persona Jurídica sin Fines de Lucro, Folio Nº 50037888006, de fecha 01 de marzo de 2021, del Servicio de Registro Civil e Identificación.</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</si>
  <si>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</si>
  <si>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</si>
  <si>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</si>
  <si>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</si>
  <si>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</si>
  <si>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Informe N°462,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</si>
  <si>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</si>
  <si>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</si>
  <si>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</si>
  <si>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</si>
  <si>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</si>
  <si>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</si>
  <si>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</si>
  <si>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Informe N°953 de 2018
Informe N°1005 de 2018</t>
  </si>
  <si>
    <t xml:space="preserve"> Informe N° 953, 2018       Informe N° 1005, 2018</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</si>
  <si>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</si>
  <si>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</si>
  <si>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Miguel Abdó Ara</t>
  </si>
  <si>
    <t>Claudio Rosamel Lavado Castro,                           En carácter de Subrogante:
Cristóbal Tomas Kunstman Collado</t>
  </si>
  <si>
    <t>Aldo Rodrigo Pinuer Solis      Alcaldesa(S): Loreto Cabezas Soto (desde 12-03-2021 al 12-04-2021)</t>
  </si>
  <si>
    <t xml:space="preserve">Pablo Andrés Flores Merino
</t>
  </si>
  <si>
    <t>Nelson Antonio Santana Hernández,</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</si>
  <si>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</si>
  <si>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</si>
  <si>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</si>
  <si>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</si>
  <si>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</si>
  <si>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</si>
  <si>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</si>
  <si>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RODRIGO FERNANDO VALDIVIA ORIAS 
En carácter de subrogantes del Alcalde, podrán representar legalmente al Organismo Colaborador las siguientes personas, conforme al orden que se señala:
1-CLAUDIO OLIVA REYES
2-JUAN EUGENIN EUGENIN
3.- ALEJANDRO REYES CATALÁN
4.- CARLOS MORENO URRA
</t>
  </si>
  <si>
    <t>Juan Rozas Romero. Decreto N° 3713 de 23 de marzo de 2020 que establece el orden de subrogancia del alcalde:
1.- Analía Carvajal Olmos, Administradora Municipal.
2.- Ana Mría Rodrigo Churruca, Directora de Control.
3.- Erika Parada Ibáñez, Directora de Desarrollo Comunitario.
4.- Héctor Rocha Pérez, Secretario Comunal de Planificación.
5.- Rogelio Acuña Ríos, Director de Obras Municipales.
6.- Hugo Villar Cisternas, Secretario Municipal.
7.- Norma Caceres Castillo, Directora de Tránsito y Transporte.</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</si>
  <si>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</si>
  <si>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</si>
  <si>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</si>
  <si>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Washington Arnaldo Ulloa Villarroel. SUBROGANTES: 1°: Víctor Manuel Pérez Frías     2° José Francisco Ruiz Uribe
</t>
  </si>
  <si>
    <t xml:space="preserve">
I. Municipalidad de Quintero.
</t>
  </si>
  <si>
    <t>LEONEL RENAN CADIZ SOTO RUT: 12.043.065-3</t>
  </si>
  <si>
    <t>Bernardo Candía Henríquez, Alcalde.
Luis Alberto Barría Obando, subrogará al Alcalde entre el 16 de abril y el 17 de mayo de 2021.</t>
  </si>
  <si>
    <t>Municipalidad. Constitución Política de la República, art. 107.</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</si>
  <si>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</si>
  <si>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</si>
  <si>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</si>
  <si>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</si>
  <si>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</si>
  <si>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</si>
  <si>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Directorio prorrogado por un año, a contar del 27 de febrero de 2021 al 27 de febrero de 2024.</t>
  </si>
  <si>
    <t>Julio Salazar Veloso, 
Luis Elías Jara Martínez, 
Marco Durán Roa, 
(Podrán actuar conjunta o indistintamente).</t>
  </si>
  <si>
    <t xml:space="preserve">Cousiño N°137, comuna de Coronel, Región del Biobío
</t>
  </si>
  <si>
    <t>Teléfonos:  41 2876235 – 41 2871238</t>
  </si>
  <si>
    <t>Informe N°8, de 2021.</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</si>
  <si>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</si>
  <si>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</si>
  <si>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</si>
  <si>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</si>
  <si>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Certificado de Vigencia Folio Nº 500370873274, otorgado el 12 de febrero de 2021, del Servicio de Registro Civil e Identificación.</t>
  </si>
  <si>
    <t>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t>
  </si>
  <si>
    <t xml:space="preserve">Antecedentes financieros correspondientes al año 2020, pendientes de aprobación por el Sub Depto de Supervisión Financiera Nacional. </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</si>
  <si>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</si>
  <si>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</si>
  <si>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</si>
  <si>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</si>
  <si>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</si>
  <si>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</si>
  <si>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</si>
  <si>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</si>
  <si>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</si>
  <si>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</si>
  <si>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</si>
  <si>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</si>
  <si>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</si>
  <si>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</si>
  <si>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</si>
  <si>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</si>
  <si>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</si>
  <si>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</si>
  <si>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</si>
  <si>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</si>
  <si>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</si>
  <si>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</si>
  <si>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</si>
  <si>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</si>
  <si>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t>
  </si>
  <si>
    <t>Graciana Fernanda Farías Cortés
Raúl Fernández Bacciarini
Camila Sánchez Soto
Jessica Lorena Soto Arellano</t>
  </si>
  <si>
    <t xml:space="preserve">Juan de Pineda 7580, La Florida, Santiago
</t>
  </si>
  <si>
    <t xml:space="preserve">224000227.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</si>
  <si>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</si>
  <si>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</si>
  <si>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Informe N°535,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</si>
  <si>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</si>
  <si>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</si>
  <si>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</si>
  <si>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</si>
  <si>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</si>
  <si>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</si>
  <si>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</si>
  <si>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</si>
  <si>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</si>
  <si>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</si>
  <si>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</si>
  <si>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</si>
  <si>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</si>
  <si>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</si>
  <si>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</si>
  <si>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</si>
  <si>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</si>
  <si>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</si>
  <si>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</si>
  <si>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</si>
  <si>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Informe N°730 de 2018</t>
  </si>
  <si>
    <t>Informe N°393, de 2020.
Informe N°606, de 2020.</t>
  </si>
  <si>
    <t>Informe N° 730 de  2018</t>
  </si>
  <si>
    <r>
      <rPr>
        <sz val="8"/>
        <color theme="1"/>
        <rFont val="Calibri"/>
        <family val="2"/>
        <scheme val="minor"/>
      </rPr>
      <t>Certificado de vigencia, folio Nº 500356979058, de 19 de noviembre de 2020, del Servicio de Registro Civil e Identificación.</t>
    </r>
    <r>
      <rPr>
        <sz val="8"/>
        <rFont val="Calibri"/>
        <family val="2"/>
        <scheme val="minor"/>
      </rPr>
      <t xml:space="preserve">
</t>
    </r>
  </si>
  <si>
    <r>
      <t xml:space="preserve">Presidente: Obispo (H) Neftalí Aravena Bravo,
</t>
    </r>
    <r>
      <rPr>
        <sz val="8"/>
        <color theme="1"/>
        <rFont val="Calibri"/>
        <family val="2"/>
        <scheme val="minor"/>
      </rPr>
      <t xml:space="preserve">Poder: Superintendente Distrito Concepción: Olga Romero Sanzana, </t>
    </r>
    <r>
      <rPr>
        <sz val="8"/>
        <rFont val="Calibri"/>
        <family val="2"/>
        <scheme val="minor"/>
      </rPr>
      <t xml:space="preserve">
</t>
    </r>
  </si>
  <si>
    <r>
      <t xml:space="preserve">Presidente: (Alcalde) Juan Eduardo Vera Sanhueza
Secretario General: Marcelo Fuentes García
</t>
    </r>
    <r>
      <rPr>
        <sz val="8"/>
        <color rgb="FFFF0000"/>
        <rFont val="Calibri"/>
        <family val="2"/>
        <scheme val="minor"/>
      </rPr>
      <t xml:space="preserve">Según Resolución N° 193, de 10 de marzo de 2017, dictada por el Secretario General de la entidad, don Marcelo Fuentes García, lo subrogará en su cargo, don Luis Carrillo Duhalde.   </t>
    </r>
    <r>
      <rPr>
        <sz val="8"/>
        <rFont val="Calibri"/>
        <family val="2"/>
        <scheme val="minor"/>
      </rPr>
      <t xml:space="preserve">
</t>
    </r>
  </si>
  <si>
    <r>
      <rPr>
        <sz val="8"/>
        <rFont val="Calibri"/>
        <family val="2"/>
        <scheme val="minor"/>
      </rPr>
      <t xml:space="preserve">Angachilla, Km. 5, Parcela Arquenco, S/N,  Valdivia, </t>
    </r>
    <r>
      <rPr>
        <sz val="8"/>
        <color theme="1"/>
        <rFont val="Calibri"/>
        <family val="2"/>
        <scheme val="minor"/>
      </rPr>
      <t xml:space="preserve">
</t>
    </r>
  </si>
  <si>
    <r>
      <rPr>
        <sz val="8"/>
        <rFont val="Calibri"/>
        <family val="2"/>
        <scheme val="minor"/>
      </rPr>
      <t>Fono fijo: 52-2247556
Fono celular: 9-68328551</t>
    </r>
    <r>
      <rPr>
        <sz val="8"/>
        <color theme="1"/>
        <rFont val="Calibri"/>
        <family val="2"/>
        <scheme val="minor"/>
      </rPr>
      <t xml:space="preserve">
</t>
    </r>
  </si>
  <si>
    <r>
      <t>Certificado de Vigencia Folio Nº 500227187103, de fecha 14 de mayo de 2019, del Servicio de Registro Civil e Identificación.</t>
    </r>
    <r>
      <rPr>
        <sz val="8"/>
        <color rgb="FFFF0000"/>
        <rFont val="Calibri"/>
        <family val="2"/>
        <scheme val="minor"/>
      </rPr>
      <t xml:space="preserve"> 03-11-20 Se envía carta solicitando antecedentes actualizados al año 2020.</t>
    </r>
  </si>
  <si>
    <t>69181100K</t>
  </si>
  <si>
    <t>65316310 K</t>
  </si>
  <si>
    <t xml:space="preserve">Presidente: Obispo (H) Neftalí Aravena Bravo,
Poder: Superintendente Distrito Concepción: Olga Romero Sanzana, 
</t>
  </si>
  <si>
    <t xml:space="preserve">Certificado de vigencia, folio Nº 500356979058, de 19 de noviembre de 2020, del Servicio de Registro Civil e Identificación.
</t>
  </si>
  <si>
    <t xml:space="preserve">Fono fijo: 52-2247556
Fono celular: 9-68328551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</si>
  <si>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</si>
  <si>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 xml:space="preserve">Angachilla, Km. 5, Parcela Arquenco, S/N,  Valdivia, 
</t>
  </si>
  <si>
    <t>Certificado de Vigencia Folio Nº 500227187103, de fecha 14 de mayo de 2019, del Servicio de Registro Civil e Identificación. 03-11-20 Se envía carta solicitando antecedentes actualizados al año 2020.</t>
  </si>
  <si>
    <t>71.965.100-3</t>
  </si>
  <si>
    <t>70.996.300-7</t>
  </si>
  <si>
    <t>Se acompañan Antecedentes financieros del año 2020, aprobados por el Subdepartamento de Supervisión Financiera de la Dirección Nacional.</t>
  </si>
  <si>
    <t>Última elección (ratificación) es de fecha 17 de marzo de 2021</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</si>
  <si>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</si>
  <si>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</si>
  <si>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</si>
  <si>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Presidenta: Carol Opazo Espinoza, 
Vice – presidente: Leonardo Vásquez Tricot
Secretaria: Ana Rosa Rojas Guevara, 
Tesorera: Francisca Figueroa Gutiérrez,       Directora Ejecutiva:
Evelyne Ruth Zwir, RUT N° 24.462.584-3</t>
  </si>
  <si>
    <t xml:space="preserve">Presidenta:
Carol Opazo Espinoza, 
Directora Ejecutiva:
Evelyne Ruth Zwir, </t>
  </si>
  <si>
    <t xml:space="preserve">
I. Municipalidad de María Pinto.
</t>
  </si>
  <si>
    <t>CLAUDIO NICOLAS CASTRO SALAS,   Subrogantes: Romy Alamo Pichara, Víctor Hugo Miranda Pérez y Alejandra de la Barra Manríquez</t>
  </si>
  <si>
    <t xml:space="preserve">Osiel del Rosario Soto Lagos.
</t>
  </si>
  <si>
    <t>San Ignacio</t>
  </si>
  <si>
    <t>69.140.800-0</t>
  </si>
  <si>
    <t xml:space="preserve">Instituto para el Desarrollo Comunitario IDECO Miguel de Pujadas Vergara. 
</t>
  </si>
  <si>
    <t xml:space="preserve">ANTECEDENTES CORRESPONDIENTES AL AÑO 2020, aprobado por el SUB DEPARTAMENTO DE SUPERVISIÓN FINANCIERA </t>
  </si>
  <si>
    <t xml:space="preserve">Certificado de Vigencia de Persona Jurídica sin fines de lucro Folio N° 500388817057, de 14 de mayo de 2021.
</t>
  </si>
  <si>
    <t>Presidente:
Adolfo Andrés Farías Salgado, 
Vicepresidente: 
Miguel Ormeño Pitriqueo, 
Secretario: 
Jorge Eliazar Bravo Cáceres,
Tesorera: 
Eugenia Margarita Fernández Espinoza, 
Director: 
Pedro Esteban García Villagra, 
 Según consta en Certificado de Directorio, Folio N°500388817323, de 14 de mayo de 2021.</t>
  </si>
  <si>
    <t>Adolfo Andrés Farías Salgado,                            Nicolás Elías Marín Machuca</t>
  </si>
  <si>
    <t>adolfo.farias@ongrenuevo.cl</t>
  </si>
  <si>
    <t>Certificado Financiero 2020, aprobado por el Subdepartamento de Supervisión financiera Nacional.</t>
  </si>
  <si>
    <r>
      <rPr>
        <b/>
        <sz val="8"/>
        <rFont val="Calibri"/>
        <family val="2"/>
        <scheme val="minor"/>
      </rPr>
      <t xml:space="preserve">Institución eclesiastica. </t>
    </r>
    <r>
      <rPr>
        <sz val="8"/>
        <rFont val="Calibri"/>
        <family val="2"/>
        <scheme val="minor"/>
      </rPr>
      <t xml:space="preserve">Erigida conforme al derecho canónico
</t>
    </r>
  </si>
  <si>
    <t>Suma de MAYO</t>
  </si>
  <si>
    <t>Suma de TOTAL</t>
  </si>
  <si>
    <t>FUNDACION FAMILIA NAZARETH</t>
  </si>
  <si>
    <t>FUNDACION TRABAJO CON SENTIDO</t>
  </si>
  <si>
    <t>CORPORACIÓN AYUDA Y PROTEGE AL NIÑO, NIÑA Y ADOLESCENTE</t>
  </si>
  <si>
    <t>APARECE EN JURIDICO</t>
  </si>
  <si>
    <t>APARECE EN SENAINFO</t>
  </si>
  <si>
    <t>INSTITUCION</t>
  </si>
  <si>
    <t>OBSERVACION</t>
  </si>
  <si>
    <t>En juridico a parece como  1700 y en senainfo 3860</t>
  </si>
  <si>
    <t xml:space="preserve"> ILUSTRE MUNICIPALIDAD DE COMBARBALA</t>
  </si>
  <si>
    <t xml:space="preserve">en el listado de juridico aparece como codigo de institucion  7476 y 6720 , ambas a parecen como municipalidad de combarbala.  Para  los codigos de proyectos vigentes 1040224-1040275 aparece como codigo de institucion 5070. </t>
  </si>
  <si>
    <t xml:space="preserve"> ILUSTRE MUNICIPALIDAD DE PICHIDEGUA</t>
  </si>
  <si>
    <t xml:space="preserve">En el listado de juridico aparece como 7524 y  el proyecto vigente 1060231 utiliza el codigo de institucion en el senainfo 6720 </t>
  </si>
  <si>
    <t>En el listado de juridico aparece en blanco el codigo de institucion</t>
  </si>
  <si>
    <t>en el listado de juridico aparece como 7171  revisando el senainfo ese codigo corresponde a ORGANIZACION COMUNITARIA FUNCIONAL CENTRO INTEGRAL INFANCIA Y FAMILIA , por tanto ese codigo no corresponde a la Municipalidad de Maria Pinto</t>
  </si>
  <si>
    <t>en el senainfo aparece como codigo de institucion 7745</t>
  </si>
  <si>
    <t>en el senainfo aparece como codigo de institucion 7729</t>
  </si>
  <si>
    <t>en el senainfo aparece como codigo de institucion 7730</t>
  </si>
  <si>
    <t>en el senainfo aparece como codigo de institucion 7727</t>
  </si>
  <si>
    <t>en el senainfo aparece como codigo de institucion 7731</t>
  </si>
  <si>
    <t xml:space="preserve"> FUNDACIÓN PARES</t>
  </si>
  <si>
    <t>en el senainfo aparece como codigo de institucion 7714</t>
  </si>
  <si>
    <t>Suma de Suma de TOTAL</t>
  </si>
  <si>
    <t>PENDIENTE</t>
  </si>
  <si>
    <t>en el senainfo aparece como codigo de institucion 6871</t>
  </si>
  <si>
    <t>en el senainfo aparece como codigo de institucion 7726</t>
  </si>
  <si>
    <t>en el senainfo aparece como codigo de institucion 7708</t>
  </si>
  <si>
    <t>en el senainfo aparece como codigo de institucion 7701</t>
  </si>
  <si>
    <t>en el senainfo aparece como codigo de institucion 7700</t>
  </si>
  <si>
    <t>FUNDACION CIUDAD DEL NINO EX CONSEJO DE DEFENSA DEL NINO</t>
  </si>
  <si>
    <t>FUNDACION CIUDAD DEL NINO RICARDO ESPINOSA</t>
  </si>
  <si>
    <t>ORDEN DE LA BIENAVENTURADA VIRGEN MARIA DE LA MERCED O PROVINCIA MERCEDARIA DE CHILE</t>
  </si>
  <si>
    <t xml:space="preserve"> 
RANCAGUA</t>
  </si>
  <si>
    <t>LLAILLAY</t>
  </si>
  <si>
    <t>ORGANIZACION NO GUBERNAMENTAL DE DESARROLLO SOCIAL CREATIVA</t>
  </si>
  <si>
    <t>ILUSTRE MUNICIPALIDAD DE MACHALI</t>
  </si>
  <si>
    <t>CORPORACION SOCIAL Y EDUCACIONAL RENASCI</t>
  </si>
  <si>
    <t>TILTIL</t>
  </si>
  <si>
    <t>PAIGUANO</t>
  </si>
  <si>
    <t>GOBERNACION PROVINCIAL DE CHOAPA</t>
  </si>
  <si>
    <t>CORPORACION VIVO INCLUSION</t>
  </si>
  <si>
    <t>VINA DEL MAR</t>
  </si>
  <si>
    <t>COMPANIA DE LAS HIJAS DE LA CARIDAD DE SAN VICENTE DE PAUL</t>
  </si>
  <si>
    <t>CANETE</t>
  </si>
  <si>
    <t>PENAFLOR</t>
  </si>
  <si>
    <t>VICUNA</t>
  </si>
  <si>
    <t>NUNOA</t>
  </si>
  <si>
    <t>PENALOLEN</t>
  </si>
  <si>
    <t>FUNDACION PAULA JARAQUEMADA ALQUIZAR</t>
  </si>
  <si>
    <t>FUNDACION CENTRO REGIONAL DE ASISTENCIA TECNICA Y EMPRE.FUND.(CRATE)</t>
  </si>
  <si>
    <t>COLBUN</t>
  </si>
  <si>
    <t>CORPORACION DEMOS UNA OPORTUNIDAD AL MENOR O CREDITO AL MENOR</t>
  </si>
  <si>
    <t>CHANARAL</t>
  </si>
  <si>
    <t>ORGANIZACION NO GUBERNAMENTAL DE DESARROLLO CORPORACION DE APOYO AL DESARROLL AUTOGESTIONADO GRADA</t>
  </si>
  <si>
    <t>ILUSTRE MUNICIPALIDAD DE PENALOLEN</t>
  </si>
  <si>
    <t>CORPORACION NUESTRA AYUDA INSPIRADA EN MARIA - CURICO TAMBIEN DENOMINADA CORPORACION NAIM CURICO</t>
  </si>
  <si>
    <t>ILUSTRE MUNICIPALIDAD DE TOME</t>
  </si>
  <si>
    <t>ILUSTRE MUNICIPALIDAD DE CANETE</t>
  </si>
  <si>
    <t>ILUSTRE MUNICIPALIDAD DE TIRUA</t>
  </si>
  <si>
    <t>ORGANIZACION COMUNITARIA FUNCIONAL CENTRO CULTURAL Y SOCIAL CENTRO DE APOYO AL NINO Y LA FAMILIA</t>
  </si>
  <si>
    <t>LOS ALAMOS</t>
  </si>
  <si>
    <t>ILUSTRE MUNICIPALIDAD DE PENAFLOR</t>
  </si>
  <si>
    <t>RIO IBANEZ</t>
  </si>
  <si>
    <t>CORPORACION AMULEN PROFESIONALES</t>
  </si>
  <si>
    <t>FUNDACION GUADALUPE ACOGE</t>
  </si>
  <si>
    <t>O.N.G. PARA EL DESARROLLO DE LA EDUCACION CRATEDUC</t>
  </si>
  <si>
    <t>FUNDACION CREESER</t>
  </si>
  <si>
    <t>FUNDACION DOLMA POR LOS DERECHOS DE LA INFANCIA Y ANCIANIDAD</t>
  </si>
  <si>
    <t>CORPORACION AYUDA Y PROTEGE AL NINO, NINA Y ADOLESCENTE</t>
  </si>
  <si>
    <t>Intendencia Regional de Antofagasta</t>
  </si>
  <si>
    <t>julio</t>
  </si>
  <si>
    <t>acumulado</t>
  </si>
  <si>
    <t>LOS MONTOS INFORMADOS CORRESPONDEN A LOS CANCELADOS EN EL PERÍODO ENERO - JULIO 2021</t>
  </si>
  <si>
    <t>MONTO MES DE JULIO</t>
  </si>
  <si>
    <t xml:space="preserve"> ISTITUCIÓ</t>
  </si>
  <si>
    <t>65103955K</t>
  </si>
  <si>
    <t>INTENDENCIA REGIONAL DE ANTOFAGASTA</t>
  </si>
  <si>
    <t>en el senainfo aparece como codigo de institucion 7757</t>
  </si>
  <si>
    <t xml:space="preserve">
I. Municipalidad de Chillan
</t>
  </si>
  <si>
    <t xml:space="preserve">
I. Municipalidad de Chillan Viejo
</t>
  </si>
  <si>
    <t xml:space="preserve">
I. Municipalidad de Combarbala
</t>
  </si>
  <si>
    <t xml:space="preserve">
I. Municipalidad de Los alamos.
</t>
  </si>
  <si>
    <t xml:space="preserve">
I. Municipalidad de Los angeles
</t>
  </si>
  <si>
    <t>Ilustre Municipalidad de San Fabian</t>
  </si>
  <si>
    <t xml:space="preserve">
I. Municipalidad de San Nicolas
</t>
  </si>
  <si>
    <t xml:space="preserve">
I. Municipalidad de Santa Barbara
</t>
  </si>
  <si>
    <t xml:space="preserve">
Parroquia Los Santos angeles Custodios
</t>
  </si>
  <si>
    <t>Fundacion hogar de menores de belen</t>
  </si>
  <si>
    <t>Hogares Evangelicos de Chile</t>
  </si>
  <si>
    <t xml:space="preserve">
I. Municipalidad de Alhue
</t>
  </si>
  <si>
    <t xml:space="preserve">
I. Municipalidad de Aysen
</t>
  </si>
  <si>
    <t xml:space="preserve">
I. Municipalidad de Chepica
</t>
  </si>
  <si>
    <t xml:space="preserve">
I. Municipalidad de Hualpen
</t>
  </si>
  <si>
    <t xml:space="preserve">
I. Municipalidad de Licanten
</t>
  </si>
  <si>
    <t xml:space="preserve">
I. Municipalidad de Mulchen
</t>
  </si>
  <si>
    <t xml:space="preserve">
I. Municipalidad de Ninhue
</t>
  </si>
  <si>
    <t xml:space="preserve">
I. Municipalidad de Olmue
</t>
  </si>
  <si>
    <t>Ilustre Municipalidad de Pitrufquen</t>
  </si>
  <si>
    <t xml:space="preserve">
I. Municipalidad de Puren
</t>
  </si>
  <si>
    <t xml:space="preserve">
I. Municipalidad de Quilpue.
</t>
  </si>
  <si>
    <t xml:space="preserve">
I. Municipalidad de San Jose de Maipo
</t>
  </si>
  <si>
    <t xml:space="preserve">
I. Municipalidad de Tolten
</t>
  </si>
  <si>
    <t xml:space="preserve">
I. Municipalidad de Tome
</t>
  </si>
  <si>
    <t xml:space="preserve">
I. Municipalidad de Traiguen
</t>
  </si>
  <si>
    <t xml:space="preserve">
Ilustre Municipalidad de Vichuquen
</t>
  </si>
  <si>
    <t>Iglesia Evangelica Asamblea de Dios Osorno.</t>
  </si>
  <si>
    <t xml:space="preserve">Iglesia Evangelica Luterana de Valdivia. 
</t>
  </si>
  <si>
    <t xml:space="preserve">
Obispado de San Jose de Melipilla  
</t>
  </si>
  <si>
    <t>Parroquia San Enrique de Puren</t>
  </si>
  <si>
    <t xml:space="preserve">Parroquia San Jose de Curanilahue </t>
  </si>
  <si>
    <t>Parroquia San Jose Obrero de Vallenar</t>
  </si>
  <si>
    <t>Aldeas Infantiles S.O.S. Valparaiso</t>
  </si>
  <si>
    <t>Gendarmeria de Chile</t>
  </si>
  <si>
    <t xml:space="preserve">
Hogar Indigena de Santa Barbara
</t>
  </si>
  <si>
    <t>I.Municipalidad de Alto Biobio</t>
  </si>
  <si>
    <t xml:space="preserve">
I. Municipalidad de Conchali
</t>
  </si>
  <si>
    <t xml:space="preserve">
I. Municipalidad de Curacautin
</t>
  </si>
  <si>
    <t xml:space="preserve">
I. Municipalidad de Curacavi
</t>
  </si>
  <si>
    <t xml:space="preserve">
I. Municipalidad de  Longavi
</t>
  </si>
  <si>
    <t xml:space="preserve">
I. Municipalidad de Machali
</t>
  </si>
  <si>
    <t xml:space="preserve">
I. Municipalidad de Maria Pinto.
</t>
  </si>
  <si>
    <t xml:space="preserve">
I. Municipalidad de Maullin
</t>
  </si>
  <si>
    <t xml:space="preserve">
I. Municipalidad de Puchuncavi
</t>
  </si>
  <si>
    <t xml:space="preserve">
I. Municipalidad de Rio Bueno
</t>
  </si>
  <si>
    <t xml:space="preserve">
I. Municipalidad de Rio Negro
</t>
  </si>
  <si>
    <t xml:space="preserve">
I. Municipalidad de San Joaquin. 
</t>
  </si>
  <si>
    <t xml:space="preserve">
I. Municipalidad de Santa Maria
</t>
  </si>
  <si>
    <t xml:space="preserve">
I. Municipalidad de Valparaiso
</t>
  </si>
  <si>
    <t>Instituto de la Bienaventurada Virgen Maria</t>
  </si>
  <si>
    <t xml:space="preserve">Instituto de la Sordera de Valparaiso. 
</t>
  </si>
  <si>
    <t xml:space="preserve">Instituto Chileno de Estudios Humanisticos ICHE 
</t>
  </si>
  <si>
    <t>Orden Siervos de Maria</t>
  </si>
  <si>
    <t xml:space="preserve">
Policia de Investigaciones de Chile 
</t>
  </si>
  <si>
    <t>Parroquia San Agustin de Puerto Octay</t>
  </si>
  <si>
    <t>Parroquia Santisima Virgen de la Merced</t>
  </si>
  <si>
    <t>Sanatorio Maritimo San Juan de Dios</t>
  </si>
  <si>
    <t>Sociedad Protectora de Ciegos Santa Lucia</t>
  </si>
  <si>
    <t xml:space="preserve">Universidad del Bio Bio
</t>
  </si>
  <si>
    <t>Universidad de Valparaiso</t>
  </si>
  <si>
    <t>VICARiA DE LA PASTORAL SOCIAL</t>
  </si>
  <si>
    <t xml:space="preserve">NOMBRE INSTITUCIoN </t>
  </si>
  <si>
    <t>Asociacion Comunita Papa Giovanni XXIII</t>
  </si>
  <si>
    <t>Asociacion Chilena de Naciones Unidas Region Del Biobio</t>
  </si>
  <si>
    <t>Asociacion Indigena TRAYENCO</t>
  </si>
  <si>
    <t xml:space="preserve">Asociacion Trascender </t>
  </si>
  <si>
    <t>Corporacion Agencia Adventista de Desarrollo y Recursos Asistenciales (ADRA-CHILE)</t>
  </si>
  <si>
    <t>Aldeas Infantiles S.O.S.  -Concepcion</t>
  </si>
  <si>
    <t>Arzobispado de Concepcion</t>
  </si>
  <si>
    <t>Asociacion Cristiana de Jovenes de Antofagasta (ACJ Antofagasta)</t>
  </si>
  <si>
    <t>Asociacion Cristiana de Jovenes ACJ de Iquique</t>
  </si>
  <si>
    <t>Asociacion Cristiana de Jovenes de Temuco o YMCA Temuco</t>
  </si>
  <si>
    <t>Asociacion Cristiana de Jovenes de Valparaiso</t>
  </si>
  <si>
    <t>Asociacion Protectora de Menores de Arica</t>
  </si>
  <si>
    <t xml:space="preserve">Club de Leones Concepcion-Hualpen </t>
  </si>
  <si>
    <t>Comunidad de Renovacion Cristiana de Laja</t>
  </si>
  <si>
    <t xml:space="preserve">Congregacion  del Amor Misericordioso   </t>
  </si>
  <si>
    <t xml:space="preserve">Congregacion  Religiosa de La Sagrada Familia de Urgel </t>
  </si>
  <si>
    <t xml:space="preserve">Congregacion del Buen Pastor </t>
  </si>
  <si>
    <t xml:space="preserve">Congregacion  Hermanas Carmelitas Teresas de San Jose </t>
  </si>
  <si>
    <t>Congregacion Hermanas de la Providencia</t>
  </si>
  <si>
    <t>Congregacion Purisimo Corazon de Maria</t>
  </si>
  <si>
    <t>Congregacion Hermanas Maestras de la  Santa Cruz</t>
  </si>
  <si>
    <t>Congregacion Hermanas Terciarias Capuchinas de la Sagrada Familia</t>
  </si>
  <si>
    <t xml:space="preserve">Congregacion  Instituto Hijas de Maria Auxiliadora    </t>
  </si>
  <si>
    <t>Congregacion Hijas de San Jose Protectoras de la Infancia</t>
  </si>
  <si>
    <t xml:space="preserve">Congregacion de Religiosas Adoratrices Esclavas del Santisimo Sacramento y de la Caridad. </t>
  </si>
  <si>
    <t xml:space="preserve">Congregacion de las Religiosas Franciscanas Misioneras del Sagrado Corazon  </t>
  </si>
  <si>
    <t>Congregacion Religiosas Mercedarias Francesas</t>
  </si>
  <si>
    <t xml:space="preserve">Congregacion Religiosas Siervas de Maria Dolorosa </t>
  </si>
  <si>
    <t>Congregacion  Salesiana de Chile</t>
  </si>
  <si>
    <t xml:space="preserve">Congregacion Siervas de San Jose </t>
  </si>
  <si>
    <t>Corporacion Acogida</t>
  </si>
  <si>
    <t>Corporacion Alianzas</t>
  </si>
  <si>
    <t>Corporacion Amulen Profesionales</t>
  </si>
  <si>
    <t>Corporacion Asociacion Damas Salesianas</t>
  </si>
  <si>
    <t xml:space="preserve">
Corporacion Asamblea de Dios Autonoma de Lautaro
</t>
  </si>
  <si>
    <t>Corporacion Asociacion Chilena de Padres y Amigos de los Autistas Santiago, que tambien podra usar la sigla ASPAUT.</t>
  </si>
  <si>
    <t>Corporacion de Asociacion de Padres y Amigos de los Autistas V Region.</t>
  </si>
  <si>
    <t>Corporacion Centro de Apoyo y Formacion Integral Tarapaca CEAFIT.</t>
  </si>
  <si>
    <t>Corporacion Centro de Iniciativa Empresarial- CIEM Villarrica.</t>
  </si>
  <si>
    <t xml:space="preserve">Corporacion Casa del Cerro </t>
  </si>
  <si>
    <t>Corporacion Centro para el Desarrollo de la Araucania -Trafkin</t>
  </si>
  <si>
    <t>Corporacion “Chile Derechos Centro de Estudios y Desarrollo Social”, CHILE DERECHOS o CHIDERE.</t>
  </si>
  <si>
    <t>Corporacion Comunidad Terapeutica Esperanza</t>
  </si>
  <si>
    <t>Centro de Rehabilitacion y Educacion Especial de Arica “CREE”</t>
  </si>
  <si>
    <t>“Corporacion de Apoyo Integral para el Adulto Mayor” y/o “Corporacion Laureles”.</t>
  </si>
  <si>
    <t>Corporacion de Artistas para la Rehabilitacion y Reinsercion Social a Traves del Arte – CoArtRe.</t>
  </si>
  <si>
    <t>Corporacion de Asistencia Judicial de la Region del Biobio.</t>
  </si>
  <si>
    <t>Corporacion de Asistencia Judicial de las regiones de Arica y Parinacota, Tarapaca y Antofagasta.</t>
  </si>
  <si>
    <t>Corporacion de Asistencia Judicial de la Region de Valparaiso.</t>
  </si>
  <si>
    <t>Corporacion de Asistencia Judicial de la Region Metropolitana</t>
  </si>
  <si>
    <t>Corporacion  de Ayuda a la Familia</t>
  </si>
  <si>
    <t xml:space="preserve">
 Corporacion Centro de Estudios para la Educacion, El Riesgo Social y el Derecho
</t>
  </si>
  <si>
    <t xml:space="preserve">Corporacion de Beneficencia Andalien </t>
  </si>
  <si>
    <t>Corporacion de Beneficencia Maria Ayuda</t>
  </si>
  <si>
    <t>Corporacion de Damas Once de Marzo CORDAMAR.</t>
  </si>
  <si>
    <t>Corporacion Cultural Social y de Desarrollo SHALOM</t>
  </si>
  <si>
    <t>poracion de Desarrollo Comunitario y Social CATAMIRA</t>
  </si>
  <si>
    <t>CORPORACIoN DE DESARROLLO Y EXTENSIoN SOCIAL CODESS</t>
  </si>
  <si>
    <t>Corporacion de Desarrollo de San Pedro.</t>
  </si>
  <si>
    <t>Corporacion de Desarrollo Social de la Asociacion Cristiana de Jovenes de Santiago. (ACJ de Santiago)</t>
  </si>
  <si>
    <t xml:space="preserve">Corporacion de Desarrollo Social y Economico Indigena CODESI </t>
  </si>
  <si>
    <t>Corporacion de Desarrollo Social y Educacional Leonardo Da Vinci o CORDES Da Vinci.</t>
  </si>
  <si>
    <t>Corporacion de Desarrollo y Accion Social Cristiana Alborada Chile - Corporacion Alborada Chile</t>
  </si>
  <si>
    <t xml:space="preserve">
“Corporacion de Desarrollo y Accion Social, Cultural y Educacional Arrebol-Chile” o “Corporacion Arrebol-Chile” 
</t>
  </si>
  <si>
    <t xml:space="preserve">Corporacion Derechos Iguales </t>
  </si>
  <si>
    <t>Corporacion de Desarrollo Social Piwkeyen</t>
  </si>
  <si>
    <t>Corporacion de Educacion, Rehabilitacion, Capacitacion, Atencion de Menores y Perfeccionamiento ( C.E.R.C.A.P.)</t>
  </si>
  <si>
    <t>Corporacion de Educacion y Desarrollo Popular “El Trampolin”</t>
  </si>
  <si>
    <t xml:space="preserve">Corporacion de Emprendimiento Social, Corporacion CES.
</t>
  </si>
  <si>
    <t>Corporacion de Estudio, Desarrollo y Capacitacion  A Todo Sur.</t>
  </si>
  <si>
    <t>Corporacion de Formacion Laboral al Adolescente- CORFAL.</t>
  </si>
  <si>
    <t>Corporacion de Oportunidad y Accion Solidaria OPCIoN</t>
  </si>
  <si>
    <t>Corporacion de Profesionales Asociados Interdisciplinarios - CORPAI</t>
  </si>
  <si>
    <t>CORPORACIoN DE PROFESIONALES PARA EL DESARROLLO REGIONAL IQUIQUE</t>
  </si>
  <si>
    <t>Corporacion de Profesionales para la Accion y Promocion Social - CEPAS</t>
  </si>
  <si>
    <t>Corporacion de Rehabilitacion Club de Leones Cruz del Sur.</t>
  </si>
  <si>
    <t xml:space="preserve">Corporacion de Rehabilitacion Club de Leones de Coyhaique
</t>
  </si>
  <si>
    <t>Corporacion de Rehabilitacion de Menores Adictos Amanecer de Calama.</t>
  </si>
  <si>
    <t>Corporacion Demos una Oportunidad al Menor- Credito al Menor</t>
  </si>
  <si>
    <t>Corporacion Educacional Abate Molina de Talca.</t>
  </si>
  <si>
    <t>Corporacion Educacional Centro de Educacion Inclusiva de Adultos Gladys Lazo.</t>
  </si>
  <si>
    <t>Corporacion Educacional El Despertar</t>
  </si>
  <si>
    <t>Corporacion Educacional Sagrada Familia.</t>
  </si>
  <si>
    <t xml:space="preserve">
Corporacion Educacional y Asistencial Hellen Keller
</t>
  </si>
  <si>
    <t>Corporacion Educacional y de Beneficencia Cristo Joven</t>
  </si>
  <si>
    <t>Ejercito de Salvacion.</t>
  </si>
  <si>
    <t>Corporacion en Busca de un Cambio</t>
  </si>
  <si>
    <t xml:space="preserve">
Corporacion Familia de Linares 
</t>
  </si>
  <si>
    <t>Corporacion Integral Educativa y Social para el Desarrollo de la Comunidad- (JUEGATELA)</t>
  </si>
  <si>
    <t xml:space="preserve">Corporacion de Investigacion y Desarrollo de la Sociedad y las Migraciones Colectivo Sin Fronteras </t>
  </si>
  <si>
    <t>Corporacion Futuro Humano</t>
  </si>
  <si>
    <t>Corporacion Gabriela Mistral.</t>
  </si>
  <si>
    <t xml:space="preserve">Corporacion Hope For Children </t>
  </si>
  <si>
    <t>Corporacion Hogar Belen.</t>
  </si>
  <si>
    <t>Corporacion Hogar de Menores Cardenal Jose Maria Caro</t>
  </si>
  <si>
    <t>Corporacion u ONG HUGA</t>
  </si>
  <si>
    <t>Corporacion CICART</t>
  </si>
  <si>
    <t>Corporacion Juvenil de Atencion Infanto-Juvenil La Tribu</t>
  </si>
  <si>
    <t xml:space="preserve">
CORPORACIoN KUYEN MAPU
</t>
  </si>
  <si>
    <t>Corporacion  La Casa del Padre Demetrio</t>
  </si>
  <si>
    <t>Corporacion Las Asambleas de Dios de Chile</t>
  </si>
  <si>
    <t>Corporacion Luz de Cristo</t>
  </si>
  <si>
    <t>Corporacion Luz del Mundo.</t>
  </si>
  <si>
    <t>Corporacion Ahora (ex Corporacion Menores de la Calle Ahora)</t>
  </si>
  <si>
    <t>Corporacion Metodista</t>
  </si>
  <si>
    <t>Corporacion Mision de Maria</t>
  </si>
  <si>
    <t>Corporacion Movimiento Anonimo por la Vida “MAV”</t>
  </si>
  <si>
    <t>Corporacion Municipal de Castro para la Educacion, Salud y Atencion al Menor</t>
  </si>
  <si>
    <t>Corporacion Municipal de Desarrollo Social de Colina</t>
  </si>
  <si>
    <t xml:space="preserve">Corporacion Municipal de Conchali  de Educacion, Salud y Atencion de Menores, CORESAM </t>
  </si>
  <si>
    <t>Corporacion Municipal de Desarrollo Social de Lampa</t>
  </si>
  <si>
    <t>Corporacion Municipal de Desarrollo Social de Cerro Navia</t>
  </si>
  <si>
    <t xml:space="preserve">Corporacion Municipal de Educacion, Salud y Atencion de Menores de Puente Alto </t>
  </si>
  <si>
    <t>Corporacion Municipal de Desarrollo Social de Los Muermos</t>
  </si>
  <si>
    <t>Corporacion Municipal de Desarrollo Social de Pudahuel</t>
  </si>
  <si>
    <t xml:space="preserve">Corporacion Municipal de Desarrollo Social de San Joaquin
</t>
  </si>
  <si>
    <t xml:space="preserve">
Corporacion Municipal de Desarrollo de la comuna de San Vicente de Tagua Tagua.
</t>
  </si>
  <si>
    <t>Corporacion Municipal para el Desarrollo Social de Villa Alemana</t>
  </si>
  <si>
    <t xml:space="preserve">Corporacion Municipal de Quellon para la Educacion, Salud y Atencion del Menor </t>
  </si>
  <si>
    <t>Corporacion Municipal de Melipilla para la Educacion, Salud., Atencion de Menores y Deportes y Recreacion</t>
  </si>
  <si>
    <t xml:space="preserve">Corporacion Municipal de Punta Arenas para la Educacion, Salud y Atencion al Menor </t>
  </si>
  <si>
    <t xml:space="preserve">
Corporacion Municipal de San Fernando para la Atencion de Menores y las areas de Educacion y Salud.
</t>
  </si>
  <si>
    <t>Corporacion Municipal de Educacion, Salud, Cultura y Recreacion de La Florida-COMUDEF</t>
  </si>
  <si>
    <t>Corporacion Municipal de Educacion, Cultura y Atencion al Menor de Quilpue</t>
  </si>
  <si>
    <t>Corporacion Municipal para el Desarrollo Comunal Sol de Atacama</t>
  </si>
  <si>
    <t>Corporacion Nuestra Ayuda Inspirada en Maria, tambien denominada Corporacion Naim.</t>
  </si>
  <si>
    <t>Corporacion Nuestra Ayuda Inspirada en Maria-Curico, tambien denominada Corporacion Naim Curico.</t>
  </si>
  <si>
    <t>Corporacion Obra Don Guanella</t>
  </si>
  <si>
    <t>Corporacion Obra de Maria-Madre de la Misericordia</t>
  </si>
  <si>
    <t>Corporacion para el Desarrollo de la Cultura y la Educacion Personalizada Abierta y Comunitaria “CEPAC”</t>
  </si>
  <si>
    <t xml:space="preserve">Corporacion para el Desarrollo Economico y Social </t>
  </si>
  <si>
    <t>Corporacion para el Desarrollo Integral de la Provincia de Choapa “Luis Galvez Olivares” de Illapel - CORPROCH</t>
  </si>
  <si>
    <t>Corporacion para la Atencion Integral del Maltrato al menor en la region del Bio-Bio CATIM</t>
  </si>
  <si>
    <t>Corporacion para la Equidad, el Derecho y la Justicia Social- CEDEJUS</t>
  </si>
  <si>
    <t>Corporacion para la Nutricion Infantil, CONIN</t>
  </si>
  <si>
    <t xml:space="preserve">Corporacion para el Desarrollo de la Salud Mental Familiar - CODESAM </t>
  </si>
  <si>
    <t>Corporacion para el Fomento del Desarrollo Comunitario, Educativo, Social y Cultural COFEDUC</t>
  </si>
  <si>
    <t>Corporacion para la Orientacion, Proteccion y Rehabilitacion del Menor PROMESI</t>
  </si>
  <si>
    <t>Corporacion Patagonia Renace.</t>
  </si>
  <si>
    <t>Corporacion Privada de Desarrollo Social Epifania</t>
  </si>
  <si>
    <t>Corporacion Privada de Desarrollo Social IX Region, CORPRIX</t>
  </si>
  <si>
    <t>Corporacion de Desarrollo Social Juventudes para el Desarrollo y la Produccion, JUNDEP</t>
  </si>
  <si>
    <t>Corporacion PRODEL</t>
  </si>
  <si>
    <t>Corporacion Programa Interdisciplinario de Investigaciones en Educacion-PIIE</t>
  </si>
  <si>
    <t>Corporacion Programa Poblacional de Servicios La Caleta</t>
  </si>
  <si>
    <t>Corporacion Lafken Profesionales</t>
  </si>
  <si>
    <t xml:space="preserve">Corporacion Kaleidos para la Promocion, Defensa y Restitucion de los Derechos de la Infancia y Adolescencia </t>
  </si>
  <si>
    <t xml:space="preserve">Corporacion “RENACE”.
</t>
  </si>
  <si>
    <t>Corporacion Social y Educacional Renasci</t>
  </si>
  <si>
    <t>Corporacion Servicios para el Desarrollo de los Jovenes SEDEJ</t>
  </si>
  <si>
    <t>Corporacion Servicio Paz y Justicia, SERPAJ-CHILE</t>
  </si>
  <si>
    <t>Corporacion Siempreviva, por los Derechos y la Diversidad</t>
  </si>
  <si>
    <t>Corporacion Tour Marginal</t>
  </si>
  <si>
    <t>Corporacion Asociacion de Asistencia y Desarrollo de Personas Vulnerables  - UNE</t>
  </si>
  <si>
    <t>Corporacion Vivo Inclusion.</t>
  </si>
  <si>
    <t xml:space="preserve">
Fundacion Accion para la Infancia.
</t>
  </si>
  <si>
    <t xml:space="preserve">
Fundacion Aconcagua Mujer
</t>
  </si>
  <si>
    <t>Fundacion Asilo de la Infancia de San Ramon Nonato</t>
  </si>
  <si>
    <t>Fundacion Bautista para Amar</t>
  </si>
  <si>
    <t>Fundacion Bernarda Morin</t>
  </si>
  <si>
    <t>Fundacion Betzaida</t>
  </si>
  <si>
    <t xml:space="preserve">
Fundacion Camina Conmigo
</t>
  </si>
  <si>
    <t>Fundacion CAPTIVA</t>
  </si>
  <si>
    <t>Fundacion Caritas Araucania</t>
  </si>
  <si>
    <t>Fundacion Caritas Diocesana de Linares</t>
  </si>
  <si>
    <t>Fundacion Caritas-Temuco</t>
  </si>
  <si>
    <t>Fundacion Casa de Caridad Don Orione</t>
  </si>
  <si>
    <t>Fundacion Casa Enjambre</t>
  </si>
  <si>
    <t>Fundacion Casa Esperanza E.V.</t>
  </si>
  <si>
    <t>Fundacion Centro de Educacion y Promocion de Accion Solidaria CEPAS</t>
  </si>
  <si>
    <t>Fundacion Centro de Promocion y Prevencion Bonifacia Rodriguez.</t>
  </si>
  <si>
    <t xml:space="preserve">
Fundacion Centro Nacional de la Familia - CENFA
</t>
  </si>
  <si>
    <t>Fundacion Centro Regional de Asistencia Tecnica y Empresarial o Fundacion CRATE</t>
  </si>
  <si>
    <t>Fundacion Cerro Navia Joven</t>
  </si>
  <si>
    <t xml:space="preserve">
Fundacion Chilena de la Adopcion
</t>
  </si>
  <si>
    <t>Fundacion CREA EQUIDAD</t>
  </si>
  <si>
    <t>Fundacion Creando Futuro</t>
  </si>
  <si>
    <t>FUNDACIoN CREESER</t>
  </si>
  <si>
    <t>Fundacion Creseres</t>
  </si>
  <si>
    <t>Fundacion Crispi Lago</t>
  </si>
  <si>
    <t>Fundacion Cristiana de Accion Social y Educacional Funcase</t>
  </si>
  <si>
    <t>FUNDACIoN CRISTOX</t>
  </si>
  <si>
    <t>Fundacion COANIL</t>
  </si>
  <si>
    <t>Fundacion Cuidarte Chile</t>
  </si>
  <si>
    <t xml:space="preserve">
Fundacion Cultural Para La Reinsercion Social iTACA
</t>
  </si>
  <si>
    <t>Fundacion de Beneficencia Cristo Vive</t>
  </si>
  <si>
    <t>Fundacion de Beneficencia de los Sagrados Corazones  SSCC</t>
  </si>
  <si>
    <t>Fundacion de Beneficencia El Peregrino</t>
  </si>
  <si>
    <t>Fundacion de Beneficencia Hogar de Cristo</t>
  </si>
  <si>
    <t>Fundacion de Beneficencia Saint Germain</t>
  </si>
  <si>
    <t xml:space="preserve">
Fundacion de Beneficencia Sentidos
</t>
  </si>
  <si>
    <t>Fundacion Desarrollo Social y Productivo Amautas</t>
  </si>
  <si>
    <t>Fundacion de la Esperanza Joven</t>
  </si>
  <si>
    <t xml:space="preserve">
Fundacion del Instituto de Capacitacion y Especializacion Padre Hurtado o Fundacion ICEPH
</t>
  </si>
  <si>
    <t xml:space="preserve">Fundacion de Prevencion de Violencia Infantil PREVIF 
(antes denominada Fundacion de Prevencion de Violencia Intrafamiliar)
</t>
  </si>
  <si>
    <t>FUNDACIoN DOLMA POR LOS DERECHOS DE LA INFANCIA Y ANCIANIDAD</t>
  </si>
  <si>
    <t>Fundacion Educacional Buenaventura.</t>
  </si>
  <si>
    <t>Fundacion Educacional de Promocion de Viviendas y de Beneficencia Rodelillo-Fundacion Rodelillo</t>
  </si>
  <si>
    <t xml:space="preserve">
Fundacion Educacional Paihuen.
</t>
  </si>
  <si>
    <t>Fundacion Elige</t>
  </si>
  <si>
    <t>Fundacion Emerson Moreira</t>
  </si>
  <si>
    <t>Fundacion Esperanza</t>
  </si>
  <si>
    <t>Fundacion Estudio para un Hermano EDUCERE</t>
  </si>
  <si>
    <t>Fundacion Familia Nazareth</t>
  </si>
  <si>
    <t xml:space="preserve">Fundacion Gabriel &amp; Mary Mustakis </t>
  </si>
  <si>
    <t>FUNDACIoN GENERACIoN FORTALEZA</t>
  </si>
  <si>
    <t xml:space="preserve">Fundacion Marista por la Solidaridad Gesta </t>
  </si>
  <si>
    <t>Fundacion Granja Educativa Terapeutica Caracol</t>
  </si>
  <si>
    <t>Fundacion Grupo Norte Chile</t>
  </si>
  <si>
    <t>Fundacion Guadalupe Acoge</t>
  </si>
  <si>
    <t>Fundacion Habitos</t>
  </si>
  <si>
    <t>Fundacion Hogares de Menores La Promesa</t>
  </si>
  <si>
    <t>Fundacion Hogar Esperanza</t>
  </si>
  <si>
    <t>Fundacion Hogar Infantil Club de Leones de Talca</t>
  </si>
  <si>
    <t>Fundacion Hogar Luterano de Valdivia</t>
  </si>
  <si>
    <t>Fundacion Hogares de Menores Verbo Divino</t>
  </si>
  <si>
    <t>Fundacion Huerquehue</t>
  </si>
  <si>
    <t>Fundacion IMSA Creando Lazos</t>
  </si>
  <si>
    <t>Fundacion Integral de la Familia -  FIDEF</t>
  </si>
  <si>
    <t xml:space="preserve">Fundacion Padre Alceste Piergiovanni o Fundacion Instituto Chileno de Colonias, Campamentos y Hogares de Menores*.
</t>
  </si>
  <si>
    <t>Fundacion Instituto de Educacion Popular IEP</t>
  </si>
  <si>
    <t xml:space="preserve">
Fundacion Juan Enrique Pestalozzi. 
</t>
  </si>
  <si>
    <t xml:space="preserve">Fundacion Juan XXIII
</t>
  </si>
  <si>
    <t>Fundacion Koinomadelfia</t>
  </si>
  <si>
    <t xml:space="preserve">Fundacion La Familia de Maria </t>
  </si>
  <si>
    <t xml:space="preserve">
Fundacion La Frontera
</t>
  </si>
  <si>
    <t>Fundacion Leon Bloy para la Promocion Integral de la Familia</t>
  </si>
  <si>
    <t>Fundacion Logrando la Felicidad para Rapa Nui</t>
  </si>
  <si>
    <t xml:space="preserve">
Fundacion Madre Josefa Fernandez Concha- Una Madre para Chile. 
</t>
  </si>
  <si>
    <t>Fundacion MADRE VICTORIA</t>
  </si>
  <si>
    <t xml:space="preserve">
Fundacion Maria Dignifica
</t>
  </si>
  <si>
    <t xml:space="preserve">Fundacion Mi Casa </t>
  </si>
  <si>
    <t xml:space="preserve">Fundacion Mi Hogar de Cauquenes
</t>
  </si>
  <si>
    <t>Fundacion Mi Hogar- Mi Familia</t>
  </si>
  <si>
    <t xml:space="preserve">Fundacion Miguel Kast Rist </t>
  </si>
  <si>
    <t xml:space="preserve">
Fundacion Mis Amigos
</t>
  </si>
  <si>
    <t>Fundacion MOREAU o FUNDAMOR</t>
  </si>
  <si>
    <t>Fundacion Nacional para la Defensa Ecologica del Menor de Edad-Fundacion DEM</t>
  </si>
  <si>
    <t>Fundacion Nacional para la Superacion de la Pobreza</t>
  </si>
  <si>
    <t xml:space="preserve">
Fundacion Padre Semeria
</t>
  </si>
  <si>
    <t xml:space="preserve">Fundacion Paicavi </t>
  </si>
  <si>
    <t xml:space="preserve">Fundacion para la Accion Social </t>
  </si>
  <si>
    <t>Fundacion para la Infancia de Coquimbo</t>
  </si>
  <si>
    <t>Fundacion para la Infancia inclusivamente</t>
  </si>
  <si>
    <t>Fundacion para la Promocion y el Cuidado de la Salud Mental, la Calidad de Vida y la Felicidad, pudiendo usar indistintamente el nombre de Fundacion Vinculos.</t>
  </si>
  <si>
    <t>Fundacion para el Crecimiento Humano FUCREHU.</t>
  </si>
  <si>
    <t xml:space="preserve">
Fundacion Parentesis
</t>
  </si>
  <si>
    <t>Fundacion Pares</t>
  </si>
  <si>
    <t>Fundacion Paternitas</t>
  </si>
  <si>
    <t>Fundacion Patronato de los Sagrados Corazones de Valparaiso</t>
  </si>
  <si>
    <t>Fundacion Paula Jaraquemada Alquizar</t>
  </si>
  <si>
    <t>Fundacion Pedro Aguirre Cerda</t>
  </si>
  <si>
    <t>Fundacion por un Mundo Mejor</t>
  </si>
  <si>
    <t xml:space="preserve">
Fundacion Pleyades
</t>
  </si>
  <si>
    <t>FUNDACIoN PROACOGIDA</t>
  </si>
  <si>
    <t xml:space="preserve">
Fundacion Profesionales Asociados para el Desarrollo del Norte o PRODENOR.
</t>
  </si>
  <si>
    <t>Fundacion Profesionales Asociados para el Desarrollo Regional o Fundacion PRODERE</t>
  </si>
  <si>
    <t xml:space="preserve">
FUNDACIoN PROYECTO B. 
</t>
  </si>
  <si>
    <t>Fundacion Pura Vida</t>
  </si>
  <si>
    <t>Fundacion Refugio de Cristo</t>
  </si>
  <si>
    <t>Fundacion Reencuadre</t>
  </si>
  <si>
    <t xml:space="preserve">Fundacion Reencuentro </t>
  </si>
  <si>
    <t xml:space="preserve">
Fundacion Regazo
</t>
  </si>
  <si>
    <t xml:space="preserve">Fundacion Reinventarse </t>
  </si>
  <si>
    <t>Fundacion Repuyen</t>
  </si>
  <si>
    <t>Fundacion Ruperto Lecaros Izquierdo</t>
  </si>
  <si>
    <t>Fundacion Sagrada Familia</t>
  </si>
  <si>
    <t xml:space="preserve">Fundacion San Pedro Armengol </t>
  </si>
  <si>
    <t xml:space="preserve">Fundacion San Jose para la Adopcion Familiar Cristiana </t>
  </si>
  <si>
    <t>Fundacion Sentido</t>
  </si>
  <si>
    <t xml:space="preserve">
FUNDACIoN SINERGIA SOCIAL 
</t>
  </si>
  <si>
    <t xml:space="preserve">
Fundacion Sociedad San Vicente de Paul
</t>
  </si>
  <si>
    <t>Fundacion Social, Educacional y Cultural CIFAN</t>
  </si>
  <si>
    <t>Fundacion Social Novo Millennio</t>
  </si>
  <si>
    <t>Fundacion Sotto Il Monte</t>
  </si>
  <si>
    <t xml:space="preserve">
Fundacion Tabor.
</t>
  </si>
  <si>
    <t xml:space="preserve">
Fundacion Talita Kum.
</t>
  </si>
  <si>
    <t>Fundacion Tierra de Esperanza</t>
  </si>
  <si>
    <t>Fundacion Trabajo con Sentido</t>
  </si>
  <si>
    <t xml:space="preserve">Fundacion Educacional para el Desarrollo Integral del Menor o  Fundacion Integra.
</t>
  </si>
  <si>
    <t>Fundacion Vida Compartida.</t>
  </si>
  <si>
    <t xml:space="preserve">
Gobernacion Provincial Antartica Chilena
</t>
  </si>
  <si>
    <t xml:space="preserve">
Gobernacion Provincial de Antofagasta
</t>
  </si>
  <si>
    <t xml:space="preserve">
Gobernacion Provincial Arica
</t>
  </si>
  <si>
    <t xml:space="preserve">
Gobernacion Provincial Aysen
</t>
  </si>
  <si>
    <t xml:space="preserve">
Gobernacion Provincial Cachapoal 
</t>
  </si>
  <si>
    <t xml:space="preserve">
Gobernacion Provincial Capitan Prat
</t>
  </si>
  <si>
    <t xml:space="preserve">
Gobernacion Provincial de Choapa
</t>
  </si>
  <si>
    <t xml:space="preserve">
Gobernacion Provincial de Coyhaique
</t>
  </si>
  <si>
    <t xml:space="preserve">
Gobernacion Provincial de El Loa
</t>
  </si>
  <si>
    <t xml:space="preserve">
Gobernacion Provincial Iquique
</t>
  </si>
  <si>
    <t xml:space="preserve">
Gobernacion Provincial de Isla de Pascua
</t>
  </si>
  <si>
    <t xml:space="preserve">
Gobernacion Provincial de Magallanes
</t>
  </si>
  <si>
    <t xml:space="preserve">
Gobernacion Provincial de Parinacota 
</t>
  </si>
  <si>
    <t xml:space="preserve">
Gobernacion Provincial de Marga Marga 
</t>
  </si>
  <si>
    <t xml:space="preserve">
Gobernacion Provincial Del Tamarugal.
</t>
  </si>
  <si>
    <t xml:space="preserve">
Gobernacion Provincial Tocopilla 
</t>
  </si>
  <si>
    <t xml:space="preserve">
I. Municipalidad de Concepcion
</t>
  </si>
  <si>
    <t xml:space="preserve">
I. Municipalidad de Concon
</t>
  </si>
  <si>
    <t xml:space="preserve">
I. Municipalidad de Constitucion
</t>
  </si>
  <si>
    <t xml:space="preserve">
I. Municipalidad de Copiapo
</t>
  </si>
  <si>
    <t xml:space="preserve">
I. Municipalidad de Curico
</t>
  </si>
  <si>
    <t xml:space="preserve">
I. Municipalidad de Estacion Central
</t>
  </si>
  <si>
    <t xml:space="preserve">
I. Municipalidad de La Union 
</t>
  </si>
  <si>
    <t xml:space="preserve">
I. Municipalidad de Pucon
</t>
  </si>
  <si>
    <t xml:space="preserve">
I. Municipalidad de Quellon  
</t>
  </si>
  <si>
    <t xml:space="preserve">
I. Municipalidad de Quillon 
</t>
  </si>
  <si>
    <t xml:space="preserve">
I. Municipalidad de San Ramon
</t>
  </si>
  <si>
    <t>Intendencia II Region Antofagasta</t>
  </si>
  <si>
    <t>Corporacion Iglesia Alianza Cristiana y Misionera</t>
  </si>
  <si>
    <t xml:space="preserve">
Iglesia Movilizacion Cristiana para America Latina
</t>
  </si>
  <si>
    <t xml:space="preserve">
Instituto de Educacion y Desarrollo Carlos Casanueva.
</t>
  </si>
  <si>
    <t>Instituto de Promocion Social</t>
  </si>
  <si>
    <t>Ministerio de Educacion</t>
  </si>
  <si>
    <t xml:space="preserve">Mision Evangelica San Pablo de Chile
</t>
  </si>
  <si>
    <t xml:space="preserve">
Organizacion Comunitaria Funcional “Agrupacion de Ayuda Comunitaria Sur de Esperanza”
</t>
  </si>
  <si>
    <t>Organizacion Comunitaria Funcional Agrupacion de Monitores de Prevencion de Drogas y Alcohol. (AMPAD VALDIVIA)</t>
  </si>
  <si>
    <t>Organizacion Comunitaria Funcional “Agrupacion Deportiva de Atletas Especiales ADAES CHILE”</t>
  </si>
  <si>
    <t xml:space="preserve">Organizacion Comunitaria Funcional “Agrupacion Nehuenche”  </t>
  </si>
  <si>
    <t>Agrupacion Religiosa Marie Poussepin</t>
  </si>
  <si>
    <t>Organizacion Comunitaria Funcional “Renacer Atacama”</t>
  </si>
  <si>
    <t>Organizacion Comunitaria Funcional de Ayuda y Proteccion a la Infancia de San Carlos.</t>
  </si>
  <si>
    <t>Organizacion Comunitaria Funcional Para El Desarrollo Social Aporta</t>
  </si>
  <si>
    <t>Organizacion Comunitaria Funcional “Asociacion Chilena para la Defensa de la Familia”- ACHIDEF.</t>
  </si>
  <si>
    <t xml:space="preserve">Organizacion Comunitaria Funcional Carmen Droguett de Poblete. 
</t>
  </si>
  <si>
    <t xml:space="preserve">Organizacion Comunitaria Funcional Casa de la Juventud 
</t>
  </si>
  <si>
    <t xml:space="preserve">Organizacion Comunitaria Funcional Casa Taller La Covacha. 
</t>
  </si>
  <si>
    <t xml:space="preserve">Organizacion Comunitaria Funcional Centro Comunitario de Educacion y Cultura TAF. 
</t>
  </si>
  <si>
    <t xml:space="preserve">Organizacion Comunitaria Funcional Centro Cultural y Educacional Arcadia. 
</t>
  </si>
  <si>
    <t xml:space="preserve">Centro de Desarrollo Para La Accion Social CEDPAS </t>
  </si>
  <si>
    <t>Organizacion Comunitaria Funcional “Centro de Desarrollo Social y Cultural Chile Futuro”</t>
  </si>
  <si>
    <t xml:space="preserve">Organizacion Comunitaria Funcional “Centro de Diagnostico, Investigacion y Desarrollo Social Comunitario- CEDIS”  </t>
  </si>
  <si>
    <t xml:space="preserve">O.C.F. Centro de Participacion Comunitaria para el Desarrollo Social y Cultural </t>
  </si>
  <si>
    <t>Organizacion Comunitaria Funcional “Centro de Profesionales para la Accion y Promocion Social CEPAS”</t>
  </si>
  <si>
    <t xml:space="preserve">Organizacion Comunitaria Funcional Centro de Promocion Comunitaria Galerna. </t>
  </si>
  <si>
    <t>Organizacion Comunitaria Funcional Centro de Promocion y Desarrollo Local de La Florida</t>
  </si>
  <si>
    <t xml:space="preserve">OCF Centro de Formacion, Capacitacion y Servicios Comunitarios Casa de la Mujer Pobladora de Huamachuco </t>
  </si>
  <si>
    <t>Organizacion Comunitaria Funcional Centro de Rehabilitacion Esperanza Juvenil.</t>
  </si>
  <si>
    <t>Organizacion Comunitaria Funcional Centro Infanto Juvenil Padre Damian</t>
  </si>
  <si>
    <t xml:space="preserve">Organizacion Comunitaria Funcional Centro Integral de Apoyo Psicosocial. 
</t>
  </si>
  <si>
    <t xml:space="preserve">Organizacion Comunitaria Funcional Centro Integral Infancia y Familia. 
</t>
  </si>
  <si>
    <t>Organizacion Comunitaria Funcional Centro Juvenil, Cultural y Social La Casona de Los Jovenes.</t>
  </si>
  <si>
    <t xml:space="preserve">
Organizacion Comunitaria Funcional Centro Juvenil El Puerto. 
</t>
  </si>
  <si>
    <t xml:space="preserve">Organizacion Comunitaria Funcional Colectivo La Isla.
</t>
  </si>
  <si>
    <t xml:space="preserve">Organizacion Comunitaria Funcional “Centro Preventivo de Diagnostico y Tratamiento PRONINF”  </t>
  </si>
  <si>
    <t>Organizacion Comunitaria Funcional Colectivo Sin Fronteras.</t>
  </si>
  <si>
    <t xml:space="preserve">Organizacion Comunitaria Funcional Comunidad de Trabajo en Tecnologias Apropiadas  - COTRA.
</t>
  </si>
  <si>
    <t xml:space="preserve">
Organizacion Comunitaria Funcional “El Umbral, Centro de Apoyo Juvenil”
</t>
  </si>
  <si>
    <t>O. C. F.   Escuela Gimnasio De Aplicacion Y Experimentacion De Programas De Restauracion Neurologica Artesanos De La Vida.</t>
  </si>
  <si>
    <t xml:space="preserve">
Organizacion Comunitaria Funcional Haka Pupa o Te Nga Poki
</t>
  </si>
  <si>
    <t xml:space="preserve">
Organizacion Comunitaria Funcional Hogar de Lactantes Ignazio Sibillo
</t>
  </si>
  <si>
    <t xml:space="preserve">
Organizacion Comunitaria Funcional Hogar Mi Familia. 
</t>
  </si>
  <si>
    <t>Organizacion Comunitaria Horizonte.</t>
  </si>
  <si>
    <t>OCF Organizacion social, cultural y deportiva “Voy por ti”</t>
  </si>
  <si>
    <t xml:space="preserve">Organizacion Comunitaria Funcional PRODEL Profesionales Agrupados para el Desarrollo Local. 
</t>
  </si>
  <si>
    <t>Organizacion Comunitaria Funcional Red VIF de Chaiten.</t>
  </si>
  <si>
    <t xml:space="preserve">
“Organizacion No Gubernamental de Desarrollo Social y Productivo” o  O.N.G. AMAUTAS.
</t>
  </si>
  <si>
    <t xml:space="preserve">Organizacion No Gubernamental de Desarrollo, Accion Cultural y Comunitaria de Reivindicacion de Derechos – 
O.N.G. ACCORDES. 
</t>
  </si>
  <si>
    <t xml:space="preserve">Organizacion No gubernamental  de Desarrollo Almendral, “Semilla de Desarrollo”
</t>
  </si>
  <si>
    <t xml:space="preserve">Organizacion No gubernamental  de Desarrollo Almendral, “Agrupacion de Profesionales Para la Inclusion Social APIS”
</t>
  </si>
  <si>
    <t>Organizacion No Gubernamental de Desarrollo – ALTA TIERRA</t>
  </si>
  <si>
    <t>Organizacion No Gubernamental de Desarrollo Alter Via – ONG Alter Via.</t>
  </si>
  <si>
    <t xml:space="preserve">
Corporacion de Desarrollo y Gestion Calafquen u ONG Calafquen.
</t>
  </si>
  <si>
    <t xml:space="preserve">
Organizacion No Gubernamental de Desarrollo Cardenal del Pueblo – ONG Cardenal del Pueblo.
</t>
  </si>
  <si>
    <t>Organizacion No gubernamental  de Desarrollo COINCIDE</t>
  </si>
  <si>
    <t xml:space="preserve">Organizacion No gubernamental  de Desarrollo Corporacion Andares Sur. 
</t>
  </si>
  <si>
    <t>ORGANIZACIoN NO GUBERNAMENTAL DE DESARROLLO CORPORACIoN PARA EL RECONOCIMIENTO, ESTUDIO Y APOYO DE LA PARTICIPACIoN SOCIAL INCLUSIVA- ONG CREAPSI</t>
  </si>
  <si>
    <t xml:space="preserve">
Organizacion No Gubernamental de Desarrollo Centro de Promocion de Derechos Ciudadanos de Valparaiso
</t>
  </si>
  <si>
    <t xml:space="preserve">
Organizacion No Gubernamental de Desarrollo Chileamerica u ONG Chileamerica.
</t>
  </si>
  <si>
    <t>Organizacion No Gubernamental de Desarrollo EL CANELO</t>
  </si>
  <si>
    <t>Organizacion No Gubernamental de Desarrollo El Circo del Mundo – Chile.</t>
  </si>
  <si>
    <t>Organizacion No Gubernamental de Desarrollo Familiar- CORDEFAM</t>
  </si>
  <si>
    <t>Organizacion No Gubernamental  de Desarrollo Grandes Pasos- ONG GRANDES PASOS</t>
  </si>
  <si>
    <t xml:space="preserve">Organizacion No Gubernamental de Desarrollo Social ICTHUS- ONG ICTHUS
</t>
  </si>
  <si>
    <t xml:space="preserve">
Organizacion No Gubernamental de Desarrollo -   Corporacion de Desarrollo Integral de la Familia,       (O.N.G. CODEINFA)
</t>
  </si>
  <si>
    <t>Organizacion No Gubernamental de Desarrollo KALFUTRAY.</t>
  </si>
  <si>
    <t>Organizacion No Gubernamental de Desarrollo “Las Alamedas”</t>
  </si>
  <si>
    <t>Organizacion No Gubernamental  de Desarrollo ORIGEN- ONG CORPORACIoN ORIGEN</t>
  </si>
  <si>
    <t xml:space="preserve">Organizacion No gubernamental  de Desarrollo Padre Luis Amigo.
</t>
  </si>
  <si>
    <t xml:space="preserve">Organizacion No Gubernamental de Desarrollo Paihuen </t>
  </si>
  <si>
    <t>Organizacion No Gubernamental de Desarrollo para la Prevencion de la Delincuencia, Reinsercion y Reparacion Social,  O.N.G. Forja Mundos.</t>
  </si>
  <si>
    <t>Organizacion No Gubernamental de Desarrollo para las Buenas Practicas y Desarrollo Comunitario u ONG CAELIS</t>
  </si>
  <si>
    <t xml:space="preserve">
Organizacion No Gubernamental de Desarrollo Social y Asistencia Juridica “ONG Remolino”
</t>
  </si>
  <si>
    <t xml:space="preserve">Organizacion No gubernamental  de Desarrollo Social Economico y Cultural San Damian – O.N.G. San Damian. 
</t>
  </si>
  <si>
    <t>Organizacion No Gibernamental de Desarrollo Recordis</t>
  </si>
  <si>
    <t>Organizacion No Gubernamental de Desarrollo Red de Fomento y Desarrollo Humano y Accion Social- O.N.G. Red y Accion</t>
  </si>
  <si>
    <t>Organizacion No Gubernamental de Desarrollo Programa de Atencion para Drogadictos “Caleta Sur” o ONG Programa Caleta Sur</t>
  </si>
  <si>
    <t>Organizacion No Gubernamental de Desarrollo Corporacion de Beneficencia Padre Patricio Espinosa Saez - O.N.G. Corporacion  Padre Patricio Espinosa.</t>
  </si>
  <si>
    <t>Organizacion No Gubernamental de Desarrollo Centro de Desarrollo Humano Carel- O.N.G. Carel.</t>
  </si>
  <si>
    <t xml:space="preserve">Organizacion No Gubernamental de Desarrollo Corporacion de Desarrollo Lonko Kilapang
</t>
  </si>
  <si>
    <t xml:space="preserve">
Organizacion No Gubernamental de Desarrollo Ciudadania y Progreso
</t>
  </si>
  <si>
    <t>Organizacion No Gubernamental de Desarrollo - COVACHA</t>
  </si>
  <si>
    <t>Organizacion No Gubernamental de Desarrollo Social, Economico y Cultural CORDEBIO</t>
  </si>
  <si>
    <t>Organizacion No Gubernamental de Desarrollo,  Educacion, Investigacion y Cultura EKOSOL</t>
  </si>
  <si>
    <t>Organizacion No Gubernamental de Desarrollo Gac Los Expresos.</t>
  </si>
  <si>
    <t>O. N. G. Corporacion de Desarrollo Hualaihue</t>
  </si>
  <si>
    <t>Organizacion No Gubernamental de Desarrollo Integral Confia Chile</t>
  </si>
  <si>
    <t xml:space="preserve">
Organizacion no gubernamental de desarrollo La Casona de los Jovenes.
</t>
  </si>
  <si>
    <t xml:space="preserve">“Organizacion No Gubernamental De Desarrollo, Nuevos Comienzos” </t>
  </si>
  <si>
    <t xml:space="preserve">
Organizacion no Gubernamental de Desarrollo Casa de Acogida La Esperanza
</t>
  </si>
  <si>
    <t xml:space="preserve">O. N. G. CIDETS Centro de Investigacion y Desarrollo Tecnologico y Social. </t>
  </si>
  <si>
    <t xml:space="preserve">Organizacion No Gubernamental de Desarrollo Centro de promocion y desarrollo social de personas y comunidades O.N.G. CEMPRODE
</t>
  </si>
  <si>
    <t>Organizacion No Gubernamental de Desarrollo Centro de Iniciativa Empresarial Aconcagua-  O.N.G. CIEM ACONCAGUA</t>
  </si>
  <si>
    <t>Corporacion Carpe Diem, O.N.G. Comunidad de Tratamiento Carpe Diem.</t>
  </si>
  <si>
    <t xml:space="preserve">Organizacion No Gubernamental de Desarrollo Corporacion Educacion El Quijote O.N.G. El Quijote
</t>
  </si>
  <si>
    <t>Organizacion No gubernamental  de Desarrollo Good Neighbors Chile</t>
  </si>
  <si>
    <t xml:space="preserve">Organizacion No Gubernamental de Desarrollo Corporacion Centro Ecumenico CEMURI - O.N.G. CEMURI
</t>
  </si>
  <si>
    <t xml:space="preserve">Organizacion No Gubernamental de Desarrollo Corporacion de Educacion y Desarrollo Social CIDPA, que podra usar tambien el nombre “ONG Corporacion de Educacion y Desarrollo Social CIDPA.” 
</t>
  </si>
  <si>
    <t xml:space="preserve">Organizacion No Gubernamental de Desarrollo Corporacion de Educacion y Salud para el Sindrome de Down o tambien O.N.G. Edudown </t>
  </si>
  <si>
    <t xml:space="preserve">
Organizacion No Gubernamental De Desarrollo Corporacion Nacional del Teatro Musical Chileno, CONATEMUCH. 
</t>
  </si>
  <si>
    <t xml:space="preserve">
Organizacion No Gubernamental de Desarrollo Corporacion de Orientacion Apoyo e Intervencion Familiar – ONG KUTRAL.
</t>
  </si>
  <si>
    <t xml:space="preserve">
Corporacion para el Desarrollo, la Identidad y la Promocion Social de las Personas El Puerto u ONG El Puerto.
</t>
  </si>
  <si>
    <t>Organizacion No Gubernamental de Desarrollo a Tiempo- ONG A Tiempo.</t>
  </si>
  <si>
    <t>Organizacion No Gubernamental de Desarrollo, Centro de Capacitacion C.E.C.</t>
  </si>
  <si>
    <t xml:space="preserve">Organizacion No Gubernamental de Desarrollo Centro Comunitario de Atencion al Joven ONG C.E.C.A.S.- (CECAS)
</t>
  </si>
  <si>
    <t>“Organizacion No Gubernamental de Desarrollo Convergencia para el Desarrollo de las Personas en lo Urbano y Rural”, tambien denominada “O.N.G. Convergencia”</t>
  </si>
  <si>
    <t>Organizacion No Gubernamental de Desarrollo - Corporacion de Apoyo y Promocion de la Equidad e Inclusion Social, (O.N.G. COORPORACIoN CAPREIS)</t>
  </si>
  <si>
    <t xml:space="preserve">Organizacion No Gubernamental de Desarrollo Corporacion Para el Desarrollo de las Comunidades y sus Territorios INCITA -  O.N.G. INCITA
</t>
  </si>
  <si>
    <t xml:space="preserve">Organizacion No Gubernamental de Desarrollo socialcreativa -  O.N.G. SocialCreativa (ex ONG Cordillera).
</t>
  </si>
  <si>
    <t>Organizacion No Gubernamental de Desarrollo Corporacion para el Desarrollo Humano - ONG Corpadeh</t>
  </si>
  <si>
    <t xml:space="preserve">
O.N.G. Corporacion de Apoyo al Desarrollo Autogestionado Grada.
O.N.G. Grada.
</t>
  </si>
  <si>
    <t xml:space="preserve">
Organizacion no Gubernamental de Desarrollo Corporacion Cultural CREARTE
</t>
  </si>
  <si>
    <t xml:space="preserve">
Organizacion no Gubernamental de Desarrollo Corporacion de Desarrollo Humano COTRA u ONG COTRA
</t>
  </si>
  <si>
    <t xml:space="preserve">
Organizacion no Gubernamental de Desarrollo Esperanza y Futuro
</t>
  </si>
  <si>
    <t>Organizacion no Gubernamental de Desarrollo Corporacion de Proteccion al Menor – ONG Corporacion de Proteccion al Menor</t>
  </si>
  <si>
    <t xml:space="preserve">Organizacion No gubernamental  de Desarrollo Forjadores del Futuro u O.N.G. Forjadores del Futuro.
</t>
  </si>
  <si>
    <t xml:space="preserve">
Organizacion no Gubernamental de Desarrollo Hogar Santa Catalina u ONG Santa Catalina
</t>
  </si>
  <si>
    <t>Organizacion No Gubernamental de Desarrollo Humano ONG Proyecta</t>
  </si>
  <si>
    <t xml:space="preserve">Organizacion No gubernamental  de Desarrollo Lluvia de Esperanzas
</t>
  </si>
  <si>
    <t xml:space="preserve">
Organizacion no gubernamental de desarrollo Maria Madre.
</t>
  </si>
  <si>
    <t>Organizacion No Gubernamental de Desarrollo para Personas en Situacion de Vulnerabilidad Social-O.N.G. Siempre Contigo</t>
  </si>
  <si>
    <t xml:space="preserve">Organizacion No gubernamental  de Desarrollo Paradigma
</t>
  </si>
  <si>
    <t>Organizacion No Gubernamental de Desarrollo Proyecto Medio Ambiente y Sociedad - O.N.G. PROMAS.</t>
  </si>
  <si>
    <t xml:space="preserve">Organizacion No Gubernamental de Desarrollo Quillagua ONG. Quillagua
</t>
  </si>
  <si>
    <t xml:space="preserve">Organizacion No Gubernamental de Desarrollo Andalue para la atencion de personas con trastornos severos de relacion y comunicacion – ONG  Corporacion Andalue.
</t>
  </si>
  <si>
    <t xml:space="preserve">
Organizacion no Gubernamental de Desarrollo Centro de Profesionales para la Accion Comunitaria u ONG CEPPAC
</t>
  </si>
  <si>
    <t>Organizacion No Gubernamental de Desarrollo SENDA HUMANA</t>
  </si>
  <si>
    <t>Organizacion No Gubernamental de Desarrollo Social y Cultural Vinculos- O.N.G. Corporacion Vinculos</t>
  </si>
  <si>
    <t xml:space="preserve">Organizacion No gubernamental  de Desarrollo Suractiva, “Suractiva”
</t>
  </si>
  <si>
    <t xml:space="preserve">
Corporacion ONG Educacion y Gestion Solidaria CES
</t>
  </si>
  <si>
    <t>Organizacion No Gubernamental de Desarrollo Corporacion de Desarrollo Social El Conquistador.</t>
  </si>
  <si>
    <t xml:space="preserve">
Organizacion No Gubernamental de Desarrollo Filadelfia 
</t>
  </si>
  <si>
    <t>Corporacion de Promocion Comunitaria Galerna, O.N.G. Galerna</t>
  </si>
  <si>
    <t xml:space="preserve">Organizacion No Gubernamental de Desarrollo Cientifica Educacional y Cultural “Bahia de Coquimbo”, o tambien “ONG Galileo”
</t>
  </si>
  <si>
    <t xml:space="preserve">
Organizacion no Gubernamental de Desarrollo Maria Acoge o tambien ONG MARiA ACOGE
</t>
  </si>
  <si>
    <t xml:space="preserve">
Organizacion No Gubernamental de Desarrollo Centro de Promocion y Apoyo a la Infancia - ONG. PAICABI
</t>
  </si>
  <si>
    <t>Organizacion No gubernamental  de Desarrollo Psicologos Voluntarios de Chile</t>
  </si>
  <si>
    <t>Organizacion No Gubernamental de Desarrollo Justicia Derechos y Desarrollo (O.N.G., Justicia Derechos y Desarrollo)</t>
  </si>
  <si>
    <t xml:space="preserve">
Organizacion No Gubernamental de Desarrollo Licanrayen 
</t>
  </si>
  <si>
    <t xml:space="preserve">ORGANIZACIoN NO GUBERNAMENTAL PARA EL DESARROLLO DE LA EDUCACIoN CRATEDUC – ONG CRATEDUC </t>
  </si>
  <si>
    <t xml:space="preserve">
Organizacion no gubernamental de Desarrollo Integral del Joven y su Familia Surcos, u ONG Surcos.
</t>
  </si>
  <si>
    <t>Orrganizacion No Gubernamental de Desarrollo OIKOSONG</t>
  </si>
  <si>
    <t>Organizacion No Gubernamental de Desarrollo y Gestion Humana GESMA</t>
  </si>
  <si>
    <t xml:space="preserve">Organizacion No Gubernamental de Desarrollo Pather Nostrum u ONG Pather Nostrum
</t>
  </si>
  <si>
    <t xml:space="preserve">
Organizacion No Gubernamental “ONG Por un Chile Responsable”
</t>
  </si>
  <si>
    <t xml:space="preserve">Organizacion No gubernamental  de Desarrollo Corporacion Padre Chango, u O.N.G. Padre Chango.
</t>
  </si>
  <si>
    <t xml:space="preserve">Organizacion No Gubernamental de Desarrollo Proyecto Sur - O.N.G. DE DESARROLLO PROYECTO SUR
</t>
  </si>
  <si>
    <t xml:space="preserve">Organizacion No Gubernamental de Desarrollo Raices u ONG Raices Santiago
</t>
  </si>
  <si>
    <t xml:space="preserve">Organizacion no Gubernamental de Desarrollo Raices - O.N.G. Raices. </t>
  </si>
  <si>
    <t xml:space="preserve">
Organizacion no Gubernamental de Desarrollo Renuevo Centro Integral u ONG Renuevo
</t>
  </si>
  <si>
    <t xml:space="preserve">
Organizacion No Gubernamental Taller de Aprendizaje y Formacion TAF
</t>
  </si>
  <si>
    <t>Organizacion No Gubernamental de Desarrollo TIMOUN PITI</t>
  </si>
  <si>
    <t>Organizacion No Gubernamental de Desarrollo TREKAN</t>
  </si>
  <si>
    <t>ORGANIZACIoN NO GUBERNAMENTAL VIDES CHILE- ORGANIZACIoN NO GUBERNAMENTAL ASOCIACIoN VOLUNTARIADO INTERNACIONAL MUJER EDUCACIoN DESARROLLO</t>
  </si>
  <si>
    <t>Obispado de Copiapo</t>
  </si>
  <si>
    <t xml:space="preserve">Obispado de Villarrica  (antes Vicariato Apostolico de la Araucania) </t>
  </si>
  <si>
    <t xml:space="preserve">
Orden de la Bienaventurada Virgen Maria de la Merced o Congregacion Provincia Mercedaria de Chile.
</t>
  </si>
  <si>
    <t>Pontificia Universidad Catolica de Chile</t>
  </si>
  <si>
    <t>Sociedad de Asistencia y Capacitacion (antes denominada Sociedad Protectora de la Infancia)</t>
  </si>
  <si>
    <t xml:space="preserve">Sociedad Protectora de la Infancia de Concepcion 
</t>
  </si>
  <si>
    <t>Universidad  Catolica del Norte</t>
  </si>
  <si>
    <t>Universidad Tecnologica Metropolitana</t>
  </si>
  <si>
    <t>Congregacion de los Sagrados Corazones de Jesus y Maria</t>
  </si>
  <si>
    <t xml:space="preserve">
Congregacion Hermanas Franciscanas Misioneras de Jesus
</t>
  </si>
  <si>
    <t xml:space="preserve">Congregacion Hermanas Hospitalarias del Sacratisimo Corazon de Jesus   </t>
  </si>
  <si>
    <t>Corporacion Centro Colaborativo para la Salud, Educacion Publica y Derechos Sociales.</t>
  </si>
  <si>
    <t xml:space="preserve">
Fundacion Educacional Sumate Padre alvaro Lavin o Fundacion Educacional Sumate
</t>
  </si>
  <si>
    <t xml:space="preserve">
Gobernacion Provincial ultima Esperanza
</t>
  </si>
  <si>
    <t xml:space="preserve">
I. Municipalidad de Maipu
</t>
  </si>
  <si>
    <t xml:space="preserve">
I. Municipalidad de Tirua
</t>
  </si>
  <si>
    <t xml:space="preserve">
I. Municipalidad de Vilcun
</t>
  </si>
  <si>
    <t>ORGANIZACIoN NO GUBERNAMENTAL DE DESARROLLO INVOLuCRATE U ONG INVOLuCRATE CENTRO INTEGRAL</t>
  </si>
  <si>
    <t xml:space="preserve">Organizacion No Gubernamental de Desarrollo Colectivo para el Desarrollo Comunitario y la Accion Solidaria  – ONG Colectivo Tremun </t>
  </si>
  <si>
    <t>Parroquia Sagrado Corazon de Jesus de Coronel</t>
  </si>
  <si>
    <t>Parroquia Dulce Nombre de Jesus de Quirihue</t>
  </si>
  <si>
    <t>Parroquia Sagrado Corazon de Jesus de Chincolco</t>
  </si>
  <si>
    <t>Universidad Catolica Cardenal Raul Silva Henriquez</t>
  </si>
  <si>
    <t>Aldea de Ninos S.O.S. Puerto Varas</t>
  </si>
  <si>
    <t>Aldeas de Ninos S.O.S. de Antofagasta</t>
  </si>
  <si>
    <t xml:space="preserve">Aldeas de Ninos S.O.S. </t>
  </si>
  <si>
    <t>Asociacion Hogar de Ninos Arturo Prat</t>
  </si>
  <si>
    <t>Compania de las Hijas de la Caridad de San Vicente de Paul</t>
  </si>
  <si>
    <t>Congregacion Pequena Obra de la Divina Providencia</t>
  </si>
  <si>
    <t xml:space="preserve">Congregacion Pequenas Hermanas Misioneras de la Caridad-Don Orione </t>
  </si>
  <si>
    <t>Congregacion Religiosos Terciarios Capuchinos de Nuestra Senora de los Dolores</t>
  </si>
  <si>
    <t>Corporacion Asociacion Chilena Pro derechos de los Ninos y Jovenes PRODENI.</t>
  </si>
  <si>
    <t>Corporacion Ayuda y Protege al Nino, Nina y Adolescente</t>
  </si>
  <si>
    <t>Corporacion Centro de Estudios y Atencion del Nino y la Mujer-CEANIM</t>
  </si>
  <si>
    <t xml:space="preserve">Corporacion Chilena de Ninos y Adultos Extraviados  ¡Ayudame! </t>
  </si>
  <si>
    <t>Corporacion Comunidad Jesus Nino</t>
  </si>
  <si>
    <t>Corporacion de Apoyo a la Ninez y Juventud en Riesgo Social “Corporacion Llequen”.</t>
  </si>
  <si>
    <t xml:space="preserve">Corporacion de Ayuda a la Infancia Casa Montana </t>
  </si>
  <si>
    <t>Corporacion de Desarrollo para Ninos en Riesgo Social o Corporacion Hogar San Vicente de Lo Barnechea</t>
  </si>
  <si>
    <t>Corporacion de Desarrollo y Promocion de Ninos, Jovenes y Familias SOFINI.</t>
  </si>
  <si>
    <t xml:space="preserve">Corporacion de Defensoria Nacional de Derechos Humanos de los Ninos, Ninas y Adolescentes con base en genero y familia, o Defensoria de los DD.HH. de los Ninos. </t>
  </si>
  <si>
    <t>Corporacion Municipal de Penalolen Para el Desarrollo Social  CORMUP</t>
  </si>
  <si>
    <t>Corporacion de Trabajo Nino Levantate</t>
  </si>
  <si>
    <t>Corporacion para la Promocion, el Respeto y la Proteccion de los Derechos de los ninos, ninas, adolescentes, familias y comunidad ANTÜ-KÜYEN</t>
  </si>
  <si>
    <t>Corporacion Programa de Atencion a Ninos y Jovenes Chasqui</t>
  </si>
  <si>
    <t>Fundacion Abogados de los Ninos</t>
  </si>
  <si>
    <t>Fundacion Anar, Ayuda a Ninos y Adolescentes en Riesgo</t>
  </si>
  <si>
    <t xml:space="preserve">
Fundacion Beata Laura Vicuna. 
</t>
  </si>
  <si>
    <t>Fundacion Centro Comunitario Laura Vicuna-CENLAVI</t>
  </si>
  <si>
    <t>Fundacion Ciudad del Nino Ricardo Espinosa</t>
  </si>
  <si>
    <t>Fundacion Ciudad del Nino</t>
  </si>
  <si>
    <t>Fundacion Cruzada por Los Ninos</t>
  </si>
  <si>
    <t>Fundacion de Beneficencia Aldea de Ninos Cardenal Raul Silva Henriquez</t>
  </si>
  <si>
    <t>Fundacion de Beneficencia Hogar de Ninos San Jose</t>
  </si>
  <si>
    <t>Fundacion de Beneficencia Nuestra Senora de Guadalupe</t>
  </si>
  <si>
    <t xml:space="preserve">Fundacion Hogar de Ninas Las Creches. </t>
  </si>
  <si>
    <t>Fundacion Hogar de Ninitas Maria Goretti</t>
  </si>
  <si>
    <t>Fundacion Integrando Ninos con un Toque de Luz</t>
  </si>
  <si>
    <t>Fundacion Jardin Centro Infantil Nuestra Senora de La Victoria</t>
  </si>
  <si>
    <t xml:space="preserve">Fundacion Laura Vicuna
</t>
  </si>
  <si>
    <t xml:space="preserve">
Fundacion  Maria de la Luz Zanartu
</t>
  </si>
  <si>
    <t>Fundacion Nino Dios de Malloco</t>
  </si>
  <si>
    <t>Fundacion Nino y Patria</t>
  </si>
  <si>
    <t>Fundacion Nino Patrimonio</t>
  </si>
  <si>
    <t>Fundacion Ninos en la Huella</t>
  </si>
  <si>
    <t>Fundacion Nuestra Senora de la Esperanza</t>
  </si>
  <si>
    <t xml:space="preserve">
I. Municipalidad de Canete
</t>
  </si>
  <si>
    <t xml:space="preserve">
I. Municipalidad de Chanaral
</t>
  </si>
  <si>
    <t xml:space="preserve">
I. Municipalidad de Donihue
</t>
  </si>
  <si>
    <t xml:space="preserve">
I. Municipalidad de Hualane
</t>
  </si>
  <si>
    <t xml:space="preserve">
I. Municipalidad de nunoa
</t>
  </si>
  <si>
    <t xml:space="preserve">
I. Municipalidad de niquen
</t>
  </si>
  <si>
    <t xml:space="preserve">
I. Municipalidad de Penaflor
</t>
  </si>
  <si>
    <t>I. Municipalidad de Penalolen</t>
  </si>
  <si>
    <t xml:space="preserve">
I. Municipalidad de Rio Ibanez
</t>
  </si>
  <si>
    <t xml:space="preserve">
I. Municipalidad de Vicuna
</t>
  </si>
  <si>
    <t xml:space="preserve">
I. Municipalidad de Vina del Mar
</t>
  </si>
  <si>
    <t xml:space="preserve">Organizacion Comunitaria Funcional “Centro Cultural y Social Centro de Apoyo al Nino y la Familia”  </t>
  </si>
  <si>
    <t xml:space="preserve">Organizacion Comunitaria Funcional Centro de Ayuda al Nino Bernardita Serrano. 
</t>
  </si>
  <si>
    <t xml:space="preserve">Organizacion Comunitaria Funcional Comunidad Ninos Entre Calles. 
</t>
  </si>
  <si>
    <t>ORGANIZACIoN NO GUBERNAMENTAL DE APOYO, PROTECCIoN Y PROMOCIoN DE LOS DERECHOS DE LOS NInOS, NInAS Y ADOLESCENTES VULNERADOS EN EL EJERCICIO DE LOS MISMOS Y FAMILIA,  O.N.G RE-CONSTRUIR</t>
  </si>
  <si>
    <t>O.N.G. de Desarrollo Integral de ninos, ninas y adolescentes Aurora</t>
  </si>
  <si>
    <t>Organizacion no Gubernamental de Desarrollo Sonando Futuro u O.N.G. Sonando Futuro</t>
  </si>
  <si>
    <t xml:space="preserve">O. N. G. Casa de Acogida para Ninos y Adolescentes Restauracion. </t>
  </si>
  <si>
    <t xml:space="preserve">Organizacion No Gubernamental de Desarrollo por el Ejercicio y Restitucion de los Derechos Vulnerados de Ninos y Jovenes, Ceder  – ONG Ceder. </t>
  </si>
  <si>
    <t>Organizacion No Gubernamental de Desarrollo por los Suenos y Derechos de los Ninos y Ninas Sonarte - ONG Sonarte.</t>
  </si>
  <si>
    <t>Organizacion No gubernamental u O.N.G. Fraternidad Las Vinas</t>
  </si>
  <si>
    <t>Parroquia Nuestra Senora de la Merced, de Petorca</t>
  </si>
  <si>
    <t xml:space="preserve">
Parroquia Nuestra Senora del Transito de Queilen
</t>
  </si>
  <si>
    <t>Parroquia San Juan Evangelista de Vina del Mar</t>
  </si>
  <si>
    <t>Sociedad de Beneficencia Hogar del Nino</t>
  </si>
  <si>
    <t xml:space="preserve">Sociedad Pro-Ayuda del Nino Lisiado </t>
  </si>
  <si>
    <t>Informe N°550, de 2020.</t>
  </si>
  <si>
    <t>Informe N° 908, 2018.
Informe N°550/2020.</t>
  </si>
  <si>
    <t>Informe N° 504, de 2020;   Informe N°456, de 2020.
Informe N°833, de 2020.
Informe N°550,de 2020.</t>
  </si>
  <si>
    <t>Informe N°456, de 2020.
Informe N°211,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</si>
</sst>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3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color theme="1"/>
      <name val="Calibri"/>
      <family val="2"/>
      <scheme val="minor"/>
    </font>
    <font>
      <sz val="10"/>
      <color theme="1"/>
      <name val="MS Sans Serif"/>
    </font>
    <font>
      <sz val="14"/>
      <color theme="1"/>
      <name val="MS Sans Serif"/>
    </font>
    <font>
      <sz val="8"/>
      <color rgb="FFFF0000"/>
      <name val="Calibri"/>
      <family val="2"/>
      <scheme val="minor"/>
    </font>
    <font>
      <sz val="8"/>
      <color indexed="8"/>
      <name val="Calibri"/>
      <family val="2"/>
      <scheme val="minor"/>
    </font>
    <font>
      <b/>
      <sz val="8"/>
      <name val="Calibri"/>
      <family val="2"/>
      <scheme val="minor"/>
    </font>
    <font>
      <u/>
      <sz val="8"/>
      <name val="Calibri"/>
      <family val="2"/>
      <scheme val="minor"/>
    </font>
    <font>
      <u/>
      <sz val="8"/>
      <color theme="10"/>
      <name val="Calibri"/>
      <family val="2"/>
      <scheme val="minor"/>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theme="8" tint="0.39997558519241921"/>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6" tint="0.39997558519241921"/>
        <bgColor indexed="64"/>
      </patternFill>
    </fill>
    <fill>
      <patternFill patternType="solid">
        <fgColor rgb="FF00B0F0"/>
        <bgColor indexed="64"/>
      </patternFill>
    </fill>
    <fill>
      <patternFill patternType="solid">
        <fgColor theme="7" tint="0.39997558519241921"/>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cellStyleXfs>
  <cellXfs count="200">
    <xf numFmtId="0" fontId="0" fillId="0" borderId="0" xfId="0"/>
    <xf numFmtId="0" fontId="120" fillId="59" borderId="10" xfId="6642" applyFont="1" applyFill="1" applyBorder="1" applyAlignment="1">
      <alignment horizontal="center" vertical="center" wrapText="1"/>
    </xf>
    <xf numFmtId="0" fontId="121" fillId="60" borderId="10" xfId="2795" applyFont="1" applyFill="1" applyBorder="1" applyAlignment="1">
      <alignment horizontal="center" vertical="center" wrapText="1"/>
    </xf>
    <xf numFmtId="14" fontId="120" fillId="59" borderId="10" xfId="6642" applyNumberFormat="1" applyFont="1" applyFill="1" applyBorder="1" applyAlignment="1">
      <alignment horizontal="center" vertical="center" wrapText="1"/>
    </xf>
    <xf numFmtId="0" fontId="120" fillId="61" borderId="10" xfId="6642" applyFont="1" applyFill="1" applyBorder="1" applyAlignment="1">
      <alignment horizontal="center" vertical="center" wrapText="1"/>
    </xf>
    <xf numFmtId="41" fontId="120" fillId="61" borderId="10" xfId="6640" applyFont="1" applyFill="1" applyBorder="1" applyAlignment="1">
      <alignment horizontal="center" vertical="center" wrapText="1"/>
    </xf>
    <xf numFmtId="14" fontId="120" fillId="61" borderId="10" xfId="6641" applyNumberFormat="1" applyFont="1" applyFill="1" applyBorder="1" applyAlignment="1">
      <alignment horizontal="center" vertical="center" wrapText="1"/>
    </xf>
    <xf numFmtId="0" fontId="123" fillId="0" borderId="0" xfId="0" applyFont="1"/>
    <xf numFmtId="0" fontId="123" fillId="0" borderId="0" xfId="0" applyFont="1" applyAlignment="1">
      <alignment horizontal="center"/>
    </xf>
    <xf numFmtId="14" fontId="123" fillId="0" borderId="0" xfId="0" applyNumberFormat="1" applyFont="1" applyAlignment="1">
      <alignment horizontal="center"/>
    </xf>
    <xf numFmtId="0" fontId="123" fillId="0" borderId="0" xfId="0" applyFont="1" applyAlignment="1">
      <alignment horizontal="left" wrapText="1"/>
    </xf>
    <xf numFmtId="1" fontId="123" fillId="0" borderId="0" xfId="0" applyNumberFormat="1" applyFont="1" applyAlignment="1">
      <alignment horizontal="center"/>
    </xf>
    <xf numFmtId="0" fontId="124" fillId="0" borderId="0" xfId="0" applyFont="1"/>
    <xf numFmtId="0" fontId="115" fillId="0" borderId="0" xfId="0" applyFont="1" applyAlignment="1">
      <alignment vertical="center" wrapText="1"/>
    </xf>
    <xf numFmtId="0" fontId="115" fillId="0" borderId="10" xfId="0" applyFont="1" applyBorder="1" applyAlignment="1">
      <alignment vertical="center" wrapText="1"/>
    </xf>
    <xf numFmtId="0" fontId="115" fillId="0" borderId="0" xfId="0" applyFont="1" applyBorder="1" applyAlignment="1">
      <alignment vertical="center" wrapText="1"/>
    </xf>
    <xf numFmtId="0" fontId="115" fillId="57" borderId="0" xfId="0" applyFont="1" applyFill="1" applyBorder="1" applyAlignment="1">
      <alignment vertical="center" wrapText="1"/>
    </xf>
    <xf numFmtId="0" fontId="115" fillId="0" borderId="10" xfId="0" applyFont="1" applyFill="1" applyBorder="1" applyAlignment="1">
      <alignment vertical="center" wrapText="1"/>
    </xf>
    <xf numFmtId="0" fontId="126" fillId="0" borderId="10" xfId="2796" applyFont="1" applyFill="1" applyBorder="1" applyAlignment="1">
      <alignment vertical="center" wrapText="1"/>
    </xf>
    <xf numFmtId="0" fontId="122" fillId="0" borderId="10" xfId="0" applyFont="1" applyFill="1" applyBorder="1" applyAlignment="1">
      <alignment vertical="center" wrapText="1"/>
    </xf>
    <xf numFmtId="0" fontId="115" fillId="0" borderId="0" xfId="0" applyFont="1" applyFill="1" applyBorder="1" applyAlignment="1">
      <alignment vertical="center" wrapText="1"/>
    </xf>
    <xf numFmtId="0" fontId="127" fillId="55" borderId="10" xfId="0" applyFont="1" applyFill="1" applyBorder="1" applyAlignment="1">
      <alignment horizontal="center" vertical="center" wrapText="1"/>
    </xf>
    <xf numFmtId="0" fontId="121" fillId="63" borderId="21" xfId="2795" applyFont="1" applyFill="1" applyBorder="1" applyAlignment="1">
      <alignment horizontal="center" vertical="center" wrapText="1"/>
    </xf>
    <xf numFmtId="0" fontId="127" fillId="63" borderId="21" xfId="2795" applyFont="1" applyFill="1" applyBorder="1" applyAlignment="1">
      <alignment horizontal="center" vertical="center" wrapText="1"/>
    </xf>
    <xf numFmtId="0" fontId="121" fillId="64" borderId="21" xfId="2795" applyFont="1" applyFill="1" applyBorder="1" applyAlignment="1">
      <alignment horizontal="center" vertical="center" wrapText="1"/>
    </xf>
    <xf numFmtId="0" fontId="127" fillId="56" borderId="21" xfId="0" applyFont="1" applyFill="1" applyBorder="1" applyAlignment="1">
      <alignment vertical="center" wrapText="1"/>
    </xf>
    <xf numFmtId="0" fontId="121" fillId="65" borderId="21" xfId="2795" applyFont="1" applyFill="1" applyBorder="1" applyAlignment="1">
      <alignment horizontal="center" vertical="center" wrapText="1"/>
    </xf>
    <xf numFmtId="0" fontId="115" fillId="0" borderId="10" xfId="0" applyFont="1" applyFill="1" applyBorder="1" applyAlignment="1">
      <alignment horizontal="justify" vertical="center" wrapText="1"/>
    </xf>
    <xf numFmtId="0" fontId="122" fillId="0" borderId="10" xfId="0" applyFont="1" applyFill="1" applyBorder="1" applyAlignment="1">
      <alignment horizontal="center" vertical="center" wrapText="1"/>
    </xf>
    <xf numFmtId="0" fontId="115" fillId="0" borderId="10" xfId="0" applyFont="1" applyFill="1" applyBorder="1" applyAlignment="1">
      <alignment horizontal="center" vertical="center" wrapText="1"/>
    </xf>
    <xf numFmtId="14" fontId="122" fillId="0" borderId="10" xfId="0" applyNumberFormat="1" applyFont="1" applyFill="1" applyBorder="1" applyAlignment="1">
      <alignment horizontal="center" vertical="center" wrapText="1"/>
    </xf>
    <xf numFmtId="0" fontId="126" fillId="56" borderId="22" xfId="2796" applyFont="1" applyFill="1" applyBorder="1" applyAlignment="1">
      <alignment vertical="center" wrapText="1"/>
    </xf>
    <xf numFmtId="0" fontId="122" fillId="56" borderId="22" xfId="0" applyFont="1" applyFill="1" applyBorder="1" applyAlignment="1">
      <alignment vertical="center" wrapText="1"/>
    </xf>
    <xf numFmtId="0" fontId="115" fillId="56" borderId="10" xfId="0" applyFont="1" applyFill="1" applyBorder="1" applyAlignment="1">
      <alignment vertical="center" wrapText="1"/>
    </xf>
    <xf numFmtId="14" fontId="115" fillId="0" borderId="10" xfId="0" applyNumberFormat="1" applyFont="1" applyFill="1" applyBorder="1" applyAlignment="1">
      <alignment horizontal="center" vertical="center" wrapText="1"/>
    </xf>
    <xf numFmtId="0" fontId="115" fillId="57" borderId="22" xfId="2796" applyFont="1" applyFill="1" applyBorder="1" applyAlignment="1">
      <alignment vertical="center" wrapText="1"/>
    </xf>
    <xf numFmtId="0" fontId="115" fillId="57" borderId="22"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0" applyFont="1" applyFill="1" applyBorder="1" applyAlignment="1">
      <alignment vertical="center" wrapText="1"/>
    </xf>
    <xf numFmtId="14" fontId="115" fillId="0" borderId="10" xfId="0" applyNumberFormat="1" applyFont="1" applyFill="1" applyBorder="1" applyAlignment="1">
      <alignment vertical="center" wrapText="1"/>
    </xf>
    <xf numFmtId="0" fontId="115" fillId="0" borderId="0" xfId="0" applyFont="1" applyFill="1" applyBorder="1" applyAlignment="1">
      <alignment horizontal="justify" vertical="center"/>
    </xf>
    <xf numFmtId="41" fontId="115" fillId="0" borderId="10" xfId="6640" applyFont="1" applyFill="1" applyBorder="1" applyAlignment="1">
      <alignment vertical="center" wrapText="1"/>
    </xf>
    <xf numFmtId="0" fontId="126" fillId="56" borderId="10" xfId="2796" applyFont="1" applyFill="1" applyBorder="1" applyAlignment="1">
      <alignment vertical="center" wrapText="1"/>
    </xf>
    <xf numFmtId="0" fontId="122" fillId="56" borderId="10" xfId="0" applyFont="1" applyFill="1" applyBorder="1" applyAlignment="1">
      <alignment vertical="center" wrapText="1"/>
    </xf>
    <xf numFmtId="0" fontId="115" fillId="0" borderId="0" xfId="0" applyFont="1" applyFill="1" applyBorder="1"/>
    <xf numFmtId="0" fontId="122" fillId="55" borderId="10" xfId="0" applyFont="1" applyFill="1" applyBorder="1" applyAlignment="1">
      <alignment vertical="center" wrapText="1"/>
    </xf>
    <xf numFmtId="0" fontId="115" fillId="55" borderId="10" xfId="0" applyFont="1" applyFill="1" applyBorder="1" applyAlignment="1">
      <alignment vertical="center" wrapText="1"/>
    </xf>
    <xf numFmtId="0" fontId="129" fillId="0" borderId="10" xfId="6639" applyFont="1" applyFill="1" applyBorder="1" applyAlignment="1">
      <alignment horizontal="center" vertical="center" wrapText="1"/>
    </xf>
    <xf numFmtId="0" fontId="115" fillId="0" borderId="10" xfId="0" applyFont="1" applyFill="1" applyBorder="1" applyAlignment="1">
      <alignment vertical="center"/>
    </xf>
    <xf numFmtId="0" fontId="115" fillId="56" borderId="10" xfId="0" applyFont="1" applyFill="1" applyBorder="1" applyAlignment="1">
      <alignment vertical="center"/>
    </xf>
    <xf numFmtId="0" fontId="115" fillId="0" borderId="0" xfId="0" applyFont="1" applyFill="1" applyBorder="1" applyAlignment="1">
      <alignment horizontal="center" vertical="center" wrapText="1"/>
    </xf>
    <xf numFmtId="0" fontId="115" fillId="0" borderId="10" xfId="0" applyFont="1" applyFill="1" applyBorder="1" applyAlignment="1">
      <alignment horizontal="right" vertical="center" wrapText="1"/>
    </xf>
    <xf numFmtId="0" fontId="122" fillId="0" borderId="10" xfId="0" applyFont="1" applyFill="1" applyBorder="1" applyAlignment="1">
      <alignment horizontal="justify" vertical="center" wrapText="1"/>
    </xf>
    <xf numFmtId="0" fontId="115" fillId="0" borderId="10" xfId="0" applyFont="1" applyFill="1" applyBorder="1" applyAlignment="1">
      <alignment horizontal="left" wrapText="1"/>
    </xf>
    <xf numFmtId="0" fontId="115" fillId="0" borderId="0" xfId="0" applyFont="1" applyFill="1" applyAlignment="1">
      <alignment vertical="center"/>
    </xf>
    <xf numFmtId="0" fontId="115" fillId="0" borderId="0" xfId="0" applyFont="1" applyFill="1" applyBorder="1" applyAlignment="1">
      <alignment horizontal="justify" vertical="center" wrapText="1"/>
    </xf>
    <xf numFmtId="0" fontId="115" fillId="0" borderId="20" xfId="0" applyFont="1" applyFill="1" applyBorder="1" applyAlignment="1">
      <alignment horizontal="justify" vertical="center" wrapText="1"/>
    </xf>
    <xf numFmtId="0" fontId="115" fillId="0" borderId="10" xfId="0" applyFont="1" applyFill="1" applyBorder="1" applyAlignment="1">
      <alignment horizontal="left" vertical="center" wrapText="1"/>
    </xf>
    <xf numFmtId="0" fontId="128" fillId="0" borderId="0" xfId="6639" applyFont="1" applyFill="1" applyBorder="1" applyAlignment="1">
      <alignment vertical="center" wrapText="1"/>
    </xf>
    <xf numFmtId="0" fontId="115" fillId="0" borderId="10" xfId="2796" applyFont="1" applyFill="1" applyBorder="1" applyAlignment="1">
      <alignment vertical="center" wrapText="1"/>
    </xf>
    <xf numFmtId="0" fontId="129" fillId="0" borderId="0" xfId="6639" applyFont="1" applyFill="1" applyBorder="1" applyAlignment="1">
      <alignment vertical="center"/>
    </xf>
    <xf numFmtId="0" fontId="125" fillId="0" borderId="0" xfId="0" applyFont="1" applyFill="1" applyBorder="1" applyAlignment="1">
      <alignment horizontal="justify" vertical="center"/>
    </xf>
    <xf numFmtId="0" fontId="115" fillId="0" borderId="10" xfId="0" applyFont="1" applyFill="1" applyBorder="1" applyAlignment="1">
      <alignment horizontal="justify" vertical="center"/>
    </xf>
    <xf numFmtId="0" fontId="129" fillId="0" borderId="10" xfId="6639" applyFont="1" applyFill="1" applyBorder="1" applyAlignment="1">
      <alignment horizontal="justify" vertical="center"/>
    </xf>
    <xf numFmtId="0" fontId="115" fillId="0" borderId="10" xfId="0" applyFont="1" applyFill="1" applyBorder="1"/>
    <xf numFmtId="0" fontId="115" fillId="0" borderId="10" xfId="0" applyFont="1" applyFill="1" applyBorder="1" applyAlignment="1">
      <alignment wrapText="1"/>
    </xf>
    <xf numFmtId="0" fontId="115" fillId="0" borderId="0" xfId="0" applyFont="1" applyFill="1" applyBorder="1" applyAlignment="1">
      <alignment wrapText="1"/>
    </xf>
    <xf numFmtId="0" fontId="122" fillId="0" borderId="10" xfId="0" applyNumberFormat="1" applyFont="1" applyFill="1" applyBorder="1" applyAlignment="1">
      <alignment horizontal="center" vertical="center" wrapText="1"/>
    </xf>
    <xf numFmtId="0" fontId="115" fillId="0" borderId="10" xfId="0" applyFont="1" applyFill="1" applyBorder="1" applyAlignment="1">
      <alignment vertical="top" wrapText="1"/>
    </xf>
    <xf numFmtId="41" fontId="115" fillId="0" borderId="10" xfId="6640" applyFont="1" applyFill="1" applyBorder="1" applyAlignment="1">
      <alignment horizontal="center" vertical="center" wrapText="1"/>
    </xf>
    <xf numFmtId="0" fontId="129" fillId="0" borderId="0" xfId="6639" applyFont="1" applyFill="1" applyBorder="1" applyAlignment="1">
      <alignment horizontal="justify" vertical="center"/>
    </xf>
    <xf numFmtId="0" fontId="129" fillId="0" borderId="0" xfId="6639" applyFont="1" applyFill="1" applyBorder="1"/>
    <xf numFmtId="0" fontId="115" fillId="0" borderId="10" xfId="0" applyFont="1" applyBorder="1" applyAlignment="1">
      <alignment horizontal="justify" vertical="center" wrapText="1"/>
    </xf>
    <xf numFmtId="0" fontId="115" fillId="0" borderId="10" xfId="0" applyFont="1" applyBorder="1" applyAlignment="1">
      <alignment horizontal="center" vertical="center" wrapText="1"/>
    </xf>
    <xf numFmtId="0" fontId="115" fillId="0" borderId="0" xfId="0" applyFont="1" applyAlignment="1">
      <alignment horizontal="center" vertical="center" wrapText="1"/>
    </xf>
    <xf numFmtId="0" fontId="115" fillId="58" borderId="10" xfId="0" applyFont="1" applyFill="1" applyBorder="1" applyAlignment="1">
      <alignment vertical="center" wrapText="1"/>
    </xf>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vertical="center"/>
    </xf>
    <xf numFmtId="41" fontId="0" fillId="0" borderId="0" xfId="6640" applyFont="1" applyAlignment="1">
      <alignment vertical="center"/>
    </xf>
    <xf numFmtId="14" fontId="0" fillId="0" borderId="0" xfId="0" applyNumberFormat="1" applyAlignment="1">
      <alignment horizontal="center" vertical="center"/>
    </xf>
    <xf numFmtId="0" fontId="0" fillId="0" borderId="0" xfId="0" applyAlignment="1">
      <alignment vertical="center" wrapText="1"/>
    </xf>
    <xf numFmtId="1" fontId="0" fillId="0" borderId="0" xfId="0" applyNumberFormat="1" applyAlignment="1">
      <alignment horizontal="center" vertical="center"/>
    </xf>
    <xf numFmtId="1" fontId="0" fillId="0" borderId="0" xfId="0" applyNumberFormat="1" applyAlignment="1">
      <alignment horizontal="right" vertical="center"/>
    </xf>
    <xf numFmtId="14" fontId="0" fillId="0" borderId="0" xfId="0" applyNumberFormat="1" applyAlignment="1">
      <alignment vertical="center" wrapText="1"/>
    </xf>
    <xf numFmtId="0" fontId="115" fillId="0" borderId="10" xfId="0" applyFont="1" applyBorder="1" applyAlignment="1">
      <alignment vertical="center"/>
    </xf>
    <xf numFmtId="0" fontId="115" fillId="0" borderId="0" xfId="0" applyFont="1" applyAlignment="1">
      <alignment vertical="center"/>
    </xf>
    <xf numFmtId="0" fontId="115" fillId="58" borderId="10" xfId="0" applyFont="1" applyFill="1" applyBorder="1" applyAlignment="1">
      <alignment horizontal="center" vertical="center"/>
    </xf>
    <xf numFmtId="1" fontId="120" fillId="59" borderId="10" xfId="6642" applyNumberFormat="1" applyFont="1" applyFill="1" applyBorder="1" applyAlignment="1">
      <alignment horizontal="right" vertical="center" wrapText="1"/>
    </xf>
    <xf numFmtId="0" fontId="122" fillId="55" borderId="10" xfId="0" applyFont="1" applyFill="1" applyBorder="1" applyAlignment="1">
      <alignment horizontal="center" vertical="center" wrapText="1"/>
    </xf>
    <xf numFmtId="41" fontId="0" fillId="0" borderId="0" xfId="6640" applyFont="1"/>
    <xf numFmtId="0" fontId="123" fillId="0" borderId="0" xfId="0" applyFont="1" applyAlignment="1">
      <alignment horizontal="right" vertical="center"/>
    </xf>
    <xf numFmtId="0" fontId="124" fillId="0" borderId="0" xfId="0" applyFont="1" applyAlignment="1">
      <alignment vertical="center"/>
    </xf>
    <xf numFmtId="0" fontId="124" fillId="0" borderId="0" xfId="0" applyFont="1" applyAlignment="1"/>
    <xf numFmtId="0" fontId="127" fillId="0" borderId="10" xfId="0" applyFont="1" applyFill="1" applyBorder="1" applyAlignment="1">
      <alignment vertical="center" wrapText="1"/>
    </xf>
    <xf numFmtId="0" fontId="127" fillId="56" borderId="10" xfId="0" applyFont="1" applyFill="1" applyBorder="1" applyAlignment="1">
      <alignment vertical="center" wrapText="1"/>
    </xf>
    <xf numFmtId="0" fontId="115" fillId="56" borderId="10" xfId="0" applyFont="1" applyFill="1" applyBorder="1" applyAlignment="1">
      <alignment horizontal="justify" vertical="center" wrapText="1"/>
    </xf>
    <xf numFmtId="0" fontId="122" fillId="56" borderId="10" xfId="0" applyFont="1" applyFill="1" applyBorder="1" applyAlignment="1">
      <alignment horizontal="center" vertical="center" wrapText="1"/>
    </xf>
    <xf numFmtId="0" fontId="115" fillId="56" borderId="10" xfId="0" applyFont="1" applyFill="1" applyBorder="1" applyAlignment="1">
      <alignment horizontal="center" vertical="center" wrapText="1"/>
    </xf>
    <xf numFmtId="14" fontId="122" fillId="56" borderId="10" xfId="0" applyNumberFormat="1" applyFont="1" applyFill="1" applyBorder="1" applyAlignment="1">
      <alignment horizontal="center" vertical="center" wrapText="1"/>
    </xf>
    <xf numFmtId="0" fontId="127" fillId="57" borderId="10" xfId="0" applyFont="1" applyFill="1" applyBorder="1" applyAlignment="1">
      <alignment vertical="center" wrapText="1"/>
    </xf>
    <xf numFmtId="0" fontId="115" fillId="57" borderId="10" xfId="0" applyFont="1" applyFill="1" applyBorder="1" applyAlignment="1">
      <alignment horizontal="justify" vertical="center" wrapText="1"/>
    </xf>
    <xf numFmtId="0" fontId="115" fillId="57" borderId="10" xfId="0" applyFont="1" applyFill="1" applyBorder="1" applyAlignment="1">
      <alignment horizontal="center" vertical="center" wrapText="1"/>
    </xf>
    <xf numFmtId="0" fontId="128" fillId="57" borderId="10" xfId="6639" applyFont="1" applyFill="1" applyBorder="1" applyAlignment="1">
      <alignment horizontal="center" vertical="center" wrapText="1"/>
    </xf>
    <xf numFmtId="14" fontId="115" fillId="57" borderId="10" xfId="0" applyNumberFormat="1" applyFont="1" applyFill="1" applyBorder="1" applyAlignment="1">
      <alignment horizontal="center" vertical="center" wrapText="1"/>
    </xf>
    <xf numFmtId="0" fontId="115" fillId="55" borderId="10" xfId="0" applyFont="1" applyFill="1" applyBorder="1" applyAlignment="1">
      <alignment horizontal="justify" vertical="center" wrapText="1"/>
    </xf>
    <xf numFmtId="0" fontId="127" fillId="0" borderId="10" xfId="0" applyFont="1" applyFill="1" applyBorder="1" applyAlignment="1">
      <alignment horizontal="center" vertical="center" wrapText="1"/>
    </xf>
    <xf numFmtId="0" fontId="127" fillId="0" borderId="10" xfId="0" applyFont="1" applyFill="1" applyBorder="1" applyAlignment="1">
      <alignment horizontal="justify" vertical="center" wrapText="1"/>
    </xf>
    <xf numFmtId="0" fontId="120" fillId="56" borderId="10" xfId="0" applyFont="1" applyFill="1" applyBorder="1" applyAlignment="1">
      <alignment vertical="center" wrapText="1"/>
    </xf>
    <xf numFmtId="0" fontId="127" fillId="0" borderId="0" xfId="0" applyFont="1" applyFill="1" applyBorder="1" applyAlignment="1">
      <alignment wrapText="1"/>
    </xf>
    <xf numFmtId="0" fontId="122" fillId="0" borderId="10" xfId="2796" applyFont="1" applyFill="1" applyBorder="1" applyAlignment="1">
      <alignment vertical="center" wrapText="1"/>
    </xf>
    <xf numFmtId="0" fontId="127" fillId="0" borderId="0" xfId="0" applyFont="1" applyFill="1" applyAlignment="1">
      <alignment wrapText="1"/>
    </xf>
    <xf numFmtId="0" fontId="127" fillId="0" borderId="0" xfId="0" applyFont="1" applyFill="1" applyBorder="1"/>
    <xf numFmtId="0" fontId="127" fillId="0" borderId="10" xfId="0" applyFont="1" applyFill="1" applyBorder="1" applyAlignment="1">
      <alignment wrapText="1"/>
    </xf>
    <xf numFmtId="14" fontId="120" fillId="0" borderId="10" xfId="0" applyNumberFormat="1" applyFont="1" applyFill="1" applyBorder="1" applyAlignment="1">
      <alignment horizontal="center" vertical="center" wrapText="1"/>
    </xf>
    <xf numFmtId="0" fontId="115" fillId="55" borderId="10" xfId="0" applyFont="1" applyFill="1" applyBorder="1" applyAlignment="1">
      <alignment horizontal="center" vertical="center" wrapText="1"/>
    </xf>
    <xf numFmtId="0" fontId="120" fillId="0" borderId="10" xfId="0" applyFont="1" applyFill="1" applyBorder="1" applyAlignment="1">
      <alignment horizontal="left" vertical="center" wrapText="1"/>
    </xf>
    <xf numFmtId="0" fontId="129" fillId="56" borderId="10" xfId="6639" applyFont="1" applyFill="1" applyBorder="1" applyAlignment="1">
      <alignment horizontal="center" vertical="center" wrapText="1"/>
    </xf>
    <xf numFmtId="0" fontId="127" fillId="0" borderId="20" xfId="0" applyFont="1" applyFill="1" applyBorder="1" applyAlignment="1">
      <alignment vertical="center" wrapText="1"/>
    </xf>
    <xf numFmtId="0" fontId="115" fillId="61" borderId="10" xfId="0" applyFont="1" applyFill="1" applyBorder="1"/>
    <xf numFmtId="41" fontId="115" fillId="61" borderId="10" xfId="6640" applyFont="1" applyFill="1" applyBorder="1"/>
    <xf numFmtId="0" fontId="115" fillId="0" borderId="0" xfId="0" applyFont="1"/>
    <xf numFmtId="0" fontId="115" fillId="62" borderId="10" xfId="0" applyFont="1" applyFill="1" applyBorder="1" applyAlignment="1">
      <alignment vertical="center" wrapText="1"/>
    </xf>
    <xf numFmtId="1" fontId="115" fillId="62" borderId="10" xfId="0" applyNumberFormat="1" applyFont="1" applyFill="1" applyBorder="1" applyAlignment="1">
      <alignment horizontal="right" vertical="center"/>
    </xf>
    <xf numFmtId="0" fontId="115" fillId="62" borderId="10" xfId="0" applyFont="1" applyFill="1" applyBorder="1" applyAlignment="1">
      <alignment vertical="center"/>
    </xf>
    <xf numFmtId="14" fontId="115" fillId="62" borderId="10" xfId="0" applyNumberFormat="1" applyFont="1" applyFill="1" applyBorder="1" applyAlignment="1">
      <alignment vertical="center"/>
    </xf>
    <xf numFmtId="0" fontId="115" fillId="62" borderId="10" xfId="0" applyFont="1" applyFill="1" applyBorder="1" applyAlignment="1">
      <alignment horizontal="center" vertical="center"/>
    </xf>
    <xf numFmtId="41" fontId="115" fillId="62" borderId="10" xfId="6640" applyFont="1" applyFill="1" applyBorder="1" applyAlignment="1">
      <alignment vertical="center"/>
    </xf>
    <xf numFmtId="14" fontId="115" fillId="62" borderId="10" xfId="0" applyNumberFormat="1" applyFont="1" applyFill="1" applyBorder="1" applyAlignment="1">
      <alignment horizontal="center" vertical="center"/>
    </xf>
    <xf numFmtId="1" fontId="121" fillId="63" borderId="21" xfId="2795" applyNumberFormat="1" applyFont="1" applyFill="1" applyBorder="1" applyAlignment="1">
      <alignment horizontal="center" vertical="center" wrapText="1"/>
    </xf>
    <xf numFmtId="1" fontId="115" fillId="56" borderId="10" xfId="0" applyNumberFormat="1" applyFont="1" applyFill="1" applyBorder="1" applyAlignment="1">
      <alignment vertical="center" wrapText="1"/>
    </xf>
    <xf numFmtId="1" fontId="115" fillId="57" borderId="10" xfId="0" applyNumberFormat="1" applyFont="1" applyFill="1" applyBorder="1" applyAlignment="1">
      <alignment vertical="center" wrapText="1"/>
    </xf>
    <xf numFmtId="1" fontId="115" fillId="0" borderId="10" xfId="0" applyNumberFormat="1" applyFont="1" applyFill="1" applyBorder="1" applyAlignment="1">
      <alignment vertical="center" wrapText="1"/>
    </xf>
    <xf numFmtId="1" fontId="115" fillId="0" borderId="0" xfId="0" applyNumberFormat="1" applyFont="1" applyFill="1" applyBorder="1"/>
    <xf numFmtId="1" fontId="122" fillId="0" borderId="10" xfId="0" applyNumberFormat="1" applyFont="1" applyFill="1" applyBorder="1" applyAlignment="1">
      <alignment vertical="center" wrapText="1"/>
    </xf>
    <xf numFmtId="1" fontId="127" fillId="0" borderId="0" xfId="0" applyNumberFormat="1" applyFont="1" applyFill="1" applyBorder="1"/>
    <xf numFmtId="1" fontId="127" fillId="0" borderId="10" xfId="0" applyNumberFormat="1" applyFont="1" applyFill="1" applyBorder="1"/>
    <xf numFmtId="1" fontId="115" fillId="0" borderId="0" xfId="0" applyNumberFormat="1" applyFont="1" applyFill="1" applyBorder="1" applyAlignment="1">
      <alignment vertical="center" wrapText="1"/>
    </xf>
    <xf numFmtId="1" fontId="115" fillId="0" borderId="10" xfId="0" applyNumberFormat="1" applyFont="1" applyBorder="1" applyAlignment="1">
      <alignment vertical="center" wrapText="1"/>
    </xf>
    <xf numFmtId="1" fontId="115" fillId="0" borderId="0" xfId="0" applyNumberFormat="1" applyFont="1" applyAlignment="1">
      <alignment vertical="center" wrapText="1"/>
    </xf>
    <xf numFmtId="0" fontId="115" fillId="62" borderId="0" xfId="0" applyFont="1" applyFill="1" applyAlignment="1">
      <alignment vertical="center"/>
    </xf>
    <xf numFmtId="0" fontId="126" fillId="63" borderId="21" xfId="2795" applyFont="1" applyFill="1" applyBorder="1" applyAlignment="1">
      <alignment horizontal="center" vertical="center" wrapText="1"/>
    </xf>
    <xf numFmtId="1" fontId="126" fillId="63" borderId="21" xfId="2795" applyNumberFormat="1" applyFont="1" applyFill="1" applyBorder="1" applyAlignment="1">
      <alignment horizontal="center" vertical="center" wrapText="1"/>
    </xf>
    <xf numFmtId="0" fontId="115" fillId="63" borderId="21" xfId="2795" applyFont="1" applyFill="1" applyBorder="1" applyAlignment="1">
      <alignment horizontal="center" vertical="center" wrapText="1"/>
    </xf>
    <xf numFmtId="0" fontId="0" fillId="0" borderId="0" xfId="0" applyFont="1"/>
    <xf numFmtId="0" fontId="0" fillId="0" borderId="0" xfId="0" applyFont="1" applyAlignment="1">
      <alignment vertical="center"/>
    </xf>
    <xf numFmtId="0" fontId="120" fillId="66" borderId="10" xfId="0" applyFont="1" applyFill="1" applyBorder="1" applyAlignment="1">
      <alignment horizontal="center" vertical="center" wrapText="1"/>
    </xf>
    <xf numFmtId="1" fontId="120" fillId="66" borderId="10" xfId="0" applyNumberFormat="1" applyFont="1" applyFill="1" applyBorder="1" applyAlignment="1">
      <alignment horizontal="center" vertical="center" wrapText="1"/>
    </xf>
    <xf numFmtId="0" fontId="115" fillId="0" borderId="10" xfId="0" applyFont="1" applyBorder="1" applyAlignment="1">
      <alignment horizontal="center" vertical="center"/>
    </xf>
    <xf numFmtId="1" fontId="115" fillId="0" borderId="10" xfId="0" applyNumberFormat="1" applyFont="1" applyBorder="1" applyAlignment="1">
      <alignment vertical="center"/>
    </xf>
    <xf numFmtId="0" fontId="122" fillId="58" borderId="10" xfId="0" applyFont="1" applyFill="1" applyBorder="1" applyAlignment="1">
      <alignment horizontal="center" vertical="center" wrapText="1"/>
    </xf>
    <xf numFmtId="0" fontId="122" fillId="58" borderId="10" xfId="0" applyFont="1" applyFill="1" applyBorder="1" applyAlignment="1">
      <alignment vertical="center" wrapText="1"/>
    </xf>
    <xf numFmtId="1" fontId="115" fillId="58" borderId="10" xfId="0" applyNumberFormat="1" applyFont="1" applyFill="1" applyBorder="1" applyAlignment="1">
      <alignment horizontal="right" vertical="center" wrapText="1"/>
    </xf>
    <xf numFmtId="0" fontId="115" fillId="61" borderId="10" xfId="0" applyFont="1" applyFill="1" applyBorder="1" applyAlignment="1">
      <alignment vertical="center" wrapText="1"/>
    </xf>
    <xf numFmtId="0" fontId="122" fillId="61" borderId="10" xfId="0" applyFont="1" applyFill="1" applyBorder="1" applyAlignment="1">
      <alignment horizontal="center" vertical="center" wrapText="1"/>
    </xf>
    <xf numFmtId="0" fontId="115" fillId="67" borderId="10" xfId="0" applyFont="1" applyFill="1" applyBorder="1" applyAlignment="1">
      <alignment vertical="center" wrapText="1"/>
    </xf>
    <xf numFmtId="1" fontId="115" fillId="58" borderId="10" xfId="0" applyNumberFormat="1" applyFont="1" applyFill="1" applyBorder="1" applyAlignment="1">
      <alignment vertical="center"/>
    </xf>
    <xf numFmtId="0" fontId="115" fillId="0" borderId="0" xfId="0" pivotButton="1" applyFont="1"/>
    <xf numFmtId="0" fontId="115" fillId="0" borderId="0" xfId="0" applyNumberFormat="1" applyFont="1"/>
    <xf numFmtId="41" fontId="115" fillId="63" borderId="21" xfId="6640" applyFont="1" applyFill="1" applyBorder="1" applyAlignment="1">
      <alignment horizontal="center" vertical="center" wrapText="1"/>
    </xf>
    <xf numFmtId="41" fontId="129" fillId="0" borderId="10" xfId="6640" applyFont="1" applyFill="1" applyBorder="1" applyAlignment="1">
      <alignment horizontal="center" vertical="center" wrapText="1"/>
    </xf>
    <xf numFmtId="0" fontId="0" fillId="55" borderId="0" xfId="0" applyFill="1" applyAlignment="1">
      <alignment vertical="center"/>
    </xf>
    <xf numFmtId="1" fontId="115" fillId="61" borderId="10" xfId="0" applyNumberFormat="1" applyFont="1" applyFill="1" applyBorder="1" applyAlignment="1">
      <alignment horizontal="center" vertical="center" wrapText="1"/>
    </xf>
    <xf numFmtId="0" fontId="122" fillId="67" borderId="10" xfId="0" applyFont="1" applyFill="1" applyBorder="1" applyAlignment="1">
      <alignment horizontal="center" vertical="center" wrapText="1"/>
    </xf>
    <xf numFmtId="1" fontId="115" fillId="67" borderId="10" xfId="0" applyNumberFormat="1" applyFont="1" applyFill="1" applyBorder="1" applyAlignment="1">
      <alignment horizontal="center" vertical="center" wrapText="1"/>
    </xf>
    <xf numFmtId="1" fontId="115" fillId="0" borderId="10" xfId="0" applyNumberFormat="1" applyFont="1" applyFill="1" applyBorder="1" applyAlignment="1">
      <alignment horizontal="center" vertical="center" wrapText="1"/>
    </xf>
    <xf numFmtId="0" fontId="0" fillId="0" borderId="0" xfId="0" applyFont="1" applyAlignment="1">
      <alignment horizontal="center" vertical="center"/>
    </xf>
    <xf numFmtId="0" fontId="115" fillId="61" borderId="10" xfId="0" applyFont="1" applyFill="1" applyBorder="1" applyAlignment="1">
      <alignment horizontal="center"/>
    </xf>
    <xf numFmtId="41" fontId="119" fillId="0" borderId="0" xfId="6640" applyFont="1"/>
    <xf numFmtId="41" fontId="119" fillId="0" borderId="0" xfId="6640" applyFont="1" applyAlignment="1">
      <alignment vertical="center"/>
    </xf>
    <xf numFmtId="0" fontId="122" fillId="66" borderId="10" xfId="0" applyFont="1" applyFill="1" applyBorder="1" applyAlignment="1">
      <alignment horizontal="center" vertical="center" wrapText="1"/>
    </xf>
    <xf numFmtId="1" fontId="122" fillId="66" borderId="10" xfId="0" applyNumberFormat="1" applyFont="1" applyFill="1" applyBorder="1" applyAlignment="1">
      <alignment horizontal="center" vertical="center" wrapText="1"/>
    </xf>
    <xf numFmtId="41" fontId="124" fillId="0" borderId="0" xfId="6640" applyFont="1" applyAlignment="1">
      <alignment vertical="center"/>
    </xf>
    <xf numFmtId="41" fontId="124" fillId="0" borderId="0" xfId="6640" applyFont="1" applyAlignment="1"/>
    <xf numFmtId="41" fontId="123" fillId="0" borderId="0" xfId="6640" applyFont="1"/>
    <xf numFmtId="14" fontId="124" fillId="0" borderId="0" xfId="0" applyNumberFormat="1" applyFont="1" applyAlignment="1">
      <alignment vertical="center"/>
    </xf>
    <xf numFmtId="14" fontId="124" fillId="0" borderId="0" xfId="0" applyNumberFormat="1" applyFont="1" applyAlignment="1"/>
    <xf numFmtId="14" fontId="115" fillId="58" borderId="10" xfId="0" applyNumberFormat="1" applyFont="1" applyFill="1" applyBorder="1" applyAlignment="1">
      <alignment vertical="center" wrapText="1"/>
    </xf>
    <xf numFmtId="14" fontId="115" fillId="58" borderId="10" xfId="0" applyNumberFormat="1" applyFont="1" applyFill="1" applyBorder="1" applyAlignment="1">
      <alignment horizontal="center" vertical="center"/>
    </xf>
    <xf numFmtId="0" fontId="115" fillId="58" borderId="10" xfId="0" applyFont="1" applyFill="1" applyBorder="1" applyAlignment="1">
      <alignment horizontal="center" vertical="center" wrapText="1"/>
    </xf>
    <xf numFmtId="0" fontId="0" fillId="0" borderId="10" xfId="0" applyFont="1" applyBorder="1" applyAlignment="1">
      <alignment horizontal="center" vertical="center" wrapText="1"/>
    </xf>
    <xf numFmtId="41" fontId="115" fillId="58" borderId="10" xfId="6640" applyFont="1" applyFill="1" applyBorder="1"/>
    <xf numFmtId="0" fontId="115" fillId="58" borderId="10" xfId="0" applyFont="1" applyFill="1" applyBorder="1" applyAlignment="1">
      <alignment horizontal="left"/>
    </xf>
    <xf numFmtId="168" fontId="124" fillId="0" borderId="0" xfId="6640" applyNumberFormat="1" applyFont="1" applyAlignment="1">
      <alignment vertical="center"/>
    </xf>
    <xf numFmtId="168" fontId="124" fillId="0" borderId="0" xfId="6640" applyNumberFormat="1" applyFont="1" applyAlignment="1"/>
    <xf numFmtId="168" fontId="123" fillId="0" borderId="0" xfId="6640" applyNumberFormat="1" applyFont="1"/>
    <xf numFmtId="41" fontId="115" fillId="58" borderId="0" xfId="6640" applyFont="1" applyFill="1"/>
    <xf numFmtId="0" fontId="115" fillId="58" borderId="0" xfId="0" applyFont="1" applyFill="1"/>
    <xf numFmtId="0" fontId="115" fillId="58" borderId="0" xfId="0" applyFont="1" applyFill="1" applyAlignment="1">
      <alignment horizontal="left"/>
    </xf>
    <xf numFmtId="0" fontId="115" fillId="68" borderId="0" xfId="0" applyFont="1" applyFill="1"/>
    <xf numFmtId="41" fontId="115" fillId="68" borderId="0" xfId="6640" applyFont="1" applyFill="1"/>
    <xf numFmtId="14" fontId="121" fillId="63" borderId="21" xfId="2795" applyNumberFormat="1" applyFont="1" applyFill="1" applyBorder="1" applyAlignment="1">
      <alignment horizontal="center" vertical="center" wrapText="1"/>
    </xf>
    <xf numFmtId="14" fontId="115" fillId="0" borderId="0" xfId="0" applyNumberFormat="1" applyFont="1" applyAlignment="1">
      <alignment horizontal="center" vertical="center" wrapText="1"/>
    </xf>
    <xf numFmtId="0" fontId="118" fillId="58" borderId="0" xfId="0" applyFont="1" applyFill="1" applyAlignment="1">
      <alignment horizontal="center" vertical="center" wrapText="1"/>
    </xf>
    <xf numFmtId="0" fontId="118" fillId="58" borderId="0" xfId="0" applyFont="1" applyFill="1" applyAlignment="1">
      <alignment horizontal="right" vertical="center" wrapText="1"/>
    </xf>
    <xf numFmtId="0" fontId="118" fillId="58" borderId="0" xfId="0" quotePrefix="1" applyNumberFormat="1" applyFont="1" applyFill="1" applyBorder="1" applyAlignment="1">
      <alignment horizontal="center" vertical="center" wrapText="1"/>
    </xf>
    <xf numFmtId="0" fontId="118" fillId="58" borderId="0" xfId="0" quotePrefix="1" applyNumberFormat="1" applyFont="1" applyFill="1" applyBorder="1" applyAlignment="1">
      <alignment horizontal="right" vertical="center" wrapText="1"/>
    </xf>
    <xf numFmtId="0" fontId="118" fillId="58" borderId="0" xfId="0" applyFont="1" applyFill="1" applyBorder="1" applyAlignment="1">
      <alignment horizontal="center" vertical="center" wrapText="1"/>
    </xf>
    <xf numFmtId="0" fontId="118" fillId="58" borderId="0" xfId="0" applyFont="1" applyFill="1" applyBorder="1" applyAlignment="1">
      <alignment horizontal="right" vertical="center" wrapText="1"/>
    </xf>
    <xf numFmtId="0" fontId="120" fillId="66" borderId="10" xfId="6642" applyFont="1" applyFill="1" applyBorder="1" applyAlignment="1">
      <alignment horizontal="center" vertical="center" wrapText="1"/>
    </xf>
  </cellXfs>
  <cellStyles count="6643">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4"/>
    <cellStyle name="20% - Énfasis1 12" xfId="7"/>
    <cellStyle name="20% - Énfasis1 12 2" xfId="3155"/>
    <cellStyle name="20% - Énfasis1 12 2 2" xfId="5828"/>
    <cellStyle name="20% - Énfasis1 12 2 3" xfId="6267"/>
    <cellStyle name="20% - Énfasis1 12 3" xfId="4734"/>
    <cellStyle name="20% - Énfasis1 13" xfId="8"/>
    <cellStyle name="20% - Énfasis1 13 2" xfId="3156"/>
    <cellStyle name="20% - Énfasis1 13 2 2" xfId="5829"/>
    <cellStyle name="20% - Énfasis1 13 2 3" xfId="6268"/>
    <cellStyle name="20% - Énfasis1 13 3" xfId="4735"/>
    <cellStyle name="20% - Énfasis1 14" xfId="9"/>
    <cellStyle name="20% - Énfasis1 14 2" xfId="3157"/>
    <cellStyle name="20% - Énfasis1 14 2 2" xfId="5830"/>
    <cellStyle name="20% - Énfasis1 14 2 3" xfId="6269"/>
    <cellStyle name="20% - Énfasis1 14 3" xfId="4736"/>
    <cellStyle name="20% - Énfasis1 15" xfId="10"/>
    <cellStyle name="20% - Énfasis1 15 2" xfId="3158"/>
    <cellStyle name="20% - Énfasis1 15 2 2" xfId="5831"/>
    <cellStyle name="20% - Énfasis1 15 2 3" xfId="6270"/>
    <cellStyle name="20% - Énfasis1 16" xfId="11"/>
    <cellStyle name="20% - Énfasis1 16 2" xfId="3159"/>
    <cellStyle name="20% - Énfasis1 16 2 2" xfId="5832"/>
    <cellStyle name="20% - Énfasis1 16 2 3" xfId="6271"/>
    <cellStyle name="20% - Énfasis1 17" xfId="12"/>
    <cellStyle name="20% - Énfasis1 17 2" xfId="3160"/>
    <cellStyle name="20% - Énfasis1 17 2 2" xfId="5833"/>
    <cellStyle name="20% - Énfasis1 17 2 3" xfId="6272"/>
    <cellStyle name="20% - Énfasis1 18" xfId="3153"/>
    <cellStyle name="20% - Énfasis1 18 2" xfId="5827"/>
    <cellStyle name="20% - Énfasis1 18 3" xfId="6266"/>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1"/>
    <cellStyle name="20% - Énfasis1 2 3 2" xfId="21"/>
    <cellStyle name="20% - Énfasis1 2 3 3" xfId="22"/>
    <cellStyle name="20% - Énfasis1 2 3 4" xfId="23"/>
    <cellStyle name="20% - Énfasis1 2 3 5" xfId="24"/>
    <cellStyle name="20% - Énfasis1 2 3 5 2" xfId="25"/>
    <cellStyle name="20% - Énfasis1 2 3 5 2 2" xfId="3163"/>
    <cellStyle name="20% - Énfasis1 2 3 5 2 3" xfId="4737"/>
    <cellStyle name="20% - Énfasis1 2 3 5 3" xfId="26"/>
    <cellStyle name="20% - Énfasis1 2 3 5 4" xfId="27"/>
    <cellStyle name="20% - Énfasis1 2 3 5 4 2" xfId="3164"/>
    <cellStyle name="20% - Énfasis1 2 3 5 4 3" xfId="4738"/>
    <cellStyle name="20% - Énfasis1 2 3 5 5" xfId="28"/>
    <cellStyle name="20% - Énfasis1 2 3 5 5 2" xfId="3165"/>
    <cellStyle name="20% - Énfasis1 2 3 5 6" xfId="3162"/>
    <cellStyle name="20% - Énfasis1 2 3 5_INST $" xfId="29"/>
    <cellStyle name="20% - Énfasis1 2 3 6" xfId="30"/>
    <cellStyle name="20% - Énfasis1 2 3 6 2" xfId="31"/>
    <cellStyle name="20% - Énfasis1 2 3 6 2 2" xfId="3167"/>
    <cellStyle name="20% - Énfasis1 2 3 6 2 3" xfId="4739"/>
    <cellStyle name="20% - Énfasis1 2 3 6 3" xfId="32"/>
    <cellStyle name="20% - Énfasis1 2 3 6 4" xfId="33"/>
    <cellStyle name="20% - Énfasis1 2 3 6 4 2" xfId="3168"/>
    <cellStyle name="20% - Énfasis1 2 3 6 4 3" xfId="4740"/>
    <cellStyle name="20% - Énfasis1 2 3 6 5" xfId="34"/>
    <cellStyle name="20% - Énfasis1 2 3 6 5 2" xfId="3169"/>
    <cellStyle name="20% - Énfasis1 2 3 6 6" xfId="3166"/>
    <cellStyle name="20% - Énfasis1 2 3 6_INST $" xfId="35"/>
    <cellStyle name="20% - Énfasis1 2 3 7" xfId="36"/>
    <cellStyle name="20% - Énfasis1 2 3 7 2" xfId="3170"/>
    <cellStyle name="20% - Énfasis1 2 3 7 3" xfId="4741"/>
    <cellStyle name="20% - Énfasis1 2 3 8" xfId="37"/>
    <cellStyle name="20% - Énfasis1 2 3 8 2" xfId="3171"/>
    <cellStyle name="20% - Énfasis1 2 3 8 3" xfId="4742"/>
    <cellStyle name="20% - Énfasis1 2 3 9" xfId="38"/>
    <cellStyle name="20% - Énfasis1 2 3 9 2" xfId="3172"/>
    <cellStyle name="20% - Énfasis1 2 3_AVANCE PROTECCIÓN" xfId="39"/>
    <cellStyle name="20% - Énfasis1 2 4" xfId="40"/>
    <cellStyle name="20% - Énfasis1 2 4 2" xfId="41"/>
    <cellStyle name="20% - Énfasis1 2 4_Listado_web" xfId="42"/>
    <cellStyle name="20% - Énfasis1 2 5" xfId="43"/>
    <cellStyle name="20% - Énfasis1 2 5 2" xfId="3173"/>
    <cellStyle name="20% - Énfasis1 2 6" xfId="44"/>
    <cellStyle name="20% - Énfasis1 2 6 2" xfId="3174"/>
    <cellStyle name="20% - Énfasis1 2 6 2 2" xfId="5834"/>
    <cellStyle name="20% - Énfasis1 2 6 2 3" xfId="6273"/>
    <cellStyle name="20% - Énfasis1 2 6 3" xfId="4743"/>
    <cellStyle name="20% - Énfasis1 2 7" xfId="45"/>
    <cellStyle name="20% - Énfasis1 2 7 2" xfId="3175"/>
    <cellStyle name="20% - Énfasis1 2 7 2 2" xfId="5835"/>
    <cellStyle name="20% - Énfasis1 2 7 2 3" xfId="6274"/>
    <cellStyle name="20% - Énfasis1 2 7 3" xfId="4744"/>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7"/>
    <cellStyle name="20% - Énfasis2 12" xfId="78"/>
    <cellStyle name="20% - Énfasis2 12 2" xfId="3178"/>
    <cellStyle name="20% - Énfasis2 12 2 2" xfId="5837"/>
    <cellStyle name="20% - Énfasis2 12 2 3" xfId="6276"/>
    <cellStyle name="20% - Énfasis2 12 3" xfId="4745"/>
    <cellStyle name="20% - Énfasis2 13" xfId="79"/>
    <cellStyle name="20% - Énfasis2 13 2" xfId="3179"/>
    <cellStyle name="20% - Énfasis2 13 2 2" xfId="5838"/>
    <cellStyle name="20% - Énfasis2 13 2 3" xfId="6277"/>
    <cellStyle name="20% - Énfasis2 13 3" xfId="4746"/>
    <cellStyle name="20% - Énfasis2 14" xfId="80"/>
    <cellStyle name="20% - Énfasis2 14 2" xfId="3180"/>
    <cellStyle name="20% - Énfasis2 14 2 2" xfId="5839"/>
    <cellStyle name="20% - Énfasis2 14 2 3" xfId="6278"/>
    <cellStyle name="20% - Énfasis2 14 3" xfId="4747"/>
    <cellStyle name="20% - Énfasis2 15" xfId="81"/>
    <cellStyle name="20% - Énfasis2 15 2" xfId="3181"/>
    <cellStyle name="20% - Énfasis2 15 2 2" xfId="5840"/>
    <cellStyle name="20% - Énfasis2 15 2 3" xfId="6279"/>
    <cellStyle name="20% - Énfasis2 16" xfId="82"/>
    <cellStyle name="20% - Énfasis2 16 2" xfId="3182"/>
    <cellStyle name="20% - Énfasis2 16 2 2" xfId="5841"/>
    <cellStyle name="20% - Énfasis2 16 2 3" xfId="6280"/>
    <cellStyle name="20% - Énfasis2 17" xfId="83"/>
    <cellStyle name="20% - Énfasis2 17 2" xfId="3183"/>
    <cellStyle name="20% - Énfasis2 17 2 2" xfId="5842"/>
    <cellStyle name="20% - Énfasis2 17 2 3" xfId="6281"/>
    <cellStyle name="20% - Énfasis2 18" xfId="3176"/>
    <cellStyle name="20% - Énfasis2 18 2" xfId="5836"/>
    <cellStyle name="20% - Énfasis2 18 3" xfId="6275"/>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4"/>
    <cellStyle name="20% - Énfasis2 2 3 2" xfId="92"/>
    <cellStyle name="20% - Énfasis2 2 3 3" xfId="93"/>
    <cellStyle name="20% - Énfasis2 2 3 4" xfId="94"/>
    <cellStyle name="20% - Énfasis2 2 3 5" xfId="95"/>
    <cellStyle name="20% - Énfasis2 2 3 5 2" xfId="96"/>
    <cellStyle name="20% - Énfasis2 2 3 5 2 2" xfId="3186"/>
    <cellStyle name="20% - Énfasis2 2 3 5 2 3" xfId="4748"/>
    <cellStyle name="20% - Énfasis2 2 3 5 3" xfId="97"/>
    <cellStyle name="20% - Énfasis2 2 3 5 4" xfId="98"/>
    <cellStyle name="20% - Énfasis2 2 3 5 4 2" xfId="3187"/>
    <cellStyle name="20% - Énfasis2 2 3 5 4 3" xfId="4749"/>
    <cellStyle name="20% - Énfasis2 2 3 5 5" xfId="99"/>
    <cellStyle name="20% - Énfasis2 2 3 5 5 2" xfId="3188"/>
    <cellStyle name="20% - Énfasis2 2 3 5 6" xfId="3185"/>
    <cellStyle name="20% - Énfasis2 2 3 5_INST $" xfId="100"/>
    <cellStyle name="20% - Énfasis2 2 3 6" xfId="101"/>
    <cellStyle name="20% - Énfasis2 2 3 6 2" xfId="102"/>
    <cellStyle name="20% - Énfasis2 2 3 6 2 2" xfId="3190"/>
    <cellStyle name="20% - Énfasis2 2 3 6 2 3" xfId="4750"/>
    <cellStyle name="20% - Énfasis2 2 3 6 3" xfId="103"/>
    <cellStyle name="20% - Énfasis2 2 3 6 4" xfId="104"/>
    <cellStyle name="20% - Énfasis2 2 3 6 4 2" xfId="3191"/>
    <cellStyle name="20% - Énfasis2 2 3 6 4 3" xfId="4751"/>
    <cellStyle name="20% - Énfasis2 2 3 6 5" xfId="105"/>
    <cellStyle name="20% - Énfasis2 2 3 6 5 2" xfId="3192"/>
    <cellStyle name="20% - Énfasis2 2 3 6 6" xfId="3189"/>
    <cellStyle name="20% - Énfasis2 2 3 6_INST $" xfId="106"/>
    <cellStyle name="20% - Énfasis2 2 3 7" xfId="107"/>
    <cellStyle name="20% - Énfasis2 2 3 7 2" xfId="3193"/>
    <cellStyle name="20% - Énfasis2 2 3 7 3" xfId="4753"/>
    <cellStyle name="20% - Énfasis2 2 3 8" xfId="108"/>
    <cellStyle name="20% - Énfasis2 2 3 8 2" xfId="3194"/>
    <cellStyle name="20% - Énfasis2 2 3 8 3" xfId="4754"/>
    <cellStyle name="20% - Énfasis2 2 3 9" xfId="109"/>
    <cellStyle name="20% - Énfasis2 2 3 9 2" xfId="3195"/>
    <cellStyle name="20% - Énfasis2 2 3_AVANCE PROTECCIÓN" xfId="110"/>
    <cellStyle name="20% - Énfasis2 2 4" xfId="111"/>
    <cellStyle name="20% - Énfasis2 2 4 2" xfId="112"/>
    <cellStyle name="20% - Énfasis2 2 4_Listado_web" xfId="113"/>
    <cellStyle name="20% - Énfasis2 2 5" xfId="114"/>
    <cellStyle name="20% - Énfasis2 2 5 2" xfId="3196"/>
    <cellStyle name="20% - Énfasis2 2 6" xfId="115"/>
    <cellStyle name="20% - Énfasis2 2 6 2" xfId="3197"/>
    <cellStyle name="20% - Énfasis2 2 6 2 2" xfId="5844"/>
    <cellStyle name="20% - Énfasis2 2 6 2 3" xfId="6282"/>
    <cellStyle name="20% - Énfasis2 2 6 3" xfId="4755"/>
    <cellStyle name="20% - Énfasis2 2 7" xfId="116"/>
    <cellStyle name="20% - Énfasis2 2 7 2" xfId="3198"/>
    <cellStyle name="20% - Énfasis2 2 7 2 2" xfId="5845"/>
    <cellStyle name="20% - Énfasis2 2 7 2 3" xfId="6283"/>
    <cellStyle name="20% - Énfasis2 2 7 3" xfId="4756"/>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200"/>
    <cellStyle name="20% - Énfasis3 12" xfId="149"/>
    <cellStyle name="20% - Énfasis3 12 2" xfId="3201"/>
    <cellStyle name="20% - Énfasis3 12 2 2" xfId="5847"/>
    <cellStyle name="20% - Énfasis3 12 2 3" xfId="6285"/>
    <cellStyle name="20% - Énfasis3 12 3" xfId="4757"/>
    <cellStyle name="20% - Énfasis3 13" xfId="150"/>
    <cellStyle name="20% - Énfasis3 13 2" xfId="3202"/>
    <cellStyle name="20% - Énfasis3 13 2 2" xfId="5848"/>
    <cellStyle name="20% - Énfasis3 13 2 3" xfId="6286"/>
    <cellStyle name="20% - Énfasis3 13 3" xfId="4758"/>
    <cellStyle name="20% - Énfasis3 14" xfId="151"/>
    <cellStyle name="20% - Énfasis3 14 2" xfId="3203"/>
    <cellStyle name="20% - Énfasis3 14 2 2" xfId="5849"/>
    <cellStyle name="20% - Énfasis3 14 2 3" xfId="6287"/>
    <cellStyle name="20% - Énfasis3 14 3" xfId="4759"/>
    <cellStyle name="20% - Énfasis3 15" xfId="152"/>
    <cellStyle name="20% - Énfasis3 15 2" xfId="3204"/>
    <cellStyle name="20% - Énfasis3 15 2 2" xfId="5850"/>
    <cellStyle name="20% - Énfasis3 15 2 3" xfId="6288"/>
    <cellStyle name="20% - Énfasis3 16" xfId="153"/>
    <cellStyle name="20% - Énfasis3 16 2" xfId="3205"/>
    <cellStyle name="20% - Énfasis3 16 2 2" xfId="5851"/>
    <cellStyle name="20% - Énfasis3 16 2 3" xfId="6289"/>
    <cellStyle name="20% - Énfasis3 17" xfId="154"/>
    <cellStyle name="20% - Énfasis3 17 2" xfId="3206"/>
    <cellStyle name="20% - Énfasis3 17 2 2" xfId="5852"/>
    <cellStyle name="20% - Énfasis3 17 2 3" xfId="6290"/>
    <cellStyle name="20% - Énfasis3 18" xfId="3199"/>
    <cellStyle name="20% - Énfasis3 18 2" xfId="5846"/>
    <cellStyle name="20% - Énfasis3 18 3" xfId="6284"/>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7"/>
    <cellStyle name="20% - Énfasis3 2 3 2" xfId="163"/>
    <cellStyle name="20% - Énfasis3 2 3 3" xfId="164"/>
    <cellStyle name="20% - Énfasis3 2 3 4" xfId="165"/>
    <cellStyle name="20% - Énfasis3 2 3 5" xfId="166"/>
    <cellStyle name="20% - Énfasis3 2 3 5 2" xfId="167"/>
    <cellStyle name="20% - Énfasis3 2 3 5 2 2" xfId="3209"/>
    <cellStyle name="20% - Énfasis3 2 3 5 2 3" xfId="4760"/>
    <cellStyle name="20% - Énfasis3 2 3 5 3" xfId="168"/>
    <cellStyle name="20% - Énfasis3 2 3 5 4" xfId="169"/>
    <cellStyle name="20% - Énfasis3 2 3 5 4 2" xfId="3210"/>
    <cellStyle name="20% - Énfasis3 2 3 5 4 3" xfId="4761"/>
    <cellStyle name="20% - Énfasis3 2 3 5 5" xfId="170"/>
    <cellStyle name="20% - Énfasis3 2 3 5 5 2" xfId="3211"/>
    <cellStyle name="20% - Énfasis3 2 3 5 6" xfId="3208"/>
    <cellStyle name="20% - Énfasis3 2 3 5_INST $" xfId="171"/>
    <cellStyle name="20% - Énfasis3 2 3 6" xfId="172"/>
    <cellStyle name="20% - Énfasis3 2 3 6 2" xfId="173"/>
    <cellStyle name="20% - Énfasis3 2 3 6 2 2" xfId="3213"/>
    <cellStyle name="20% - Énfasis3 2 3 6 2 3" xfId="4762"/>
    <cellStyle name="20% - Énfasis3 2 3 6 3" xfId="174"/>
    <cellStyle name="20% - Énfasis3 2 3 6 4" xfId="175"/>
    <cellStyle name="20% - Énfasis3 2 3 6 4 2" xfId="3214"/>
    <cellStyle name="20% - Énfasis3 2 3 6 4 3" xfId="4763"/>
    <cellStyle name="20% - Énfasis3 2 3 6 5" xfId="176"/>
    <cellStyle name="20% - Énfasis3 2 3 6 5 2" xfId="3215"/>
    <cellStyle name="20% - Énfasis3 2 3 6 6" xfId="3212"/>
    <cellStyle name="20% - Énfasis3 2 3 6_INST $" xfId="177"/>
    <cellStyle name="20% - Énfasis3 2 3 7" xfId="178"/>
    <cellStyle name="20% - Énfasis3 2 3 7 2" xfId="3216"/>
    <cellStyle name="20% - Énfasis3 2 3 7 3" xfId="4764"/>
    <cellStyle name="20% - Énfasis3 2 3 8" xfId="179"/>
    <cellStyle name="20% - Énfasis3 2 3 8 2" xfId="3217"/>
    <cellStyle name="20% - Énfasis3 2 3 8 3" xfId="4765"/>
    <cellStyle name="20% - Énfasis3 2 3 9" xfId="180"/>
    <cellStyle name="20% - Énfasis3 2 3 9 2" xfId="3218"/>
    <cellStyle name="20% - Énfasis3 2 3_AVANCE PROTECCIÓN" xfId="181"/>
    <cellStyle name="20% - Énfasis3 2 4" xfId="182"/>
    <cellStyle name="20% - Énfasis3 2 4 2" xfId="183"/>
    <cellStyle name="20% - Énfasis3 2 4_Listado_web" xfId="184"/>
    <cellStyle name="20% - Énfasis3 2 5" xfId="185"/>
    <cellStyle name="20% - Énfasis3 2 5 2" xfId="3219"/>
    <cellStyle name="20% - Énfasis3 2 6" xfId="186"/>
    <cellStyle name="20% - Énfasis3 2 6 2" xfId="3220"/>
    <cellStyle name="20% - Énfasis3 2 6 2 2" xfId="5854"/>
    <cellStyle name="20% - Énfasis3 2 6 2 3" xfId="6291"/>
    <cellStyle name="20% - Énfasis3 2 6 3" xfId="4766"/>
    <cellStyle name="20% - Énfasis3 2 7" xfId="187"/>
    <cellStyle name="20% - Énfasis3 2 7 2" xfId="3221"/>
    <cellStyle name="20% - Énfasis3 2 7 2 2" xfId="5855"/>
    <cellStyle name="20% - Énfasis3 2 7 2 3" xfId="6292"/>
    <cellStyle name="20% - Énfasis3 2 7 3" xfId="4767"/>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3"/>
    <cellStyle name="20% - Énfasis4 12" xfId="220"/>
    <cellStyle name="20% - Énfasis4 12 2" xfId="3224"/>
    <cellStyle name="20% - Énfasis4 12 2 2" xfId="5857"/>
    <cellStyle name="20% - Énfasis4 12 2 3" xfId="6294"/>
    <cellStyle name="20% - Énfasis4 12 3" xfId="4768"/>
    <cellStyle name="20% - Énfasis4 13" xfId="221"/>
    <cellStyle name="20% - Énfasis4 13 2" xfId="3225"/>
    <cellStyle name="20% - Énfasis4 13 2 2" xfId="5858"/>
    <cellStyle name="20% - Énfasis4 13 2 3" xfId="6295"/>
    <cellStyle name="20% - Énfasis4 13 3" xfId="4769"/>
    <cellStyle name="20% - Énfasis4 14" xfId="222"/>
    <cellStyle name="20% - Énfasis4 14 2" xfId="3226"/>
    <cellStyle name="20% - Énfasis4 14 2 2" xfId="5859"/>
    <cellStyle name="20% - Énfasis4 14 2 3" xfId="6296"/>
    <cellStyle name="20% - Énfasis4 14 3" xfId="4770"/>
    <cellStyle name="20% - Énfasis4 15" xfId="223"/>
    <cellStyle name="20% - Énfasis4 15 2" xfId="3227"/>
    <cellStyle name="20% - Énfasis4 15 2 2" xfId="5860"/>
    <cellStyle name="20% - Énfasis4 15 2 3" xfId="6297"/>
    <cellStyle name="20% - Énfasis4 16" xfId="224"/>
    <cellStyle name="20% - Énfasis4 16 2" xfId="3228"/>
    <cellStyle name="20% - Énfasis4 16 2 2" xfId="5861"/>
    <cellStyle name="20% - Énfasis4 16 2 3" xfId="6298"/>
    <cellStyle name="20% - Énfasis4 17" xfId="225"/>
    <cellStyle name="20% - Énfasis4 17 2" xfId="3229"/>
    <cellStyle name="20% - Énfasis4 17 2 2" xfId="5862"/>
    <cellStyle name="20% - Énfasis4 17 2 3" xfId="6299"/>
    <cellStyle name="20% - Énfasis4 18" xfId="3222"/>
    <cellStyle name="20% - Énfasis4 18 2" xfId="5856"/>
    <cellStyle name="20% - Énfasis4 18 3" xfId="6293"/>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30"/>
    <cellStyle name="20% - Énfasis4 2 3 2" xfId="234"/>
    <cellStyle name="20% - Énfasis4 2 3 3" xfId="235"/>
    <cellStyle name="20% - Énfasis4 2 3 4" xfId="236"/>
    <cellStyle name="20% - Énfasis4 2 3 5" xfId="237"/>
    <cellStyle name="20% - Énfasis4 2 3 5 2" xfId="238"/>
    <cellStyle name="20% - Énfasis4 2 3 5 2 2" xfId="3232"/>
    <cellStyle name="20% - Énfasis4 2 3 5 2 3" xfId="4771"/>
    <cellStyle name="20% - Énfasis4 2 3 5 3" xfId="239"/>
    <cellStyle name="20% - Énfasis4 2 3 5 4" xfId="240"/>
    <cellStyle name="20% - Énfasis4 2 3 5 4 2" xfId="3233"/>
    <cellStyle name="20% - Énfasis4 2 3 5 4 3" xfId="4772"/>
    <cellStyle name="20% - Énfasis4 2 3 5 5" xfId="241"/>
    <cellStyle name="20% - Énfasis4 2 3 5 5 2" xfId="3234"/>
    <cellStyle name="20% - Énfasis4 2 3 5 6" xfId="3231"/>
    <cellStyle name="20% - Énfasis4 2 3 5_INST $" xfId="242"/>
    <cellStyle name="20% - Énfasis4 2 3 6" xfId="243"/>
    <cellStyle name="20% - Énfasis4 2 3 6 2" xfId="244"/>
    <cellStyle name="20% - Énfasis4 2 3 6 2 2" xfId="3236"/>
    <cellStyle name="20% - Énfasis4 2 3 6 2 3" xfId="4773"/>
    <cellStyle name="20% - Énfasis4 2 3 6 3" xfId="245"/>
    <cellStyle name="20% - Énfasis4 2 3 6 4" xfId="246"/>
    <cellStyle name="20% - Énfasis4 2 3 6 4 2" xfId="3237"/>
    <cellStyle name="20% - Énfasis4 2 3 6 4 3" xfId="4774"/>
    <cellStyle name="20% - Énfasis4 2 3 6 5" xfId="247"/>
    <cellStyle name="20% - Énfasis4 2 3 6 5 2" xfId="3238"/>
    <cellStyle name="20% - Énfasis4 2 3 6 6" xfId="3235"/>
    <cellStyle name="20% - Énfasis4 2 3 6_INST $" xfId="248"/>
    <cellStyle name="20% - Énfasis4 2 3 7" xfId="249"/>
    <cellStyle name="20% - Énfasis4 2 3 7 2" xfId="3239"/>
    <cellStyle name="20% - Énfasis4 2 3 7 3" xfId="4775"/>
    <cellStyle name="20% - Énfasis4 2 3 8" xfId="250"/>
    <cellStyle name="20% - Énfasis4 2 3 8 2" xfId="3240"/>
    <cellStyle name="20% - Énfasis4 2 3 8 3" xfId="4776"/>
    <cellStyle name="20% - Énfasis4 2 3 9" xfId="251"/>
    <cellStyle name="20% - Énfasis4 2 3 9 2" xfId="3241"/>
    <cellStyle name="20% - Énfasis4 2 3_AVANCE PROTECCIÓN" xfId="252"/>
    <cellStyle name="20% - Énfasis4 2 4" xfId="253"/>
    <cellStyle name="20% - Énfasis4 2 4 2" xfId="254"/>
    <cellStyle name="20% - Énfasis4 2 4_Listado_web" xfId="255"/>
    <cellStyle name="20% - Énfasis4 2 5" xfId="256"/>
    <cellStyle name="20% - Énfasis4 2 5 2" xfId="3242"/>
    <cellStyle name="20% - Énfasis4 2 6" xfId="257"/>
    <cellStyle name="20% - Énfasis4 2 6 2" xfId="3243"/>
    <cellStyle name="20% - Énfasis4 2 6 2 2" xfId="5863"/>
    <cellStyle name="20% - Énfasis4 2 6 2 3" xfId="6300"/>
    <cellStyle name="20% - Énfasis4 2 6 3" xfId="4777"/>
    <cellStyle name="20% - Énfasis4 2 7" xfId="258"/>
    <cellStyle name="20% - Énfasis4 2 7 2" xfId="3244"/>
    <cellStyle name="20% - Énfasis4 2 7 2 2" xfId="5864"/>
    <cellStyle name="20% - Énfasis4 2 7 2 3" xfId="6301"/>
    <cellStyle name="20% - Énfasis4 2 7 3" xfId="4778"/>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6"/>
    <cellStyle name="20% - Énfasis5 12" xfId="3245"/>
    <cellStyle name="20% - Énfasis5 12 2" xfId="5865"/>
    <cellStyle name="20% - Énfasis5 12 3" xfId="6302"/>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7"/>
    <cellStyle name="20% - Énfasis5 2 3 2" xfId="299"/>
    <cellStyle name="20% - Énfasis5 2 3 3" xfId="300"/>
    <cellStyle name="20% - Énfasis5 2 3 4" xfId="301"/>
    <cellStyle name="20% - Énfasis5 2 3 5" xfId="302"/>
    <cellStyle name="20% - Énfasis5 2 3 5 2" xfId="303"/>
    <cellStyle name="20% - Énfasis5 2 3 5 2 2" xfId="3249"/>
    <cellStyle name="20% - Énfasis5 2 3 5 2 3" xfId="4779"/>
    <cellStyle name="20% - Énfasis5 2 3 5 3" xfId="304"/>
    <cellStyle name="20% - Énfasis5 2 3 5 4" xfId="305"/>
    <cellStyle name="20% - Énfasis5 2 3 5 4 2" xfId="3250"/>
    <cellStyle name="20% - Énfasis5 2 3 5 4 3" xfId="4780"/>
    <cellStyle name="20% - Énfasis5 2 3 5 5" xfId="306"/>
    <cellStyle name="20% - Énfasis5 2 3 5 5 2" xfId="3251"/>
    <cellStyle name="20% - Énfasis5 2 3 5 6" xfId="3248"/>
    <cellStyle name="20% - Énfasis5 2 3 5_INST $" xfId="307"/>
    <cellStyle name="20% - Énfasis5 2 3 6" xfId="308"/>
    <cellStyle name="20% - Énfasis5 2 3 6 2" xfId="309"/>
    <cellStyle name="20% - Énfasis5 2 3 6 2 2" xfId="3253"/>
    <cellStyle name="20% - Énfasis5 2 3 6 2 3" xfId="4781"/>
    <cellStyle name="20% - Énfasis5 2 3 6 3" xfId="310"/>
    <cellStyle name="20% - Énfasis5 2 3 6 4" xfId="311"/>
    <cellStyle name="20% - Énfasis5 2 3 6 4 2" xfId="3254"/>
    <cellStyle name="20% - Énfasis5 2 3 6 4 3" xfId="4782"/>
    <cellStyle name="20% - Énfasis5 2 3 6 5" xfId="312"/>
    <cellStyle name="20% - Énfasis5 2 3 6 5 2" xfId="3255"/>
    <cellStyle name="20% - Énfasis5 2 3 6 6" xfId="3252"/>
    <cellStyle name="20% - Énfasis5 2 3 6_INST $" xfId="313"/>
    <cellStyle name="20% - Énfasis5 2 3 7" xfId="314"/>
    <cellStyle name="20% - Énfasis5 2 3 7 2" xfId="3256"/>
    <cellStyle name="20% - Énfasis5 2 3 7 3" xfId="4783"/>
    <cellStyle name="20% - Énfasis5 2 3 8" xfId="315"/>
    <cellStyle name="20% - Énfasis5 2 3 8 2" xfId="3257"/>
    <cellStyle name="20% - Énfasis5 2 3 8 3" xfId="4784"/>
    <cellStyle name="20% - Énfasis5 2 3 9" xfId="316"/>
    <cellStyle name="20% - Énfasis5 2 3 9 2" xfId="3258"/>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60"/>
    <cellStyle name="20% - Énfasis6 12" xfId="3259"/>
    <cellStyle name="20% - Énfasis6 12 2" xfId="5867"/>
    <cellStyle name="20% - Énfasis6 12 3" xfId="6303"/>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1"/>
    <cellStyle name="20% - Énfasis6 2 3 2" xfId="357"/>
    <cellStyle name="20% - Énfasis6 2 3 3" xfId="358"/>
    <cellStyle name="20% - Énfasis6 2 3 4" xfId="359"/>
    <cellStyle name="20% - Énfasis6 2 3 5" xfId="360"/>
    <cellStyle name="20% - Énfasis6 2 3 5 2" xfId="361"/>
    <cellStyle name="20% - Énfasis6 2 3 5 2 2" xfId="3263"/>
    <cellStyle name="20% - Énfasis6 2 3 5 2 3" xfId="4786"/>
    <cellStyle name="20% - Énfasis6 2 3 5 3" xfId="362"/>
    <cellStyle name="20% - Énfasis6 2 3 5 4" xfId="363"/>
    <cellStyle name="20% - Énfasis6 2 3 5 4 2" xfId="3264"/>
    <cellStyle name="20% - Énfasis6 2 3 5 4 3" xfId="4787"/>
    <cellStyle name="20% - Énfasis6 2 3 5 5" xfId="364"/>
    <cellStyle name="20% - Énfasis6 2 3 5 5 2" xfId="3265"/>
    <cellStyle name="20% - Énfasis6 2 3 5 6" xfId="3262"/>
    <cellStyle name="20% - Énfasis6 2 3 5_INST $" xfId="365"/>
    <cellStyle name="20% - Énfasis6 2 3 6" xfId="366"/>
    <cellStyle name="20% - Énfasis6 2 3 6 2" xfId="367"/>
    <cellStyle name="20% - Énfasis6 2 3 6 2 2" xfId="3267"/>
    <cellStyle name="20% - Énfasis6 2 3 6 2 3" xfId="4788"/>
    <cellStyle name="20% - Énfasis6 2 3 6 3" xfId="368"/>
    <cellStyle name="20% - Énfasis6 2 3 6 4" xfId="369"/>
    <cellStyle name="20% - Énfasis6 2 3 6 4 2" xfId="3268"/>
    <cellStyle name="20% - Énfasis6 2 3 6 4 3" xfId="4789"/>
    <cellStyle name="20% - Énfasis6 2 3 6 5" xfId="370"/>
    <cellStyle name="20% - Énfasis6 2 3 6 5 2" xfId="3269"/>
    <cellStyle name="20% - Énfasis6 2 3 6 6" xfId="3266"/>
    <cellStyle name="20% - Énfasis6 2 3 6_INST $" xfId="371"/>
    <cellStyle name="20% - Énfasis6 2 3 7" xfId="372"/>
    <cellStyle name="20% - Énfasis6 2 3 7 2" xfId="3270"/>
    <cellStyle name="20% - Énfasis6 2 3 7 3" xfId="4790"/>
    <cellStyle name="20% - Énfasis6 2 3 8" xfId="373"/>
    <cellStyle name="20% - Énfasis6 2 3 8 2" xfId="3271"/>
    <cellStyle name="20% - Énfasis6 2 3 8 3" xfId="4791"/>
    <cellStyle name="20% - Énfasis6 2 3 9" xfId="374"/>
    <cellStyle name="20% - Énfasis6 2 3 9 2" xfId="3272"/>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4"/>
    <cellStyle name="40% - Énfasis1 12" xfId="3273"/>
    <cellStyle name="40% - Énfasis1 12 2" xfId="5868"/>
    <cellStyle name="40% - Énfasis1 12 3" xfId="6304"/>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5"/>
    <cellStyle name="40% - Énfasis1 2 3 2" xfId="415"/>
    <cellStyle name="40% - Énfasis1 2 3 3" xfId="416"/>
    <cellStyle name="40% - Énfasis1 2 3 4" xfId="417"/>
    <cellStyle name="40% - Énfasis1 2 3 5" xfId="418"/>
    <cellStyle name="40% - Énfasis1 2 3 5 2" xfId="419"/>
    <cellStyle name="40% - Énfasis1 2 3 5 2 2" xfId="3277"/>
    <cellStyle name="40% - Énfasis1 2 3 5 2 3" xfId="4795"/>
    <cellStyle name="40% - Énfasis1 2 3 5 3" xfId="420"/>
    <cellStyle name="40% - Énfasis1 2 3 5 4" xfId="421"/>
    <cellStyle name="40% - Énfasis1 2 3 5 4 2" xfId="3278"/>
    <cellStyle name="40% - Énfasis1 2 3 5 4 3" xfId="4796"/>
    <cellStyle name="40% - Énfasis1 2 3 5 5" xfId="422"/>
    <cellStyle name="40% - Énfasis1 2 3 5 5 2" xfId="3279"/>
    <cellStyle name="40% - Énfasis1 2 3 5 6" xfId="3276"/>
    <cellStyle name="40% - Énfasis1 2 3 5_INST $" xfId="423"/>
    <cellStyle name="40% - Énfasis1 2 3 6" xfId="424"/>
    <cellStyle name="40% - Énfasis1 2 3 6 2" xfId="425"/>
    <cellStyle name="40% - Énfasis1 2 3 6 2 2" xfId="3281"/>
    <cellStyle name="40% - Énfasis1 2 3 6 2 3" xfId="4797"/>
    <cellStyle name="40% - Énfasis1 2 3 6 3" xfId="426"/>
    <cellStyle name="40% - Énfasis1 2 3 6 4" xfId="427"/>
    <cellStyle name="40% - Énfasis1 2 3 6 4 2" xfId="3282"/>
    <cellStyle name="40% - Énfasis1 2 3 6 4 3" xfId="4798"/>
    <cellStyle name="40% - Énfasis1 2 3 6 5" xfId="428"/>
    <cellStyle name="40% - Énfasis1 2 3 6 5 2" xfId="3283"/>
    <cellStyle name="40% - Énfasis1 2 3 6 6" xfId="3280"/>
    <cellStyle name="40% - Énfasis1 2 3 6_INST $" xfId="429"/>
    <cellStyle name="40% - Énfasis1 2 3 7" xfId="430"/>
    <cellStyle name="40% - Énfasis1 2 3 7 2" xfId="3284"/>
    <cellStyle name="40% - Énfasis1 2 3 7 3" xfId="4799"/>
    <cellStyle name="40% - Énfasis1 2 3 8" xfId="431"/>
    <cellStyle name="40% - Énfasis1 2 3 8 2" xfId="3285"/>
    <cellStyle name="40% - Énfasis1 2 3 8 3" xfId="4800"/>
    <cellStyle name="40% - Énfasis1 2 3 9" xfId="432"/>
    <cellStyle name="40% - Énfasis1 2 3 9 2" xfId="3286"/>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8"/>
    <cellStyle name="40% - Énfasis2 12" xfId="3287"/>
    <cellStyle name="40% - Énfasis2 12 2" xfId="5869"/>
    <cellStyle name="40% - Énfasis2 12 3" xfId="6305"/>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9"/>
    <cellStyle name="40% - Énfasis2 2 3 2" xfId="473"/>
    <cellStyle name="40% - Énfasis2 2 3 3" xfId="474"/>
    <cellStyle name="40% - Énfasis2 2 3 4" xfId="475"/>
    <cellStyle name="40% - Énfasis2 2 3 5" xfId="476"/>
    <cellStyle name="40% - Énfasis2 2 3 5 2" xfId="477"/>
    <cellStyle name="40% - Énfasis2 2 3 5 2 2" xfId="3291"/>
    <cellStyle name="40% - Énfasis2 2 3 5 2 3" xfId="4801"/>
    <cellStyle name="40% - Énfasis2 2 3 5 3" xfId="478"/>
    <cellStyle name="40% - Énfasis2 2 3 5 4" xfId="479"/>
    <cellStyle name="40% - Énfasis2 2 3 5 4 2" xfId="3292"/>
    <cellStyle name="40% - Énfasis2 2 3 5 4 3" xfId="4802"/>
    <cellStyle name="40% - Énfasis2 2 3 5 5" xfId="480"/>
    <cellStyle name="40% - Énfasis2 2 3 5 5 2" xfId="3293"/>
    <cellStyle name="40% - Énfasis2 2 3 5 6" xfId="3290"/>
    <cellStyle name="40% - Énfasis2 2 3 5_INST $" xfId="481"/>
    <cellStyle name="40% - Énfasis2 2 3 6" xfId="482"/>
    <cellStyle name="40% - Énfasis2 2 3 6 2" xfId="483"/>
    <cellStyle name="40% - Énfasis2 2 3 6 2 2" xfId="3295"/>
    <cellStyle name="40% - Énfasis2 2 3 6 2 3" xfId="4803"/>
    <cellStyle name="40% - Énfasis2 2 3 6 3" xfId="484"/>
    <cellStyle name="40% - Énfasis2 2 3 6 4" xfId="485"/>
    <cellStyle name="40% - Énfasis2 2 3 6 4 2" xfId="3296"/>
    <cellStyle name="40% - Énfasis2 2 3 6 4 3" xfId="4804"/>
    <cellStyle name="40% - Énfasis2 2 3 6 5" xfId="486"/>
    <cellStyle name="40% - Énfasis2 2 3 6 5 2" xfId="3297"/>
    <cellStyle name="40% - Énfasis2 2 3 6 6" xfId="3294"/>
    <cellStyle name="40% - Énfasis2 2 3 6_INST $" xfId="487"/>
    <cellStyle name="40% - Énfasis2 2 3 7" xfId="488"/>
    <cellStyle name="40% - Énfasis2 2 3 7 2" xfId="3298"/>
    <cellStyle name="40% - Énfasis2 2 3 7 3" xfId="4805"/>
    <cellStyle name="40% - Énfasis2 2 3 8" xfId="489"/>
    <cellStyle name="40% - Énfasis2 2 3 8 2" xfId="3299"/>
    <cellStyle name="40% - Énfasis2 2 3 8 3" xfId="4806"/>
    <cellStyle name="40% - Énfasis2 2 3 9" xfId="490"/>
    <cellStyle name="40% - Énfasis2 2 3 9 2" xfId="3300"/>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2"/>
    <cellStyle name="40% - Énfasis3 12" xfId="523"/>
    <cellStyle name="40% - Énfasis3 12 2" xfId="3303"/>
    <cellStyle name="40% - Énfasis3 12 2 2" xfId="5871"/>
    <cellStyle name="40% - Énfasis3 12 2 3" xfId="6307"/>
    <cellStyle name="40% - Énfasis3 12 3" xfId="4807"/>
    <cellStyle name="40% - Énfasis3 13" xfId="524"/>
    <cellStyle name="40% - Énfasis3 13 2" xfId="3304"/>
    <cellStyle name="40% - Énfasis3 13 2 2" xfId="5872"/>
    <cellStyle name="40% - Énfasis3 13 2 3" xfId="6308"/>
    <cellStyle name="40% - Énfasis3 13 3" xfId="4808"/>
    <cellStyle name="40% - Énfasis3 14" xfId="525"/>
    <cellStyle name="40% - Énfasis3 14 2" xfId="3305"/>
    <cellStyle name="40% - Énfasis3 14 2 2" xfId="5873"/>
    <cellStyle name="40% - Énfasis3 14 2 3" xfId="6309"/>
    <cellStyle name="40% - Énfasis3 14 3" xfId="4809"/>
    <cellStyle name="40% - Énfasis3 15" xfId="526"/>
    <cellStyle name="40% - Énfasis3 15 2" xfId="3306"/>
    <cellStyle name="40% - Énfasis3 15 2 2" xfId="5874"/>
    <cellStyle name="40% - Énfasis3 15 2 3" xfId="6310"/>
    <cellStyle name="40% - Énfasis3 16" xfId="527"/>
    <cellStyle name="40% - Énfasis3 16 2" xfId="3307"/>
    <cellStyle name="40% - Énfasis3 16 2 2" xfId="5875"/>
    <cellStyle name="40% - Énfasis3 16 2 3" xfId="6311"/>
    <cellStyle name="40% - Énfasis3 17" xfId="528"/>
    <cellStyle name="40% - Énfasis3 17 2" xfId="3308"/>
    <cellStyle name="40% - Énfasis3 17 2 2" xfId="5876"/>
    <cellStyle name="40% - Énfasis3 17 2 3" xfId="6312"/>
    <cellStyle name="40% - Énfasis3 18" xfId="3301"/>
    <cellStyle name="40% - Énfasis3 18 2" xfId="5870"/>
    <cellStyle name="40% - Énfasis3 18 3" xfId="6306"/>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9"/>
    <cellStyle name="40% - Énfasis3 2 3 2" xfId="537"/>
    <cellStyle name="40% - Énfasis3 2 3 3" xfId="538"/>
    <cellStyle name="40% - Énfasis3 2 3 4" xfId="539"/>
    <cellStyle name="40% - Énfasis3 2 3 5" xfId="540"/>
    <cellStyle name="40% - Énfasis3 2 3 5 2" xfId="541"/>
    <cellStyle name="40% - Énfasis3 2 3 5 2 2" xfId="3311"/>
    <cellStyle name="40% - Énfasis3 2 3 5 2 3" xfId="4811"/>
    <cellStyle name="40% - Énfasis3 2 3 5 3" xfId="542"/>
    <cellStyle name="40% - Énfasis3 2 3 5 4" xfId="543"/>
    <cellStyle name="40% - Énfasis3 2 3 5 4 2" xfId="3312"/>
    <cellStyle name="40% - Énfasis3 2 3 5 4 3" xfId="4812"/>
    <cellStyle name="40% - Énfasis3 2 3 5 5" xfId="544"/>
    <cellStyle name="40% - Énfasis3 2 3 5 5 2" xfId="3313"/>
    <cellStyle name="40% - Énfasis3 2 3 5 6" xfId="3310"/>
    <cellStyle name="40% - Énfasis3 2 3 5_INST $" xfId="545"/>
    <cellStyle name="40% - Énfasis3 2 3 6" xfId="546"/>
    <cellStyle name="40% - Énfasis3 2 3 6 2" xfId="547"/>
    <cellStyle name="40% - Énfasis3 2 3 6 2 2" xfId="3315"/>
    <cellStyle name="40% - Énfasis3 2 3 6 2 3" xfId="4813"/>
    <cellStyle name="40% - Énfasis3 2 3 6 3" xfId="548"/>
    <cellStyle name="40% - Énfasis3 2 3 6 4" xfId="549"/>
    <cellStyle name="40% - Énfasis3 2 3 6 4 2" xfId="3316"/>
    <cellStyle name="40% - Énfasis3 2 3 6 4 3" xfId="4814"/>
    <cellStyle name="40% - Énfasis3 2 3 6 5" xfId="550"/>
    <cellStyle name="40% - Énfasis3 2 3 6 5 2" xfId="3317"/>
    <cellStyle name="40% - Énfasis3 2 3 6 6" xfId="3314"/>
    <cellStyle name="40% - Énfasis3 2 3 6_INST $" xfId="551"/>
    <cellStyle name="40% - Énfasis3 2 3 7" xfId="552"/>
    <cellStyle name="40% - Énfasis3 2 3 7 2" xfId="3318"/>
    <cellStyle name="40% - Énfasis3 2 3 7 3" xfId="4815"/>
    <cellStyle name="40% - Énfasis3 2 3 8" xfId="553"/>
    <cellStyle name="40% - Énfasis3 2 3 8 2" xfId="3319"/>
    <cellStyle name="40% - Énfasis3 2 3 8 3" xfId="4816"/>
    <cellStyle name="40% - Énfasis3 2 3 9" xfId="554"/>
    <cellStyle name="40% - Énfasis3 2 3 9 2" xfId="3320"/>
    <cellStyle name="40% - Énfasis3 2 3_AVANCE PROTECCIÓN" xfId="555"/>
    <cellStyle name="40% - Énfasis3 2 4" xfId="556"/>
    <cellStyle name="40% - Énfasis3 2 4 2" xfId="557"/>
    <cellStyle name="40% - Énfasis3 2 4_Listado_web" xfId="558"/>
    <cellStyle name="40% - Énfasis3 2 5" xfId="559"/>
    <cellStyle name="40% - Énfasis3 2 5 2" xfId="3321"/>
    <cellStyle name="40% - Énfasis3 2 6" xfId="560"/>
    <cellStyle name="40% - Énfasis3 2 6 2" xfId="3322"/>
    <cellStyle name="40% - Énfasis3 2 6 2 2" xfId="5877"/>
    <cellStyle name="40% - Énfasis3 2 6 2 3" xfId="6313"/>
    <cellStyle name="40% - Énfasis3 2 6 3" xfId="4817"/>
    <cellStyle name="40% - Énfasis3 2 7" xfId="561"/>
    <cellStyle name="40% - Énfasis3 2 7 2" xfId="3323"/>
    <cellStyle name="40% - Énfasis3 2 7 2 2" xfId="5878"/>
    <cellStyle name="40% - Énfasis3 2 7 2 3" xfId="6314"/>
    <cellStyle name="40% - Énfasis3 2 7 3" xfId="4818"/>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5"/>
    <cellStyle name="40% - Énfasis4 12" xfId="3324"/>
    <cellStyle name="40% - Énfasis4 12 2" xfId="5879"/>
    <cellStyle name="40% - Énfasis4 12 3" xfId="6315"/>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6"/>
    <cellStyle name="40% - Énfasis4 2 3 2" xfId="602"/>
    <cellStyle name="40% - Énfasis4 2 3 3" xfId="603"/>
    <cellStyle name="40% - Énfasis4 2 3 4" xfId="604"/>
    <cellStyle name="40% - Énfasis4 2 3 5" xfId="605"/>
    <cellStyle name="40% - Énfasis4 2 3 5 2" xfId="606"/>
    <cellStyle name="40% - Énfasis4 2 3 5 2 2" xfId="3328"/>
    <cellStyle name="40% - Énfasis4 2 3 5 2 3" xfId="4819"/>
    <cellStyle name="40% - Énfasis4 2 3 5 3" xfId="607"/>
    <cellStyle name="40% - Énfasis4 2 3 5 4" xfId="608"/>
    <cellStyle name="40% - Énfasis4 2 3 5 4 2" xfId="3329"/>
    <cellStyle name="40% - Énfasis4 2 3 5 4 3" xfId="4821"/>
    <cellStyle name="40% - Énfasis4 2 3 5 5" xfId="609"/>
    <cellStyle name="40% - Énfasis4 2 3 5 5 2" xfId="3330"/>
    <cellStyle name="40% - Énfasis4 2 3 5 6" xfId="3327"/>
    <cellStyle name="40% - Énfasis4 2 3 5_INST $" xfId="610"/>
    <cellStyle name="40% - Énfasis4 2 3 6" xfId="611"/>
    <cellStyle name="40% - Énfasis4 2 3 6 2" xfId="612"/>
    <cellStyle name="40% - Énfasis4 2 3 6 2 2" xfId="3332"/>
    <cellStyle name="40% - Énfasis4 2 3 6 2 3" xfId="4822"/>
    <cellStyle name="40% - Énfasis4 2 3 6 3" xfId="613"/>
    <cellStyle name="40% - Énfasis4 2 3 6 4" xfId="614"/>
    <cellStyle name="40% - Énfasis4 2 3 6 4 2" xfId="3333"/>
    <cellStyle name="40% - Énfasis4 2 3 6 4 3" xfId="4823"/>
    <cellStyle name="40% - Énfasis4 2 3 6 5" xfId="615"/>
    <cellStyle name="40% - Énfasis4 2 3 6 5 2" xfId="3334"/>
    <cellStyle name="40% - Énfasis4 2 3 6 6" xfId="3331"/>
    <cellStyle name="40% - Énfasis4 2 3 6_INST $" xfId="616"/>
    <cellStyle name="40% - Énfasis4 2 3 7" xfId="617"/>
    <cellStyle name="40% - Énfasis4 2 3 7 2" xfId="3335"/>
    <cellStyle name="40% - Énfasis4 2 3 7 3" xfId="4824"/>
    <cellStyle name="40% - Énfasis4 2 3 8" xfId="618"/>
    <cellStyle name="40% - Énfasis4 2 3 8 2" xfId="3336"/>
    <cellStyle name="40% - Énfasis4 2 3 8 3" xfId="4825"/>
    <cellStyle name="40% - Énfasis4 2 3 9" xfId="619"/>
    <cellStyle name="40% - Énfasis4 2 3 9 2" xfId="3337"/>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9"/>
    <cellStyle name="40% - Énfasis5 12" xfId="3338"/>
    <cellStyle name="40% - Énfasis5 12 2" xfId="5880"/>
    <cellStyle name="40% - Énfasis5 12 3" xfId="6316"/>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40"/>
    <cellStyle name="40% - Énfasis5 2 3 2" xfId="660"/>
    <cellStyle name="40% - Énfasis5 2 3 3" xfId="661"/>
    <cellStyle name="40% - Énfasis5 2 3 4" xfId="662"/>
    <cellStyle name="40% - Énfasis5 2 3 5" xfId="663"/>
    <cellStyle name="40% - Énfasis5 2 3 5 2" xfId="664"/>
    <cellStyle name="40% - Énfasis5 2 3 5 2 2" xfId="3342"/>
    <cellStyle name="40% - Énfasis5 2 3 5 2 3" xfId="4829"/>
    <cellStyle name="40% - Énfasis5 2 3 5 3" xfId="665"/>
    <cellStyle name="40% - Énfasis5 2 3 5 4" xfId="666"/>
    <cellStyle name="40% - Énfasis5 2 3 5 4 2" xfId="3343"/>
    <cellStyle name="40% - Énfasis5 2 3 5 4 3" xfId="4830"/>
    <cellStyle name="40% - Énfasis5 2 3 5 5" xfId="667"/>
    <cellStyle name="40% - Énfasis5 2 3 5 5 2" xfId="3344"/>
    <cellStyle name="40% - Énfasis5 2 3 5 6" xfId="3341"/>
    <cellStyle name="40% - Énfasis5 2 3 5_INST $" xfId="668"/>
    <cellStyle name="40% - Énfasis5 2 3 6" xfId="669"/>
    <cellStyle name="40% - Énfasis5 2 3 6 2" xfId="670"/>
    <cellStyle name="40% - Énfasis5 2 3 6 2 2" xfId="3346"/>
    <cellStyle name="40% - Énfasis5 2 3 6 2 3" xfId="4831"/>
    <cellStyle name="40% - Énfasis5 2 3 6 3" xfId="671"/>
    <cellStyle name="40% - Énfasis5 2 3 6 4" xfId="672"/>
    <cellStyle name="40% - Énfasis5 2 3 6 4 2" xfId="3347"/>
    <cellStyle name="40% - Énfasis5 2 3 6 4 3" xfId="4832"/>
    <cellStyle name="40% - Énfasis5 2 3 6 5" xfId="673"/>
    <cellStyle name="40% - Énfasis5 2 3 6 5 2" xfId="3348"/>
    <cellStyle name="40% - Énfasis5 2 3 6 6" xfId="3345"/>
    <cellStyle name="40% - Énfasis5 2 3 6_INST $" xfId="674"/>
    <cellStyle name="40% - Énfasis5 2 3 7" xfId="675"/>
    <cellStyle name="40% - Énfasis5 2 3 7 2" xfId="3349"/>
    <cellStyle name="40% - Énfasis5 2 3 7 3" xfId="4833"/>
    <cellStyle name="40% - Énfasis5 2 3 8" xfId="676"/>
    <cellStyle name="40% - Énfasis5 2 3 8 2" xfId="3350"/>
    <cellStyle name="40% - Énfasis5 2 3 8 3" xfId="4834"/>
    <cellStyle name="40% - Énfasis5 2 3 9" xfId="677"/>
    <cellStyle name="40% - Énfasis5 2 3 9 2" xfId="3351"/>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3"/>
    <cellStyle name="40% - Énfasis6 12" xfId="3352"/>
    <cellStyle name="40% - Énfasis6 12 2" xfId="5881"/>
    <cellStyle name="40% - Énfasis6 12 3" xfId="6317"/>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4"/>
    <cellStyle name="40% - Énfasis6 2 3 2" xfId="718"/>
    <cellStyle name="40% - Énfasis6 2 3 3" xfId="719"/>
    <cellStyle name="40% - Énfasis6 2 3 4" xfId="720"/>
    <cellStyle name="40% - Énfasis6 2 3 5" xfId="721"/>
    <cellStyle name="40% - Énfasis6 2 3 5 2" xfId="722"/>
    <cellStyle name="40% - Énfasis6 2 3 5 2 2" xfId="3356"/>
    <cellStyle name="40% - Énfasis6 2 3 5 2 3" xfId="4836"/>
    <cellStyle name="40% - Énfasis6 2 3 5 3" xfId="723"/>
    <cellStyle name="40% - Énfasis6 2 3 5 4" xfId="724"/>
    <cellStyle name="40% - Énfasis6 2 3 5 4 2" xfId="3357"/>
    <cellStyle name="40% - Énfasis6 2 3 5 4 3" xfId="4837"/>
    <cellStyle name="40% - Énfasis6 2 3 5 5" xfId="725"/>
    <cellStyle name="40% - Énfasis6 2 3 5 5 2" xfId="3358"/>
    <cellStyle name="40% - Énfasis6 2 3 5 6" xfId="3355"/>
    <cellStyle name="40% - Énfasis6 2 3 5_INST $" xfId="726"/>
    <cellStyle name="40% - Énfasis6 2 3 6" xfId="727"/>
    <cellStyle name="40% - Énfasis6 2 3 6 2" xfId="728"/>
    <cellStyle name="40% - Énfasis6 2 3 6 2 2" xfId="3360"/>
    <cellStyle name="40% - Énfasis6 2 3 6 2 3" xfId="4838"/>
    <cellStyle name="40% - Énfasis6 2 3 6 3" xfId="729"/>
    <cellStyle name="40% - Énfasis6 2 3 6 4" xfId="730"/>
    <cellStyle name="40% - Énfasis6 2 3 6 4 2" xfId="3361"/>
    <cellStyle name="40% - Énfasis6 2 3 6 4 3" xfId="4839"/>
    <cellStyle name="40% - Énfasis6 2 3 6 5" xfId="731"/>
    <cellStyle name="40% - Énfasis6 2 3 6 5 2" xfId="3362"/>
    <cellStyle name="40% - Énfasis6 2 3 6 6" xfId="3359"/>
    <cellStyle name="40% - Énfasis6 2 3 6_INST $" xfId="732"/>
    <cellStyle name="40% - Énfasis6 2 3 7" xfId="733"/>
    <cellStyle name="40% - Énfasis6 2 3 7 2" xfId="3363"/>
    <cellStyle name="40% - Énfasis6 2 3 7 3" xfId="4840"/>
    <cellStyle name="40% - Énfasis6 2 3 8" xfId="734"/>
    <cellStyle name="40% - Énfasis6 2 3 8 2" xfId="3364"/>
    <cellStyle name="40% - Énfasis6 2 3 8 3" xfId="4841"/>
    <cellStyle name="40% - Énfasis6 2 3 9" xfId="735"/>
    <cellStyle name="40% - Énfasis6 2 3 9 2" xfId="3365"/>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7"/>
    <cellStyle name="60% - Énfasis1 11" xfId="765"/>
    <cellStyle name="60% - Énfasis1 11 2" xfId="3368"/>
    <cellStyle name="60% - Énfasis1 12" xfId="3366"/>
    <cellStyle name="60% - Énfasis1 2" xfId="766"/>
    <cellStyle name="60% - Énfasis1 2 2" xfId="767"/>
    <cellStyle name="60% - Énfasis1 2 2 2" xfId="3370"/>
    <cellStyle name="60% - Énfasis1 2 3" xfId="768"/>
    <cellStyle name="60% - Énfasis1 2 3 10" xfId="3371"/>
    <cellStyle name="60% - Énfasis1 2 3 2" xfId="769"/>
    <cellStyle name="60% - Énfasis1 2 3 3" xfId="770"/>
    <cellStyle name="60% - Énfasis1 2 3 4" xfId="771"/>
    <cellStyle name="60% - Énfasis1 2 3 5" xfId="772"/>
    <cellStyle name="60% - Énfasis1 2 3 5 2" xfId="773"/>
    <cellStyle name="60% - Énfasis1 2 3 5 2 2" xfId="3373"/>
    <cellStyle name="60% - Énfasis1 2 3 5 2 3" xfId="4842"/>
    <cellStyle name="60% - Énfasis1 2 3 5 3" xfId="774"/>
    <cellStyle name="60% - Énfasis1 2 3 5 4" xfId="775"/>
    <cellStyle name="60% - Énfasis1 2 3 5 4 2" xfId="3374"/>
    <cellStyle name="60% - Énfasis1 2 3 5 4 3" xfId="4843"/>
    <cellStyle name="60% - Énfasis1 2 3 5 5" xfId="776"/>
    <cellStyle name="60% - Énfasis1 2 3 5 5 2" xfId="3375"/>
    <cellStyle name="60% - Énfasis1 2 3 5 6" xfId="3372"/>
    <cellStyle name="60% - Énfasis1 2 3 5_INST $" xfId="777"/>
    <cellStyle name="60% - Énfasis1 2 3 6" xfId="778"/>
    <cellStyle name="60% - Énfasis1 2 3 6 2" xfId="779"/>
    <cellStyle name="60% - Énfasis1 2 3 6 2 2" xfId="3377"/>
    <cellStyle name="60% - Énfasis1 2 3 6 2 3" xfId="4844"/>
    <cellStyle name="60% - Énfasis1 2 3 6 3" xfId="780"/>
    <cellStyle name="60% - Énfasis1 2 3 6 4" xfId="781"/>
    <cellStyle name="60% - Énfasis1 2 3 6 4 2" xfId="3378"/>
    <cellStyle name="60% - Énfasis1 2 3 6 4 3" xfId="4845"/>
    <cellStyle name="60% - Énfasis1 2 3 6 5" xfId="782"/>
    <cellStyle name="60% - Énfasis1 2 3 6 5 2" xfId="3379"/>
    <cellStyle name="60% - Énfasis1 2 3 6 6" xfId="3376"/>
    <cellStyle name="60% - Énfasis1 2 3 6_INST $" xfId="783"/>
    <cellStyle name="60% - Énfasis1 2 3 7" xfId="784"/>
    <cellStyle name="60% - Énfasis1 2 3 7 2" xfId="3380"/>
    <cellStyle name="60% - Énfasis1 2 3 7 3" xfId="4846"/>
    <cellStyle name="60% - Énfasis1 2 3 8" xfId="785"/>
    <cellStyle name="60% - Énfasis1 2 3 8 2" xfId="3381"/>
    <cellStyle name="60% - Énfasis1 2 3 8 3" xfId="4847"/>
    <cellStyle name="60% - Énfasis1 2 3 9" xfId="786"/>
    <cellStyle name="60% - Énfasis1 2 3 9 2" xfId="3382"/>
    <cellStyle name="60% - Énfasis1 2 3_AVANCE PROTECCIÓN" xfId="787"/>
    <cellStyle name="60% - Énfasis1 2 4" xfId="3369"/>
    <cellStyle name="60% - Énfasis1 2_Listado_web" xfId="788"/>
    <cellStyle name="60% - Énfasis1 3" xfId="789"/>
    <cellStyle name="60% - Énfasis1 3 2" xfId="3383"/>
    <cellStyle name="60% - Énfasis1 4" xfId="790"/>
    <cellStyle name="60% - Énfasis1 4 2" xfId="3384"/>
    <cellStyle name="60% - Énfasis1 5" xfId="791"/>
    <cellStyle name="60% - Énfasis1 5 2" xfId="3385"/>
    <cellStyle name="60% - Énfasis1 6" xfId="792"/>
    <cellStyle name="60% - Énfasis1 6 2" xfId="3386"/>
    <cellStyle name="60% - Énfasis1 7" xfId="793"/>
    <cellStyle name="60% - Énfasis1 7 2" xfId="3387"/>
    <cellStyle name="60% - Énfasis1 8" xfId="794"/>
    <cellStyle name="60% - Énfasis1 8 2" xfId="3388"/>
    <cellStyle name="60% - Énfasis1 9" xfId="795"/>
    <cellStyle name="60% - Énfasis1 9 2" xfId="3389"/>
    <cellStyle name="60% - Énfasis2" xfId="796" builtinId="36" customBuiltin="1"/>
    <cellStyle name="60% - Énfasis2 10" xfId="797"/>
    <cellStyle name="60% - Énfasis2 10 2" xfId="3391"/>
    <cellStyle name="60% - Énfasis2 11" xfId="798"/>
    <cellStyle name="60% - Énfasis2 11 2" xfId="3392"/>
    <cellStyle name="60% - Énfasis2 12" xfId="3390"/>
    <cellStyle name="60% - Énfasis2 2" xfId="799"/>
    <cellStyle name="60% - Énfasis2 2 2" xfId="800"/>
    <cellStyle name="60% - Énfasis2 2 2 2" xfId="3394"/>
    <cellStyle name="60% - Énfasis2 2 3" xfId="801"/>
    <cellStyle name="60% - Énfasis2 2 3 10" xfId="3395"/>
    <cellStyle name="60% - Énfasis2 2 3 2" xfId="802"/>
    <cellStyle name="60% - Énfasis2 2 3 3" xfId="803"/>
    <cellStyle name="60% - Énfasis2 2 3 4" xfId="804"/>
    <cellStyle name="60% - Énfasis2 2 3 5" xfId="805"/>
    <cellStyle name="60% - Énfasis2 2 3 5 2" xfId="806"/>
    <cellStyle name="60% - Énfasis2 2 3 5 2 2" xfId="3397"/>
    <cellStyle name="60% - Énfasis2 2 3 5 2 3" xfId="4849"/>
    <cellStyle name="60% - Énfasis2 2 3 5 3" xfId="807"/>
    <cellStyle name="60% - Énfasis2 2 3 5 4" xfId="808"/>
    <cellStyle name="60% - Énfasis2 2 3 5 4 2" xfId="3398"/>
    <cellStyle name="60% - Énfasis2 2 3 5 4 3" xfId="4850"/>
    <cellStyle name="60% - Énfasis2 2 3 5 5" xfId="809"/>
    <cellStyle name="60% - Énfasis2 2 3 5 5 2" xfId="3399"/>
    <cellStyle name="60% - Énfasis2 2 3 5 6" xfId="3396"/>
    <cellStyle name="60% - Énfasis2 2 3 5_INST $" xfId="810"/>
    <cellStyle name="60% - Énfasis2 2 3 6" xfId="811"/>
    <cellStyle name="60% - Énfasis2 2 3 6 2" xfId="812"/>
    <cellStyle name="60% - Énfasis2 2 3 6 2 2" xfId="3401"/>
    <cellStyle name="60% - Énfasis2 2 3 6 2 3" xfId="4851"/>
    <cellStyle name="60% - Énfasis2 2 3 6 3" xfId="813"/>
    <cellStyle name="60% - Énfasis2 2 3 6 4" xfId="814"/>
    <cellStyle name="60% - Énfasis2 2 3 6 4 2" xfId="3402"/>
    <cellStyle name="60% - Énfasis2 2 3 6 4 3" xfId="4852"/>
    <cellStyle name="60% - Énfasis2 2 3 6 5" xfId="815"/>
    <cellStyle name="60% - Énfasis2 2 3 6 5 2" xfId="3403"/>
    <cellStyle name="60% - Énfasis2 2 3 6 6" xfId="3400"/>
    <cellStyle name="60% - Énfasis2 2 3 6_INST $" xfId="816"/>
    <cellStyle name="60% - Énfasis2 2 3 7" xfId="817"/>
    <cellStyle name="60% - Énfasis2 2 3 7 2" xfId="3404"/>
    <cellStyle name="60% - Énfasis2 2 3 7 3" xfId="4853"/>
    <cellStyle name="60% - Énfasis2 2 3 8" xfId="818"/>
    <cellStyle name="60% - Énfasis2 2 3 8 2" xfId="3405"/>
    <cellStyle name="60% - Énfasis2 2 3 8 3" xfId="4854"/>
    <cellStyle name="60% - Énfasis2 2 3 9" xfId="819"/>
    <cellStyle name="60% - Énfasis2 2 3 9 2" xfId="3406"/>
    <cellStyle name="60% - Énfasis2 2 3_AVANCE PROTECCIÓN" xfId="820"/>
    <cellStyle name="60% - Énfasis2 2 4" xfId="3393"/>
    <cellStyle name="60% - Énfasis2 2_Listado_web" xfId="821"/>
    <cellStyle name="60% - Énfasis2 3" xfId="822"/>
    <cellStyle name="60% - Énfasis2 3 2" xfId="3407"/>
    <cellStyle name="60% - Énfasis2 4" xfId="823"/>
    <cellStyle name="60% - Énfasis2 4 2" xfId="3408"/>
    <cellStyle name="60% - Énfasis2 5" xfId="824"/>
    <cellStyle name="60% - Énfasis2 5 2" xfId="3409"/>
    <cellStyle name="60% - Énfasis2 6" xfId="825"/>
    <cellStyle name="60% - Énfasis2 6 2" xfId="3410"/>
    <cellStyle name="60% - Énfasis2 7" xfId="826"/>
    <cellStyle name="60% - Énfasis2 7 2" xfId="3411"/>
    <cellStyle name="60% - Énfasis2 8" xfId="827"/>
    <cellStyle name="60% - Énfasis2 8 2" xfId="3412"/>
    <cellStyle name="60% - Énfasis2 9" xfId="828"/>
    <cellStyle name="60% - Énfasis2 9 2" xfId="3413"/>
    <cellStyle name="60% - Énfasis3" xfId="829" builtinId="40" customBuiltin="1"/>
    <cellStyle name="60% - Énfasis3 10" xfId="830"/>
    <cellStyle name="60% - Énfasis3 10 2" xfId="3415"/>
    <cellStyle name="60% - Énfasis3 11" xfId="831"/>
    <cellStyle name="60% - Énfasis3 11 2" xfId="3416"/>
    <cellStyle name="60% - Énfasis3 12" xfId="832"/>
    <cellStyle name="60% - Énfasis3 12 2" xfId="3417"/>
    <cellStyle name="60% - Énfasis3 13" xfId="833"/>
    <cellStyle name="60% - Énfasis3 13 2" xfId="3418"/>
    <cellStyle name="60% - Énfasis3 14" xfId="834"/>
    <cellStyle name="60% - Énfasis3 14 2" xfId="3419"/>
    <cellStyle name="60% - Énfasis3 15" xfId="835"/>
    <cellStyle name="60% - Énfasis3 15 2" xfId="3420"/>
    <cellStyle name="60% - Énfasis3 16" xfId="836"/>
    <cellStyle name="60% - Énfasis3 16 2" xfId="3421"/>
    <cellStyle name="60% - Énfasis3 17" xfId="837"/>
    <cellStyle name="60% - Énfasis3 17 2" xfId="3422"/>
    <cellStyle name="60% - Énfasis3 18" xfId="3414"/>
    <cellStyle name="60% - Énfasis3 2" xfId="838"/>
    <cellStyle name="60% - Énfasis3 2 2" xfId="839"/>
    <cellStyle name="60% - Énfasis3 2 2 2" xfId="3424"/>
    <cellStyle name="60% - Énfasis3 2 3" xfId="840"/>
    <cellStyle name="60% - Énfasis3 2 3 10" xfId="3425"/>
    <cellStyle name="60% - Énfasis3 2 3 2" xfId="841"/>
    <cellStyle name="60% - Énfasis3 2 3 3" xfId="842"/>
    <cellStyle name="60% - Énfasis3 2 3 4" xfId="843"/>
    <cellStyle name="60% - Énfasis3 2 3 5" xfId="844"/>
    <cellStyle name="60% - Énfasis3 2 3 5 2" xfId="845"/>
    <cellStyle name="60% - Énfasis3 2 3 5 2 2" xfId="3427"/>
    <cellStyle name="60% - Énfasis3 2 3 5 2 3" xfId="4855"/>
    <cellStyle name="60% - Énfasis3 2 3 5 3" xfId="846"/>
    <cellStyle name="60% - Énfasis3 2 3 5 4" xfId="847"/>
    <cellStyle name="60% - Énfasis3 2 3 5 4 2" xfId="3428"/>
    <cellStyle name="60% - Énfasis3 2 3 5 4 3" xfId="4856"/>
    <cellStyle name="60% - Énfasis3 2 3 5 5" xfId="848"/>
    <cellStyle name="60% - Énfasis3 2 3 5 5 2" xfId="3429"/>
    <cellStyle name="60% - Énfasis3 2 3 5 6" xfId="3426"/>
    <cellStyle name="60% - Énfasis3 2 3 5_INST $" xfId="849"/>
    <cellStyle name="60% - Énfasis3 2 3 6" xfId="850"/>
    <cellStyle name="60% - Énfasis3 2 3 6 2" xfId="851"/>
    <cellStyle name="60% - Énfasis3 2 3 6 2 2" xfId="3431"/>
    <cellStyle name="60% - Énfasis3 2 3 6 2 3" xfId="4857"/>
    <cellStyle name="60% - Énfasis3 2 3 6 3" xfId="852"/>
    <cellStyle name="60% - Énfasis3 2 3 6 4" xfId="853"/>
    <cellStyle name="60% - Énfasis3 2 3 6 4 2" xfId="3432"/>
    <cellStyle name="60% - Énfasis3 2 3 6 4 3" xfId="4858"/>
    <cellStyle name="60% - Énfasis3 2 3 6 5" xfId="854"/>
    <cellStyle name="60% - Énfasis3 2 3 6 5 2" xfId="3433"/>
    <cellStyle name="60% - Énfasis3 2 3 6 6" xfId="3430"/>
    <cellStyle name="60% - Énfasis3 2 3 6_INST $" xfId="855"/>
    <cellStyle name="60% - Énfasis3 2 3 7" xfId="856"/>
    <cellStyle name="60% - Énfasis3 2 3 7 2" xfId="3434"/>
    <cellStyle name="60% - Énfasis3 2 3 7 3" xfId="4859"/>
    <cellStyle name="60% - Énfasis3 2 3 8" xfId="857"/>
    <cellStyle name="60% - Énfasis3 2 3 8 2" xfId="3435"/>
    <cellStyle name="60% - Énfasis3 2 3 8 3" xfId="4860"/>
    <cellStyle name="60% - Énfasis3 2 3 9" xfId="858"/>
    <cellStyle name="60% - Énfasis3 2 3 9 2" xfId="3436"/>
    <cellStyle name="60% - Énfasis3 2 3_AVANCE PROTECCIÓN" xfId="859"/>
    <cellStyle name="60% - Énfasis3 2 4" xfId="860"/>
    <cellStyle name="60% - Énfasis3 2 4 2" xfId="3437"/>
    <cellStyle name="60% - Énfasis3 2 5" xfId="861"/>
    <cellStyle name="60% - Énfasis3 2 5 2" xfId="3438"/>
    <cellStyle name="60% - Énfasis3 2 6" xfId="862"/>
    <cellStyle name="60% - Énfasis3 2 6 2" xfId="3439"/>
    <cellStyle name="60% - Énfasis3 2 7" xfId="3423"/>
    <cellStyle name="60% - Énfasis3 2_Listado_web" xfId="863"/>
    <cellStyle name="60% - Énfasis3 3" xfId="864"/>
    <cellStyle name="60% - Énfasis3 3 2" xfId="3440"/>
    <cellStyle name="60% - Énfasis3 4" xfId="865"/>
    <cellStyle name="60% - Énfasis3 4 2" xfId="3441"/>
    <cellStyle name="60% - Énfasis3 5" xfId="866"/>
    <cellStyle name="60% - Énfasis3 5 2" xfId="3442"/>
    <cellStyle name="60% - Énfasis3 6" xfId="867"/>
    <cellStyle name="60% - Énfasis3 6 2" xfId="3443"/>
    <cellStyle name="60% - Énfasis3 7" xfId="868"/>
    <cellStyle name="60% - Énfasis3 7 2" xfId="3444"/>
    <cellStyle name="60% - Énfasis3 8" xfId="869"/>
    <cellStyle name="60% - Énfasis3 8 2" xfId="3445"/>
    <cellStyle name="60% - Énfasis3 9" xfId="870"/>
    <cellStyle name="60% - Énfasis3 9 2" xfId="3446"/>
    <cellStyle name="60% - Énfasis4" xfId="871" builtinId="44" customBuiltin="1"/>
    <cellStyle name="60% - Énfasis4 10" xfId="872"/>
    <cellStyle name="60% - Énfasis4 10 2" xfId="3448"/>
    <cellStyle name="60% - Énfasis4 11" xfId="873"/>
    <cellStyle name="60% - Énfasis4 11 2" xfId="3449"/>
    <cellStyle name="60% - Énfasis4 12" xfId="874"/>
    <cellStyle name="60% - Énfasis4 12 2" xfId="3450"/>
    <cellStyle name="60% - Énfasis4 13" xfId="875"/>
    <cellStyle name="60% - Énfasis4 13 2" xfId="3451"/>
    <cellStyle name="60% - Énfasis4 14" xfId="876"/>
    <cellStyle name="60% - Énfasis4 14 2" xfId="3452"/>
    <cellStyle name="60% - Énfasis4 15" xfId="877"/>
    <cellStyle name="60% - Énfasis4 15 2" xfId="3453"/>
    <cellStyle name="60% - Énfasis4 16" xfId="878"/>
    <cellStyle name="60% - Énfasis4 16 2" xfId="3454"/>
    <cellStyle name="60% - Énfasis4 17" xfId="879"/>
    <cellStyle name="60% - Énfasis4 17 2" xfId="3455"/>
    <cellStyle name="60% - Énfasis4 18" xfId="3447"/>
    <cellStyle name="60% - Énfasis4 2" xfId="880"/>
    <cellStyle name="60% - Énfasis4 2 2" xfId="881"/>
    <cellStyle name="60% - Énfasis4 2 2 2" xfId="3457"/>
    <cellStyle name="60% - Énfasis4 2 3" xfId="882"/>
    <cellStyle name="60% - Énfasis4 2 3 10" xfId="3458"/>
    <cellStyle name="60% - Énfasis4 2 3 2" xfId="883"/>
    <cellStyle name="60% - Énfasis4 2 3 3" xfId="884"/>
    <cellStyle name="60% - Énfasis4 2 3 4" xfId="885"/>
    <cellStyle name="60% - Énfasis4 2 3 5" xfId="886"/>
    <cellStyle name="60% - Énfasis4 2 3 5 2" xfId="887"/>
    <cellStyle name="60% - Énfasis4 2 3 5 2 2" xfId="3460"/>
    <cellStyle name="60% - Énfasis4 2 3 5 2 3" xfId="4862"/>
    <cellStyle name="60% - Énfasis4 2 3 5 3" xfId="888"/>
    <cellStyle name="60% - Énfasis4 2 3 5 4" xfId="889"/>
    <cellStyle name="60% - Énfasis4 2 3 5 4 2" xfId="3461"/>
    <cellStyle name="60% - Énfasis4 2 3 5 4 3" xfId="4863"/>
    <cellStyle name="60% - Énfasis4 2 3 5 5" xfId="890"/>
    <cellStyle name="60% - Énfasis4 2 3 5 5 2" xfId="3462"/>
    <cellStyle name="60% - Énfasis4 2 3 5 6" xfId="3459"/>
    <cellStyle name="60% - Énfasis4 2 3 5_INST $" xfId="891"/>
    <cellStyle name="60% - Énfasis4 2 3 6" xfId="892"/>
    <cellStyle name="60% - Énfasis4 2 3 6 2" xfId="893"/>
    <cellStyle name="60% - Énfasis4 2 3 6 2 2" xfId="3464"/>
    <cellStyle name="60% - Énfasis4 2 3 6 2 3" xfId="4864"/>
    <cellStyle name="60% - Énfasis4 2 3 6 3" xfId="894"/>
    <cellStyle name="60% - Énfasis4 2 3 6 4" xfId="895"/>
    <cellStyle name="60% - Énfasis4 2 3 6 4 2" xfId="3465"/>
    <cellStyle name="60% - Énfasis4 2 3 6 4 3" xfId="4865"/>
    <cellStyle name="60% - Énfasis4 2 3 6 5" xfId="896"/>
    <cellStyle name="60% - Énfasis4 2 3 6 5 2" xfId="3466"/>
    <cellStyle name="60% - Énfasis4 2 3 6 6" xfId="3463"/>
    <cellStyle name="60% - Énfasis4 2 3 6_INST $" xfId="897"/>
    <cellStyle name="60% - Énfasis4 2 3 7" xfId="898"/>
    <cellStyle name="60% - Énfasis4 2 3 7 2" xfId="3467"/>
    <cellStyle name="60% - Énfasis4 2 3 7 3" xfId="4866"/>
    <cellStyle name="60% - Énfasis4 2 3 8" xfId="899"/>
    <cellStyle name="60% - Énfasis4 2 3 8 2" xfId="3468"/>
    <cellStyle name="60% - Énfasis4 2 3 8 3" xfId="4867"/>
    <cellStyle name="60% - Énfasis4 2 3 9" xfId="900"/>
    <cellStyle name="60% - Énfasis4 2 3 9 2" xfId="3469"/>
    <cellStyle name="60% - Énfasis4 2 3_AVANCE PROTECCIÓN" xfId="901"/>
    <cellStyle name="60% - Énfasis4 2 4" xfId="902"/>
    <cellStyle name="60% - Énfasis4 2 4 2" xfId="3470"/>
    <cellStyle name="60% - Énfasis4 2 5" xfId="903"/>
    <cellStyle name="60% - Énfasis4 2 5 2" xfId="3471"/>
    <cellStyle name="60% - Énfasis4 2 6" xfId="904"/>
    <cellStyle name="60% - Énfasis4 2 6 2" xfId="3472"/>
    <cellStyle name="60% - Énfasis4 2 7" xfId="3456"/>
    <cellStyle name="60% - Énfasis4 2_Listado_web" xfId="905"/>
    <cellStyle name="60% - Énfasis4 3" xfId="906"/>
    <cellStyle name="60% - Énfasis4 3 2" xfId="3473"/>
    <cellStyle name="60% - Énfasis4 4" xfId="907"/>
    <cellStyle name="60% - Énfasis4 4 2" xfId="3474"/>
    <cellStyle name="60% - Énfasis4 5" xfId="908"/>
    <cellStyle name="60% - Énfasis4 5 2" xfId="3475"/>
    <cellStyle name="60% - Énfasis4 6" xfId="909"/>
    <cellStyle name="60% - Énfasis4 6 2" xfId="3476"/>
    <cellStyle name="60% - Énfasis4 7" xfId="910"/>
    <cellStyle name="60% - Énfasis4 7 2" xfId="3477"/>
    <cellStyle name="60% - Énfasis4 8" xfId="911"/>
    <cellStyle name="60% - Énfasis4 8 2" xfId="3478"/>
    <cellStyle name="60% - Énfasis4 9" xfId="912"/>
    <cellStyle name="60% - Énfasis4 9 2" xfId="3479"/>
    <cellStyle name="60% - Énfasis5" xfId="913" builtinId="48" customBuiltin="1"/>
    <cellStyle name="60% - Énfasis5 10" xfId="914"/>
    <cellStyle name="60% - Énfasis5 10 2" xfId="3481"/>
    <cellStyle name="60% - Énfasis5 11" xfId="915"/>
    <cellStyle name="60% - Énfasis5 11 2" xfId="3482"/>
    <cellStyle name="60% - Énfasis5 12" xfId="3480"/>
    <cellStyle name="60% - Énfasis5 2" xfId="916"/>
    <cellStyle name="60% - Énfasis5 2 2" xfId="917"/>
    <cellStyle name="60% - Énfasis5 2 2 2" xfId="3484"/>
    <cellStyle name="60% - Énfasis5 2 3" xfId="918"/>
    <cellStyle name="60% - Énfasis5 2 3 10" xfId="3485"/>
    <cellStyle name="60% - Énfasis5 2 3 2" xfId="919"/>
    <cellStyle name="60% - Énfasis5 2 3 3" xfId="920"/>
    <cellStyle name="60% - Énfasis5 2 3 4" xfId="921"/>
    <cellStyle name="60% - Énfasis5 2 3 5" xfId="922"/>
    <cellStyle name="60% - Énfasis5 2 3 5 2" xfId="923"/>
    <cellStyle name="60% - Énfasis5 2 3 5 2 2" xfId="3487"/>
    <cellStyle name="60% - Énfasis5 2 3 5 2 3" xfId="4868"/>
    <cellStyle name="60% - Énfasis5 2 3 5 3" xfId="924"/>
    <cellStyle name="60% - Énfasis5 2 3 5 4" xfId="925"/>
    <cellStyle name="60% - Énfasis5 2 3 5 4 2" xfId="3488"/>
    <cellStyle name="60% - Énfasis5 2 3 5 4 3" xfId="4869"/>
    <cellStyle name="60% - Énfasis5 2 3 5 5" xfId="926"/>
    <cellStyle name="60% - Énfasis5 2 3 5 5 2" xfId="3489"/>
    <cellStyle name="60% - Énfasis5 2 3 5 6" xfId="3486"/>
    <cellStyle name="60% - Énfasis5 2 3 5_INST $" xfId="927"/>
    <cellStyle name="60% - Énfasis5 2 3 6" xfId="928"/>
    <cellStyle name="60% - Énfasis5 2 3 6 2" xfId="929"/>
    <cellStyle name="60% - Énfasis5 2 3 6 2 2" xfId="3491"/>
    <cellStyle name="60% - Énfasis5 2 3 6 2 3" xfId="4870"/>
    <cellStyle name="60% - Énfasis5 2 3 6 3" xfId="930"/>
    <cellStyle name="60% - Énfasis5 2 3 6 4" xfId="931"/>
    <cellStyle name="60% - Énfasis5 2 3 6 4 2" xfId="3492"/>
    <cellStyle name="60% - Énfasis5 2 3 6 4 3" xfId="4871"/>
    <cellStyle name="60% - Énfasis5 2 3 6 5" xfId="932"/>
    <cellStyle name="60% - Énfasis5 2 3 6 5 2" xfId="3493"/>
    <cellStyle name="60% - Énfasis5 2 3 6 6" xfId="3490"/>
    <cellStyle name="60% - Énfasis5 2 3 6_INST $" xfId="933"/>
    <cellStyle name="60% - Énfasis5 2 3 7" xfId="934"/>
    <cellStyle name="60% - Énfasis5 2 3 7 2" xfId="3494"/>
    <cellStyle name="60% - Énfasis5 2 3 7 3" xfId="4872"/>
    <cellStyle name="60% - Énfasis5 2 3 8" xfId="935"/>
    <cellStyle name="60% - Énfasis5 2 3 8 2" xfId="3495"/>
    <cellStyle name="60% - Énfasis5 2 3 8 3" xfId="4873"/>
    <cellStyle name="60% - Énfasis5 2 3 9" xfId="936"/>
    <cellStyle name="60% - Énfasis5 2 3 9 2" xfId="3496"/>
    <cellStyle name="60% - Énfasis5 2 3_AVANCE PROTECCIÓN" xfId="937"/>
    <cellStyle name="60% - Énfasis5 2 4" xfId="3483"/>
    <cellStyle name="60% - Énfasis5 2_Listado_web" xfId="938"/>
    <cellStyle name="60% - Énfasis5 3" xfId="939"/>
    <cellStyle name="60% - Énfasis5 3 2" xfId="3497"/>
    <cellStyle name="60% - Énfasis5 4" xfId="940"/>
    <cellStyle name="60% - Énfasis5 4 2" xfId="3498"/>
    <cellStyle name="60% - Énfasis5 5" xfId="941"/>
    <cellStyle name="60% - Énfasis5 5 2" xfId="3499"/>
    <cellStyle name="60% - Énfasis5 6" xfId="942"/>
    <cellStyle name="60% - Énfasis5 6 2" xfId="3500"/>
    <cellStyle name="60% - Énfasis5 7" xfId="943"/>
    <cellStyle name="60% - Énfasis5 7 2" xfId="3501"/>
    <cellStyle name="60% - Énfasis5 8" xfId="944"/>
    <cellStyle name="60% - Énfasis5 8 2" xfId="3502"/>
    <cellStyle name="60% - Énfasis5 9" xfId="945"/>
    <cellStyle name="60% - Énfasis5 9 2" xfId="3503"/>
    <cellStyle name="60% - Énfasis6" xfId="946" builtinId="52" customBuiltin="1"/>
    <cellStyle name="60% - Énfasis6 10" xfId="947"/>
    <cellStyle name="60% - Énfasis6 10 2" xfId="3505"/>
    <cellStyle name="60% - Énfasis6 11" xfId="948"/>
    <cellStyle name="60% - Énfasis6 11 2" xfId="3506"/>
    <cellStyle name="60% - Énfasis6 12" xfId="949"/>
    <cellStyle name="60% - Énfasis6 12 2" xfId="3507"/>
    <cellStyle name="60% - Énfasis6 13" xfId="950"/>
    <cellStyle name="60% - Énfasis6 13 2" xfId="3508"/>
    <cellStyle name="60% - Énfasis6 14" xfId="951"/>
    <cellStyle name="60% - Énfasis6 14 2" xfId="3509"/>
    <cellStyle name="60% - Énfasis6 15" xfId="952"/>
    <cellStyle name="60% - Énfasis6 15 2" xfId="3510"/>
    <cellStyle name="60% - Énfasis6 16" xfId="953"/>
    <cellStyle name="60% - Énfasis6 16 2" xfId="3511"/>
    <cellStyle name="60% - Énfasis6 17" xfId="954"/>
    <cellStyle name="60% - Énfasis6 17 2" xfId="3512"/>
    <cellStyle name="60% - Énfasis6 18" xfId="3504"/>
    <cellStyle name="60% - Énfasis6 2" xfId="955"/>
    <cellStyle name="60% - Énfasis6 2 2" xfId="956"/>
    <cellStyle name="60% - Énfasis6 2 2 2" xfId="3514"/>
    <cellStyle name="60% - Énfasis6 2 3" xfId="957"/>
    <cellStyle name="60% - Énfasis6 2 3 10" xfId="3515"/>
    <cellStyle name="60% - Énfasis6 2 3 2" xfId="958"/>
    <cellStyle name="60% - Énfasis6 2 3 3" xfId="959"/>
    <cellStyle name="60% - Énfasis6 2 3 4" xfId="960"/>
    <cellStyle name="60% - Énfasis6 2 3 5" xfId="961"/>
    <cellStyle name="60% - Énfasis6 2 3 5 2" xfId="962"/>
    <cellStyle name="60% - Énfasis6 2 3 5 2 2" xfId="3517"/>
    <cellStyle name="60% - Énfasis6 2 3 5 2 3" xfId="4874"/>
    <cellStyle name="60% - Énfasis6 2 3 5 3" xfId="963"/>
    <cellStyle name="60% - Énfasis6 2 3 5 4" xfId="964"/>
    <cellStyle name="60% - Énfasis6 2 3 5 4 2" xfId="3518"/>
    <cellStyle name="60% - Énfasis6 2 3 5 4 3" xfId="4875"/>
    <cellStyle name="60% - Énfasis6 2 3 5 5" xfId="965"/>
    <cellStyle name="60% - Énfasis6 2 3 5 5 2" xfId="3519"/>
    <cellStyle name="60% - Énfasis6 2 3 5 6" xfId="3516"/>
    <cellStyle name="60% - Énfasis6 2 3 5_INST $" xfId="966"/>
    <cellStyle name="60% - Énfasis6 2 3 6" xfId="967"/>
    <cellStyle name="60% - Énfasis6 2 3 6 2" xfId="968"/>
    <cellStyle name="60% - Énfasis6 2 3 6 2 2" xfId="3521"/>
    <cellStyle name="60% - Énfasis6 2 3 6 2 3" xfId="4876"/>
    <cellStyle name="60% - Énfasis6 2 3 6 3" xfId="969"/>
    <cellStyle name="60% - Énfasis6 2 3 6 4" xfId="970"/>
    <cellStyle name="60% - Énfasis6 2 3 6 4 2" xfId="3522"/>
    <cellStyle name="60% - Énfasis6 2 3 6 4 3" xfId="4877"/>
    <cellStyle name="60% - Énfasis6 2 3 6 5" xfId="971"/>
    <cellStyle name="60% - Énfasis6 2 3 6 5 2" xfId="3523"/>
    <cellStyle name="60% - Énfasis6 2 3 6 6" xfId="3520"/>
    <cellStyle name="60% - Énfasis6 2 3 6_INST $" xfId="972"/>
    <cellStyle name="60% - Énfasis6 2 3 7" xfId="973"/>
    <cellStyle name="60% - Énfasis6 2 3 7 2" xfId="3524"/>
    <cellStyle name="60% - Énfasis6 2 3 7 3" xfId="4878"/>
    <cellStyle name="60% - Énfasis6 2 3 8" xfId="974"/>
    <cellStyle name="60% - Énfasis6 2 3 8 2" xfId="3525"/>
    <cellStyle name="60% - Énfasis6 2 3 8 3" xfId="4879"/>
    <cellStyle name="60% - Énfasis6 2 3 9" xfId="975"/>
    <cellStyle name="60% - Énfasis6 2 3 9 2" xfId="3526"/>
    <cellStyle name="60% - Énfasis6 2 3_AVANCE PROTECCIÓN" xfId="976"/>
    <cellStyle name="60% - Énfasis6 2 4" xfId="977"/>
    <cellStyle name="60% - Énfasis6 2 4 2" xfId="3527"/>
    <cellStyle name="60% - Énfasis6 2 5" xfId="978"/>
    <cellStyle name="60% - Énfasis6 2 5 2" xfId="3528"/>
    <cellStyle name="60% - Énfasis6 2 6" xfId="979"/>
    <cellStyle name="60% - Énfasis6 2 6 2" xfId="3529"/>
    <cellStyle name="60% - Énfasis6 2 7" xfId="3513"/>
    <cellStyle name="60% - Énfasis6 2_Listado_web" xfId="980"/>
    <cellStyle name="60% - Énfasis6 3" xfId="981"/>
    <cellStyle name="60% - Énfasis6 3 2" xfId="3530"/>
    <cellStyle name="60% - Énfasis6 4" xfId="982"/>
    <cellStyle name="60% - Énfasis6 4 2" xfId="3531"/>
    <cellStyle name="60% - Énfasis6 5" xfId="983"/>
    <cellStyle name="60% - Énfasis6 5 2" xfId="3532"/>
    <cellStyle name="60% - Énfasis6 6" xfId="984"/>
    <cellStyle name="60% - Énfasis6 6 2" xfId="3533"/>
    <cellStyle name="60% - Énfasis6 7" xfId="985"/>
    <cellStyle name="60% - Énfasis6 7 2" xfId="3534"/>
    <cellStyle name="60% - Énfasis6 8" xfId="986"/>
    <cellStyle name="60% - Énfasis6 8 2" xfId="3535"/>
    <cellStyle name="60% - Énfasis6 9" xfId="987"/>
    <cellStyle name="60% - Énfasis6 9 2" xfId="3536"/>
    <cellStyle name="Buena 10" xfId="989"/>
    <cellStyle name="Buena 11" xfId="990"/>
    <cellStyle name="Buena 12" xfId="3537"/>
    <cellStyle name="Buena 2" xfId="991"/>
    <cellStyle name="Buena 2 2" xfId="992"/>
    <cellStyle name="Buena 2 3" xfId="993"/>
    <cellStyle name="Buena 2 3 10" xfId="3538"/>
    <cellStyle name="Buena 2 3 2" xfId="994"/>
    <cellStyle name="Buena 2 3 3" xfId="995"/>
    <cellStyle name="Buena 2 3 4" xfId="996"/>
    <cellStyle name="Buena 2 3 5" xfId="997"/>
    <cellStyle name="Buena 2 3 5 2" xfId="998"/>
    <cellStyle name="Buena 2 3 5 2 2" xfId="3540"/>
    <cellStyle name="Buena 2 3 5 2 3" xfId="4881"/>
    <cellStyle name="Buena 2 3 5 3" xfId="999"/>
    <cellStyle name="Buena 2 3 5 4" xfId="1000"/>
    <cellStyle name="Buena 2 3 5 4 2" xfId="3541"/>
    <cellStyle name="Buena 2 3 5 4 3" xfId="4882"/>
    <cellStyle name="Buena 2 3 5 5" xfId="1001"/>
    <cellStyle name="Buena 2 3 5 5 2" xfId="3542"/>
    <cellStyle name="Buena 2 3 5 6" xfId="3539"/>
    <cellStyle name="Buena 2 3 5_INST $" xfId="1002"/>
    <cellStyle name="Buena 2 3 6" xfId="1003"/>
    <cellStyle name="Buena 2 3 6 2" xfId="1004"/>
    <cellStyle name="Buena 2 3 6 2 2" xfId="3544"/>
    <cellStyle name="Buena 2 3 6 2 3" xfId="4883"/>
    <cellStyle name="Buena 2 3 6 3" xfId="1005"/>
    <cellStyle name="Buena 2 3 6 4" xfId="1006"/>
    <cellStyle name="Buena 2 3 6 4 2" xfId="3545"/>
    <cellStyle name="Buena 2 3 6 4 3" xfId="4884"/>
    <cellStyle name="Buena 2 3 6 5" xfId="1007"/>
    <cellStyle name="Buena 2 3 6 5 2" xfId="3546"/>
    <cellStyle name="Buena 2 3 6 6" xfId="3543"/>
    <cellStyle name="Buena 2 3 6_INST $" xfId="1008"/>
    <cellStyle name="Buena 2 3 7" xfId="1009"/>
    <cellStyle name="Buena 2 3 7 2" xfId="3547"/>
    <cellStyle name="Buena 2 3 7 3" xfId="4885"/>
    <cellStyle name="Buena 2 3 8" xfId="1010"/>
    <cellStyle name="Buena 2 3 8 2" xfId="3548"/>
    <cellStyle name="Buena 2 3 8 3" xfId="4886"/>
    <cellStyle name="Buena 2 3 9" xfId="1011"/>
    <cellStyle name="Buena 2 3 9 2" xfId="3549"/>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80"/>
    <cellStyle name="Cálculo" xfId="1020" builtinId="22" customBuiltin="1"/>
    <cellStyle name="Cálculo 10" xfId="1021"/>
    <cellStyle name="Cálculo 10 2" xfId="3551"/>
    <cellStyle name="Cálculo 11" xfId="1022"/>
    <cellStyle name="Cálculo 11 2" xfId="3552"/>
    <cellStyle name="Cálculo 12" xfId="3550"/>
    <cellStyle name="Cálculo 2" xfId="1023"/>
    <cellStyle name="Cálculo 2 2" xfId="1024"/>
    <cellStyle name="Cálculo 2 2 2" xfId="3554"/>
    <cellStyle name="Cálculo 2 3" xfId="1025"/>
    <cellStyle name="Cálculo 2 3 10" xfId="3555"/>
    <cellStyle name="Cálculo 2 3 2" xfId="1026"/>
    <cellStyle name="Cálculo 2 3 3" xfId="1027"/>
    <cellStyle name="Cálculo 2 3 4" xfId="1028"/>
    <cellStyle name="Cálculo 2 3 5" xfId="1029"/>
    <cellStyle name="Cálculo 2 3 5 2" xfId="1030"/>
    <cellStyle name="Cálculo 2 3 5 2 2" xfId="3557"/>
    <cellStyle name="Cálculo 2 3 5 2 3" xfId="4887"/>
    <cellStyle name="Cálculo 2 3 5 3" xfId="1031"/>
    <cellStyle name="Cálculo 2 3 5 4" xfId="1032"/>
    <cellStyle name="Cálculo 2 3 5 4 2" xfId="3558"/>
    <cellStyle name="Cálculo 2 3 5 4 3" xfId="4888"/>
    <cellStyle name="Cálculo 2 3 5 5" xfId="1033"/>
    <cellStyle name="Cálculo 2 3 5 5 2" xfId="3559"/>
    <cellStyle name="Cálculo 2 3 5 6" xfId="3556"/>
    <cellStyle name="Cálculo 2 3 5_INST $" xfId="1034"/>
    <cellStyle name="Cálculo 2 3 6" xfId="1035"/>
    <cellStyle name="Cálculo 2 3 6 2" xfId="1036"/>
    <cellStyle name="Cálculo 2 3 6 2 2" xfId="3561"/>
    <cellStyle name="Cálculo 2 3 6 2 3" xfId="4889"/>
    <cellStyle name="Cálculo 2 3 6 3" xfId="1037"/>
    <cellStyle name="Cálculo 2 3 6 4" xfId="1038"/>
    <cellStyle name="Cálculo 2 3 6 4 2" xfId="3562"/>
    <cellStyle name="Cálculo 2 3 6 4 3" xfId="4890"/>
    <cellStyle name="Cálculo 2 3 6 5" xfId="1039"/>
    <cellStyle name="Cálculo 2 3 6 5 2" xfId="3563"/>
    <cellStyle name="Cálculo 2 3 6 6" xfId="3560"/>
    <cellStyle name="Cálculo 2 3 6_INST $" xfId="1040"/>
    <cellStyle name="Cálculo 2 3 7" xfId="1041"/>
    <cellStyle name="Cálculo 2 3 7 2" xfId="3564"/>
    <cellStyle name="Cálculo 2 3 7 3" xfId="4891"/>
    <cellStyle name="Cálculo 2 3 8" xfId="1042"/>
    <cellStyle name="Cálculo 2 3 8 2" xfId="3565"/>
    <cellStyle name="Cálculo 2 3 8 3" xfId="4892"/>
    <cellStyle name="Cálculo 2 3 9" xfId="1043"/>
    <cellStyle name="Cálculo 2 3 9 2" xfId="3566"/>
    <cellStyle name="Cálculo 2 3_AVANCE PROTECCIÓN" xfId="1044"/>
    <cellStyle name="Cálculo 2 4" xfId="3553"/>
    <cellStyle name="Cálculo 2_Listado_web" xfId="1045"/>
    <cellStyle name="Cálculo 3" xfId="1046"/>
    <cellStyle name="Cálculo 3 2" xfId="3567"/>
    <cellStyle name="Cálculo 4" xfId="1047"/>
    <cellStyle name="Cálculo 4 2" xfId="3568"/>
    <cellStyle name="Cálculo 5" xfId="1048"/>
    <cellStyle name="Cálculo 5 2" xfId="3569"/>
    <cellStyle name="Cálculo 6" xfId="1049"/>
    <cellStyle name="Cálculo 6 2" xfId="3570"/>
    <cellStyle name="Cálculo 7" xfId="1050"/>
    <cellStyle name="Cálculo 7 2" xfId="3571"/>
    <cellStyle name="Cálculo 8" xfId="1051"/>
    <cellStyle name="Cálculo 8 2" xfId="3572"/>
    <cellStyle name="Cálculo 9" xfId="1052"/>
    <cellStyle name="Cálculo 9 2" xfId="3573"/>
    <cellStyle name="Celda de comprobación" xfId="1053" builtinId="23" customBuiltin="1"/>
    <cellStyle name="Celda de comprobación 10" xfId="1054"/>
    <cellStyle name="Celda de comprobación 10 2" xfId="3575"/>
    <cellStyle name="Celda de comprobación 11" xfId="1055"/>
    <cellStyle name="Celda de comprobación 11 2" xfId="3576"/>
    <cellStyle name="Celda de comprobación 12" xfId="3574"/>
    <cellStyle name="Celda de comprobación 2" xfId="1056"/>
    <cellStyle name="Celda de comprobación 2 2" xfId="1057"/>
    <cellStyle name="Celda de comprobación 2 2 2" xfId="3578"/>
    <cellStyle name="Celda de comprobación 2 3" xfId="1058"/>
    <cellStyle name="Celda de comprobación 2 3 10" xfId="3579"/>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1"/>
    <cellStyle name="Celda de comprobación 2 3 5 2 3" xfId="4893"/>
    <cellStyle name="Celda de comprobación 2 3 5 3" xfId="1064"/>
    <cellStyle name="Celda de comprobación 2 3 5 4" xfId="1065"/>
    <cellStyle name="Celda de comprobación 2 3 5 4 2" xfId="3582"/>
    <cellStyle name="Celda de comprobación 2 3 5 4 3" xfId="4894"/>
    <cellStyle name="Celda de comprobación 2 3 5 5" xfId="1066"/>
    <cellStyle name="Celda de comprobación 2 3 5 5 2" xfId="3583"/>
    <cellStyle name="Celda de comprobación 2 3 5 6" xfId="3580"/>
    <cellStyle name="Celda de comprobación 2 3 5_INST $" xfId="1067"/>
    <cellStyle name="Celda de comprobación 2 3 6" xfId="1068"/>
    <cellStyle name="Celda de comprobación 2 3 6 2" xfId="1069"/>
    <cellStyle name="Celda de comprobación 2 3 6 2 2" xfId="3585"/>
    <cellStyle name="Celda de comprobación 2 3 6 2 3" xfId="4895"/>
    <cellStyle name="Celda de comprobación 2 3 6 3" xfId="1070"/>
    <cellStyle name="Celda de comprobación 2 3 6 4" xfId="1071"/>
    <cellStyle name="Celda de comprobación 2 3 6 4 2" xfId="3586"/>
    <cellStyle name="Celda de comprobación 2 3 6 4 3" xfId="4896"/>
    <cellStyle name="Celda de comprobación 2 3 6 5" xfId="1072"/>
    <cellStyle name="Celda de comprobación 2 3 6 5 2" xfId="3587"/>
    <cellStyle name="Celda de comprobación 2 3 6 6" xfId="3584"/>
    <cellStyle name="Celda de comprobación 2 3 6_INST $" xfId="1073"/>
    <cellStyle name="Celda de comprobación 2 3 7" xfId="1074"/>
    <cellStyle name="Celda de comprobación 2 3 7 2" xfId="3588"/>
    <cellStyle name="Celda de comprobación 2 3 7 3" xfId="4897"/>
    <cellStyle name="Celda de comprobación 2 3 8" xfId="1075"/>
    <cellStyle name="Celda de comprobación 2 3 8 2" xfId="3589"/>
    <cellStyle name="Celda de comprobación 2 3 8 3" xfId="4898"/>
    <cellStyle name="Celda de comprobación 2 3 9" xfId="1076"/>
    <cellStyle name="Celda de comprobación 2 3 9 2" xfId="3590"/>
    <cellStyle name="Celda de comprobación 2 3_AVANCE PROTECCIÓN" xfId="1077"/>
    <cellStyle name="Celda de comprobación 2 4" xfId="3577"/>
    <cellStyle name="Celda de comprobación 2_Listado_web" xfId="1078"/>
    <cellStyle name="Celda de comprobación 3" xfId="1079"/>
    <cellStyle name="Celda de comprobación 3 2" xfId="3591"/>
    <cellStyle name="Celda de comprobación 4" xfId="1080"/>
    <cellStyle name="Celda de comprobación 4 2" xfId="3592"/>
    <cellStyle name="Celda de comprobación 5" xfId="1081"/>
    <cellStyle name="Celda de comprobación 5 2" xfId="3593"/>
    <cellStyle name="Celda de comprobación 6" xfId="1082"/>
    <cellStyle name="Celda de comprobación 6 2" xfId="3594"/>
    <cellStyle name="Celda de comprobación 7" xfId="1083"/>
    <cellStyle name="Celda de comprobación 7 2" xfId="3595"/>
    <cellStyle name="Celda de comprobación 8" xfId="1084"/>
    <cellStyle name="Celda de comprobación 8 2" xfId="3596"/>
    <cellStyle name="Celda de comprobación 9" xfId="1085"/>
    <cellStyle name="Celda de comprobación 9 2" xfId="3597"/>
    <cellStyle name="Celda vinculada" xfId="1086" builtinId="24" customBuiltin="1"/>
    <cellStyle name="Celda vinculada 10" xfId="1087"/>
    <cellStyle name="Celda vinculada 10 2" xfId="3599"/>
    <cellStyle name="Celda vinculada 11" xfId="1088"/>
    <cellStyle name="Celda vinculada 11 2" xfId="3600"/>
    <cellStyle name="Celda vinculada 12" xfId="3598"/>
    <cellStyle name="Celda vinculada 2" xfId="1089"/>
    <cellStyle name="Celda vinculada 2 2" xfId="1090"/>
    <cellStyle name="Celda vinculada 2 2 2" xfId="3602"/>
    <cellStyle name="Celda vinculada 2 3" xfId="1091"/>
    <cellStyle name="Celda vinculada 2 3 10" xfId="3603"/>
    <cellStyle name="Celda vinculada 2 3 2" xfId="1092"/>
    <cellStyle name="Celda vinculada 2 3 3" xfId="1093"/>
    <cellStyle name="Celda vinculada 2 3 4" xfId="1094"/>
    <cellStyle name="Celda vinculada 2 3 5" xfId="1095"/>
    <cellStyle name="Celda vinculada 2 3 5 2" xfId="1096"/>
    <cellStyle name="Celda vinculada 2 3 5 2 2" xfId="3605"/>
    <cellStyle name="Celda vinculada 2 3 5 2 3" xfId="4899"/>
    <cellStyle name="Celda vinculada 2 3 5 3" xfId="1097"/>
    <cellStyle name="Celda vinculada 2 3 5 4" xfId="1098"/>
    <cellStyle name="Celda vinculada 2 3 5 4 2" xfId="3606"/>
    <cellStyle name="Celda vinculada 2 3 5 4 3" xfId="4900"/>
    <cellStyle name="Celda vinculada 2 3 5 5" xfId="1099"/>
    <cellStyle name="Celda vinculada 2 3 5 5 2" xfId="3607"/>
    <cellStyle name="Celda vinculada 2 3 5 6" xfId="3604"/>
    <cellStyle name="Celda vinculada 2 3 5_INST $" xfId="1100"/>
    <cellStyle name="Celda vinculada 2 3 6" xfId="1101"/>
    <cellStyle name="Celda vinculada 2 3 6 2" xfId="1102"/>
    <cellStyle name="Celda vinculada 2 3 6 2 2" xfId="3609"/>
    <cellStyle name="Celda vinculada 2 3 6 2 3" xfId="4901"/>
    <cellStyle name="Celda vinculada 2 3 6 3" xfId="1103"/>
    <cellStyle name="Celda vinculada 2 3 6 4" xfId="1104"/>
    <cellStyle name="Celda vinculada 2 3 6 4 2" xfId="3610"/>
    <cellStyle name="Celda vinculada 2 3 6 4 3" xfId="4902"/>
    <cellStyle name="Celda vinculada 2 3 6 5" xfId="1105"/>
    <cellStyle name="Celda vinculada 2 3 6 5 2" xfId="3611"/>
    <cellStyle name="Celda vinculada 2 3 6 6" xfId="3608"/>
    <cellStyle name="Celda vinculada 2 3 6_INST $" xfId="1106"/>
    <cellStyle name="Celda vinculada 2 3 7" xfId="1107"/>
    <cellStyle name="Celda vinculada 2 3 7 2" xfId="3612"/>
    <cellStyle name="Celda vinculada 2 3 7 3" xfId="4903"/>
    <cellStyle name="Celda vinculada 2 3 8" xfId="1108"/>
    <cellStyle name="Celda vinculada 2 3 8 2" xfId="3613"/>
    <cellStyle name="Celda vinculada 2 3 8 3" xfId="4904"/>
    <cellStyle name="Celda vinculada 2 3 9" xfId="1109"/>
    <cellStyle name="Celda vinculada 2 3 9 2" xfId="3614"/>
    <cellStyle name="Celda vinculada 2 3_AVANCE PROTECCIÓN" xfId="1110"/>
    <cellStyle name="Celda vinculada 2 4" xfId="3601"/>
    <cellStyle name="Celda vinculada 2_Listado_web" xfId="1111"/>
    <cellStyle name="Celda vinculada 3" xfId="1112"/>
    <cellStyle name="Celda vinculada 3 2" xfId="3615"/>
    <cellStyle name="Celda vinculada 4" xfId="1113"/>
    <cellStyle name="Celda vinculada 4 2" xfId="3616"/>
    <cellStyle name="Celda vinculada 5" xfId="1114"/>
    <cellStyle name="Celda vinculada 5 2" xfId="3617"/>
    <cellStyle name="Celda vinculada 6" xfId="1115"/>
    <cellStyle name="Celda vinculada 6 2" xfId="3618"/>
    <cellStyle name="Celda vinculada 7" xfId="1116"/>
    <cellStyle name="Celda vinculada 7 2" xfId="3619"/>
    <cellStyle name="Celda vinculada 8" xfId="1117"/>
    <cellStyle name="Celda vinculada 8 2" xfId="3620"/>
    <cellStyle name="Celda vinculada 9" xfId="1118"/>
    <cellStyle name="Celda vinculada 9 2" xfId="3621"/>
    <cellStyle name="Diseño" xfId="1119"/>
    <cellStyle name="Diseño 2" xfId="4906"/>
    <cellStyle name="Encabezado 1" xfId="3013" builtinId="16" customBuiltin="1"/>
    <cellStyle name="Encabezado 1 2" xfId="5794"/>
    <cellStyle name="Encabezado 4" xfId="1120" builtinId="19" customBuiltin="1"/>
    <cellStyle name="Encabezado 4 10" xfId="1121"/>
    <cellStyle name="Encabezado 4 10 2" xfId="3623"/>
    <cellStyle name="Encabezado 4 11" xfId="1122"/>
    <cellStyle name="Encabezado 4 11 2" xfId="3624"/>
    <cellStyle name="Encabezado 4 12" xfId="3622"/>
    <cellStyle name="Encabezado 4 2" xfId="1123"/>
    <cellStyle name="Encabezado 4 2 2" xfId="1124"/>
    <cellStyle name="Encabezado 4 2 2 2" xfId="3626"/>
    <cellStyle name="Encabezado 4 2 3" xfId="1125"/>
    <cellStyle name="Encabezado 4 2 3 10" xfId="3627"/>
    <cellStyle name="Encabezado 4 2 3 2" xfId="1126"/>
    <cellStyle name="Encabezado 4 2 3 3" xfId="1127"/>
    <cellStyle name="Encabezado 4 2 3 4" xfId="1128"/>
    <cellStyle name="Encabezado 4 2 3 5" xfId="1129"/>
    <cellStyle name="Encabezado 4 2 3 5 2" xfId="1130"/>
    <cellStyle name="Encabezado 4 2 3 5 2 2" xfId="3629"/>
    <cellStyle name="Encabezado 4 2 3 5 2 3" xfId="4907"/>
    <cellStyle name="Encabezado 4 2 3 5 3" xfId="1131"/>
    <cellStyle name="Encabezado 4 2 3 5 4" xfId="1132"/>
    <cellStyle name="Encabezado 4 2 3 5 4 2" xfId="3630"/>
    <cellStyle name="Encabezado 4 2 3 5 4 3" xfId="4908"/>
    <cellStyle name="Encabezado 4 2 3 5 5" xfId="1133"/>
    <cellStyle name="Encabezado 4 2 3 5 5 2" xfId="3631"/>
    <cellStyle name="Encabezado 4 2 3 5 6" xfId="3628"/>
    <cellStyle name="Encabezado 4 2 3 5_INST $" xfId="1134"/>
    <cellStyle name="Encabezado 4 2 3 6" xfId="1135"/>
    <cellStyle name="Encabezado 4 2 3 6 2" xfId="1136"/>
    <cellStyle name="Encabezado 4 2 3 6 2 2" xfId="3633"/>
    <cellStyle name="Encabezado 4 2 3 6 2 3" xfId="4909"/>
    <cellStyle name="Encabezado 4 2 3 6 3" xfId="1137"/>
    <cellStyle name="Encabezado 4 2 3 6 4" xfId="1138"/>
    <cellStyle name="Encabezado 4 2 3 6 4 2" xfId="3634"/>
    <cellStyle name="Encabezado 4 2 3 6 4 3" xfId="4910"/>
    <cellStyle name="Encabezado 4 2 3 6 5" xfId="1139"/>
    <cellStyle name="Encabezado 4 2 3 6 5 2" xfId="3635"/>
    <cellStyle name="Encabezado 4 2 3 6 6" xfId="3632"/>
    <cellStyle name="Encabezado 4 2 3 6_INST $" xfId="1140"/>
    <cellStyle name="Encabezado 4 2 3 7" xfId="1141"/>
    <cellStyle name="Encabezado 4 2 3 7 2" xfId="3636"/>
    <cellStyle name="Encabezado 4 2 3 7 3" xfId="4911"/>
    <cellStyle name="Encabezado 4 2 3 8" xfId="1142"/>
    <cellStyle name="Encabezado 4 2 3 8 2" xfId="3637"/>
    <cellStyle name="Encabezado 4 2 3 8 3" xfId="4912"/>
    <cellStyle name="Encabezado 4 2 3 9" xfId="1143"/>
    <cellStyle name="Encabezado 4 2 3 9 2" xfId="3638"/>
    <cellStyle name="Encabezado 4 2 3_AVANCE PROTECCIÓN" xfId="1144"/>
    <cellStyle name="Encabezado 4 2 4" xfId="3625"/>
    <cellStyle name="Encabezado 4 2_Listado_web" xfId="1145"/>
    <cellStyle name="Encabezado 4 3" xfId="1146"/>
    <cellStyle name="Encabezado 4 3 2" xfId="3639"/>
    <cellStyle name="Encabezado 4 4" xfId="1147"/>
    <cellStyle name="Encabezado 4 4 2" xfId="3640"/>
    <cellStyle name="Encabezado 4 5" xfId="1148"/>
    <cellStyle name="Encabezado 4 5 2" xfId="3641"/>
    <cellStyle name="Encabezado 4 6" xfId="1149"/>
    <cellStyle name="Encabezado 4 6 2" xfId="3642"/>
    <cellStyle name="Encabezado 4 7" xfId="1150"/>
    <cellStyle name="Encabezado 4 7 2" xfId="3643"/>
    <cellStyle name="Encabezado 4 8" xfId="1151"/>
    <cellStyle name="Encabezado 4 8 2" xfId="3644"/>
    <cellStyle name="Encabezado 4 9" xfId="1152"/>
    <cellStyle name="Encabezado 4 9 2" xfId="3645"/>
    <cellStyle name="Énfasis1" xfId="1153" builtinId="29" customBuiltin="1"/>
    <cellStyle name="Énfasis1 10" xfId="1154"/>
    <cellStyle name="Énfasis1 10 2" xfId="3647"/>
    <cellStyle name="Énfasis1 11" xfId="1155"/>
    <cellStyle name="Énfasis1 11 2" xfId="3648"/>
    <cellStyle name="Énfasis1 12" xfId="3646"/>
    <cellStyle name="Énfasis1 2" xfId="1156"/>
    <cellStyle name="Énfasis1 2 2" xfId="1157"/>
    <cellStyle name="Énfasis1 2 2 2" xfId="3650"/>
    <cellStyle name="Énfasis1 2 3" xfId="1158"/>
    <cellStyle name="Énfasis1 2 3 10" xfId="3651"/>
    <cellStyle name="Énfasis1 2 3 2" xfId="1159"/>
    <cellStyle name="Énfasis1 2 3 3" xfId="1160"/>
    <cellStyle name="Énfasis1 2 3 4" xfId="1161"/>
    <cellStyle name="Énfasis1 2 3 5" xfId="1162"/>
    <cellStyle name="Énfasis1 2 3 5 2" xfId="1163"/>
    <cellStyle name="Énfasis1 2 3 5 2 2" xfId="3653"/>
    <cellStyle name="Énfasis1 2 3 5 2 3" xfId="4913"/>
    <cellStyle name="Énfasis1 2 3 5 3" xfId="1164"/>
    <cellStyle name="Énfasis1 2 3 5 4" xfId="1165"/>
    <cellStyle name="Énfasis1 2 3 5 4 2" xfId="3654"/>
    <cellStyle name="Énfasis1 2 3 5 4 3" xfId="4914"/>
    <cellStyle name="Énfasis1 2 3 5 5" xfId="1166"/>
    <cellStyle name="Énfasis1 2 3 5 5 2" xfId="3655"/>
    <cellStyle name="Énfasis1 2 3 5 6" xfId="3652"/>
    <cellStyle name="Énfasis1 2 3 5_INST $" xfId="1167"/>
    <cellStyle name="Énfasis1 2 3 6" xfId="1168"/>
    <cellStyle name="Énfasis1 2 3 6 2" xfId="1169"/>
    <cellStyle name="Énfasis1 2 3 6 2 2" xfId="3657"/>
    <cellStyle name="Énfasis1 2 3 6 2 3" xfId="4915"/>
    <cellStyle name="Énfasis1 2 3 6 3" xfId="1170"/>
    <cellStyle name="Énfasis1 2 3 6 4" xfId="1171"/>
    <cellStyle name="Énfasis1 2 3 6 4 2" xfId="3658"/>
    <cellStyle name="Énfasis1 2 3 6 4 3" xfId="4916"/>
    <cellStyle name="Énfasis1 2 3 6 5" xfId="1172"/>
    <cellStyle name="Énfasis1 2 3 6 5 2" xfId="3659"/>
    <cellStyle name="Énfasis1 2 3 6 6" xfId="3656"/>
    <cellStyle name="Énfasis1 2 3 6_INST $" xfId="1173"/>
    <cellStyle name="Énfasis1 2 3 7" xfId="1174"/>
    <cellStyle name="Énfasis1 2 3 7 2" xfId="3660"/>
    <cellStyle name="Énfasis1 2 3 7 3" xfId="4917"/>
    <cellStyle name="Énfasis1 2 3 8" xfId="1175"/>
    <cellStyle name="Énfasis1 2 3 8 2" xfId="3661"/>
    <cellStyle name="Énfasis1 2 3 8 3" xfId="4918"/>
    <cellStyle name="Énfasis1 2 3 9" xfId="1176"/>
    <cellStyle name="Énfasis1 2 3 9 2" xfId="3662"/>
    <cellStyle name="Énfasis1 2 3_AVANCE PROTECCIÓN" xfId="1177"/>
    <cellStyle name="Énfasis1 2 4" xfId="3649"/>
    <cellStyle name="Énfasis1 2_Listado_web" xfId="1178"/>
    <cellStyle name="Énfasis1 3" xfId="1179"/>
    <cellStyle name="Énfasis1 3 2" xfId="3663"/>
    <cellStyle name="Énfasis1 4" xfId="1180"/>
    <cellStyle name="Énfasis1 4 2" xfId="3664"/>
    <cellStyle name="Énfasis1 5" xfId="1181"/>
    <cellStyle name="Énfasis1 5 2" xfId="3665"/>
    <cellStyle name="Énfasis1 6" xfId="1182"/>
    <cellStyle name="Énfasis1 6 2" xfId="3666"/>
    <cellStyle name="Énfasis1 7" xfId="1183"/>
    <cellStyle name="Énfasis1 7 2" xfId="3667"/>
    <cellStyle name="Énfasis1 8" xfId="1184"/>
    <cellStyle name="Énfasis1 8 2" xfId="3668"/>
    <cellStyle name="Énfasis1 9" xfId="1185"/>
    <cellStyle name="Énfasis1 9 2" xfId="3669"/>
    <cellStyle name="Énfasis2" xfId="1186" builtinId="33" customBuiltin="1"/>
    <cellStyle name="Énfasis2 10" xfId="1187"/>
    <cellStyle name="Énfasis2 10 2" xfId="3671"/>
    <cellStyle name="Énfasis2 11" xfId="1188"/>
    <cellStyle name="Énfasis2 11 2" xfId="3672"/>
    <cellStyle name="Énfasis2 12" xfId="3670"/>
    <cellStyle name="Énfasis2 2" xfId="1189"/>
    <cellStyle name="Énfasis2 2 2" xfId="1190"/>
    <cellStyle name="Énfasis2 2 2 2" xfId="3674"/>
    <cellStyle name="Énfasis2 2 3" xfId="1191"/>
    <cellStyle name="Énfasis2 2 3 10" xfId="3675"/>
    <cellStyle name="Énfasis2 2 3 2" xfId="1192"/>
    <cellStyle name="Énfasis2 2 3 3" xfId="1193"/>
    <cellStyle name="Énfasis2 2 3 4" xfId="1194"/>
    <cellStyle name="Énfasis2 2 3 5" xfId="1195"/>
    <cellStyle name="Énfasis2 2 3 5 2" xfId="1196"/>
    <cellStyle name="Énfasis2 2 3 5 2 2" xfId="3677"/>
    <cellStyle name="Énfasis2 2 3 5 2 3" xfId="4920"/>
    <cellStyle name="Énfasis2 2 3 5 3" xfId="1197"/>
    <cellStyle name="Énfasis2 2 3 5 4" xfId="1198"/>
    <cellStyle name="Énfasis2 2 3 5 4 2" xfId="3678"/>
    <cellStyle name="Énfasis2 2 3 5 4 3" xfId="4921"/>
    <cellStyle name="Énfasis2 2 3 5 5" xfId="1199"/>
    <cellStyle name="Énfasis2 2 3 5 5 2" xfId="3679"/>
    <cellStyle name="Énfasis2 2 3 5 6" xfId="3676"/>
    <cellStyle name="Énfasis2 2 3 5_INST $" xfId="1200"/>
    <cellStyle name="Énfasis2 2 3 6" xfId="1201"/>
    <cellStyle name="Énfasis2 2 3 6 2" xfId="1202"/>
    <cellStyle name="Énfasis2 2 3 6 2 2" xfId="3681"/>
    <cellStyle name="Énfasis2 2 3 6 2 3" xfId="4922"/>
    <cellStyle name="Énfasis2 2 3 6 3" xfId="1203"/>
    <cellStyle name="Énfasis2 2 3 6 4" xfId="1204"/>
    <cellStyle name="Énfasis2 2 3 6 4 2" xfId="3682"/>
    <cellStyle name="Énfasis2 2 3 6 4 3" xfId="4923"/>
    <cellStyle name="Énfasis2 2 3 6 5" xfId="1205"/>
    <cellStyle name="Énfasis2 2 3 6 5 2" xfId="3683"/>
    <cellStyle name="Énfasis2 2 3 6 6" xfId="3680"/>
    <cellStyle name="Énfasis2 2 3 6_INST $" xfId="1206"/>
    <cellStyle name="Énfasis2 2 3 7" xfId="1207"/>
    <cellStyle name="Énfasis2 2 3 7 2" xfId="3684"/>
    <cellStyle name="Énfasis2 2 3 7 3" xfId="4924"/>
    <cellStyle name="Énfasis2 2 3 8" xfId="1208"/>
    <cellStyle name="Énfasis2 2 3 8 2" xfId="3685"/>
    <cellStyle name="Énfasis2 2 3 8 3" xfId="4925"/>
    <cellStyle name="Énfasis2 2 3 9" xfId="1209"/>
    <cellStyle name="Énfasis2 2 3 9 2" xfId="3686"/>
    <cellStyle name="Énfasis2 2 3_AVANCE PROTECCIÓN" xfId="1210"/>
    <cellStyle name="Énfasis2 2 4" xfId="3673"/>
    <cellStyle name="Énfasis2 2_Listado_web" xfId="1211"/>
    <cellStyle name="Énfasis2 3" xfId="1212"/>
    <cellStyle name="Énfasis2 3 2" xfId="3687"/>
    <cellStyle name="Énfasis2 4" xfId="1213"/>
    <cellStyle name="Énfasis2 4 2" xfId="3688"/>
    <cellStyle name="Énfasis2 5" xfId="1214"/>
    <cellStyle name="Énfasis2 5 2" xfId="3689"/>
    <cellStyle name="Énfasis2 6" xfId="1215"/>
    <cellStyle name="Énfasis2 6 2" xfId="3690"/>
    <cellStyle name="Énfasis2 7" xfId="1216"/>
    <cellStyle name="Énfasis2 7 2" xfId="3691"/>
    <cellStyle name="Énfasis2 8" xfId="1217"/>
    <cellStyle name="Énfasis2 8 2" xfId="3692"/>
    <cellStyle name="Énfasis2 9" xfId="1218"/>
    <cellStyle name="Énfasis2 9 2" xfId="3693"/>
    <cellStyle name="Énfasis3" xfId="1219" builtinId="37" customBuiltin="1"/>
    <cellStyle name="Énfasis3 10" xfId="1220"/>
    <cellStyle name="Énfasis3 10 2" xfId="3695"/>
    <cellStyle name="Énfasis3 11" xfId="1221"/>
    <cellStyle name="Énfasis3 11 2" xfId="3696"/>
    <cellStyle name="Énfasis3 12" xfId="3694"/>
    <cellStyle name="Énfasis3 2" xfId="1222"/>
    <cellStyle name="Énfasis3 2 2" xfId="1223"/>
    <cellStyle name="Énfasis3 2 2 2" xfId="3698"/>
    <cellStyle name="Énfasis3 2 3" xfId="1224"/>
    <cellStyle name="Énfasis3 2 3 10" xfId="3699"/>
    <cellStyle name="Énfasis3 2 3 2" xfId="1225"/>
    <cellStyle name="Énfasis3 2 3 3" xfId="1226"/>
    <cellStyle name="Énfasis3 2 3 4" xfId="1227"/>
    <cellStyle name="Énfasis3 2 3 5" xfId="1228"/>
    <cellStyle name="Énfasis3 2 3 5 2" xfId="1229"/>
    <cellStyle name="Énfasis3 2 3 5 2 2" xfId="3701"/>
    <cellStyle name="Énfasis3 2 3 5 2 3" xfId="4926"/>
    <cellStyle name="Énfasis3 2 3 5 3" xfId="1230"/>
    <cellStyle name="Énfasis3 2 3 5 4" xfId="1231"/>
    <cellStyle name="Énfasis3 2 3 5 4 2" xfId="3702"/>
    <cellStyle name="Énfasis3 2 3 5 4 3" xfId="4927"/>
    <cellStyle name="Énfasis3 2 3 5 5" xfId="1232"/>
    <cellStyle name="Énfasis3 2 3 5 5 2" xfId="3703"/>
    <cellStyle name="Énfasis3 2 3 5 6" xfId="3700"/>
    <cellStyle name="Énfasis3 2 3 5_INST $" xfId="1233"/>
    <cellStyle name="Énfasis3 2 3 6" xfId="1234"/>
    <cellStyle name="Énfasis3 2 3 6 2" xfId="1235"/>
    <cellStyle name="Énfasis3 2 3 6 2 2" xfId="3705"/>
    <cellStyle name="Énfasis3 2 3 6 2 3" xfId="4928"/>
    <cellStyle name="Énfasis3 2 3 6 3" xfId="1236"/>
    <cellStyle name="Énfasis3 2 3 6 4" xfId="1237"/>
    <cellStyle name="Énfasis3 2 3 6 4 2" xfId="3706"/>
    <cellStyle name="Énfasis3 2 3 6 4 3" xfId="4929"/>
    <cellStyle name="Énfasis3 2 3 6 5" xfId="1238"/>
    <cellStyle name="Énfasis3 2 3 6 5 2" xfId="3707"/>
    <cellStyle name="Énfasis3 2 3 6 6" xfId="3704"/>
    <cellStyle name="Énfasis3 2 3 6_INST $" xfId="1239"/>
    <cellStyle name="Énfasis3 2 3 7" xfId="1240"/>
    <cellStyle name="Énfasis3 2 3 7 2" xfId="3708"/>
    <cellStyle name="Énfasis3 2 3 7 3" xfId="4930"/>
    <cellStyle name="Énfasis3 2 3 8" xfId="1241"/>
    <cellStyle name="Énfasis3 2 3 8 2" xfId="3709"/>
    <cellStyle name="Énfasis3 2 3 8 3" xfId="4931"/>
    <cellStyle name="Énfasis3 2 3 9" xfId="1242"/>
    <cellStyle name="Énfasis3 2 3 9 2" xfId="3710"/>
    <cellStyle name="Énfasis3 2 3_AVANCE PROTECCIÓN" xfId="1243"/>
    <cellStyle name="Énfasis3 2 4" xfId="3697"/>
    <cellStyle name="Énfasis3 2_Listado_web" xfId="1244"/>
    <cellStyle name="Énfasis3 3" xfId="1245"/>
    <cellStyle name="Énfasis3 3 2" xfId="3711"/>
    <cellStyle name="Énfasis3 4" xfId="1246"/>
    <cellStyle name="Énfasis3 4 2" xfId="3712"/>
    <cellStyle name="Énfasis3 5" xfId="1247"/>
    <cellStyle name="Énfasis3 5 2" xfId="3713"/>
    <cellStyle name="Énfasis3 6" xfId="1248"/>
    <cellStyle name="Énfasis3 6 2" xfId="3714"/>
    <cellStyle name="Énfasis3 7" xfId="1249"/>
    <cellStyle name="Énfasis3 7 2" xfId="3715"/>
    <cellStyle name="Énfasis3 8" xfId="1250"/>
    <cellStyle name="Énfasis3 8 2" xfId="3716"/>
    <cellStyle name="Énfasis3 9" xfId="1251"/>
    <cellStyle name="Énfasis3 9 2" xfId="3717"/>
    <cellStyle name="Énfasis4" xfId="1252" builtinId="41" customBuiltin="1"/>
    <cellStyle name="Énfasis4 10" xfId="1253"/>
    <cellStyle name="Énfasis4 10 2" xfId="3719"/>
    <cellStyle name="Énfasis4 11" xfId="1254"/>
    <cellStyle name="Énfasis4 11 2" xfId="3720"/>
    <cellStyle name="Énfasis4 12" xfId="3718"/>
    <cellStyle name="Énfasis4 2" xfId="1255"/>
    <cellStyle name="Énfasis4 2 2" xfId="1256"/>
    <cellStyle name="Énfasis4 2 2 2" xfId="3722"/>
    <cellStyle name="Énfasis4 2 3" xfId="1257"/>
    <cellStyle name="Énfasis4 2 3 10" xfId="3723"/>
    <cellStyle name="Énfasis4 2 3 2" xfId="1258"/>
    <cellStyle name="Énfasis4 2 3 3" xfId="1259"/>
    <cellStyle name="Énfasis4 2 3 4" xfId="1260"/>
    <cellStyle name="Énfasis4 2 3 5" xfId="1261"/>
    <cellStyle name="Énfasis4 2 3 5 2" xfId="1262"/>
    <cellStyle name="Énfasis4 2 3 5 2 2" xfId="3725"/>
    <cellStyle name="Énfasis4 2 3 5 2 3" xfId="4933"/>
    <cellStyle name="Énfasis4 2 3 5 3" xfId="1263"/>
    <cellStyle name="Énfasis4 2 3 5 4" xfId="1264"/>
    <cellStyle name="Énfasis4 2 3 5 4 2" xfId="3726"/>
    <cellStyle name="Énfasis4 2 3 5 4 3" xfId="4934"/>
    <cellStyle name="Énfasis4 2 3 5 5" xfId="1265"/>
    <cellStyle name="Énfasis4 2 3 5 5 2" xfId="3727"/>
    <cellStyle name="Énfasis4 2 3 5 6" xfId="3724"/>
    <cellStyle name="Énfasis4 2 3 5_INST $" xfId="1266"/>
    <cellStyle name="Énfasis4 2 3 6" xfId="1267"/>
    <cellStyle name="Énfasis4 2 3 6 2" xfId="1268"/>
    <cellStyle name="Énfasis4 2 3 6 2 2" xfId="3729"/>
    <cellStyle name="Énfasis4 2 3 6 2 3" xfId="4935"/>
    <cellStyle name="Énfasis4 2 3 6 3" xfId="1269"/>
    <cellStyle name="Énfasis4 2 3 6 4" xfId="1270"/>
    <cellStyle name="Énfasis4 2 3 6 4 2" xfId="3730"/>
    <cellStyle name="Énfasis4 2 3 6 4 3" xfId="4936"/>
    <cellStyle name="Énfasis4 2 3 6 5" xfId="1271"/>
    <cellStyle name="Énfasis4 2 3 6 5 2" xfId="3731"/>
    <cellStyle name="Énfasis4 2 3 6 6" xfId="3728"/>
    <cellStyle name="Énfasis4 2 3 6_INST $" xfId="1272"/>
    <cellStyle name="Énfasis4 2 3 7" xfId="1273"/>
    <cellStyle name="Énfasis4 2 3 7 2" xfId="3732"/>
    <cellStyle name="Énfasis4 2 3 7 3" xfId="4937"/>
    <cellStyle name="Énfasis4 2 3 8" xfId="1274"/>
    <cellStyle name="Énfasis4 2 3 8 2" xfId="3733"/>
    <cellStyle name="Énfasis4 2 3 8 3" xfId="4938"/>
    <cellStyle name="Énfasis4 2 3 9" xfId="1275"/>
    <cellStyle name="Énfasis4 2 3 9 2" xfId="3734"/>
    <cellStyle name="Énfasis4 2 3_AVANCE PROTECCIÓN" xfId="1276"/>
    <cellStyle name="Énfasis4 2 4" xfId="3721"/>
    <cellStyle name="Énfasis4 2_Listado_web" xfId="1277"/>
    <cellStyle name="Énfasis4 3" xfId="1278"/>
    <cellStyle name="Énfasis4 3 2" xfId="3735"/>
    <cellStyle name="Énfasis4 4" xfId="1279"/>
    <cellStyle name="Énfasis4 4 2" xfId="3736"/>
    <cellStyle name="Énfasis4 5" xfId="1280"/>
    <cellStyle name="Énfasis4 5 2" xfId="3737"/>
    <cellStyle name="Énfasis4 6" xfId="1281"/>
    <cellStyle name="Énfasis4 6 2" xfId="3738"/>
    <cellStyle name="Énfasis4 7" xfId="1282"/>
    <cellStyle name="Énfasis4 7 2" xfId="3739"/>
    <cellStyle name="Énfasis4 8" xfId="1283"/>
    <cellStyle name="Énfasis4 8 2" xfId="3740"/>
    <cellStyle name="Énfasis4 9" xfId="1284"/>
    <cellStyle name="Énfasis4 9 2" xfId="3741"/>
    <cellStyle name="Énfasis5" xfId="1285" builtinId="45" customBuiltin="1"/>
    <cellStyle name="Énfasis5 10" xfId="1286"/>
    <cellStyle name="Énfasis5 10 2" xfId="3743"/>
    <cellStyle name="Énfasis5 11" xfId="1287"/>
    <cellStyle name="Énfasis5 11 2" xfId="3744"/>
    <cellStyle name="Énfasis5 12" xfId="3742"/>
    <cellStyle name="Énfasis5 2" xfId="1288"/>
    <cellStyle name="Énfasis5 2 2" xfId="1289"/>
    <cellStyle name="Énfasis5 2 2 2" xfId="3746"/>
    <cellStyle name="Énfasis5 2 3" xfId="1290"/>
    <cellStyle name="Énfasis5 2 3 10" xfId="3747"/>
    <cellStyle name="Énfasis5 2 3 2" xfId="1291"/>
    <cellStyle name="Énfasis5 2 3 3" xfId="1292"/>
    <cellStyle name="Énfasis5 2 3 4" xfId="1293"/>
    <cellStyle name="Énfasis5 2 3 5" xfId="1294"/>
    <cellStyle name="Énfasis5 2 3 5 2" xfId="1295"/>
    <cellStyle name="Énfasis5 2 3 5 2 2" xfId="3749"/>
    <cellStyle name="Énfasis5 2 3 5 2 3" xfId="4939"/>
    <cellStyle name="Énfasis5 2 3 5 3" xfId="1296"/>
    <cellStyle name="Énfasis5 2 3 5 4" xfId="1297"/>
    <cellStyle name="Énfasis5 2 3 5 4 2" xfId="3750"/>
    <cellStyle name="Énfasis5 2 3 5 4 3" xfId="4940"/>
    <cellStyle name="Énfasis5 2 3 5 5" xfId="1298"/>
    <cellStyle name="Énfasis5 2 3 5 5 2" xfId="3751"/>
    <cellStyle name="Énfasis5 2 3 5 6" xfId="3748"/>
    <cellStyle name="Énfasis5 2 3 5_INST $" xfId="1299"/>
    <cellStyle name="Énfasis5 2 3 6" xfId="1300"/>
    <cellStyle name="Énfasis5 2 3 6 2" xfId="1301"/>
    <cellStyle name="Énfasis5 2 3 6 2 2" xfId="3753"/>
    <cellStyle name="Énfasis5 2 3 6 2 3" xfId="4941"/>
    <cellStyle name="Énfasis5 2 3 6 3" xfId="1302"/>
    <cellStyle name="Énfasis5 2 3 6 4" xfId="1303"/>
    <cellStyle name="Énfasis5 2 3 6 4 2" xfId="3754"/>
    <cellStyle name="Énfasis5 2 3 6 4 3" xfId="4942"/>
    <cellStyle name="Énfasis5 2 3 6 5" xfId="1304"/>
    <cellStyle name="Énfasis5 2 3 6 5 2" xfId="3755"/>
    <cellStyle name="Énfasis5 2 3 6 6" xfId="3752"/>
    <cellStyle name="Énfasis5 2 3 6_INST $" xfId="1305"/>
    <cellStyle name="Énfasis5 2 3 7" xfId="1306"/>
    <cellStyle name="Énfasis5 2 3 7 2" xfId="3756"/>
    <cellStyle name="Énfasis5 2 3 7 3" xfId="4943"/>
    <cellStyle name="Énfasis5 2 3 8" xfId="1307"/>
    <cellStyle name="Énfasis5 2 3 8 2" xfId="3757"/>
    <cellStyle name="Énfasis5 2 3 8 3" xfId="4944"/>
    <cellStyle name="Énfasis5 2 3 9" xfId="1308"/>
    <cellStyle name="Énfasis5 2 3 9 2" xfId="3758"/>
    <cellStyle name="Énfasis5 2 3_AVANCE PROTECCIÓN" xfId="1309"/>
    <cellStyle name="Énfasis5 2 4" xfId="3745"/>
    <cellStyle name="Énfasis5 2_Listado_web" xfId="1310"/>
    <cellStyle name="Énfasis5 3" xfId="1311"/>
    <cellStyle name="Énfasis5 3 2" xfId="3759"/>
    <cellStyle name="Énfasis5 4" xfId="1312"/>
    <cellStyle name="Énfasis5 4 2" xfId="3760"/>
    <cellStyle name="Énfasis5 5" xfId="1313"/>
    <cellStyle name="Énfasis5 5 2" xfId="3761"/>
    <cellStyle name="Énfasis5 6" xfId="1314"/>
    <cellStyle name="Énfasis5 6 2" xfId="3762"/>
    <cellStyle name="Énfasis5 7" xfId="1315"/>
    <cellStyle name="Énfasis5 7 2" xfId="3763"/>
    <cellStyle name="Énfasis5 8" xfId="1316"/>
    <cellStyle name="Énfasis5 8 2" xfId="3764"/>
    <cellStyle name="Énfasis5 9" xfId="1317"/>
    <cellStyle name="Énfasis5 9 2" xfId="3765"/>
    <cellStyle name="Énfasis6" xfId="1318" builtinId="49" customBuiltin="1"/>
    <cellStyle name="Énfasis6 10" xfId="1319"/>
    <cellStyle name="Énfasis6 10 2" xfId="3767"/>
    <cellStyle name="Énfasis6 11" xfId="1320"/>
    <cellStyle name="Énfasis6 11 2" xfId="3768"/>
    <cellStyle name="Énfasis6 12" xfId="3766"/>
    <cellStyle name="Énfasis6 2" xfId="1321"/>
    <cellStyle name="Énfasis6 2 2" xfId="1322"/>
    <cellStyle name="Énfasis6 2 2 2" xfId="3770"/>
    <cellStyle name="Énfasis6 2 3" xfId="1323"/>
    <cellStyle name="Énfasis6 2 3 10" xfId="3771"/>
    <cellStyle name="Énfasis6 2 3 2" xfId="1324"/>
    <cellStyle name="Énfasis6 2 3 3" xfId="1325"/>
    <cellStyle name="Énfasis6 2 3 4" xfId="1326"/>
    <cellStyle name="Énfasis6 2 3 5" xfId="1327"/>
    <cellStyle name="Énfasis6 2 3 5 2" xfId="1328"/>
    <cellStyle name="Énfasis6 2 3 5 2 2" xfId="3773"/>
    <cellStyle name="Énfasis6 2 3 5 2 3" xfId="4946"/>
    <cellStyle name="Énfasis6 2 3 5 3" xfId="1329"/>
    <cellStyle name="Énfasis6 2 3 5 4" xfId="1330"/>
    <cellStyle name="Énfasis6 2 3 5 4 2" xfId="3774"/>
    <cellStyle name="Énfasis6 2 3 5 4 3" xfId="4947"/>
    <cellStyle name="Énfasis6 2 3 5 5" xfId="1331"/>
    <cellStyle name="Énfasis6 2 3 5 5 2" xfId="3775"/>
    <cellStyle name="Énfasis6 2 3 5 6" xfId="3772"/>
    <cellStyle name="Énfasis6 2 3 5_INST $" xfId="1332"/>
    <cellStyle name="Énfasis6 2 3 6" xfId="1333"/>
    <cellStyle name="Énfasis6 2 3 6 2" xfId="1334"/>
    <cellStyle name="Énfasis6 2 3 6 2 2" xfId="3777"/>
    <cellStyle name="Énfasis6 2 3 6 2 3" xfId="4948"/>
    <cellStyle name="Énfasis6 2 3 6 3" xfId="1335"/>
    <cellStyle name="Énfasis6 2 3 6 4" xfId="1336"/>
    <cellStyle name="Énfasis6 2 3 6 4 2" xfId="3778"/>
    <cellStyle name="Énfasis6 2 3 6 4 3" xfId="4949"/>
    <cellStyle name="Énfasis6 2 3 6 5" xfId="1337"/>
    <cellStyle name="Énfasis6 2 3 6 5 2" xfId="3779"/>
    <cellStyle name="Énfasis6 2 3 6 6" xfId="3776"/>
    <cellStyle name="Énfasis6 2 3 6_INST $" xfId="1338"/>
    <cellStyle name="Énfasis6 2 3 7" xfId="1339"/>
    <cellStyle name="Énfasis6 2 3 7 2" xfId="3780"/>
    <cellStyle name="Énfasis6 2 3 7 3" xfId="4950"/>
    <cellStyle name="Énfasis6 2 3 8" xfId="1340"/>
    <cellStyle name="Énfasis6 2 3 8 2" xfId="3781"/>
    <cellStyle name="Énfasis6 2 3 8 3" xfId="4951"/>
    <cellStyle name="Énfasis6 2 3 9" xfId="1341"/>
    <cellStyle name="Énfasis6 2 3 9 2" xfId="3782"/>
    <cellStyle name="Énfasis6 2 3_AVANCE PROTECCIÓN" xfId="1342"/>
    <cellStyle name="Énfasis6 2 4" xfId="3769"/>
    <cellStyle name="Énfasis6 2_Listado_web" xfId="1343"/>
    <cellStyle name="Énfasis6 3" xfId="1344"/>
    <cellStyle name="Énfasis6 3 2" xfId="3783"/>
    <cellStyle name="Énfasis6 4" xfId="1345"/>
    <cellStyle name="Énfasis6 4 2" xfId="3784"/>
    <cellStyle name="Énfasis6 5" xfId="1346"/>
    <cellStyle name="Énfasis6 5 2" xfId="3785"/>
    <cellStyle name="Énfasis6 6" xfId="1347"/>
    <cellStyle name="Énfasis6 6 2" xfId="3786"/>
    <cellStyle name="Énfasis6 7" xfId="1348"/>
    <cellStyle name="Énfasis6 7 2" xfId="3787"/>
    <cellStyle name="Énfasis6 8" xfId="1349"/>
    <cellStyle name="Énfasis6 8 2" xfId="3788"/>
    <cellStyle name="Énfasis6 9" xfId="1350"/>
    <cellStyle name="Énfasis6 9 2" xfId="3789"/>
    <cellStyle name="Entrada" xfId="1351" builtinId="20" customBuiltin="1"/>
    <cellStyle name="Entrada 10" xfId="1352"/>
    <cellStyle name="Entrada 10 2" xfId="3791"/>
    <cellStyle name="Entrada 11" xfId="1353"/>
    <cellStyle name="Entrada 11 2" xfId="3792"/>
    <cellStyle name="Entrada 12" xfId="3790"/>
    <cellStyle name="Entrada 2" xfId="1354"/>
    <cellStyle name="Entrada 2 2" xfId="1355"/>
    <cellStyle name="Entrada 2 2 2" xfId="3794"/>
    <cellStyle name="Entrada 2 3" xfId="1356"/>
    <cellStyle name="Entrada 2 3 10" xfId="3795"/>
    <cellStyle name="Entrada 2 3 2" xfId="1357"/>
    <cellStyle name="Entrada 2 3 3" xfId="1358"/>
    <cellStyle name="Entrada 2 3 4" xfId="1359"/>
    <cellStyle name="Entrada 2 3 5" xfId="1360"/>
    <cellStyle name="Entrada 2 3 5 2" xfId="1361"/>
    <cellStyle name="Entrada 2 3 5 2 2" xfId="3797"/>
    <cellStyle name="Entrada 2 3 5 2 3" xfId="4952"/>
    <cellStyle name="Entrada 2 3 5 3" xfId="1362"/>
    <cellStyle name="Entrada 2 3 5 4" xfId="1363"/>
    <cellStyle name="Entrada 2 3 5 4 2" xfId="3798"/>
    <cellStyle name="Entrada 2 3 5 4 3" xfId="4953"/>
    <cellStyle name="Entrada 2 3 5 5" xfId="1364"/>
    <cellStyle name="Entrada 2 3 5 5 2" xfId="3799"/>
    <cellStyle name="Entrada 2 3 5 6" xfId="3796"/>
    <cellStyle name="Entrada 2 3 5_INST $" xfId="1365"/>
    <cellStyle name="Entrada 2 3 6" xfId="1366"/>
    <cellStyle name="Entrada 2 3 6 2" xfId="1367"/>
    <cellStyle name="Entrada 2 3 6 2 2" xfId="3801"/>
    <cellStyle name="Entrada 2 3 6 2 3" xfId="4954"/>
    <cellStyle name="Entrada 2 3 6 3" xfId="1368"/>
    <cellStyle name="Entrada 2 3 6 4" xfId="1369"/>
    <cellStyle name="Entrada 2 3 6 4 2" xfId="3802"/>
    <cellStyle name="Entrada 2 3 6 4 3" xfId="4955"/>
    <cellStyle name="Entrada 2 3 6 5" xfId="1370"/>
    <cellStyle name="Entrada 2 3 6 5 2" xfId="3803"/>
    <cellStyle name="Entrada 2 3 6 6" xfId="3800"/>
    <cellStyle name="Entrada 2 3 6_INST $" xfId="1371"/>
    <cellStyle name="Entrada 2 3 7" xfId="1372"/>
    <cellStyle name="Entrada 2 3 7 2" xfId="3804"/>
    <cellStyle name="Entrada 2 3 7 3" xfId="4956"/>
    <cellStyle name="Entrada 2 3 8" xfId="1373"/>
    <cellStyle name="Entrada 2 3 8 2" xfId="3805"/>
    <cellStyle name="Entrada 2 3 8 3" xfId="4957"/>
    <cellStyle name="Entrada 2 3 9" xfId="1374"/>
    <cellStyle name="Entrada 2 3 9 2" xfId="3806"/>
    <cellStyle name="Entrada 2 3_AVANCE PROTECCIÓN" xfId="1375"/>
    <cellStyle name="Entrada 2 4" xfId="3793"/>
    <cellStyle name="Entrada 2_Listado_web" xfId="1376"/>
    <cellStyle name="Entrada 3" xfId="1377"/>
    <cellStyle name="Entrada 3 2" xfId="3807"/>
    <cellStyle name="Entrada 4" xfId="1378"/>
    <cellStyle name="Entrada 4 2" xfId="3808"/>
    <cellStyle name="Entrada 5" xfId="1379"/>
    <cellStyle name="Entrada 5 2" xfId="3809"/>
    <cellStyle name="Entrada 6" xfId="1380"/>
    <cellStyle name="Entrada 6 2" xfId="3810"/>
    <cellStyle name="Entrada 7" xfId="1381"/>
    <cellStyle name="Entrada 7 2" xfId="3811"/>
    <cellStyle name="Entrada 8" xfId="1382"/>
    <cellStyle name="Entrada 8 2" xfId="3812"/>
    <cellStyle name="Entrada 9" xfId="1383"/>
    <cellStyle name="Entrada 9 2" xfId="3813"/>
    <cellStyle name="Hipervínculo" xfId="6639" builtinId="8"/>
    <cellStyle name="Incorrecto" xfId="1384" builtinId="27" customBuiltin="1"/>
    <cellStyle name="Incorrecto 10" xfId="1385"/>
    <cellStyle name="Incorrecto 10 2" xfId="3815"/>
    <cellStyle name="Incorrecto 11" xfId="1386"/>
    <cellStyle name="Incorrecto 11 2" xfId="3816"/>
    <cellStyle name="Incorrecto 12" xfId="3814"/>
    <cellStyle name="Incorrecto 2" xfId="1387"/>
    <cellStyle name="Incorrecto 2 2" xfId="1388"/>
    <cellStyle name="Incorrecto 2 2 2" xfId="3818"/>
    <cellStyle name="Incorrecto 2 3" xfId="1389"/>
    <cellStyle name="Incorrecto 2 3 10" xfId="3819"/>
    <cellStyle name="Incorrecto 2 3 2" xfId="1390"/>
    <cellStyle name="Incorrecto 2 3 3" xfId="1391"/>
    <cellStyle name="Incorrecto 2 3 4" xfId="1392"/>
    <cellStyle name="Incorrecto 2 3 5" xfId="1393"/>
    <cellStyle name="Incorrecto 2 3 5 2" xfId="1394"/>
    <cellStyle name="Incorrecto 2 3 5 2 2" xfId="3821"/>
    <cellStyle name="Incorrecto 2 3 5 2 3" xfId="4958"/>
    <cellStyle name="Incorrecto 2 3 5 3" xfId="1395"/>
    <cellStyle name="Incorrecto 2 3 5 4" xfId="1396"/>
    <cellStyle name="Incorrecto 2 3 5 4 2" xfId="3822"/>
    <cellStyle name="Incorrecto 2 3 5 4 3" xfId="4959"/>
    <cellStyle name="Incorrecto 2 3 5 5" xfId="1397"/>
    <cellStyle name="Incorrecto 2 3 5 5 2" xfId="3823"/>
    <cellStyle name="Incorrecto 2 3 5 6" xfId="3820"/>
    <cellStyle name="Incorrecto 2 3 5_INST $" xfId="1398"/>
    <cellStyle name="Incorrecto 2 3 6" xfId="1399"/>
    <cellStyle name="Incorrecto 2 3 6 2" xfId="1400"/>
    <cellStyle name="Incorrecto 2 3 6 2 2" xfId="3825"/>
    <cellStyle name="Incorrecto 2 3 6 2 3" xfId="4960"/>
    <cellStyle name="Incorrecto 2 3 6 3" xfId="1401"/>
    <cellStyle name="Incorrecto 2 3 6 4" xfId="1402"/>
    <cellStyle name="Incorrecto 2 3 6 4 2" xfId="3826"/>
    <cellStyle name="Incorrecto 2 3 6 4 3" xfId="4961"/>
    <cellStyle name="Incorrecto 2 3 6 5" xfId="1403"/>
    <cellStyle name="Incorrecto 2 3 6 5 2" xfId="3827"/>
    <cellStyle name="Incorrecto 2 3 6 6" xfId="3824"/>
    <cellStyle name="Incorrecto 2 3 6_INST $" xfId="1404"/>
    <cellStyle name="Incorrecto 2 3 7" xfId="1405"/>
    <cellStyle name="Incorrecto 2 3 7 2" xfId="3828"/>
    <cellStyle name="Incorrecto 2 3 7 3" xfId="4962"/>
    <cellStyle name="Incorrecto 2 3 8" xfId="1406"/>
    <cellStyle name="Incorrecto 2 3 8 2" xfId="3829"/>
    <cellStyle name="Incorrecto 2 3 8 3" xfId="4963"/>
    <cellStyle name="Incorrecto 2 3 9" xfId="1407"/>
    <cellStyle name="Incorrecto 2 3 9 2" xfId="3830"/>
    <cellStyle name="Incorrecto 2 3_AVANCE PROTECCIÓN" xfId="1408"/>
    <cellStyle name="Incorrecto 2 4" xfId="3817"/>
    <cellStyle name="Incorrecto 2_Listado_web" xfId="1409"/>
    <cellStyle name="Incorrecto 3" xfId="1410"/>
    <cellStyle name="Incorrecto 3 2" xfId="3831"/>
    <cellStyle name="Incorrecto 4" xfId="1411"/>
    <cellStyle name="Incorrecto 4 2" xfId="3832"/>
    <cellStyle name="Incorrecto 5" xfId="1412"/>
    <cellStyle name="Incorrecto 5 2" xfId="3833"/>
    <cellStyle name="Incorrecto 6" xfId="1413"/>
    <cellStyle name="Incorrecto 6 2" xfId="3834"/>
    <cellStyle name="Incorrecto 7" xfId="1414"/>
    <cellStyle name="Incorrecto 7 2" xfId="3835"/>
    <cellStyle name="Incorrecto 8" xfId="1415"/>
    <cellStyle name="Incorrecto 8 2" xfId="3836"/>
    <cellStyle name="Incorrecto 9" xfId="1416"/>
    <cellStyle name="Incorrecto 9 2" xfId="3837"/>
    <cellStyle name="Millares" xfId="6641" builtinId="3"/>
    <cellStyle name="Millares [0]" xfId="6640" builtinId="6"/>
    <cellStyle name="Millares 10" xfId="1417"/>
    <cellStyle name="Millares 10 2" xfId="1418"/>
    <cellStyle name="Millares 10 2 2" xfId="1419"/>
    <cellStyle name="Millares 10 2 2 2" xfId="4966"/>
    <cellStyle name="Millares 10 2 3" xfId="4965"/>
    <cellStyle name="Millares 10 3" xfId="1420"/>
    <cellStyle name="Millares 10 3 2" xfId="1421"/>
    <cellStyle name="Millares 10 3 2 2" xfId="1422"/>
    <cellStyle name="Millares 10 3 2 2 2" xfId="4969"/>
    <cellStyle name="Millares 10 3 2 3" xfId="4968"/>
    <cellStyle name="Millares 10 3 3" xfId="1423"/>
    <cellStyle name="Millares 10 3 3 2" xfId="4970"/>
    <cellStyle name="Millares 10 3 4" xfId="4967"/>
    <cellStyle name="Millares 10 4" xfId="1424"/>
    <cellStyle name="Millares 10 4 2" xfId="4971"/>
    <cellStyle name="Millares 10 5" xfId="4964"/>
    <cellStyle name="Millares 11" xfId="1425"/>
    <cellStyle name="Millares 11 2" xfId="1426"/>
    <cellStyle name="Millares 11 2 2" xfId="4973"/>
    <cellStyle name="Millares 11 3" xfId="4972"/>
    <cellStyle name="Millares 12" xfId="1427"/>
    <cellStyle name="Millares 12 10" xfId="1428"/>
    <cellStyle name="Millares 12 10 2" xfId="4974"/>
    <cellStyle name="Millares 12 2" xfId="1429"/>
    <cellStyle name="Millares 12 2 2" xfId="1430"/>
    <cellStyle name="Millares 12 2 2 2" xfId="4976"/>
    <cellStyle name="Millares 12 2 3" xfId="4975"/>
    <cellStyle name="Millares 12 3" xfId="1431"/>
    <cellStyle name="Millares 12 3 2" xfId="1432"/>
    <cellStyle name="Millares 12 3 2 2" xfId="4978"/>
    <cellStyle name="Millares 12 3 3" xfId="4977"/>
    <cellStyle name="Millares 12 4" xfId="1433"/>
    <cellStyle name="Millares 12 4 2" xfId="4979"/>
    <cellStyle name="Millares 12 5" xfId="1434"/>
    <cellStyle name="Millares 12 5 2" xfId="4980"/>
    <cellStyle name="Millares 12 6" xfId="1435"/>
    <cellStyle name="Millares 12 6 2" xfId="4981"/>
    <cellStyle name="Millares 12 7" xfId="1436"/>
    <cellStyle name="Millares 12 7 2" xfId="1437"/>
    <cellStyle name="Millares 12 7 2 2" xfId="4983"/>
    <cellStyle name="Millares 12 7 3" xfId="4982"/>
    <cellStyle name="Millares 12 8" xfId="1438"/>
    <cellStyle name="Millares 12 8 2" xfId="1439"/>
    <cellStyle name="Millares 12 8 2 2" xfId="4985"/>
    <cellStyle name="Millares 12 8 3" xfId="1440"/>
    <cellStyle name="Millares 12 8 3 2" xfId="1441"/>
    <cellStyle name="Millares 12 8 3 2 2" xfId="4987"/>
    <cellStyle name="Millares 12 8 3 3" xfId="4986"/>
    <cellStyle name="Millares 12 8 4" xfId="1442"/>
    <cellStyle name="Millares 12 8 4 2" xfId="4988"/>
    <cellStyle name="Millares 12 8 5" xfId="4984"/>
    <cellStyle name="Millares 12 9" xfId="1443"/>
    <cellStyle name="Millares 12 9 2" xfId="4989"/>
    <cellStyle name="Millares 13" xfId="1444"/>
    <cellStyle name="Millares 13 2" xfId="1445"/>
    <cellStyle name="Millares 13 2 2" xfId="1446"/>
    <cellStyle name="Millares 13 2 2 2" xfId="4992"/>
    <cellStyle name="Millares 13 2 3" xfId="4991"/>
    <cellStyle name="Millares 13 3" xfId="1447"/>
    <cellStyle name="Millares 13 3 2" xfId="1448"/>
    <cellStyle name="Millares 13 3 2 2" xfId="4994"/>
    <cellStyle name="Millares 13 3 3" xfId="4993"/>
    <cellStyle name="Millares 13 4" xfId="1449"/>
    <cellStyle name="Millares 13 4 2" xfId="4995"/>
    <cellStyle name="Millares 13 5" xfId="4990"/>
    <cellStyle name="Millares 14" xfId="1450"/>
    <cellStyle name="Millares 14 10" xfId="1451"/>
    <cellStyle name="Millares 14 10 2" xfId="4996"/>
    <cellStyle name="Millares 14 2" xfId="1452"/>
    <cellStyle name="Millares 14 2 2" xfId="1453"/>
    <cellStyle name="Millares 14 2 2 2" xfId="4998"/>
    <cellStyle name="Millares 14 2 3" xfId="4997"/>
    <cellStyle name="Millares 14 3" xfId="1454"/>
    <cellStyle name="Millares 14 3 2" xfId="1455"/>
    <cellStyle name="Millares 14 3 2 2" xfId="5000"/>
    <cellStyle name="Millares 14 3 3" xfId="4999"/>
    <cellStyle name="Millares 14 4" xfId="1456"/>
    <cellStyle name="Millares 14 4 2" xfId="5001"/>
    <cellStyle name="Millares 14 5" xfId="1457"/>
    <cellStyle name="Millares 14 5 2" xfId="5002"/>
    <cellStyle name="Millares 14 6" xfId="1458"/>
    <cellStyle name="Millares 14 6 2" xfId="5003"/>
    <cellStyle name="Millares 14 7" xfId="1459"/>
    <cellStyle name="Millares 14 7 2" xfId="1460"/>
    <cellStyle name="Millares 14 7 2 2" xfId="5005"/>
    <cellStyle name="Millares 14 7 3" xfId="5004"/>
    <cellStyle name="Millares 14 8" xfId="1461"/>
    <cellStyle name="Millares 14 8 2" xfId="1462"/>
    <cellStyle name="Millares 14 8 2 2" xfId="5007"/>
    <cellStyle name="Millares 14 8 3" xfId="1463"/>
    <cellStyle name="Millares 14 8 3 2" xfId="1464"/>
    <cellStyle name="Millares 14 8 3 2 2" xfId="5009"/>
    <cellStyle name="Millares 14 8 3 3" xfId="5008"/>
    <cellStyle name="Millares 14 8 4" xfId="1465"/>
    <cellStyle name="Millares 14 8 4 2" xfId="5010"/>
    <cellStyle name="Millares 14 8 5" xfId="5006"/>
    <cellStyle name="Millares 14 9" xfId="1466"/>
    <cellStyle name="Millares 14 9 2" xfId="5011"/>
    <cellStyle name="Millares 15" xfId="1467"/>
    <cellStyle name="Millares 15 2" xfId="1468"/>
    <cellStyle name="Millares 15 2 2" xfId="5013"/>
    <cellStyle name="Millares 15 3" xfId="5012"/>
    <cellStyle name="Millares 16" xfId="1469"/>
    <cellStyle name="Millares 16 2" xfId="1470"/>
    <cellStyle name="Millares 16 2 2" xfId="5015"/>
    <cellStyle name="Millares 16 3" xfId="5014"/>
    <cellStyle name="Millares 17" xfId="1471"/>
    <cellStyle name="Millares 17 2" xfId="5016"/>
    <cellStyle name="Millares 18" xfId="1472"/>
    <cellStyle name="Millares 18 2" xfId="1473"/>
    <cellStyle name="Millares 18 2 2" xfId="5018"/>
    <cellStyle name="Millares 18 3" xfId="5017"/>
    <cellStyle name="Millares 19" xfId="1474"/>
    <cellStyle name="Millares 19 2" xfId="1475"/>
    <cellStyle name="Millares 19 2 2" xfId="1476"/>
    <cellStyle name="Millares 19 2 2 2" xfId="5021"/>
    <cellStyle name="Millares 19 2 3" xfId="1477"/>
    <cellStyle name="Millares 19 2 4" xfId="5020"/>
    <cellStyle name="Millares 19 3" xfId="1478"/>
    <cellStyle name="Millares 19 3 2" xfId="1479"/>
    <cellStyle name="Millares 19 4" xfId="1480"/>
    <cellStyle name="Millares 19 4 2" xfId="5023"/>
    <cellStyle name="Millares 19 5" xfId="5019"/>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6"/>
    <cellStyle name="Millares 2 5 2 3" xfId="5025"/>
    <cellStyle name="Millares 2 5 3" xfId="1502"/>
    <cellStyle name="Millares 2 5 3 2" xfId="1503"/>
    <cellStyle name="Millares 2 5 3 2 2" xfId="5028"/>
    <cellStyle name="Millares 2 5 3 3" xfId="5027"/>
    <cellStyle name="Millares 2 5 4" xfId="1504"/>
    <cellStyle name="Millares 2 5 4 2" xfId="5029"/>
    <cellStyle name="Millares 2 5 5" xfId="5024"/>
    <cellStyle name="Millares 2 6" xfId="1505"/>
    <cellStyle name="Millares 2 6 2" xfId="1506"/>
    <cellStyle name="Millares 2 7" xfId="1507"/>
    <cellStyle name="Millares 2 7 2" xfId="3838"/>
    <cellStyle name="Millares 2 8" xfId="1508"/>
    <cellStyle name="Millares 2 8 2" xfId="5030"/>
    <cellStyle name="Millares 2 9" xfId="1509"/>
    <cellStyle name="Millares 2_Hoja1" xfId="1510"/>
    <cellStyle name="Millares 20" xfId="1511"/>
    <cellStyle name="Millares 20 2" xfId="5031"/>
    <cellStyle name="Millares 21" xfId="1512"/>
    <cellStyle name="Millares 21 2" xfId="5032"/>
    <cellStyle name="Millares 22" xfId="1513"/>
    <cellStyle name="Millares 22 2" xfId="1514"/>
    <cellStyle name="Millares 22 2 2" xfId="5034"/>
    <cellStyle name="Millares 22 3" xfId="5033"/>
    <cellStyle name="Millares 23" xfId="1515"/>
    <cellStyle name="Millares 23 2" xfId="5035"/>
    <cellStyle name="Millares 24" xfId="1516"/>
    <cellStyle name="Millares 24 2" xfId="1517"/>
    <cellStyle name="Millares 24 2 2" xfId="5037"/>
    <cellStyle name="Millares 24 3" xfId="1518"/>
    <cellStyle name="Millares 24 3 2" xfId="1519"/>
    <cellStyle name="Millares 24 3 2 2" xfId="5039"/>
    <cellStyle name="Millares 24 3 3" xfId="5038"/>
    <cellStyle name="Millares 24 4" xfId="1520"/>
    <cellStyle name="Millares 24 4 2" xfId="5040"/>
    <cellStyle name="Millares 24 5" xfId="5036"/>
    <cellStyle name="Millares 25" xfId="1521"/>
    <cellStyle name="Millares 25 2" xfId="3839"/>
    <cellStyle name="Millares 26" xfId="1522"/>
    <cellStyle name="Millares 26 2" xfId="1523"/>
    <cellStyle name="Millares 26 2 2" xfId="3840"/>
    <cellStyle name="Millares 26 3" xfId="1524"/>
    <cellStyle name="Millares 26 3 2" xfId="5042"/>
    <cellStyle name="Millares 26 4" xfId="5041"/>
    <cellStyle name="Millares 27" xfId="1525"/>
    <cellStyle name="Millares 27 2" xfId="1526"/>
    <cellStyle name="Millares 27 2 2" xfId="3842"/>
    <cellStyle name="Millares 27 3" xfId="3841"/>
    <cellStyle name="Millares 28" xfId="1527"/>
    <cellStyle name="Millares 28 2" xfId="1528"/>
    <cellStyle name="Millares 28 2 2" xfId="3844"/>
    <cellStyle name="Millares 28 3" xfId="3843"/>
    <cellStyle name="Millares 29" xfId="1529"/>
    <cellStyle name="Millares 29 2" xfId="1530"/>
    <cellStyle name="Millares 29 2 2" xfId="3846"/>
    <cellStyle name="Millares 29 3" xfId="3845"/>
    <cellStyle name="Millares 3" xfId="1531"/>
    <cellStyle name="Millares 3 10" xfId="5043"/>
    <cellStyle name="Millares 3 2" xfId="1532"/>
    <cellStyle name="Millares 3 2 2" xfId="1533"/>
    <cellStyle name="Millares 3 2 2 2" xfId="5045"/>
    <cellStyle name="Millares 3 2 3" xfId="5044"/>
    <cellStyle name="Millares 3 3" xfId="1534"/>
    <cellStyle name="Millares 3 3 2" xfId="1535"/>
    <cellStyle name="Millares 3 3 2 2" xfId="1536"/>
    <cellStyle name="Millares 3 3 3" xfId="1537"/>
    <cellStyle name="Millares 3 4" xfId="1538"/>
    <cellStyle name="Millares 3 4 2" xfId="1539"/>
    <cellStyle name="Millares 3 4 2 2" xfId="5047"/>
    <cellStyle name="Millares 3 4 3" xfId="5046"/>
    <cellStyle name="Millares 3 5" xfId="1540"/>
    <cellStyle name="Millares 3 5 2" xfId="5048"/>
    <cellStyle name="Millares 3 6" xfId="1541"/>
    <cellStyle name="Millares 3 6 2" xfId="5049"/>
    <cellStyle name="Millares 3 7" xfId="1542"/>
    <cellStyle name="Millares 3 7 2" xfId="5050"/>
    <cellStyle name="Millares 3 8" xfId="1543"/>
    <cellStyle name="Millares 3 8 2" xfId="5051"/>
    <cellStyle name="Millares 3 9" xfId="1544"/>
    <cellStyle name="Millares 3 9 2" xfId="5052"/>
    <cellStyle name="Millares 3_Hoja1" xfId="1545"/>
    <cellStyle name="Millares 30" xfId="1546"/>
    <cellStyle name="Millares 30 2" xfId="5053"/>
    <cellStyle name="Millares 31" xfId="1547"/>
    <cellStyle name="Millares 31 2" xfId="5054"/>
    <cellStyle name="Millares 32" xfId="1548"/>
    <cellStyle name="Millares 32 2" xfId="1549"/>
    <cellStyle name="Millares 33" xfId="1550"/>
    <cellStyle name="Millares 33 2" xfId="3847"/>
    <cellStyle name="Millares 34" xfId="1551"/>
    <cellStyle name="Millares 34 2" xfId="1552"/>
    <cellStyle name="Millares 35" xfId="1553"/>
    <cellStyle name="Millares 35 2" xfId="1554"/>
    <cellStyle name="Millares 36" xfId="1555"/>
    <cellStyle name="Millares 36 2" xfId="5055"/>
    <cellStyle name="Millares 37" xfId="1556"/>
    <cellStyle name="Millares 37 2" xfId="1557"/>
    <cellStyle name="Millares 38" xfId="1558"/>
    <cellStyle name="Millares 38 2" xfId="5056"/>
    <cellStyle name="Millares 39" xfId="1559"/>
    <cellStyle name="Millares 4" xfId="1560"/>
    <cellStyle name="Millares 4 2" xfId="1561"/>
    <cellStyle name="Millares 4 2 2" xfId="1562"/>
    <cellStyle name="Millares 4 2 2 2" xfId="5059"/>
    <cellStyle name="Millares 4 2 3" xfId="5058"/>
    <cellStyle name="Millares 4 3" xfId="1563"/>
    <cellStyle name="Millares 4 3 2" xfId="5060"/>
    <cellStyle name="Millares 4 4" xfId="5057"/>
    <cellStyle name="Millares 40" xfId="1564"/>
    <cellStyle name="Millares 40 2" xfId="5061"/>
    <cellStyle name="Millares 5" xfId="1565"/>
    <cellStyle name="Millares 5 2" xfId="1566"/>
    <cellStyle name="Millares 5 2 2" xfId="5063"/>
    <cellStyle name="Millares 5 3" xfId="5062"/>
    <cellStyle name="Millares 6" xfId="1567"/>
    <cellStyle name="Millares 6 2" xfId="1568"/>
    <cellStyle name="Millares 6 2 2" xfId="1569"/>
    <cellStyle name="Millares 6 2 2 2" xfId="5066"/>
    <cellStyle name="Millares 6 2 3" xfId="5065"/>
    <cellStyle name="Millares 6 3" xfId="1570"/>
    <cellStyle name="Millares 6 3 2" xfId="1571"/>
    <cellStyle name="Millares 6 3 2 2" xfId="5068"/>
    <cellStyle name="Millares 6 3 3" xfId="5067"/>
    <cellStyle name="Millares 6 4" xfId="1572"/>
    <cellStyle name="Millares 6 4 2" xfId="1573"/>
    <cellStyle name="Millares 6 4 2 2" xfId="1574"/>
    <cellStyle name="Millares 6 4 2 2 2" xfId="5071"/>
    <cellStyle name="Millares 6 4 2 3" xfId="5070"/>
    <cellStyle name="Millares 6 4 3" xfId="1575"/>
    <cellStyle name="Millares 6 4 3 2" xfId="5072"/>
    <cellStyle name="Millares 6 4 4" xfId="5069"/>
    <cellStyle name="Millares 6 5" xfId="1576"/>
    <cellStyle name="Millares 6 5 2" xfId="5073"/>
    <cellStyle name="Millares 6 6" xfId="5064"/>
    <cellStyle name="Millares 7" xfId="1577"/>
    <cellStyle name="Millares 7 2" xfId="1578"/>
    <cellStyle name="Millares 7 2 2" xfId="1579"/>
    <cellStyle name="Millares 7 2 2 2" xfId="5076"/>
    <cellStyle name="Millares 7 2 3" xfId="5075"/>
    <cellStyle name="Millares 7 3" xfId="1580"/>
    <cellStyle name="Millares 7 3 2" xfId="1581"/>
    <cellStyle name="Millares 7 3 2 2" xfId="5078"/>
    <cellStyle name="Millares 7 3 3" xfId="5077"/>
    <cellStyle name="Millares 7 4" xfId="1582"/>
    <cellStyle name="Millares 7 4 2" xfId="1583"/>
    <cellStyle name="Millares 7 4 2 2" xfId="1584"/>
    <cellStyle name="Millares 7 4 2 2 2" xfId="5081"/>
    <cellStyle name="Millares 7 4 2 3" xfId="5080"/>
    <cellStyle name="Millares 7 4 3" xfId="1585"/>
    <cellStyle name="Millares 7 4 3 2" xfId="5082"/>
    <cellStyle name="Millares 7 4 4" xfId="5079"/>
    <cellStyle name="Millares 7 5" xfId="1586"/>
    <cellStyle name="Millares 7 5 2" xfId="5083"/>
    <cellStyle name="Millares 7 6" xfId="5074"/>
    <cellStyle name="Millares 8" xfId="1587"/>
    <cellStyle name="Millares 8 2" xfId="1588"/>
    <cellStyle name="Millares 8 2 2" xfId="1589"/>
    <cellStyle name="Millares 8 2 2 2" xfId="5086"/>
    <cellStyle name="Millares 8 2 3" xfId="5085"/>
    <cellStyle name="Millares 8 3" xfId="1590"/>
    <cellStyle name="Millares 8 3 2" xfId="1591"/>
    <cellStyle name="Millares 8 3 2 2" xfId="5088"/>
    <cellStyle name="Millares 8 3 3" xfId="5087"/>
    <cellStyle name="Millares 8 4" xfId="1592"/>
    <cellStyle name="Millares 8 4 2" xfId="1593"/>
    <cellStyle name="Millares 8 4 2 2" xfId="1594"/>
    <cellStyle name="Millares 8 4 2 2 2" xfId="5091"/>
    <cellStyle name="Millares 8 4 2 3" xfId="5090"/>
    <cellStyle name="Millares 8 4 3" xfId="1595"/>
    <cellStyle name="Millares 8 4 3 2" xfId="5092"/>
    <cellStyle name="Millares 8 4 4" xfId="5089"/>
    <cellStyle name="Millares 8 5" xfId="1596"/>
    <cellStyle name="Millares 8 5 2" xfId="5093"/>
    <cellStyle name="Millares 8 6" xfId="5084"/>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4"/>
    <cellStyle name="Moneda 11" xfId="1604"/>
    <cellStyle name="Moneda 11 2" xfId="1605"/>
    <cellStyle name="Moneda 11 2 2" xfId="5096"/>
    <cellStyle name="Moneda 11 3" xfId="1606"/>
    <cellStyle name="Moneda 11 3 2" xfId="1607"/>
    <cellStyle name="Moneda 11 3 2 2" xfId="3849"/>
    <cellStyle name="Moneda 11 3 3" xfId="3848"/>
    <cellStyle name="Moneda 11 4" xfId="1608"/>
    <cellStyle name="Moneda 11 4 2" xfId="5097"/>
    <cellStyle name="Moneda 11 5" xfId="5095"/>
    <cellStyle name="Moneda 12" xfId="1609"/>
    <cellStyle name="Moneda 12 2" xfId="5098"/>
    <cellStyle name="Moneda 13" xfId="1610"/>
    <cellStyle name="Moneda 13 2" xfId="5099"/>
    <cellStyle name="Moneda 14" xfId="1611"/>
    <cellStyle name="Moneda 14 2" xfId="5100"/>
    <cellStyle name="Moneda 15" xfId="1612"/>
    <cellStyle name="Moneda 15 2" xfId="1613"/>
    <cellStyle name="Moneda 15 2 2" xfId="5102"/>
    <cellStyle name="Moneda 15 3" xfId="5101"/>
    <cellStyle name="Moneda 16" xfId="1614"/>
    <cellStyle name="Moneda 16 2" xfId="5103"/>
    <cellStyle name="Moneda 17" xfId="1615"/>
    <cellStyle name="Moneda 17 2" xfId="1616"/>
    <cellStyle name="Moneda 17 2 2" xfId="5105"/>
    <cellStyle name="Moneda 17 3" xfId="1617"/>
    <cellStyle name="Moneda 17 3 2" xfId="1618"/>
    <cellStyle name="Moneda 17 3 2 2" xfId="5107"/>
    <cellStyle name="Moneda 17 3 3" xfId="5106"/>
    <cellStyle name="Moneda 17 4" xfId="1619"/>
    <cellStyle name="Moneda 17 4 2" xfId="5108"/>
    <cellStyle name="Moneda 17 5" xfId="5104"/>
    <cellStyle name="Moneda 18" xfId="1620"/>
    <cellStyle name="Moneda 18 2" xfId="1621"/>
    <cellStyle name="Moneda 18 2 2" xfId="3850"/>
    <cellStyle name="Moneda 18 3" xfId="1622"/>
    <cellStyle name="Moneda 18 3 2" xfId="5110"/>
    <cellStyle name="Moneda 18 4" xfId="5109"/>
    <cellStyle name="Moneda 19" xfId="1623"/>
    <cellStyle name="Moneda 19 2" xfId="5111"/>
    <cellStyle name="Moneda 2" xfId="1624"/>
    <cellStyle name="Moneda 2 10" xfId="1625"/>
    <cellStyle name="Moneda 2 10 2" xfId="1626"/>
    <cellStyle name="Moneda 2 11" xfId="1627"/>
    <cellStyle name="Moneda 2 11 2" xfId="1628"/>
    <cellStyle name="Moneda 2 11 2 2" xfId="5113"/>
    <cellStyle name="Moneda 2 11 3" xfId="5112"/>
    <cellStyle name="Moneda 2 12" xfId="1629"/>
    <cellStyle name="Moneda 2 12 2" xfId="5114"/>
    <cellStyle name="Moneda 2 13" xfId="1630"/>
    <cellStyle name="Moneda 2 13 2" xfId="5115"/>
    <cellStyle name="Moneda 2 14" xfId="1631"/>
    <cellStyle name="Moneda 2 14 2" xfId="5116"/>
    <cellStyle name="Moneda 2 15" xfId="1632"/>
    <cellStyle name="Moneda 2 15 2" xfId="5117"/>
    <cellStyle name="Moneda 2 16" xfId="1633"/>
    <cellStyle name="Moneda 2 16 2" xfId="1634"/>
    <cellStyle name="Moneda 2 16 2 2" xfId="5119"/>
    <cellStyle name="Moneda 2 16 3" xfId="5118"/>
    <cellStyle name="Moneda 2 17" xfId="1635"/>
    <cellStyle name="Moneda 2 17 2" xfId="1636"/>
    <cellStyle name="Moneda 2 17 2 2" xfId="5121"/>
    <cellStyle name="Moneda 2 17 3" xfId="1637"/>
    <cellStyle name="Moneda 2 17 3 2" xfId="1638"/>
    <cellStyle name="Moneda 2 17 3 2 2" xfId="5123"/>
    <cellStyle name="Moneda 2 17 3 3" xfId="5122"/>
    <cellStyle name="Moneda 2 17 4" xfId="1639"/>
    <cellStyle name="Moneda 2 17 4 2" xfId="5124"/>
    <cellStyle name="Moneda 2 17 5" xfId="5120"/>
    <cellStyle name="Moneda 2 18" xfId="1640"/>
    <cellStyle name="Moneda 2 18 2" xfId="5125"/>
    <cellStyle name="Moneda 2 19" xfId="1641"/>
    <cellStyle name="Moneda 2 19 2" xfId="3851"/>
    <cellStyle name="Moneda 2 19 2 2" xfId="5890"/>
    <cellStyle name="Moneda 2 2" xfId="1642"/>
    <cellStyle name="Moneda 2 2 2" xfId="1643"/>
    <cellStyle name="Moneda 2 2 2 2" xfId="1644"/>
    <cellStyle name="Moneda 2 2 2 2 2" xfId="5128"/>
    <cellStyle name="Moneda 2 2 2 3" xfId="5127"/>
    <cellStyle name="Moneda 2 2 3" xfId="1645"/>
    <cellStyle name="Moneda 2 2 3 2" xfId="5129"/>
    <cellStyle name="Moneda 2 2 4" xfId="5126"/>
    <cellStyle name="Moneda 2 3" xfId="1646"/>
    <cellStyle name="Moneda 2 3 2" xfId="1647"/>
    <cellStyle name="Moneda 2 3 2 2" xfId="5131"/>
    <cellStyle name="Moneda 2 3 3" xfId="5130"/>
    <cellStyle name="Moneda 2 4" xfId="1648"/>
    <cellStyle name="Moneda 2 4 2" xfId="1649"/>
    <cellStyle name="Moneda 2 4 2 2" xfId="1650"/>
    <cellStyle name="Moneda 2 4 2 2 2" xfId="5134"/>
    <cellStyle name="Moneda 2 4 2 3" xfId="5133"/>
    <cellStyle name="Moneda 2 4 3" xfId="1651"/>
    <cellStyle name="Moneda 2 4 3 2" xfId="5135"/>
    <cellStyle name="Moneda 2 4 4" xfId="5132"/>
    <cellStyle name="Moneda 2 5" xfId="1652"/>
    <cellStyle name="Moneda 2 5 2" xfId="1653"/>
    <cellStyle name="Moneda 2 5 2 2" xfId="1654"/>
    <cellStyle name="Moneda 2 5 2 2 2" xfId="5138"/>
    <cellStyle name="Moneda 2 5 2 3" xfId="5137"/>
    <cellStyle name="Moneda 2 5 3" xfId="1655"/>
    <cellStyle name="Moneda 2 5 3 2" xfId="1656"/>
    <cellStyle name="Moneda 2 5 3 2 2" xfId="5140"/>
    <cellStyle name="Moneda 2 5 3 3" xfId="5139"/>
    <cellStyle name="Moneda 2 5 4" xfId="1657"/>
    <cellStyle name="Moneda 2 5 4 2" xfId="5141"/>
    <cellStyle name="Moneda 2 5 5" xfId="5136"/>
    <cellStyle name="Moneda 2 6" xfId="1658"/>
    <cellStyle name="Moneda 2 6 2" xfId="1659"/>
    <cellStyle name="Moneda 2 6 2 2" xfId="5143"/>
    <cellStyle name="Moneda 2 6 3" xfId="5142"/>
    <cellStyle name="Moneda 2 7" xfId="1660"/>
    <cellStyle name="Moneda 2 7 2" xfId="1661"/>
    <cellStyle name="Moneda 2 7 2 2" xfId="1662"/>
    <cellStyle name="Moneda 2 7 3" xfId="1663"/>
    <cellStyle name="Moneda 2 8" xfId="1664"/>
    <cellStyle name="Moneda 2 8 2" xfId="1665"/>
    <cellStyle name="Moneda 2 8 2 2" xfId="5145"/>
    <cellStyle name="Moneda 2 8 3" xfId="5144"/>
    <cellStyle name="Moneda 2 9" xfId="1666"/>
    <cellStyle name="Moneda 2 9 2" xfId="5146"/>
    <cellStyle name="Moneda 2_Hoja1" xfId="1667"/>
    <cellStyle name="Moneda 20" xfId="1668"/>
    <cellStyle name="Moneda 20 2" xfId="5147"/>
    <cellStyle name="Moneda 21" xfId="1669"/>
    <cellStyle name="Moneda 21 2" xfId="3852"/>
    <cellStyle name="Moneda 21 2 2" xfId="5891"/>
    <cellStyle name="Moneda 22" xfId="1670"/>
    <cellStyle name="Moneda 22 2" xfId="5148"/>
    <cellStyle name="Moneda 23" xfId="1671"/>
    <cellStyle name="Moneda 24" xfId="1672"/>
    <cellStyle name="Moneda 24 2" xfId="5149"/>
    <cellStyle name="Moneda 3" xfId="1673"/>
    <cellStyle name="Moneda 3 2" xfId="1674"/>
    <cellStyle name="Moneda 3 2 2" xfId="5151"/>
    <cellStyle name="Moneda 3 3" xfId="1675"/>
    <cellStyle name="Moneda 3 3 2" xfId="5152"/>
    <cellStyle name="Moneda 3 4" xfId="1676"/>
    <cellStyle name="Moneda 3 5" xfId="5150"/>
    <cellStyle name="Moneda 4" xfId="1677"/>
    <cellStyle name="Moneda 4 2" xfId="1678"/>
    <cellStyle name="Moneda 4 2 2" xfId="1679"/>
    <cellStyle name="Moneda 4 2 2 2" xfId="5155"/>
    <cellStyle name="Moneda 4 2 3" xfId="5154"/>
    <cellStyle name="Moneda 4 3" xfId="1680"/>
    <cellStyle name="Moneda 4 3 2" xfId="1681"/>
    <cellStyle name="Moneda 4 3 2 2" xfId="5157"/>
    <cellStyle name="Moneda 4 3 3" xfId="5156"/>
    <cellStyle name="Moneda 4 4" xfId="1682"/>
    <cellStyle name="Moneda 4 4 2" xfId="1683"/>
    <cellStyle name="Moneda 4 4 2 2" xfId="1684"/>
    <cellStyle name="Moneda 4 4 2 2 2" xfId="5160"/>
    <cellStyle name="Moneda 4 4 2 3" xfId="5159"/>
    <cellStyle name="Moneda 4 4 3" xfId="1685"/>
    <cellStyle name="Moneda 4 4 3 2" xfId="5161"/>
    <cellStyle name="Moneda 4 4 4" xfId="5158"/>
    <cellStyle name="Moneda 4 5" xfId="1686"/>
    <cellStyle name="Moneda 4 5 2" xfId="5162"/>
    <cellStyle name="Moneda 4 6" xfId="5153"/>
    <cellStyle name="Moneda 5" xfId="1687"/>
    <cellStyle name="Moneda 5 10" xfId="1688"/>
    <cellStyle name="Moneda 5 10 2" xfId="5163"/>
    <cellStyle name="Moneda 5 2" xfId="1689"/>
    <cellStyle name="Moneda 5 2 2" xfId="1690"/>
    <cellStyle name="Moneda 5 2 2 2" xfId="5165"/>
    <cellStyle name="Moneda 5 2 3" xfId="5164"/>
    <cellStyle name="Moneda 5 3" xfId="1691"/>
    <cellStyle name="Moneda 5 3 2" xfId="1692"/>
    <cellStyle name="Moneda 5 3 2 2" xfId="5167"/>
    <cellStyle name="Moneda 5 3 3" xfId="5166"/>
    <cellStyle name="Moneda 5 4" xfId="1693"/>
    <cellStyle name="Moneda 5 4 2" xfId="5168"/>
    <cellStyle name="Moneda 5 5" xfId="1694"/>
    <cellStyle name="Moneda 5 5 2" xfId="5169"/>
    <cellStyle name="Moneda 5 6" xfId="1695"/>
    <cellStyle name="Moneda 5 6 2" xfId="5170"/>
    <cellStyle name="Moneda 5 7" xfId="1696"/>
    <cellStyle name="Moneda 5 7 2" xfId="1697"/>
    <cellStyle name="Moneda 5 7 2 2" xfId="5172"/>
    <cellStyle name="Moneda 5 7 3" xfId="5171"/>
    <cellStyle name="Moneda 5 8" xfId="1698"/>
    <cellStyle name="Moneda 5 8 2" xfId="1699"/>
    <cellStyle name="Moneda 5 8 2 2" xfId="5174"/>
    <cellStyle name="Moneda 5 8 3" xfId="1700"/>
    <cellStyle name="Moneda 5 8 3 2" xfId="1701"/>
    <cellStyle name="Moneda 5 8 3 2 2" xfId="5176"/>
    <cellStyle name="Moneda 5 8 3 3" xfId="5175"/>
    <cellStyle name="Moneda 5 8 4" xfId="1702"/>
    <cellStyle name="Moneda 5 8 4 2" xfId="5177"/>
    <cellStyle name="Moneda 5 8 5" xfId="5173"/>
    <cellStyle name="Moneda 5 9" xfId="1703"/>
    <cellStyle name="Moneda 5 9 2" xfId="5178"/>
    <cellStyle name="Moneda 6" xfId="1704"/>
    <cellStyle name="Moneda 6 2" xfId="1705"/>
    <cellStyle name="Moneda 6 2 2" xfId="1706"/>
    <cellStyle name="Moneda 6 2 2 2" xfId="5181"/>
    <cellStyle name="Moneda 6 2 3" xfId="5180"/>
    <cellStyle name="Moneda 6 3" xfId="1707"/>
    <cellStyle name="Moneda 6 3 2" xfId="1708"/>
    <cellStyle name="Moneda 6 3 2 2" xfId="5183"/>
    <cellStyle name="Moneda 6 3 3" xfId="5182"/>
    <cellStyle name="Moneda 6 4" xfId="1709"/>
    <cellStyle name="Moneda 6 4 2" xfId="5184"/>
    <cellStyle name="Moneda 6 5" xfId="5179"/>
    <cellStyle name="Moneda 7" xfId="1710"/>
    <cellStyle name="Moneda 7 10" xfId="1711"/>
    <cellStyle name="Moneda 7 10 2" xfId="5185"/>
    <cellStyle name="Moneda 7 2" xfId="1712"/>
    <cellStyle name="Moneda 7 2 2" xfId="1713"/>
    <cellStyle name="Moneda 7 2 2 2" xfId="5187"/>
    <cellStyle name="Moneda 7 2 3" xfId="5186"/>
    <cellStyle name="Moneda 7 3" xfId="1714"/>
    <cellStyle name="Moneda 7 3 2" xfId="1715"/>
    <cellStyle name="Moneda 7 3 2 2" xfId="5189"/>
    <cellStyle name="Moneda 7 3 3" xfId="5188"/>
    <cellStyle name="Moneda 7 4" xfId="1716"/>
    <cellStyle name="Moneda 7 4 2" xfId="5190"/>
    <cellStyle name="Moneda 7 5" xfId="1717"/>
    <cellStyle name="Moneda 7 5 2" xfId="5191"/>
    <cellStyle name="Moneda 7 6" xfId="1718"/>
    <cellStyle name="Moneda 7 6 2" xfId="5192"/>
    <cellStyle name="Moneda 7 7" xfId="1719"/>
    <cellStyle name="Moneda 7 7 2" xfId="1720"/>
    <cellStyle name="Moneda 7 7 2 2" xfId="5194"/>
    <cellStyle name="Moneda 7 7 3" xfId="5193"/>
    <cellStyle name="Moneda 7 8" xfId="1721"/>
    <cellStyle name="Moneda 7 8 2" xfId="1722"/>
    <cellStyle name="Moneda 7 8 2 2" xfId="5196"/>
    <cellStyle name="Moneda 7 8 3" xfId="1723"/>
    <cellStyle name="Moneda 7 8 3 2" xfId="1724"/>
    <cellStyle name="Moneda 7 8 3 2 2" xfId="5198"/>
    <cellStyle name="Moneda 7 8 3 3" xfId="5197"/>
    <cellStyle name="Moneda 7 8 4" xfId="1725"/>
    <cellStyle name="Moneda 7 8 4 2" xfId="5199"/>
    <cellStyle name="Moneda 7 8 5" xfId="5195"/>
    <cellStyle name="Moneda 7 9" xfId="1726"/>
    <cellStyle name="Moneda 7 9 2" xfId="5200"/>
    <cellStyle name="Moneda 8" xfId="1727"/>
    <cellStyle name="Moneda 8 2" xfId="1728"/>
    <cellStyle name="Moneda 8 2 2" xfId="5202"/>
    <cellStyle name="Moneda 8 3" xfId="5201"/>
    <cellStyle name="Moneda 9" xfId="1729"/>
    <cellStyle name="Moneda 9 2" xfId="1730"/>
    <cellStyle name="Moneda 9 2 2" xfId="5204"/>
    <cellStyle name="Moneda 9 3" xfId="5203"/>
    <cellStyle name="Neutral" xfId="1731" builtinId="28" customBuiltin="1"/>
    <cellStyle name="Neutral 10" xfId="1732"/>
    <cellStyle name="Neutral 10 2" xfId="3854"/>
    <cellStyle name="Neutral 11" xfId="1733"/>
    <cellStyle name="Neutral 11 2" xfId="3855"/>
    <cellStyle name="Neutral 12" xfId="3853"/>
    <cellStyle name="Neutral 2" xfId="1734"/>
    <cellStyle name="Neutral 2 2" xfId="1735"/>
    <cellStyle name="Neutral 2 2 2" xfId="3857"/>
    <cellStyle name="Neutral 2 3" xfId="1736"/>
    <cellStyle name="Neutral 2 3 10" xfId="3858"/>
    <cellStyle name="Neutral 2 3 2" xfId="1737"/>
    <cellStyle name="Neutral 2 3 3" xfId="1738"/>
    <cellStyle name="Neutral 2 3 4" xfId="1739"/>
    <cellStyle name="Neutral 2 3 5" xfId="1740"/>
    <cellStyle name="Neutral 2 3 5 2" xfId="1741"/>
    <cellStyle name="Neutral 2 3 5 2 2" xfId="3860"/>
    <cellStyle name="Neutral 2 3 5 2 3" xfId="5205"/>
    <cellStyle name="Neutral 2 3 5 3" xfId="1742"/>
    <cellStyle name="Neutral 2 3 5 4" xfId="1743"/>
    <cellStyle name="Neutral 2 3 5 4 2" xfId="3861"/>
    <cellStyle name="Neutral 2 3 5 4 3" xfId="5206"/>
    <cellStyle name="Neutral 2 3 5 5" xfId="1744"/>
    <cellStyle name="Neutral 2 3 5 5 2" xfId="3862"/>
    <cellStyle name="Neutral 2 3 5 6" xfId="3859"/>
    <cellStyle name="Neutral 2 3 5_INST $" xfId="1745"/>
    <cellStyle name="Neutral 2 3 6" xfId="1746"/>
    <cellStyle name="Neutral 2 3 6 2" xfId="1747"/>
    <cellStyle name="Neutral 2 3 6 2 2" xfId="3864"/>
    <cellStyle name="Neutral 2 3 6 2 3" xfId="5207"/>
    <cellStyle name="Neutral 2 3 6 3" xfId="1748"/>
    <cellStyle name="Neutral 2 3 6 4" xfId="1749"/>
    <cellStyle name="Neutral 2 3 6 4 2" xfId="3865"/>
    <cellStyle name="Neutral 2 3 6 4 3" xfId="5208"/>
    <cellStyle name="Neutral 2 3 6 5" xfId="1750"/>
    <cellStyle name="Neutral 2 3 6 5 2" xfId="3866"/>
    <cellStyle name="Neutral 2 3 6 6" xfId="3863"/>
    <cellStyle name="Neutral 2 3 6_INST $" xfId="1751"/>
    <cellStyle name="Neutral 2 3 7" xfId="1752"/>
    <cellStyle name="Neutral 2 3 7 2" xfId="3867"/>
    <cellStyle name="Neutral 2 3 7 3" xfId="5209"/>
    <cellStyle name="Neutral 2 3 8" xfId="1753"/>
    <cellStyle name="Neutral 2 3 8 2" xfId="3868"/>
    <cellStyle name="Neutral 2 3 8 3" xfId="5210"/>
    <cellStyle name="Neutral 2 3 9" xfId="1754"/>
    <cellStyle name="Neutral 2 3 9 2" xfId="3869"/>
    <cellStyle name="Neutral 2 3_AVANCE PROTECCIÓN" xfId="1755"/>
    <cellStyle name="Neutral 2 4" xfId="3856"/>
    <cellStyle name="Neutral 2_Listado_web" xfId="1756"/>
    <cellStyle name="Neutral 3" xfId="1757"/>
    <cellStyle name="Neutral 3 2" xfId="3870"/>
    <cellStyle name="Neutral 4" xfId="1758"/>
    <cellStyle name="Neutral 4 2" xfId="3871"/>
    <cellStyle name="Neutral 5" xfId="1759"/>
    <cellStyle name="Neutral 5 2" xfId="3872"/>
    <cellStyle name="Neutral 6" xfId="1760"/>
    <cellStyle name="Neutral 6 2" xfId="3873"/>
    <cellStyle name="Neutral 7" xfId="1761"/>
    <cellStyle name="Neutral 7 2" xfId="3874"/>
    <cellStyle name="Neutral 8" xfId="1762"/>
    <cellStyle name="Neutral 8 2" xfId="3875"/>
    <cellStyle name="Neutral 9" xfId="1763"/>
    <cellStyle name="Neutral 9 2" xfId="3876"/>
    <cellStyle name="Normal" xfId="0" builtinId="0"/>
    <cellStyle name="Normal 10" xfId="1764"/>
    <cellStyle name="Normal 10 10" xfId="6250"/>
    <cellStyle name="Normal 10 2" xfId="1765"/>
    <cellStyle name="Normal 10 2 10" xfId="5853"/>
    <cellStyle name="Normal 10 2 2" xfId="1766"/>
    <cellStyle name="Normal 10 2 2 2" xfId="1767"/>
    <cellStyle name="Normal 10 2 2 2 2" xfId="3878"/>
    <cellStyle name="Normal 10 2 2 2 2 2" xfId="5894"/>
    <cellStyle name="Normal 10 2 2 2 2 3" xfId="6320"/>
    <cellStyle name="Normal 10 2 2 3" xfId="1768"/>
    <cellStyle name="Normal 10 2 2 4" xfId="3877"/>
    <cellStyle name="Normal 10 2 2 4 2" xfId="5893"/>
    <cellStyle name="Normal 10 2 2 4 3" xfId="6319"/>
    <cellStyle name="Normal 10 2 2_INST $" xfId="1769"/>
    <cellStyle name="Normal 10 2 3" xfId="5212"/>
    <cellStyle name="Normal 10 2 4" xfId="5886"/>
    <cellStyle name="Normal 10 2 5" xfId="5883"/>
    <cellStyle name="Normal 10 2 6" xfId="6249"/>
    <cellStyle name="Normal 10 2 7" xfId="6251"/>
    <cellStyle name="Normal 10 2 8" xfId="6245"/>
    <cellStyle name="Normal 10 2 9" xfId="6253"/>
    <cellStyle name="Normal 10 3" xfId="1770"/>
    <cellStyle name="Normal 10 3 2" xfId="5213"/>
    <cellStyle name="Normal 10 4" xfId="5211"/>
    <cellStyle name="Normal 10 5" xfId="4905"/>
    <cellStyle name="Normal 10 6" xfId="4861"/>
    <cellStyle name="Normal 10 7" xfId="5885"/>
    <cellStyle name="Normal 10 8" xfId="5658"/>
    <cellStyle name="Normal 10 9" xfId="5022"/>
    <cellStyle name="Normal 100" xfId="1771"/>
    <cellStyle name="Normal 100 2" xfId="1772"/>
    <cellStyle name="Normal 100 2 2" xfId="3880"/>
    <cellStyle name="Normal 100 2 2 2" xfId="5896"/>
    <cellStyle name="Normal 100 2 2 3" xfId="6322"/>
    <cellStyle name="Normal 100 2 3" xfId="5214"/>
    <cellStyle name="Normal 100 3" xfId="1773"/>
    <cellStyle name="Normal 100 3 2" xfId="3881"/>
    <cellStyle name="Normal 100 4" xfId="1774"/>
    <cellStyle name="Normal 100 4 2" xfId="3882"/>
    <cellStyle name="Normal 100 4 2 2" xfId="5897"/>
    <cellStyle name="Normal 100 4 2 3" xfId="6323"/>
    <cellStyle name="Normal 100 4 3" xfId="5215"/>
    <cellStyle name="Normal 100 5" xfId="1775"/>
    <cellStyle name="Normal 100 5 2" xfId="3883"/>
    <cellStyle name="Normal 100 5 2 2" xfId="5898"/>
    <cellStyle name="Normal 100 5 2 3" xfId="6324"/>
    <cellStyle name="Normal 100 6" xfId="3879"/>
    <cellStyle name="Normal 100 6 2" xfId="5895"/>
    <cellStyle name="Normal 100 6 3" xfId="6321"/>
    <cellStyle name="Normal 100_INST $" xfId="1776"/>
    <cellStyle name="Normal 101" xfId="1777"/>
    <cellStyle name="Normal 101 2" xfId="1778"/>
    <cellStyle name="Normal 101 2 2" xfId="5217"/>
    <cellStyle name="Normal 101 3" xfId="5216"/>
    <cellStyle name="Normal 101_INST $" xfId="1779"/>
    <cellStyle name="Normal 102" xfId="1780"/>
    <cellStyle name="Normal 102 2" xfId="5218"/>
    <cellStyle name="Normal 103" xfId="1781"/>
    <cellStyle name="Normal 103 2" xfId="5219"/>
    <cellStyle name="Normal 104" xfId="1782"/>
    <cellStyle name="Normal 104 2" xfId="1783"/>
    <cellStyle name="Normal 104 2 2" xfId="3884"/>
    <cellStyle name="Normal 104 3" xfId="5220"/>
    <cellStyle name="Normal 105" xfId="1784"/>
    <cellStyle name="Normal 105 2" xfId="3885"/>
    <cellStyle name="Normal 105 2 2" xfId="5899"/>
    <cellStyle name="Normal 106" xfId="1785"/>
    <cellStyle name="Normal 106 2" xfId="3886"/>
    <cellStyle name="Normal 106 2 2" xfId="5900"/>
    <cellStyle name="Normal 106 3" xfId="5221"/>
    <cellStyle name="Normal 107" xfId="1786"/>
    <cellStyle name="Normal 107 2" xfId="3887"/>
    <cellStyle name="Normal 107 2 2" xfId="5901"/>
    <cellStyle name="Normal 107 3" xfId="5222"/>
    <cellStyle name="Normal 108" xfId="1787"/>
    <cellStyle name="Normal 108 2" xfId="5223"/>
    <cellStyle name="Normal 109" xfId="1788"/>
    <cellStyle name="Normal 109 2" xfId="5224"/>
    <cellStyle name="Normal 11" xfId="1789"/>
    <cellStyle name="Normal 11 2" xfId="1790"/>
    <cellStyle name="Normal 11 2 10" xfId="1791"/>
    <cellStyle name="Normal 11 2 10 2" xfId="1792"/>
    <cellStyle name="Normal 11 2 10 2 2" xfId="5226"/>
    <cellStyle name="Normal 11 2 10 3" xfId="5225"/>
    <cellStyle name="Normal 11 2 10_AVANCE TOTAL" xfId="1793"/>
    <cellStyle name="Normal 11 2 11" xfId="1794"/>
    <cellStyle name="Normal 11 2 11 2" xfId="5227"/>
    <cellStyle name="Normal 11 2 12" xfId="1795"/>
    <cellStyle name="Normal 11 2 12 2" xfId="5228"/>
    <cellStyle name="Normal 11 2 13" xfId="1796"/>
    <cellStyle name="Normal 11 2 13 2" xfId="5229"/>
    <cellStyle name="Normal 11 2 14" xfId="1797"/>
    <cellStyle name="Normal 11 2 14 2" xfId="1798"/>
    <cellStyle name="Normal 11 2 14 2 2" xfId="5231"/>
    <cellStyle name="Normal 11 2 14 3" xfId="5230"/>
    <cellStyle name="Normal 11 2 14_AVANCE TOTAL" xfId="1799"/>
    <cellStyle name="Normal 11 2 15" xfId="1800"/>
    <cellStyle name="Normal 11 2 15 2" xfId="1801"/>
    <cellStyle name="Normal 11 2 15 2 2" xfId="5233"/>
    <cellStyle name="Normal 11 2 15 3" xfId="1802"/>
    <cellStyle name="Normal 11 2 15 3 2" xfId="1803"/>
    <cellStyle name="Normal 11 2 15 3 2 2" xfId="5235"/>
    <cellStyle name="Normal 11 2 15 3 3" xfId="5234"/>
    <cellStyle name="Normal 11 2 15 3_INST $" xfId="1804"/>
    <cellStyle name="Normal 11 2 15 4" xfId="1805"/>
    <cellStyle name="Normal 11 2 15 4 2" xfId="5236"/>
    <cellStyle name="Normal 11 2 15 5" xfId="5232"/>
    <cellStyle name="Normal 11 2 15_INST $" xfId="1806"/>
    <cellStyle name="Normal 11 2 16" xfId="1807"/>
    <cellStyle name="Normal 11 2 16 2" xfId="1808"/>
    <cellStyle name="Normal 11 2 16 2 2" xfId="5238"/>
    <cellStyle name="Normal 11 2 16 3" xfId="5237"/>
    <cellStyle name="Normal 11 2 16_INST $" xfId="1809"/>
    <cellStyle name="Normal 11 2 17" xfId="1810"/>
    <cellStyle name="Normal 11 2 17 2" xfId="5239"/>
    <cellStyle name="Normal 11 2 18" xfId="1811"/>
    <cellStyle name="Normal 11 2 18 2" xfId="5240"/>
    <cellStyle name="Normal 11 2 19" xfId="1812"/>
    <cellStyle name="Normal 11 2 19 2" xfId="5241"/>
    <cellStyle name="Normal 11 2 2" xfId="1813"/>
    <cellStyle name="Normal 11 2 2 2" xfId="1814"/>
    <cellStyle name="Normal 11 2 2 2 2" xfId="5243"/>
    <cellStyle name="Normal 11 2 2 3" xfId="1815"/>
    <cellStyle name="Normal 11 2 2 3 2" xfId="3888"/>
    <cellStyle name="Normal 11 2 2 3 2 2" xfId="5902"/>
    <cellStyle name="Normal 11 2 2 3 2 3" xfId="6325"/>
    <cellStyle name="Normal 11 2 2 3 3" xfId="5244"/>
    <cellStyle name="Normal 11 2 2 4" xfId="1816"/>
    <cellStyle name="Normal 11 2 2 4 2" xfId="5245"/>
    <cellStyle name="Normal 11 2 2 5" xfId="1817"/>
    <cellStyle name="Normal 11 2 2 5 2" xfId="5246"/>
    <cellStyle name="Normal 11 2 2 6" xfId="1818"/>
    <cellStyle name="Normal 11 2 2 7" xfId="5242"/>
    <cellStyle name="Normal 11 2 3" xfId="1819"/>
    <cellStyle name="Normal 11 2 3 2" xfId="1820"/>
    <cellStyle name="Normal 11 2 3 2 2" xfId="1821"/>
    <cellStyle name="Normal 11 2 3 2 2 2" xfId="5249"/>
    <cellStyle name="Normal 11 2 3 2 3" xfId="5248"/>
    <cellStyle name="Normal 11 2 3 3" xfId="1822"/>
    <cellStyle name="Normal 11 2 3 3 2" xfId="5250"/>
    <cellStyle name="Normal 11 2 3 4" xfId="5247"/>
    <cellStyle name="Normal 11 2 3_AVANCE PROTECCIÓN" xfId="1823"/>
    <cellStyle name="Normal 11 2 4" xfId="1824"/>
    <cellStyle name="Normal 11 2 4 2" xfId="1825"/>
    <cellStyle name="Normal 11 2 4 2 2" xfId="1826"/>
    <cellStyle name="Normal 11 2 4 2 2 2" xfId="5253"/>
    <cellStyle name="Normal 11 2 4 2 3" xfId="5252"/>
    <cellStyle name="Normal 11 2 4 3" xfId="1827"/>
    <cellStyle name="Normal 11 2 4 3 2" xfId="1828"/>
    <cellStyle name="Normal 11 2 4 3 2 2" xfId="5255"/>
    <cellStyle name="Normal 11 2 4 3 3" xfId="5254"/>
    <cellStyle name="Normal 11 2 4 4" xfId="1829"/>
    <cellStyle name="Normal 11 2 4 4 2" xfId="5256"/>
    <cellStyle name="Normal 11 2 4 5" xfId="5251"/>
    <cellStyle name="Normal 11 2 4_AVANCE TOTAL" xfId="1830"/>
    <cellStyle name="Normal 11 2 5" xfId="1831"/>
    <cellStyle name="Normal 11 2 5 2" xfId="1832"/>
    <cellStyle name="Normal 11 2 5 2 2" xfId="5258"/>
    <cellStyle name="Normal 11 2 5 3" xfId="5257"/>
    <cellStyle name="Normal 11 2 6" xfId="1833"/>
    <cellStyle name="Normal 11 2 6 2" xfId="1834"/>
    <cellStyle name="Normal 11 2 6 2 2" xfId="5260"/>
    <cellStyle name="Normal 11 2 6 3" xfId="5259"/>
    <cellStyle name="Normal 11 2 7" xfId="1835"/>
    <cellStyle name="Normal 11 2 7 2" xfId="1836"/>
    <cellStyle name="Normal 11 2 7 2 2" xfId="5262"/>
    <cellStyle name="Normal 11 2 7 3" xfId="5261"/>
    <cellStyle name="Normal 11 2 8" xfId="1837"/>
    <cellStyle name="Normal 11 2 8 2" xfId="1838"/>
    <cellStyle name="Normal 11 2 8 2 2" xfId="5264"/>
    <cellStyle name="Normal 11 2 8 3" xfId="5263"/>
    <cellStyle name="Normal 11 2 9" xfId="1839"/>
    <cellStyle name="Normal 11 2 9 2" xfId="5265"/>
    <cellStyle name="Normal 11 2_AVANCE PROTECCIÓN" xfId="1840"/>
    <cellStyle name="Normal 11_cuadratura" xfId="1841"/>
    <cellStyle name="Normal 110" xfId="1842"/>
    <cellStyle name="Normal 110 2" xfId="5266"/>
    <cellStyle name="Normal 111" xfId="3152"/>
    <cellStyle name="Normal 116 2" xfId="6642"/>
    <cellStyle name="Normal 12" xfId="1843"/>
    <cellStyle name="Normal 12 10" xfId="1844"/>
    <cellStyle name="Normal 12 2" xfId="1845"/>
    <cellStyle name="Normal 12 2 2" xfId="1846"/>
    <cellStyle name="Normal 12 2 2 2" xfId="5268"/>
    <cellStyle name="Normal 12 2 3" xfId="1847"/>
    <cellStyle name="Normal 12 2 3 2" xfId="3889"/>
    <cellStyle name="Normal 12 2 3 2 2" xfId="5903"/>
    <cellStyle name="Normal 12 2 3 2 3" xfId="6326"/>
    <cellStyle name="Normal 12 2 3 3" xfId="5269"/>
    <cellStyle name="Normal 12 2 4" xfId="1848"/>
    <cellStyle name="Normal 12 2 4 2" xfId="5270"/>
    <cellStyle name="Normal 12 2 5" xfId="1849"/>
    <cellStyle name="Normal 12 2 5 2" xfId="5271"/>
    <cellStyle name="Normal 12 2 6" xfId="1850"/>
    <cellStyle name="Normal 12 2 7" xfId="5267"/>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90"/>
    <cellStyle name="Normal 12 8" xfId="1870"/>
    <cellStyle name="Normal 12 8 2" xfId="3891"/>
    <cellStyle name="Normal 12 9" xfId="1871"/>
    <cellStyle name="Normal 12_AVANCE JUSTICIA JUVENIL" xfId="1872"/>
    <cellStyle name="Normal 13" xfId="1873"/>
    <cellStyle name="Normal 13 10" xfId="1874"/>
    <cellStyle name="Normal 13 10 2" xfId="5272"/>
    <cellStyle name="Normal 13 11" xfId="1875"/>
    <cellStyle name="Normal 13 11 2" xfId="3892"/>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3"/>
    <cellStyle name="Normal 13 2 4" xfId="1883"/>
    <cellStyle name="Normal 13 2 4 2" xfId="3894"/>
    <cellStyle name="Normal 13 2 4 2 2" xfId="5904"/>
    <cellStyle name="Normal 13 2 4 2 3" xfId="6327"/>
    <cellStyle name="Normal 13 2 4 3" xfId="5273"/>
    <cellStyle name="Normal 13 2 5" xfId="1884"/>
    <cellStyle name="Normal 13 2 6" xfId="1885"/>
    <cellStyle name="Normal 13 2_Hoja2" xfId="1886"/>
    <cellStyle name="Normal 13 3" xfId="1887"/>
    <cellStyle name="Normal 13 3 2" xfId="1888"/>
    <cellStyle name="Normal 13 3 2 2" xfId="5275"/>
    <cellStyle name="Normal 13 3 3" xfId="5274"/>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5"/>
    <cellStyle name="Normal 13 7" xfId="1896"/>
    <cellStyle name="Normal 13 7 2" xfId="5276"/>
    <cellStyle name="Normal 13 8" xfId="1897"/>
    <cellStyle name="Normal 13 8 2" xfId="5277"/>
    <cellStyle name="Normal 13 9" xfId="1898"/>
    <cellStyle name="Normal 13 9 2" xfId="5278"/>
    <cellStyle name="Normal 13_AVANCE TOTAL" xfId="1899"/>
    <cellStyle name="Normal 14" xfId="1900"/>
    <cellStyle name="Normal 14 2" xfId="1901"/>
    <cellStyle name="Normal 14 2 2" xfId="1902"/>
    <cellStyle name="Normal 14 2 2 2" xfId="5281"/>
    <cellStyle name="Normal 14 2 3" xfId="5280"/>
    <cellStyle name="Normal 14 3" xfId="1903"/>
    <cellStyle name="Normal 14 3 2" xfId="1904"/>
    <cellStyle name="Normal 14 3 2 2" xfId="5283"/>
    <cellStyle name="Normal 14 3 3" xfId="5282"/>
    <cellStyle name="Normal 14 4" xfId="1905"/>
    <cellStyle name="Normal 14 4 2" xfId="1906"/>
    <cellStyle name="Normal 14 4 2 2" xfId="1907"/>
    <cellStyle name="Normal 14 4 2 2 2" xfId="5286"/>
    <cellStyle name="Normal 14 4 2 3" xfId="5285"/>
    <cellStyle name="Normal 14 4 3" xfId="1908"/>
    <cellStyle name="Normal 14 4 3 2" xfId="5287"/>
    <cellStyle name="Normal 14 4 4" xfId="5284"/>
    <cellStyle name="Normal 14 4_AVANCE PROTECCIÓN" xfId="1909"/>
    <cellStyle name="Normal 14 5" xfId="1910"/>
    <cellStyle name="Normal 14 5 2" xfId="5288"/>
    <cellStyle name="Normal 14 6" xfId="5279"/>
    <cellStyle name="Normal 14_DET I REG" xfId="1911"/>
    <cellStyle name="Normal 15" xfId="1912"/>
    <cellStyle name="Normal 15 10" xfId="1913"/>
    <cellStyle name="Normal 15 10 2" xfId="5290"/>
    <cellStyle name="Normal 15 11" xfId="1914"/>
    <cellStyle name="Normal 15 11 2" xfId="5291"/>
    <cellStyle name="Normal 15 12" xfId="5289"/>
    <cellStyle name="Normal 15 2" xfId="1915"/>
    <cellStyle name="Normal 15 2 2" xfId="1916"/>
    <cellStyle name="Normal 15 2 2 2" xfId="5293"/>
    <cellStyle name="Normal 15 2 3" xfId="5292"/>
    <cellStyle name="Normal 15 3" xfId="1917"/>
    <cellStyle name="Normal 15 3 2" xfId="1918"/>
    <cellStyle name="Normal 15 3 2 2" xfId="5295"/>
    <cellStyle name="Normal 15 3 3" xfId="5294"/>
    <cellStyle name="Normal 15 4" xfId="1919"/>
    <cellStyle name="Normal 15 4 2" xfId="1920"/>
    <cellStyle name="Normal 15 4 2 2" xfId="1921"/>
    <cellStyle name="Normal 15 4 2 2 2" xfId="5298"/>
    <cellStyle name="Normal 15 4 2 3" xfId="5297"/>
    <cellStyle name="Normal 15 4 3" xfId="1922"/>
    <cellStyle name="Normal 15 4 3 2" xfId="5299"/>
    <cellStyle name="Normal 15 4 4" xfId="5296"/>
    <cellStyle name="Normal 15 4_AVANCE PROTECCIÓN" xfId="1923"/>
    <cellStyle name="Normal 15 5" xfId="1924"/>
    <cellStyle name="Normal 15 5 2" xfId="5300"/>
    <cellStyle name="Normal 15 6" xfId="1925"/>
    <cellStyle name="Normal 15 6 2" xfId="5301"/>
    <cellStyle name="Normal 15 7" xfId="1926"/>
    <cellStyle name="Normal 15 7 2" xfId="5302"/>
    <cellStyle name="Normal 15 8" xfId="1927"/>
    <cellStyle name="Normal 15 8 2" xfId="5303"/>
    <cellStyle name="Normal 15 9" xfId="1928"/>
    <cellStyle name="Normal 15 9 2" xfId="5304"/>
    <cellStyle name="Normal 15_DET I REG" xfId="1929"/>
    <cellStyle name="Normal 16" xfId="1930"/>
    <cellStyle name="Normal 16 10" xfId="1931"/>
    <cellStyle name="Normal 16 10 2" xfId="5306"/>
    <cellStyle name="Normal 16 11" xfId="1932"/>
    <cellStyle name="Normal 16 11 2" xfId="5307"/>
    <cellStyle name="Normal 16 12" xfId="1933"/>
    <cellStyle name="Normal 16 12 2" xfId="5308"/>
    <cellStyle name="Normal 16 13" xfId="1934"/>
    <cellStyle name="Normal 16 14" xfId="5305"/>
    <cellStyle name="Normal 16 2" xfId="1935"/>
    <cellStyle name="Normal 16 2 2" xfId="1936"/>
    <cellStyle name="Normal 16 2 2 2" xfId="5310"/>
    <cellStyle name="Normal 16 2 3" xfId="5309"/>
    <cellStyle name="Normal 16 3" xfId="1937"/>
    <cellStyle name="Normal 16 3 2" xfId="1938"/>
    <cellStyle name="Normal 16 3 2 2" xfId="5312"/>
    <cellStyle name="Normal 16 3 3" xfId="5311"/>
    <cellStyle name="Normal 16 4" xfId="1939"/>
    <cellStyle name="Normal 16 4 2" xfId="1940"/>
    <cellStyle name="Normal 16 4 2 2" xfId="1941"/>
    <cellStyle name="Normal 16 4 2 2 2" xfId="5315"/>
    <cellStyle name="Normal 16 4 2 3" xfId="5314"/>
    <cellStyle name="Normal 16 4 3" xfId="1942"/>
    <cellStyle name="Normal 16 4 3 2" xfId="5316"/>
    <cellStyle name="Normal 16 4 4" xfId="5313"/>
    <cellStyle name="Normal 16 4_AVANCE PROTECCIÓN" xfId="1943"/>
    <cellStyle name="Normal 16 5" xfId="1944"/>
    <cellStyle name="Normal 16 5 2" xfId="5317"/>
    <cellStyle name="Normal 16 6" xfId="1945"/>
    <cellStyle name="Normal 16 6 2" xfId="5318"/>
    <cellStyle name="Normal 16 7" xfId="1946"/>
    <cellStyle name="Normal 16 7 2" xfId="5319"/>
    <cellStyle name="Normal 16 8" xfId="1947"/>
    <cellStyle name="Normal 16 8 2" xfId="3896"/>
    <cellStyle name="Normal 16 8 2 2" xfId="5905"/>
    <cellStyle name="Normal 16 8 2 3" xfId="6328"/>
    <cellStyle name="Normal 16 8 3" xfId="5320"/>
    <cellStyle name="Normal 16 9" xfId="1948"/>
    <cellStyle name="Normal 16 9 2" xfId="3897"/>
    <cellStyle name="Normal 16 9 2 2" xfId="5906"/>
    <cellStyle name="Normal 16 9 2 3" xfId="6329"/>
    <cellStyle name="Normal 16 9 3" xfId="5321"/>
    <cellStyle name="Normal 16_DET I REG" xfId="1949"/>
    <cellStyle name="Normal 17" xfId="1950"/>
    <cellStyle name="Normal 17 10" xfId="5322"/>
    <cellStyle name="Normal 17 2" xfId="1951"/>
    <cellStyle name="Normal 17 2 2" xfId="1952"/>
    <cellStyle name="Normal 17 2 2 2" xfId="5324"/>
    <cellStyle name="Normal 17 2 3" xfId="5323"/>
    <cellStyle name="Normal 17 3" xfId="1953"/>
    <cellStyle name="Normal 17 3 2" xfId="1954"/>
    <cellStyle name="Normal 17 3 2 2" xfId="1955"/>
    <cellStyle name="Normal 17 3 2 2 2" xfId="5327"/>
    <cellStyle name="Normal 17 3 2 3" xfId="5326"/>
    <cellStyle name="Normal 17 3 3" xfId="1956"/>
    <cellStyle name="Normal 17 3 3 2" xfId="5328"/>
    <cellStyle name="Normal 17 3 4" xfId="5325"/>
    <cellStyle name="Normal 17 3_AVANCE PROTECCIÓN" xfId="1957"/>
    <cellStyle name="Normal 17 4" xfId="1958"/>
    <cellStyle name="Normal 17 4 2" xfId="5329"/>
    <cellStyle name="Normal 17 5" xfId="1959"/>
    <cellStyle name="Normal 17 5 2" xfId="3898"/>
    <cellStyle name="Normal 17 5 2 2" xfId="5907"/>
    <cellStyle name="Normal 17 5 2 3" xfId="6330"/>
    <cellStyle name="Normal 17 5 3" xfId="5330"/>
    <cellStyle name="Normal 17 6" xfId="1960"/>
    <cellStyle name="Normal 17 6 2" xfId="3899"/>
    <cellStyle name="Normal 17 6 2 2" xfId="5908"/>
    <cellStyle name="Normal 17 6 2 3" xfId="6331"/>
    <cellStyle name="Normal 17 6 3" xfId="5331"/>
    <cellStyle name="Normal 17 7" xfId="1961"/>
    <cellStyle name="Normal 17 7 2" xfId="5332"/>
    <cellStyle name="Normal 17 8" xfId="1962"/>
    <cellStyle name="Normal 17 8 2" xfId="5333"/>
    <cellStyle name="Normal 17 9" xfId="1963"/>
    <cellStyle name="Normal 17_DET I REG" xfId="1964"/>
    <cellStyle name="Normal 18" xfId="1965"/>
    <cellStyle name="Normal 18 2" xfId="1966"/>
    <cellStyle name="Normal 18 2 2" xfId="1967"/>
    <cellStyle name="Normal 18 2 2 2" xfId="1968"/>
    <cellStyle name="Normal 18 2 2 2 2" xfId="5337"/>
    <cellStyle name="Normal 18 2 2 3" xfId="5336"/>
    <cellStyle name="Normal 18 2 3" xfId="1969"/>
    <cellStyle name="Normal 18 2 3 2" xfId="5338"/>
    <cellStyle name="Normal 18 2 4" xfId="5335"/>
    <cellStyle name="Normal 18 2_AVANCE PROTECCIÓN" xfId="1970"/>
    <cellStyle name="Normal 18 3" xfId="1971"/>
    <cellStyle name="Normal 18 3 2" xfId="5339"/>
    <cellStyle name="Normal 18 4" xfId="1972"/>
    <cellStyle name="Normal 18 4 2" xfId="3900"/>
    <cellStyle name="Normal 18 4 2 2" xfId="5909"/>
    <cellStyle name="Normal 18 4 2 3" xfId="6332"/>
    <cellStyle name="Normal 18 4 3" xfId="5340"/>
    <cellStyle name="Normal 18 5" xfId="1973"/>
    <cellStyle name="Normal 18 5 2" xfId="3901"/>
    <cellStyle name="Normal 18 5 2 2" xfId="5910"/>
    <cellStyle name="Normal 18 5 2 3" xfId="6333"/>
    <cellStyle name="Normal 18 5 3" xfId="5341"/>
    <cellStyle name="Normal 18 6" xfId="1974"/>
    <cellStyle name="Normal 18 6 2" xfId="5342"/>
    <cellStyle name="Normal 18 7" xfId="1975"/>
    <cellStyle name="Normal 18 7 2" xfId="5343"/>
    <cellStyle name="Normal 18 8" xfId="1976"/>
    <cellStyle name="Normal 18 9" xfId="5334"/>
    <cellStyle name="Normal 18_DET I REG" xfId="1977"/>
    <cellStyle name="Normal 19" xfId="1978"/>
    <cellStyle name="Normal 19 10" xfId="1979"/>
    <cellStyle name="Normal 19 10 2" xfId="3903"/>
    <cellStyle name="Normal 19 10 2 2" xfId="5912"/>
    <cellStyle name="Normal 19 10 2 3" xfId="6335"/>
    <cellStyle name="Normal 19 11" xfId="3902"/>
    <cellStyle name="Normal 19 11 2" xfId="5911"/>
    <cellStyle name="Normal 19 11 3" xfId="6334"/>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5"/>
    <cellStyle name="Normal 19 5 2 2 2" xfId="5914"/>
    <cellStyle name="Normal 19 5 2 2 3" xfId="6337"/>
    <cellStyle name="Normal 19 5 2 3" xfId="5344"/>
    <cellStyle name="Normal 19 5 3" xfId="1994"/>
    <cellStyle name="Normal 19 5 3 2" xfId="3906"/>
    <cellStyle name="Normal 19 5 4" xfId="1995"/>
    <cellStyle name="Normal 19 5 4 2" xfId="3907"/>
    <cellStyle name="Normal 19 5 4 2 2" xfId="5915"/>
    <cellStyle name="Normal 19 5 4 2 3" xfId="6338"/>
    <cellStyle name="Normal 19 5 4 3" xfId="5345"/>
    <cellStyle name="Normal 19 5 5" xfId="1996"/>
    <cellStyle name="Normal 19 5 5 2" xfId="3908"/>
    <cellStyle name="Normal 19 5 5 2 2" xfId="5916"/>
    <cellStyle name="Normal 19 5 5 2 3" xfId="6339"/>
    <cellStyle name="Normal 19 5 6" xfId="3904"/>
    <cellStyle name="Normal 19 5 6 2" xfId="5913"/>
    <cellStyle name="Normal 19 5 6 3" xfId="6336"/>
    <cellStyle name="Normal 19 5_INST $" xfId="1997"/>
    <cellStyle name="Normal 19 6" xfId="1998"/>
    <cellStyle name="Normal 19 6 2" xfId="1999"/>
    <cellStyle name="Normal 19 6 2 2" xfId="3910"/>
    <cellStyle name="Normal 19 6 2 2 2" xfId="5918"/>
    <cellStyle name="Normal 19 6 2 2 3" xfId="6341"/>
    <cellStyle name="Normal 19 6 2 3" xfId="5346"/>
    <cellStyle name="Normal 19 6 3" xfId="2000"/>
    <cellStyle name="Normal 19 6 3 2" xfId="3911"/>
    <cellStyle name="Normal 19 6 4" xfId="2001"/>
    <cellStyle name="Normal 19 6 4 2" xfId="3912"/>
    <cellStyle name="Normal 19 6 4 2 2" xfId="5919"/>
    <cellStyle name="Normal 19 6 4 2 3" xfId="6342"/>
    <cellStyle name="Normal 19 6 4 3" xfId="5347"/>
    <cellStyle name="Normal 19 6 5" xfId="2002"/>
    <cellStyle name="Normal 19 6 5 2" xfId="3913"/>
    <cellStyle name="Normal 19 6 5 2 2" xfId="5920"/>
    <cellStyle name="Normal 19 6 5 2 3" xfId="6343"/>
    <cellStyle name="Normal 19 6 6" xfId="3909"/>
    <cellStyle name="Normal 19 6 6 2" xfId="5917"/>
    <cellStyle name="Normal 19 6 6 3" xfId="6340"/>
    <cellStyle name="Normal 19 6_INST $" xfId="2003"/>
    <cellStyle name="Normal 19 7" xfId="2004"/>
    <cellStyle name="Normal 19 7 2" xfId="3914"/>
    <cellStyle name="Normal 19 7 2 2" xfId="5921"/>
    <cellStyle name="Normal 19 7 2 3" xfId="6344"/>
    <cellStyle name="Normal 19 7 3" xfId="5348"/>
    <cellStyle name="Normal 19 8" xfId="2005"/>
    <cellStyle name="Normal 19 8 2" xfId="3915"/>
    <cellStyle name="Normal 19 8 2 2" xfId="5922"/>
    <cellStyle name="Normal 19 8 2 3" xfId="6345"/>
    <cellStyle name="Normal 19 8 3" xfId="5349"/>
    <cellStyle name="Normal 19 9" xfId="2006"/>
    <cellStyle name="Normal 19 9 2" xfId="3916"/>
    <cellStyle name="Normal 19 9 2 2" xfId="5923"/>
    <cellStyle name="Normal 19 9 2 3" xfId="6346"/>
    <cellStyle name="Normal 19_AVANCE PROTECCIÓN" xfId="2007"/>
    <cellStyle name="Normal 2" xfId="2008"/>
    <cellStyle name="Normal 2 10" xfId="2009"/>
    <cellStyle name="Normal 2 10 2" xfId="5351"/>
    <cellStyle name="Normal 2 11" xfId="5884"/>
    <cellStyle name="Normal 2 15" xfId="2010"/>
    <cellStyle name="Normal 2 15 2" xfId="5352"/>
    <cellStyle name="Normal 2 16" xfId="2011"/>
    <cellStyle name="Normal 2 16 2" xfId="5353"/>
    <cellStyle name="Normal 2 18" xfId="2012"/>
    <cellStyle name="Normal 2 18 2" xfId="5354"/>
    <cellStyle name="Normal 2 2" xfId="2013"/>
    <cellStyle name="Normal 2 2 2" xfId="2014"/>
    <cellStyle name="Normal 2 2 2 2" xfId="5356"/>
    <cellStyle name="Normal 2 2 3" xfId="2015"/>
    <cellStyle name="Normal 2 2 3 2" xfId="5357"/>
    <cellStyle name="Normal 2 2 4" xfId="5355"/>
    <cellStyle name="Normal 2 2_Hoja2" xfId="2016"/>
    <cellStyle name="Normal 2 3" xfId="2017"/>
    <cellStyle name="Normal 2 3 2" xfId="2018"/>
    <cellStyle name="Normal 2 3 2 2" xfId="5359"/>
    <cellStyle name="Normal 2 3 3" xfId="5358"/>
    <cellStyle name="Normal 2 4" xfId="2019"/>
    <cellStyle name="Normal 2 4 10" xfId="3917"/>
    <cellStyle name="Normal 2 4 2" xfId="2020"/>
    <cellStyle name="Normal 2 4 3" xfId="2021"/>
    <cellStyle name="Normal 2 4 4" xfId="2022"/>
    <cellStyle name="Normal 2 4 5" xfId="2023"/>
    <cellStyle name="Normal 2 4 5 2" xfId="2024"/>
    <cellStyle name="Normal 2 4 5 2 2" xfId="3919"/>
    <cellStyle name="Normal 2 4 5 2 3" xfId="5360"/>
    <cellStyle name="Normal 2 4 5 3" xfId="2025"/>
    <cellStyle name="Normal 2 4 5 4" xfId="2026"/>
    <cellStyle name="Normal 2 4 5 4 2" xfId="3920"/>
    <cellStyle name="Normal 2 4 5 4 3" xfId="5361"/>
    <cellStyle name="Normal 2 4 5 5" xfId="2027"/>
    <cellStyle name="Normal 2 4 5 5 2" xfId="3921"/>
    <cellStyle name="Normal 2 4 5 6" xfId="3918"/>
    <cellStyle name="Normal 2 4 5_INST $" xfId="2028"/>
    <cellStyle name="Normal 2 4 6" xfId="2029"/>
    <cellStyle name="Normal 2 4 6 2" xfId="2030"/>
    <cellStyle name="Normal 2 4 6 2 2" xfId="3923"/>
    <cellStyle name="Normal 2 4 6 2 3" xfId="5362"/>
    <cellStyle name="Normal 2 4 6 3" xfId="2031"/>
    <cellStyle name="Normal 2 4 6 4" xfId="2032"/>
    <cellStyle name="Normal 2 4 6 4 2" xfId="3924"/>
    <cellStyle name="Normal 2 4 6 4 3" xfId="5363"/>
    <cellStyle name="Normal 2 4 6 5" xfId="2033"/>
    <cellStyle name="Normal 2 4 6 5 2" xfId="3925"/>
    <cellStyle name="Normal 2 4 6 6" xfId="3922"/>
    <cellStyle name="Normal 2 4 6_INST $" xfId="2034"/>
    <cellStyle name="Normal 2 4 7" xfId="2035"/>
    <cellStyle name="Normal 2 4 7 2" xfId="3926"/>
    <cellStyle name="Normal 2 4 7 3" xfId="5364"/>
    <cellStyle name="Normal 2 4 8" xfId="2036"/>
    <cellStyle name="Normal 2 4 8 2" xfId="3927"/>
    <cellStyle name="Normal 2 4 8 3" xfId="5365"/>
    <cellStyle name="Normal 2 4 9" xfId="2037"/>
    <cellStyle name="Normal 2 4 9 2" xfId="3928"/>
    <cellStyle name="Normal 2 4_AVANCE PROTECCIÓN" xfId="2038"/>
    <cellStyle name="Normal 2 5" xfId="2039"/>
    <cellStyle name="Normal 2 5 2" xfId="2040"/>
    <cellStyle name="Normal 2 5 2 2" xfId="2041"/>
    <cellStyle name="Normal 2 5 2 2 2" xfId="5368"/>
    <cellStyle name="Normal 2 5 2 3" xfId="5367"/>
    <cellStyle name="Normal 2 5 3" xfId="2042"/>
    <cellStyle name="Normal 2 5 3 2" xfId="2043"/>
    <cellStyle name="Normal 2 5 3 2 2" xfId="5370"/>
    <cellStyle name="Normal 2 5 3 3" xfId="5369"/>
    <cellStyle name="Normal 2 5 4" xfId="2044"/>
    <cellStyle name="Normal 2 5 4 2" xfId="5371"/>
    <cellStyle name="Normal 2 5 5" xfId="5366"/>
    <cellStyle name="Normal 2 5_AVANCE TOTAL" xfId="2045"/>
    <cellStyle name="Normal 2 6" xfId="2046"/>
    <cellStyle name="Normal 2 6 2" xfId="5372"/>
    <cellStyle name="Normal 2 7" xfId="2047"/>
    <cellStyle name="Normal 2 7 2" xfId="5373"/>
    <cellStyle name="Normal 2 8" xfId="2048"/>
    <cellStyle name="Normal 2 8 2" xfId="3929"/>
    <cellStyle name="Normal 2 8 3" xfId="5374"/>
    <cellStyle name="Normal 2 9" xfId="5350"/>
    <cellStyle name="Normal 2_AVANCE TOTAL" xfId="2049"/>
    <cellStyle name="Normal 20" xfId="2050"/>
    <cellStyle name="Normal 20 10" xfId="3930"/>
    <cellStyle name="Normal 20 10 2" xfId="5924"/>
    <cellStyle name="Normal 20 10 3" xfId="6347"/>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2"/>
    <cellStyle name="Normal 20 5 2 2 2" xfId="5926"/>
    <cellStyle name="Normal 20 5 2 2 3" xfId="6349"/>
    <cellStyle name="Normal 20 5 2 3" xfId="5375"/>
    <cellStyle name="Normal 20 5 3" xfId="2065"/>
    <cellStyle name="Normal 20 5 3 2" xfId="3933"/>
    <cellStyle name="Normal 20 5 4" xfId="2066"/>
    <cellStyle name="Normal 20 5 4 2" xfId="3934"/>
    <cellStyle name="Normal 20 5 4 2 2" xfId="5927"/>
    <cellStyle name="Normal 20 5 4 2 3" xfId="6351"/>
    <cellStyle name="Normal 20 5 4 3" xfId="5376"/>
    <cellStyle name="Normal 20 5 5" xfId="2067"/>
    <cellStyle name="Normal 20 5 5 2" xfId="3935"/>
    <cellStyle name="Normal 20 5 5 2 2" xfId="5928"/>
    <cellStyle name="Normal 20 5 5 2 3" xfId="6352"/>
    <cellStyle name="Normal 20 5 6" xfId="3931"/>
    <cellStyle name="Normal 20 5 6 2" xfId="5925"/>
    <cellStyle name="Normal 20 5 6 3" xfId="6348"/>
    <cellStyle name="Normal 20 5_INST $" xfId="2068"/>
    <cellStyle name="Normal 20 6" xfId="2069"/>
    <cellStyle name="Normal 20 6 2" xfId="2070"/>
    <cellStyle name="Normal 20 6 2 2" xfId="3937"/>
    <cellStyle name="Normal 20 6 2 2 2" xfId="5930"/>
    <cellStyle name="Normal 20 6 2 2 3" xfId="6354"/>
    <cellStyle name="Normal 20 6 2 3" xfId="5377"/>
    <cellStyle name="Normal 20 6 3" xfId="2071"/>
    <cellStyle name="Normal 20 6 3 2" xfId="3938"/>
    <cellStyle name="Normal 20 6 4" xfId="2072"/>
    <cellStyle name="Normal 20 6 4 2" xfId="3939"/>
    <cellStyle name="Normal 20 6 4 2 2" xfId="5931"/>
    <cellStyle name="Normal 20 6 4 2 3" xfId="6355"/>
    <cellStyle name="Normal 20 6 4 3" xfId="5378"/>
    <cellStyle name="Normal 20 6 5" xfId="2073"/>
    <cellStyle name="Normal 20 6 5 2" xfId="3940"/>
    <cellStyle name="Normal 20 6 5 2 2" xfId="5932"/>
    <cellStyle name="Normal 20 6 5 2 3" xfId="6356"/>
    <cellStyle name="Normal 20 6 6" xfId="3936"/>
    <cellStyle name="Normal 20 6 6 2" xfId="5929"/>
    <cellStyle name="Normal 20 6 6 3" xfId="6353"/>
    <cellStyle name="Normal 20 6_INST $" xfId="2074"/>
    <cellStyle name="Normal 20 7" xfId="2075"/>
    <cellStyle name="Normal 20 7 2" xfId="3941"/>
    <cellStyle name="Normal 20 7 2 2" xfId="5933"/>
    <cellStyle name="Normal 20 7 2 3" xfId="6357"/>
    <cellStyle name="Normal 20 7 3" xfId="5379"/>
    <cellStyle name="Normal 20 8" xfId="2076"/>
    <cellStyle name="Normal 20 8 2" xfId="3942"/>
    <cellStyle name="Normal 20 8 2 2" xfId="5934"/>
    <cellStyle name="Normal 20 8 2 3" xfId="6358"/>
    <cellStyle name="Normal 20 8 3" xfId="5380"/>
    <cellStyle name="Normal 20 9" xfId="2077"/>
    <cellStyle name="Normal 20 9 2" xfId="3943"/>
    <cellStyle name="Normal 20 9 2 2" xfId="5935"/>
    <cellStyle name="Normal 20 9 2 3" xfId="6359"/>
    <cellStyle name="Normal 20_AVANCE PROTECCIÓN" xfId="2078"/>
    <cellStyle name="Normal 21" xfId="2079"/>
    <cellStyle name="Normal 21 10" xfId="2080"/>
    <cellStyle name="Normal 21 10 2" xfId="3945"/>
    <cellStyle name="Normal 21 10 2 2" xfId="5937"/>
    <cellStyle name="Normal 21 10 2 3" xfId="6361"/>
    <cellStyle name="Normal 21 10 3" xfId="5381"/>
    <cellStyle name="Normal 21 11" xfId="2081"/>
    <cellStyle name="Normal 21 11 2" xfId="3946"/>
    <cellStyle name="Normal 21 11 2 2" xfId="5938"/>
    <cellStyle name="Normal 21 11 2 3" xfId="6362"/>
    <cellStyle name="Normal 21 12" xfId="2082"/>
    <cellStyle name="Normal 21 12 2" xfId="3947"/>
    <cellStyle name="Normal 21 12 2 2" xfId="5939"/>
    <cellStyle name="Normal 21 12 2 3" xfId="6363"/>
    <cellStyle name="Normal 21 13" xfId="3944"/>
    <cellStyle name="Normal 21 13 2" xfId="5936"/>
    <cellStyle name="Normal 21 13 3" xfId="6360"/>
    <cellStyle name="Normal 21 2" xfId="2083"/>
    <cellStyle name="Normal 21 2 10" xfId="3948"/>
    <cellStyle name="Normal 21 2 10 2" xfId="5940"/>
    <cellStyle name="Normal 21 2 10 3" xfId="6364"/>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50"/>
    <cellStyle name="Normal 21 2 5 2 2 2" xfId="5942"/>
    <cellStyle name="Normal 21 2 5 2 2 3" xfId="6366"/>
    <cellStyle name="Normal 21 2 5 2 3" xfId="5382"/>
    <cellStyle name="Normal 21 2 5 3" xfId="2098"/>
    <cellStyle name="Normal 21 2 5 3 2" xfId="3951"/>
    <cellStyle name="Normal 21 2 5 4" xfId="2099"/>
    <cellStyle name="Normal 21 2 5 4 2" xfId="3952"/>
    <cellStyle name="Normal 21 2 5 4 2 2" xfId="5943"/>
    <cellStyle name="Normal 21 2 5 4 2 3" xfId="6367"/>
    <cellStyle name="Normal 21 2 5 4 3" xfId="5383"/>
    <cellStyle name="Normal 21 2 5 5" xfId="2100"/>
    <cellStyle name="Normal 21 2 5 5 2" xfId="3953"/>
    <cellStyle name="Normal 21 2 5 5 2 2" xfId="5944"/>
    <cellStyle name="Normal 21 2 5 5 2 3" xfId="6368"/>
    <cellStyle name="Normal 21 2 5 6" xfId="3949"/>
    <cellStyle name="Normal 21 2 5 6 2" xfId="5941"/>
    <cellStyle name="Normal 21 2 5 6 3" xfId="6365"/>
    <cellStyle name="Normal 21 2 5_INST $" xfId="2101"/>
    <cellStyle name="Normal 21 2 6" xfId="2102"/>
    <cellStyle name="Normal 21 2 6 2" xfId="2103"/>
    <cellStyle name="Normal 21 2 6 2 2" xfId="3955"/>
    <cellStyle name="Normal 21 2 6 2 2 2" xfId="5946"/>
    <cellStyle name="Normal 21 2 6 2 2 3" xfId="6370"/>
    <cellStyle name="Normal 21 2 6 2 3" xfId="5384"/>
    <cellStyle name="Normal 21 2 6 3" xfId="2104"/>
    <cellStyle name="Normal 21 2 6 3 2" xfId="3956"/>
    <cellStyle name="Normal 21 2 6 4" xfId="2105"/>
    <cellStyle name="Normal 21 2 6 4 2" xfId="3957"/>
    <cellStyle name="Normal 21 2 6 4 2 2" xfId="5947"/>
    <cellStyle name="Normal 21 2 6 4 2 3" xfId="6371"/>
    <cellStyle name="Normal 21 2 6 4 3" xfId="5385"/>
    <cellStyle name="Normal 21 2 6 5" xfId="2106"/>
    <cellStyle name="Normal 21 2 6 5 2" xfId="3958"/>
    <cellStyle name="Normal 21 2 6 5 2 2" xfId="5948"/>
    <cellStyle name="Normal 21 2 6 5 2 3" xfId="6372"/>
    <cellStyle name="Normal 21 2 6 6" xfId="3954"/>
    <cellStyle name="Normal 21 2 6 6 2" xfId="5945"/>
    <cellStyle name="Normal 21 2 6 6 3" xfId="6369"/>
    <cellStyle name="Normal 21 2 6_INST $" xfId="2107"/>
    <cellStyle name="Normal 21 2 7" xfId="2108"/>
    <cellStyle name="Normal 21 2 7 2" xfId="3959"/>
    <cellStyle name="Normal 21 2 7 2 2" xfId="5949"/>
    <cellStyle name="Normal 21 2 7 2 3" xfId="6373"/>
    <cellStyle name="Normal 21 2 7 3" xfId="5386"/>
    <cellStyle name="Normal 21 2 8" xfId="2109"/>
    <cellStyle name="Normal 21 2 8 2" xfId="3960"/>
    <cellStyle name="Normal 21 2 8 2 2" xfId="5950"/>
    <cellStyle name="Normal 21 2 8 2 3" xfId="6374"/>
    <cellStyle name="Normal 21 2 8 3" xfId="5387"/>
    <cellStyle name="Normal 21 2 9" xfId="2110"/>
    <cellStyle name="Normal 21 2 9 2" xfId="3961"/>
    <cellStyle name="Normal 21 2 9 2 2" xfId="5951"/>
    <cellStyle name="Normal 21 2 9 2 3" xfId="6375"/>
    <cellStyle name="Normal 21 2_AVANCE PROTECCIÓN" xfId="2111"/>
    <cellStyle name="Normal 21 3" xfId="2112"/>
    <cellStyle name="Normal 21 3 2" xfId="2113"/>
    <cellStyle name="Normal 21 3 2 2" xfId="5389"/>
    <cellStyle name="Normal 21 3 3" xfId="5388"/>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3"/>
    <cellStyle name="Normal 21 7 2 2 2" xfId="5953"/>
    <cellStyle name="Normal 21 7 2 2 3" xfId="6377"/>
    <cellStyle name="Normal 21 7 2 3" xfId="5390"/>
    <cellStyle name="Normal 21 7 3" xfId="2128"/>
    <cellStyle name="Normal 21 7 3 2" xfId="3964"/>
    <cellStyle name="Normal 21 7 4" xfId="2129"/>
    <cellStyle name="Normal 21 7 4 2" xfId="3965"/>
    <cellStyle name="Normal 21 7 4 2 2" xfId="5954"/>
    <cellStyle name="Normal 21 7 4 2 3" xfId="6378"/>
    <cellStyle name="Normal 21 7 4 3" xfId="5391"/>
    <cellStyle name="Normal 21 7 5" xfId="2130"/>
    <cellStyle name="Normal 21 7 5 2" xfId="3966"/>
    <cellStyle name="Normal 21 7 5 2 2" xfId="5955"/>
    <cellStyle name="Normal 21 7 5 2 3" xfId="6379"/>
    <cellStyle name="Normal 21 7 6" xfId="3962"/>
    <cellStyle name="Normal 21 7 6 2" xfId="5952"/>
    <cellStyle name="Normal 21 7 6 3" xfId="6376"/>
    <cellStyle name="Normal 21 7_INST $" xfId="2131"/>
    <cellStyle name="Normal 21 8" xfId="2132"/>
    <cellStyle name="Normal 21 8 2" xfId="2133"/>
    <cellStyle name="Normal 21 8 2 2" xfId="3968"/>
    <cellStyle name="Normal 21 8 2 2 2" xfId="5957"/>
    <cellStyle name="Normal 21 8 2 2 3" xfId="6381"/>
    <cellStyle name="Normal 21 8 2 3" xfId="5392"/>
    <cellStyle name="Normal 21 8 3" xfId="2134"/>
    <cellStyle name="Normal 21 8 3 2" xfId="3969"/>
    <cellStyle name="Normal 21 8 4" xfId="2135"/>
    <cellStyle name="Normal 21 8 4 2" xfId="3970"/>
    <cellStyle name="Normal 21 8 4 2 2" xfId="5958"/>
    <cellStyle name="Normal 21 8 4 2 3" xfId="6382"/>
    <cellStyle name="Normal 21 8 4 3" xfId="5393"/>
    <cellStyle name="Normal 21 8 5" xfId="2136"/>
    <cellStyle name="Normal 21 8 5 2" xfId="3971"/>
    <cellStyle name="Normal 21 8 5 2 2" xfId="5959"/>
    <cellStyle name="Normal 21 8 5 2 3" xfId="6383"/>
    <cellStyle name="Normal 21 8 6" xfId="3967"/>
    <cellStyle name="Normal 21 8 6 2" xfId="5956"/>
    <cellStyle name="Normal 21 8 6 3" xfId="6380"/>
    <cellStyle name="Normal 21 8_INST $" xfId="2137"/>
    <cellStyle name="Normal 21 9" xfId="2138"/>
    <cellStyle name="Normal 21 9 2" xfId="3972"/>
    <cellStyle name="Normal 21 9 2 2" xfId="5960"/>
    <cellStyle name="Normal 21 9 2 3" xfId="6384"/>
    <cellStyle name="Normal 21 9 3" xfId="5394"/>
    <cellStyle name="Normal 21_AVANCE JUSTICIA JUVENIL" xfId="2139"/>
    <cellStyle name="Normal 22" xfId="2140"/>
    <cellStyle name="Normal 22 10" xfId="2141"/>
    <cellStyle name="Normal 22 10 2" xfId="3974"/>
    <cellStyle name="Normal 22 10 2 2" xfId="5962"/>
    <cellStyle name="Normal 22 10 2 3" xfId="6386"/>
    <cellStyle name="Normal 22 11" xfId="3973"/>
    <cellStyle name="Normal 22 11 2" xfId="5961"/>
    <cellStyle name="Normal 22 11 3" xfId="6385"/>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6"/>
    <cellStyle name="Normal 22 5 2 2 2" xfId="5964"/>
    <cellStyle name="Normal 22 5 2 2 3" xfId="6388"/>
    <cellStyle name="Normal 22 5 2 3" xfId="5395"/>
    <cellStyle name="Normal 22 5 3" xfId="2156"/>
    <cellStyle name="Normal 22 5 3 2" xfId="3977"/>
    <cellStyle name="Normal 22 5 4" xfId="2157"/>
    <cellStyle name="Normal 22 5 4 2" xfId="3978"/>
    <cellStyle name="Normal 22 5 4 2 2" xfId="5965"/>
    <cellStyle name="Normal 22 5 4 2 3" xfId="6389"/>
    <cellStyle name="Normal 22 5 4 3" xfId="5396"/>
    <cellStyle name="Normal 22 5 5" xfId="2158"/>
    <cellStyle name="Normal 22 5 5 2" xfId="3979"/>
    <cellStyle name="Normal 22 5 5 2 2" xfId="5966"/>
    <cellStyle name="Normal 22 5 5 2 3" xfId="6390"/>
    <cellStyle name="Normal 22 5 6" xfId="3975"/>
    <cellStyle name="Normal 22 5 6 2" xfId="5963"/>
    <cellStyle name="Normal 22 5 6 3" xfId="6387"/>
    <cellStyle name="Normal 22 5_INST $" xfId="2159"/>
    <cellStyle name="Normal 22 6" xfId="2160"/>
    <cellStyle name="Normal 22 6 2" xfId="2161"/>
    <cellStyle name="Normal 22 6 2 2" xfId="3981"/>
    <cellStyle name="Normal 22 6 2 2 2" xfId="5968"/>
    <cellStyle name="Normal 22 6 2 2 3" xfId="6392"/>
    <cellStyle name="Normal 22 6 2 3" xfId="5397"/>
    <cellStyle name="Normal 22 6 3" xfId="2162"/>
    <cellStyle name="Normal 22 6 3 2" xfId="3982"/>
    <cellStyle name="Normal 22 6 4" xfId="2163"/>
    <cellStyle name="Normal 22 6 4 2" xfId="3983"/>
    <cellStyle name="Normal 22 6 4 2 2" xfId="5969"/>
    <cellStyle name="Normal 22 6 4 2 3" xfId="6393"/>
    <cellStyle name="Normal 22 6 4 3" xfId="5398"/>
    <cellStyle name="Normal 22 6 5" xfId="2164"/>
    <cellStyle name="Normal 22 6 5 2" xfId="3984"/>
    <cellStyle name="Normal 22 6 5 2 2" xfId="5970"/>
    <cellStyle name="Normal 22 6 5 2 3" xfId="6394"/>
    <cellStyle name="Normal 22 6 6" xfId="3980"/>
    <cellStyle name="Normal 22 6 6 2" xfId="5967"/>
    <cellStyle name="Normal 22 6 6 3" xfId="6391"/>
    <cellStyle name="Normal 22 6_INST $" xfId="2165"/>
    <cellStyle name="Normal 22 7" xfId="2166"/>
    <cellStyle name="Normal 22 7 2" xfId="3985"/>
    <cellStyle name="Normal 22 7 2 2" xfId="5971"/>
    <cellStyle name="Normal 22 7 2 3" xfId="6395"/>
    <cellStyle name="Normal 22 7 3" xfId="5399"/>
    <cellStyle name="Normal 22 8" xfId="2167"/>
    <cellStyle name="Normal 22 8 2" xfId="3986"/>
    <cellStyle name="Normal 22 8 2 2" xfId="5972"/>
    <cellStyle name="Normal 22 8 2 3" xfId="6396"/>
    <cellStyle name="Normal 22 8 3" xfId="5400"/>
    <cellStyle name="Normal 22 9" xfId="2168"/>
    <cellStyle name="Normal 22 9 2" xfId="3987"/>
    <cellStyle name="Normal 22 9 2 2" xfId="5973"/>
    <cellStyle name="Normal 22 9 2 3" xfId="6397"/>
    <cellStyle name="Normal 22_AVANCE PROTECCIÓN" xfId="2169"/>
    <cellStyle name="Normal 23" xfId="2170"/>
    <cellStyle name="Normal 23 10" xfId="2171"/>
    <cellStyle name="Normal 23 10 2" xfId="3989"/>
    <cellStyle name="Normal 23 10 2 2" xfId="5975"/>
    <cellStyle name="Normal 23 10 2 3" xfId="6399"/>
    <cellStyle name="Normal 23 11" xfId="3988"/>
    <cellStyle name="Normal 23 11 2" xfId="5974"/>
    <cellStyle name="Normal 23 11 3" xfId="6398"/>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1"/>
    <cellStyle name="Normal 23 5 2 2 2" xfId="5977"/>
    <cellStyle name="Normal 23 5 2 2 3" xfId="6401"/>
    <cellStyle name="Normal 23 5 2 3" xfId="5401"/>
    <cellStyle name="Normal 23 5 3" xfId="2186"/>
    <cellStyle name="Normal 23 5 3 2" xfId="3992"/>
    <cellStyle name="Normal 23 5 4" xfId="2187"/>
    <cellStyle name="Normal 23 5 4 2" xfId="3993"/>
    <cellStyle name="Normal 23 5 4 2 2" xfId="5978"/>
    <cellStyle name="Normal 23 5 4 2 3" xfId="6402"/>
    <cellStyle name="Normal 23 5 4 3" xfId="5402"/>
    <cellStyle name="Normal 23 5 5" xfId="2188"/>
    <cellStyle name="Normal 23 5 5 2" xfId="3994"/>
    <cellStyle name="Normal 23 5 5 2 2" xfId="5979"/>
    <cellStyle name="Normal 23 5 5 2 3" xfId="6403"/>
    <cellStyle name="Normal 23 5 6" xfId="3990"/>
    <cellStyle name="Normal 23 5 6 2" xfId="5976"/>
    <cellStyle name="Normal 23 5 6 3" xfId="6400"/>
    <cellStyle name="Normal 23 5_INST $" xfId="2189"/>
    <cellStyle name="Normal 23 6" xfId="2190"/>
    <cellStyle name="Normal 23 6 2" xfId="2191"/>
    <cellStyle name="Normal 23 6 2 2" xfId="3996"/>
    <cellStyle name="Normal 23 6 2 2 2" xfId="5981"/>
    <cellStyle name="Normal 23 6 2 2 3" xfId="6405"/>
    <cellStyle name="Normal 23 6 2 3" xfId="5403"/>
    <cellStyle name="Normal 23 6 3" xfId="2192"/>
    <cellStyle name="Normal 23 6 3 2" xfId="3997"/>
    <cellStyle name="Normal 23 6 4" xfId="2193"/>
    <cellStyle name="Normal 23 6 4 2" xfId="3998"/>
    <cellStyle name="Normal 23 6 4 2 2" xfId="5982"/>
    <cellStyle name="Normal 23 6 4 2 3" xfId="6406"/>
    <cellStyle name="Normal 23 6 4 3" xfId="5404"/>
    <cellStyle name="Normal 23 6 5" xfId="2194"/>
    <cellStyle name="Normal 23 6 5 2" xfId="3999"/>
    <cellStyle name="Normal 23 6 5 2 2" xfId="5983"/>
    <cellStyle name="Normal 23 6 5 2 3" xfId="6407"/>
    <cellStyle name="Normal 23 6 6" xfId="3995"/>
    <cellStyle name="Normal 23 6 6 2" xfId="5980"/>
    <cellStyle name="Normal 23 6 6 3" xfId="6404"/>
    <cellStyle name="Normal 23 6_INST $" xfId="2195"/>
    <cellStyle name="Normal 23 7" xfId="2196"/>
    <cellStyle name="Normal 23 7 2" xfId="4000"/>
    <cellStyle name="Normal 23 7 2 2" xfId="5984"/>
    <cellStyle name="Normal 23 7 2 3" xfId="6408"/>
    <cellStyle name="Normal 23 7 3" xfId="5405"/>
    <cellStyle name="Normal 23 8" xfId="2197"/>
    <cellStyle name="Normal 23 8 2" xfId="4001"/>
    <cellStyle name="Normal 23 8 2 2" xfId="5985"/>
    <cellStyle name="Normal 23 8 2 3" xfId="6409"/>
    <cellStyle name="Normal 23 8 3" xfId="5406"/>
    <cellStyle name="Normal 23 9" xfId="2198"/>
    <cellStyle name="Normal 23 9 2" xfId="4002"/>
    <cellStyle name="Normal 23 9 2 2" xfId="5986"/>
    <cellStyle name="Normal 23 9 2 3" xfId="6410"/>
    <cellStyle name="Normal 23_AVANCE PROTECCIÓN" xfId="2199"/>
    <cellStyle name="Normal 24" xfId="2200"/>
    <cellStyle name="Normal 24 2" xfId="2201"/>
    <cellStyle name="Normal 24 2 2" xfId="5408"/>
    <cellStyle name="Normal 24 3" xfId="2202"/>
    <cellStyle name="Normal 24 3 2" xfId="4003"/>
    <cellStyle name="Normal 24 3 2 2" xfId="5987"/>
    <cellStyle name="Normal 24 3 2 3" xfId="6411"/>
    <cellStyle name="Normal 24 3 3" xfId="5409"/>
    <cellStyle name="Normal 24 4" xfId="2203"/>
    <cellStyle name="Normal 24 4 2" xfId="5410"/>
    <cellStyle name="Normal 24 5" xfId="2204"/>
    <cellStyle name="Normal 24 5 2" xfId="5411"/>
    <cellStyle name="Normal 24 6" xfId="2205"/>
    <cellStyle name="Normal 24 7" xfId="5407"/>
    <cellStyle name="Normal 25" xfId="2206"/>
    <cellStyle name="Normal 25 10" xfId="4004"/>
    <cellStyle name="Normal 25 10 2" xfId="5988"/>
    <cellStyle name="Normal 25 10 3" xfId="6412"/>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6"/>
    <cellStyle name="Normal 25 5 2 2 2" xfId="5990"/>
    <cellStyle name="Normal 25 5 2 2 3" xfId="6414"/>
    <cellStyle name="Normal 25 5 2 3" xfId="5412"/>
    <cellStyle name="Normal 25 5 3" xfId="2221"/>
    <cellStyle name="Normal 25 5 3 2" xfId="4007"/>
    <cellStyle name="Normal 25 5 4" xfId="2222"/>
    <cellStyle name="Normal 25 5 4 2" xfId="4008"/>
    <cellStyle name="Normal 25 5 4 2 2" xfId="5991"/>
    <cellStyle name="Normal 25 5 4 2 3" xfId="6415"/>
    <cellStyle name="Normal 25 5 4 3" xfId="5413"/>
    <cellStyle name="Normal 25 5 5" xfId="2223"/>
    <cellStyle name="Normal 25 5 5 2" xfId="4009"/>
    <cellStyle name="Normal 25 5 5 2 2" xfId="5992"/>
    <cellStyle name="Normal 25 5 5 2 3" xfId="6416"/>
    <cellStyle name="Normal 25 5 6" xfId="4005"/>
    <cellStyle name="Normal 25 5 6 2" xfId="5989"/>
    <cellStyle name="Normal 25 5 6 3" xfId="6413"/>
    <cellStyle name="Normal 25 5_INST $" xfId="2224"/>
    <cellStyle name="Normal 25 6" xfId="2225"/>
    <cellStyle name="Normal 25 6 2" xfId="2226"/>
    <cellStyle name="Normal 25 6 2 2" xfId="4011"/>
    <cellStyle name="Normal 25 6 2 2 2" xfId="5994"/>
    <cellStyle name="Normal 25 6 2 2 3" xfId="6418"/>
    <cellStyle name="Normal 25 6 2 3" xfId="5414"/>
    <cellStyle name="Normal 25 6 3" xfId="2227"/>
    <cellStyle name="Normal 25 6 3 2" xfId="4012"/>
    <cellStyle name="Normal 25 6 4" xfId="2228"/>
    <cellStyle name="Normal 25 6 4 2" xfId="4013"/>
    <cellStyle name="Normal 25 6 4 2 2" xfId="5995"/>
    <cellStyle name="Normal 25 6 4 2 3" xfId="6419"/>
    <cellStyle name="Normal 25 6 4 3" xfId="5415"/>
    <cellStyle name="Normal 25 6 5" xfId="2229"/>
    <cellStyle name="Normal 25 6 5 2" xfId="4014"/>
    <cellStyle name="Normal 25 6 5 2 2" xfId="5996"/>
    <cellStyle name="Normal 25 6 5 2 3" xfId="6420"/>
    <cellStyle name="Normal 25 6 6" xfId="4010"/>
    <cellStyle name="Normal 25 6 6 2" xfId="5993"/>
    <cellStyle name="Normal 25 6 6 3" xfId="6417"/>
    <cellStyle name="Normal 25 6_INST $" xfId="2230"/>
    <cellStyle name="Normal 25 7" xfId="2231"/>
    <cellStyle name="Normal 25 7 2" xfId="4015"/>
    <cellStyle name="Normal 25 7 2 2" xfId="5997"/>
    <cellStyle name="Normal 25 7 2 3" xfId="6421"/>
    <cellStyle name="Normal 25 7 3" xfId="5416"/>
    <cellStyle name="Normal 25 8" xfId="2232"/>
    <cellStyle name="Normal 25 8 2" xfId="4016"/>
    <cellStyle name="Normal 25 8 2 2" xfId="5998"/>
    <cellStyle name="Normal 25 8 2 3" xfId="6422"/>
    <cellStyle name="Normal 25 8 3" xfId="5417"/>
    <cellStyle name="Normal 25 9" xfId="2233"/>
    <cellStyle name="Normal 25 9 2" xfId="4017"/>
    <cellStyle name="Normal 25 9 2 2" xfId="5999"/>
    <cellStyle name="Normal 25 9 2 3" xfId="6423"/>
    <cellStyle name="Normal 25_AVANCE PROTECCIÓN" xfId="2234"/>
    <cellStyle name="Normal 26" xfId="2235"/>
    <cellStyle name="Normal 26 10" xfId="2236"/>
    <cellStyle name="Normal 26 10 2" xfId="4019"/>
    <cellStyle name="Normal 26 10 2 2" xfId="6001"/>
    <cellStyle name="Normal 26 10 2 3" xfId="6425"/>
    <cellStyle name="Normal 26 11" xfId="4018"/>
    <cellStyle name="Normal 26 11 2" xfId="6000"/>
    <cellStyle name="Normal 26 11 3" xfId="6424"/>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1"/>
    <cellStyle name="Normal 26 5 2 2 2" xfId="6003"/>
    <cellStyle name="Normal 26 5 2 2 3" xfId="6427"/>
    <cellStyle name="Normal 26 5 2 3" xfId="5418"/>
    <cellStyle name="Normal 26 5 3" xfId="2251"/>
    <cellStyle name="Normal 26 5 3 2" xfId="4022"/>
    <cellStyle name="Normal 26 5 4" xfId="2252"/>
    <cellStyle name="Normal 26 5 4 2" xfId="4023"/>
    <cellStyle name="Normal 26 5 4 2 2" xfId="6004"/>
    <cellStyle name="Normal 26 5 4 2 3" xfId="6428"/>
    <cellStyle name="Normal 26 5 4 3" xfId="5419"/>
    <cellStyle name="Normal 26 5 5" xfId="2253"/>
    <cellStyle name="Normal 26 5 5 2" xfId="4024"/>
    <cellStyle name="Normal 26 5 5 2 2" xfId="6005"/>
    <cellStyle name="Normal 26 5 5 2 3" xfId="6429"/>
    <cellStyle name="Normal 26 5 6" xfId="4020"/>
    <cellStyle name="Normal 26 5 6 2" xfId="6002"/>
    <cellStyle name="Normal 26 5 6 3" xfId="6426"/>
    <cellStyle name="Normal 26 5_INST $" xfId="2254"/>
    <cellStyle name="Normal 26 6" xfId="2255"/>
    <cellStyle name="Normal 26 6 2" xfId="2256"/>
    <cellStyle name="Normal 26 6 2 2" xfId="4026"/>
    <cellStyle name="Normal 26 6 2 2 2" xfId="6007"/>
    <cellStyle name="Normal 26 6 2 2 3" xfId="6431"/>
    <cellStyle name="Normal 26 6 2 3" xfId="5420"/>
    <cellStyle name="Normal 26 6 3" xfId="2257"/>
    <cellStyle name="Normal 26 6 3 2" xfId="4027"/>
    <cellStyle name="Normal 26 6 4" xfId="2258"/>
    <cellStyle name="Normal 26 6 4 2" xfId="4028"/>
    <cellStyle name="Normal 26 6 4 2 2" xfId="6008"/>
    <cellStyle name="Normal 26 6 4 2 3" xfId="6432"/>
    <cellStyle name="Normal 26 6 4 3" xfId="5421"/>
    <cellStyle name="Normal 26 6 5" xfId="2259"/>
    <cellStyle name="Normal 26 6 5 2" xfId="4029"/>
    <cellStyle name="Normal 26 6 5 2 2" xfId="6009"/>
    <cellStyle name="Normal 26 6 5 2 3" xfId="6433"/>
    <cellStyle name="Normal 26 6 6" xfId="4025"/>
    <cellStyle name="Normal 26 6 6 2" xfId="6006"/>
    <cellStyle name="Normal 26 6 6 3" xfId="6430"/>
    <cellStyle name="Normal 26 6_INST $" xfId="2260"/>
    <cellStyle name="Normal 26 7" xfId="2261"/>
    <cellStyle name="Normal 26 7 2" xfId="4030"/>
    <cellStyle name="Normal 26 7 2 2" xfId="6010"/>
    <cellStyle name="Normal 26 7 2 3" xfId="6434"/>
    <cellStyle name="Normal 26 7 3" xfId="5422"/>
    <cellStyle name="Normal 26 8" xfId="2262"/>
    <cellStyle name="Normal 26 8 2" xfId="4031"/>
    <cellStyle name="Normal 26 8 2 2" xfId="6011"/>
    <cellStyle name="Normal 26 8 2 3" xfId="6435"/>
    <cellStyle name="Normal 26 8 3" xfId="5423"/>
    <cellStyle name="Normal 26 9" xfId="2263"/>
    <cellStyle name="Normal 26 9 2" xfId="4032"/>
    <cellStyle name="Normal 26 9 2 2" xfId="6012"/>
    <cellStyle name="Normal 26 9 2 3" xfId="6436"/>
    <cellStyle name="Normal 26_AVANCE PROTECCIÓN" xfId="2264"/>
    <cellStyle name="Normal 27" xfId="2265"/>
    <cellStyle name="Normal 27 10" xfId="2266"/>
    <cellStyle name="Normal 27 10 2" xfId="5424"/>
    <cellStyle name="Normal 27 11" xfId="2267"/>
    <cellStyle name="Normal 27 11 2" xfId="4033"/>
    <cellStyle name="Normal 27 11 2 2" xfId="6013"/>
    <cellStyle name="Normal 27 11 2 3" xfId="6437"/>
    <cellStyle name="Normal 27 11 3" xfId="5425"/>
    <cellStyle name="Normal 27 12" xfId="2268"/>
    <cellStyle name="Normal 27 12 2" xfId="5426"/>
    <cellStyle name="Normal 27 13" xfId="2269"/>
    <cellStyle name="Normal 27 13 2" xfId="5427"/>
    <cellStyle name="Normal 27 14" xfId="2270"/>
    <cellStyle name="Normal 27 14 2" xfId="5428"/>
    <cellStyle name="Normal 27 15" xfId="2271"/>
    <cellStyle name="Normal 27 2" xfId="2272"/>
    <cellStyle name="Normal 27 2 2" xfId="2273"/>
    <cellStyle name="Normal 27 2 2 2" xfId="5430"/>
    <cellStyle name="Normal 27 2 3" xfId="5429"/>
    <cellStyle name="Normal 27 3" xfId="2274"/>
    <cellStyle name="Normal 27 3 2" xfId="2275"/>
    <cellStyle name="Normal 27 3 2 2" xfId="5432"/>
    <cellStyle name="Normal 27 3 3" xfId="5431"/>
    <cellStyle name="Normal 27 3_AVANCE TOTAL" xfId="2276"/>
    <cellStyle name="Normal 27 4" xfId="2277"/>
    <cellStyle name="Normal 27 4 2" xfId="5433"/>
    <cellStyle name="Normal 27 5" xfId="2278"/>
    <cellStyle name="Normal 27 5 2" xfId="5434"/>
    <cellStyle name="Normal 27 6" xfId="2279"/>
    <cellStyle name="Normal 27 6 2" xfId="5435"/>
    <cellStyle name="Normal 27 7" xfId="2280"/>
    <cellStyle name="Normal 27 7 2" xfId="2281"/>
    <cellStyle name="Normal 27 7 2 2" xfId="5437"/>
    <cellStyle name="Normal 27 7 3" xfId="5436"/>
    <cellStyle name="Normal 27 7_AVANCE TOTAL" xfId="2282"/>
    <cellStyle name="Normal 27 8" xfId="2283"/>
    <cellStyle name="Normal 27 8 2" xfId="2284"/>
    <cellStyle name="Normal 27 8 2 2" xfId="5439"/>
    <cellStyle name="Normal 27 8 3" xfId="2285"/>
    <cellStyle name="Normal 27 8 3 2" xfId="2286"/>
    <cellStyle name="Normal 27 8 3 2 2" xfId="5441"/>
    <cellStyle name="Normal 27 8 3 3" xfId="5440"/>
    <cellStyle name="Normal 27 8 3_INST $" xfId="2287"/>
    <cellStyle name="Normal 27 8 4" xfId="2288"/>
    <cellStyle name="Normal 27 8 4 2" xfId="5442"/>
    <cellStyle name="Normal 27 8 5" xfId="5438"/>
    <cellStyle name="Normal 27 8_INST $" xfId="2289"/>
    <cellStyle name="Normal 27 9" xfId="2290"/>
    <cellStyle name="Normal 27 9 2" xfId="2291"/>
    <cellStyle name="Normal 27 9 2 2" xfId="5444"/>
    <cellStyle name="Normal 27 9 3" xfId="5443"/>
    <cellStyle name="Normal 27 9_INST $" xfId="2292"/>
    <cellStyle name="Normal 27_AVANCE PROTECCIÓN" xfId="2293"/>
    <cellStyle name="Normal 28" xfId="2294"/>
    <cellStyle name="Normal 28 2" xfId="2295"/>
    <cellStyle name="Normal 28 2 2" xfId="2296"/>
    <cellStyle name="Normal 28 2 2 2" xfId="5447"/>
    <cellStyle name="Normal 28 2 3" xfId="5446"/>
    <cellStyle name="Normal 28 3" xfId="2297"/>
    <cellStyle name="Normal 28 3 2" xfId="2298"/>
    <cellStyle name="Normal 28 3 2 2" xfId="5449"/>
    <cellStyle name="Normal 28 3 3" xfId="5448"/>
    <cellStyle name="Normal 28 4" xfId="2299"/>
    <cellStyle name="Normal 28 4 2" xfId="5450"/>
    <cellStyle name="Normal 28 5" xfId="2300"/>
    <cellStyle name="Normal 28 5 2" xfId="4034"/>
    <cellStyle name="Normal 28 5 2 2" xfId="6014"/>
    <cellStyle name="Normal 28 5 2 3" xfId="6438"/>
    <cellStyle name="Normal 28 5 3" xfId="5451"/>
    <cellStyle name="Normal 28 6" xfId="2301"/>
    <cellStyle name="Normal 28 6 2" xfId="5452"/>
    <cellStyle name="Normal 28 7" xfId="2302"/>
    <cellStyle name="Normal 28 7 2" xfId="5453"/>
    <cellStyle name="Normal 28 8" xfId="2303"/>
    <cellStyle name="Normal 28 9" xfId="5445"/>
    <cellStyle name="Normal 28_AVANCE TOTAL" xfId="2304"/>
    <cellStyle name="Normal 29" xfId="2305"/>
    <cellStyle name="Normal 29 2" xfId="2306"/>
    <cellStyle name="Normal 29 2 2" xfId="2307"/>
    <cellStyle name="Normal 29 2 2 2" xfId="5456"/>
    <cellStyle name="Normal 29 2 3" xfId="5455"/>
    <cellStyle name="Normal 29 3" xfId="2308"/>
    <cellStyle name="Normal 29 3 2" xfId="2309"/>
    <cellStyle name="Normal 29 3 2 2" xfId="5458"/>
    <cellStyle name="Normal 29 3 3" xfId="5457"/>
    <cellStyle name="Normal 29 4" xfId="2310"/>
    <cellStyle name="Normal 29 4 2" xfId="5459"/>
    <cellStyle name="Normal 29 5" xfId="2311"/>
    <cellStyle name="Normal 29 5 2" xfId="4035"/>
    <cellStyle name="Normal 29 5 2 2" xfId="6015"/>
    <cellStyle name="Normal 29 5 2 3" xfId="6439"/>
    <cellStyle name="Normal 29 5 3" xfId="5460"/>
    <cellStyle name="Normal 29 6" xfId="2312"/>
    <cellStyle name="Normal 29 6 2" xfId="5461"/>
    <cellStyle name="Normal 29 7" xfId="2313"/>
    <cellStyle name="Normal 29 7 2" xfId="5462"/>
    <cellStyle name="Normal 29 8" xfId="2314"/>
    <cellStyle name="Normal 29 9" xfId="5454"/>
    <cellStyle name="Normal 29_AVANCE TOTAL" xfId="2315"/>
    <cellStyle name="Normal 3" xfId="2316"/>
    <cellStyle name="Normal 3 10" xfId="2317"/>
    <cellStyle name="Normal 3 10 2" xfId="2318"/>
    <cellStyle name="Normal 3 10 2 2" xfId="5464"/>
    <cellStyle name="Normal 3 10 3" xfId="5463"/>
    <cellStyle name="Normal 3 10_AVANCE TOTAL" xfId="2319"/>
    <cellStyle name="Normal 3 11" xfId="2320"/>
    <cellStyle name="Normal 3 11 2" xfId="5465"/>
    <cellStyle name="Normal 3 12" xfId="2321"/>
    <cellStyle name="Normal 3 12 2" xfId="5466"/>
    <cellStyle name="Normal 3 13" xfId="2322"/>
    <cellStyle name="Normal 3 13 2" xfId="2323"/>
    <cellStyle name="Normal 3 13 2 2" xfId="5468"/>
    <cellStyle name="Normal 3 13 3" xfId="5467"/>
    <cellStyle name="Normal 3 13_AVANCE TOTAL" xfId="2324"/>
    <cellStyle name="Normal 3 14" xfId="2325"/>
    <cellStyle name="Normal 3 14 2" xfId="2326"/>
    <cellStyle name="Normal 3 14 2 2" xfId="5470"/>
    <cellStyle name="Normal 3 14 3" xfId="2327"/>
    <cellStyle name="Normal 3 14 3 2" xfId="2328"/>
    <cellStyle name="Normal 3 14 3 2 2" xfId="5472"/>
    <cellStyle name="Normal 3 14 3 3" xfId="5471"/>
    <cellStyle name="Normal 3 14 3_INST $" xfId="2329"/>
    <cellStyle name="Normal 3 14 4" xfId="2330"/>
    <cellStyle name="Normal 3 14 4 2" xfId="5473"/>
    <cellStyle name="Normal 3 14 5" xfId="5469"/>
    <cellStyle name="Normal 3 14_INST $" xfId="2331"/>
    <cellStyle name="Normal 3 15" xfId="2332"/>
    <cellStyle name="Normal 3 15 2" xfId="2333"/>
    <cellStyle name="Normal 3 15 2 2" xfId="5475"/>
    <cellStyle name="Normal 3 15 3" xfId="5474"/>
    <cellStyle name="Normal 3 15_INST $" xfId="2334"/>
    <cellStyle name="Normal 3 16" xfId="2335"/>
    <cellStyle name="Normal 3 16 2" xfId="5476"/>
    <cellStyle name="Normal 3 17" xfId="2336"/>
    <cellStyle name="Normal 3 17 2" xfId="5477"/>
    <cellStyle name="Normal 3 18" xfId="2337"/>
    <cellStyle name="Normal 3 18 2" xfId="5478"/>
    <cellStyle name="Normal 3 19" xfId="2338"/>
    <cellStyle name="Normal 3 19 2" xfId="5479"/>
    <cellStyle name="Normal 3 2" xfId="2339"/>
    <cellStyle name="Normal 3 2 2" xfId="2340"/>
    <cellStyle name="Normal 3 2 2 2" xfId="5481"/>
    <cellStyle name="Normal 3 2 3" xfId="5480"/>
    <cellStyle name="Normal 3 20" xfId="2341"/>
    <cellStyle name="Normal 3 20 2" xfId="5482"/>
    <cellStyle name="Normal 3 21" xfId="2342"/>
    <cellStyle name="Normal 3 21 2" xfId="5483"/>
    <cellStyle name="Normal 3 22" xfId="2343"/>
    <cellStyle name="Normal 3 22 2" xfId="5484"/>
    <cellStyle name="Normal 3 23" xfId="2344"/>
    <cellStyle name="Normal 3 23 2" xfId="5485"/>
    <cellStyle name="Normal 3 24" xfId="2345"/>
    <cellStyle name="Normal 3 24 2" xfId="5486"/>
    <cellStyle name="Normal 3 25" xfId="2346"/>
    <cellStyle name="Normal 3 25 2" xfId="5487"/>
    <cellStyle name="Normal 3 26" xfId="2347"/>
    <cellStyle name="Normal 3 26 2" xfId="5488"/>
    <cellStyle name="Normal 3 3" xfId="2348"/>
    <cellStyle name="Normal 3 3 2" xfId="2349"/>
    <cellStyle name="Normal 3 3 2 2" xfId="5490"/>
    <cellStyle name="Normal 3 3 3" xfId="5489"/>
    <cellStyle name="Normal 3 4" xfId="2350"/>
    <cellStyle name="Normal 3 4 10" xfId="2351"/>
    <cellStyle name="Normal 3 4 10 2" xfId="5491"/>
    <cellStyle name="Normal 3 4 11" xfId="2352"/>
    <cellStyle name="Normal 3 4 11 2" xfId="5492"/>
    <cellStyle name="Normal 3 4 12" xfId="2353"/>
    <cellStyle name="Normal 3 4 12 2" xfId="5493"/>
    <cellStyle name="Normal 3 4 13" xfId="2354"/>
    <cellStyle name="Normal 3 4 13 2" xfId="2355"/>
    <cellStyle name="Normal 3 4 13 2 2" xfId="5495"/>
    <cellStyle name="Normal 3 4 13 3" xfId="5494"/>
    <cellStyle name="Normal 3 4 13_AVANCE TOTAL" xfId="2356"/>
    <cellStyle name="Normal 3 4 14" xfId="2357"/>
    <cellStyle name="Normal 3 4 14 2" xfId="2358"/>
    <cellStyle name="Normal 3 4 14 2 2" xfId="5497"/>
    <cellStyle name="Normal 3 4 14 3" xfId="2359"/>
    <cellStyle name="Normal 3 4 14 3 2" xfId="2360"/>
    <cellStyle name="Normal 3 4 14 3 2 2" xfId="5499"/>
    <cellStyle name="Normal 3 4 14 3 3" xfId="5498"/>
    <cellStyle name="Normal 3 4 14 3_INST $" xfId="2361"/>
    <cellStyle name="Normal 3 4 14 4" xfId="2362"/>
    <cellStyle name="Normal 3 4 14 4 2" xfId="5500"/>
    <cellStyle name="Normal 3 4 14 5" xfId="5496"/>
    <cellStyle name="Normal 3 4 14_INST $" xfId="2363"/>
    <cellStyle name="Normal 3 4 15" xfId="2364"/>
    <cellStyle name="Normal 3 4 15 2" xfId="2365"/>
    <cellStyle name="Normal 3 4 15 2 2" xfId="5502"/>
    <cellStyle name="Normal 3 4 15 3" xfId="5501"/>
    <cellStyle name="Normal 3 4 15_INST $" xfId="2366"/>
    <cellStyle name="Normal 3 4 16" xfId="2367"/>
    <cellStyle name="Normal 3 4 16 2" xfId="5503"/>
    <cellStyle name="Normal 3 4 17" xfId="2368"/>
    <cellStyle name="Normal 3 4 17 2" xfId="5504"/>
    <cellStyle name="Normal 3 4 2" xfId="2369"/>
    <cellStyle name="Normal 3 4 2 2" xfId="2370"/>
    <cellStyle name="Normal 3 4 2 2 2" xfId="5506"/>
    <cellStyle name="Normal 3 4 2 3" xfId="5505"/>
    <cellStyle name="Normal 3 4 3" xfId="2371"/>
    <cellStyle name="Normal 3 4 3 2" xfId="2372"/>
    <cellStyle name="Normal 3 4 3 2 2" xfId="5508"/>
    <cellStyle name="Normal 3 4 3 3" xfId="5507"/>
    <cellStyle name="Normal 3 4 4" xfId="2373"/>
    <cellStyle name="Normal 3 4 4 2" xfId="2374"/>
    <cellStyle name="Normal 3 4 4 2 2" xfId="5510"/>
    <cellStyle name="Normal 3 4 4 3" xfId="5509"/>
    <cellStyle name="Normal 3 4 5" xfId="2375"/>
    <cellStyle name="Normal 3 4 5 2" xfId="2376"/>
    <cellStyle name="Normal 3 4 5 2 2" xfId="2377"/>
    <cellStyle name="Normal 3 4 5 2 2 2" xfId="5513"/>
    <cellStyle name="Normal 3 4 5 2 3" xfId="5512"/>
    <cellStyle name="Normal 3 4 5 3" xfId="2378"/>
    <cellStyle name="Normal 3 4 5 3 2" xfId="5514"/>
    <cellStyle name="Normal 3 4 5 4" xfId="5511"/>
    <cellStyle name="Normal 3 4 5_AVANCE PROTECCIÓN" xfId="2379"/>
    <cellStyle name="Normal 3 4 6" xfId="2380"/>
    <cellStyle name="Normal 3 4 6 2" xfId="2381"/>
    <cellStyle name="Normal 3 4 6 2 2" xfId="2382"/>
    <cellStyle name="Normal 3 4 6 2 2 2" xfId="5517"/>
    <cellStyle name="Normal 3 4 6 2 3" xfId="5516"/>
    <cellStyle name="Normal 3 4 6 3" xfId="2383"/>
    <cellStyle name="Normal 3 4 6 3 2" xfId="2384"/>
    <cellStyle name="Normal 3 4 6 3 2 2" xfId="5519"/>
    <cellStyle name="Normal 3 4 6 3 3" xfId="5518"/>
    <cellStyle name="Normal 3 4 6 4" xfId="2385"/>
    <cellStyle name="Normal 3 4 6 4 2" xfId="5520"/>
    <cellStyle name="Normal 3 4 6 5" xfId="5515"/>
    <cellStyle name="Normal 3 4 6_AVANCE TOTAL" xfId="2386"/>
    <cellStyle name="Normal 3 4 7" xfId="2387"/>
    <cellStyle name="Normal 3 4 7 2" xfId="2388"/>
    <cellStyle name="Normal 3 4 7 2 2" xfId="5522"/>
    <cellStyle name="Normal 3 4 7 3" xfId="5521"/>
    <cellStyle name="Normal 3 4 7_AVANCE TOTAL" xfId="2389"/>
    <cellStyle name="Normal 3 4 8" xfId="2390"/>
    <cellStyle name="Normal 3 4 8 2" xfId="5523"/>
    <cellStyle name="Normal 3 4 9" xfId="2391"/>
    <cellStyle name="Normal 3 4 9 2" xfId="5524"/>
    <cellStyle name="Normal 3 4_AVANCE PROTECCIÓN" xfId="2392"/>
    <cellStyle name="Normal 3 5" xfId="2393"/>
    <cellStyle name="Normal 3 5 2" xfId="2394"/>
    <cellStyle name="Normal 3 5 2 2" xfId="2395"/>
    <cellStyle name="Normal 3 5 2 2 2" xfId="5527"/>
    <cellStyle name="Normal 3 5 2 3" xfId="5526"/>
    <cellStyle name="Normal 3 5 3" xfId="2396"/>
    <cellStyle name="Normal 3 5 3 2" xfId="2397"/>
    <cellStyle name="Normal 3 5 3 2 2" xfId="5529"/>
    <cellStyle name="Normal 3 5 3 3" xfId="5528"/>
    <cellStyle name="Normal 3 5 4" xfId="2398"/>
    <cellStyle name="Normal 3 5 4 2" xfId="2399"/>
    <cellStyle name="Normal 3 5 4 2 2" xfId="2400"/>
    <cellStyle name="Normal 3 5 4 2 2 2" xfId="5532"/>
    <cellStyle name="Normal 3 5 4 2 3" xfId="5531"/>
    <cellStyle name="Normal 3 5 4 3" xfId="2401"/>
    <cellStyle name="Normal 3 5 4 3 2" xfId="5533"/>
    <cellStyle name="Normal 3 5 4 4" xfId="5530"/>
    <cellStyle name="Normal 3 5 4_AVANCE PROTECCIÓN" xfId="2402"/>
    <cellStyle name="Normal 3 5 5" xfId="2403"/>
    <cellStyle name="Normal 3 5 5 2" xfId="5534"/>
    <cellStyle name="Normal 3 5 6" xfId="5525"/>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8"/>
    <cellStyle name="Normal 3 6 4 2 2 2" xfId="6018"/>
    <cellStyle name="Normal 3 6 4 2 2 3" xfId="6442"/>
    <cellStyle name="Normal 3 6 4 2 3" xfId="5535"/>
    <cellStyle name="Normal 3 6 4 3" xfId="2414"/>
    <cellStyle name="Normal 3 6 4 3 2" xfId="4039"/>
    <cellStyle name="Normal 3 6 4 4" xfId="2415"/>
    <cellStyle name="Normal 3 6 4 4 2" xfId="4040"/>
    <cellStyle name="Normal 3 6 4 4 2 2" xfId="6019"/>
    <cellStyle name="Normal 3 6 4 4 2 3" xfId="6443"/>
    <cellStyle name="Normal 3 6 4 4 3" xfId="5536"/>
    <cellStyle name="Normal 3 6 4 5" xfId="2416"/>
    <cellStyle name="Normal 3 6 4 5 2" xfId="4041"/>
    <cellStyle name="Normal 3 6 4 5 2 2" xfId="6020"/>
    <cellStyle name="Normal 3 6 4 5 2 3" xfId="6444"/>
    <cellStyle name="Normal 3 6 4 6" xfId="4037"/>
    <cellStyle name="Normal 3 6 4 6 2" xfId="6017"/>
    <cellStyle name="Normal 3 6 4 6 3" xfId="6441"/>
    <cellStyle name="Normal 3 6 4_INST $" xfId="2417"/>
    <cellStyle name="Normal 3 6 5" xfId="2418"/>
    <cellStyle name="Normal 3 6 5 2" xfId="2419"/>
    <cellStyle name="Normal 3 6 5 2 2" xfId="4043"/>
    <cellStyle name="Normal 3 6 5 2 2 2" xfId="6022"/>
    <cellStyle name="Normal 3 6 5 2 2 3" xfId="6446"/>
    <cellStyle name="Normal 3 6 5 2 3" xfId="5537"/>
    <cellStyle name="Normal 3 6 5 3" xfId="2420"/>
    <cellStyle name="Normal 3 6 5 3 2" xfId="4044"/>
    <cellStyle name="Normal 3 6 5 4" xfId="2421"/>
    <cellStyle name="Normal 3 6 5 4 2" xfId="4045"/>
    <cellStyle name="Normal 3 6 5 4 2 2" xfId="6023"/>
    <cellStyle name="Normal 3 6 5 4 2 3" xfId="6447"/>
    <cellStyle name="Normal 3 6 5 4 3" xfId="5538"/>
    <cellStyle name="Normal 3 6 5 5" xfId="2422"/>
    <cellStyle name="Normal 3 6 5 5 2" xfId="4046"/>
    <cellStyle name="Normal 3 6 5 5 2 2" xfId="6024"/>
    <cellStyle name="Normal 3 6 5 5 2 3" xfId="6448"/>
    <cellStyle name="Normal 3 6 5 6" xfId="4042"/>
    <cellStyle name="Normal 3 6 5 6 2" xfId="6021"/>
    <cellStyle name="Normal 3 6 5 6 3" xfId="6445"/>
    <cellStyle name="Normal 3 6 5_INST $" xfId="2423"/>
    <cellStyle name="Normal 3 6 6" xfId="2424"/>
    <cellStyle name="Normal 3 6 6 2" xfId="4047"/>
    <cellStyle name="Normal 3 6 6 2 2" xfId="6025"/>
    <cellStyle name="Normal 3 6 6 2 3" xfId="6449"/>
    <cellStyle name="Normal 3 6 6 3" xfId="5539"/>
    <cellStyle name="Normal 3 6 7" xfId="2425"/>
    <cellStyle name="Normal 3 6 7 2" xfId="4048"/>
    <cellStyle name="Normal 3 6 7 2 2" xfId="6026"/>
    <cellStyle name="Normal 3 6 7 2 3" xfId="6450"/>
    <cellStyle name="Normal 3 6 7 3" xfId="5540"/>
    <cellStyle name="Normal 3 6 8" xfId="2426"/>
    <cellStyle name="Normal 3 6 8 2" xfId="4049"/>
    <cellStyle name="Normal 3 6 8 2 2" xfId="6027"/>
    <cellStyle name="Normal 3 6 8 2 3" xfId="6451"/>
    <cellStyle name="Normal 3 6 9" xfId="4036"/>
    <cellStyle name="Normal 3 6 9 2" xfId="6016"/>
    <cellStyle name="Normal 3 6 9 3" xfId="6440"/>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2"/>
    <cellStyle name="Normal 3 7 4 2 2 2" xfId="6030"/>
    <cellStyle name="Normal 3 7 4 2 2 3" xfId="6454"/>
    <cellStyle name="Normal 3 7 4 2 3" xfId="5541"/>
    <cellStyle name="Normal 3 7 4 3" xfId="2437"/>
    <cellStyle name="Normal 3 7 4 3 2" xfId="4053"/>
    <cellStyle name="Normal 3 7 4 4" xfId="2438"/>
    <cellStyle name="Normal 3 7 4 4 2" xfId="4054"/>
    <cellStyle name="Normal 3 7 4 4 2 2" xfId="6031"/>
    <cellStyle name="Normal 3 7 4 4 2 3" xfId="6455"/>
    <cellStyle name="Normal 3 7 4 4 3" xfId="5542"/>
    <cellStyle name="Normal 3 7 4 5" xfId="2439"/>
    <cellStyle name="Normal 3 7 4 5 2" xfId="4055"/>
    <cellStyle name="Normal 3 7 4 5 2 2" xfId="6032"/>
    <cellStyle name="Normal 3 7 4 5 2 3" xfId="6456"/>
    <cellStyle name="Normal 3 7 4 6" xfId="4051"/>
    <cellStyle name="Normal 3 7 4 6 2" xfId="6029"/>
    <cellStyle name="Normal 3 7 4 6 3" xfId="6453"/>
    <cellStyle name="Normal 3 7 4_INST $" xfId="2440"/>
    <cellStyle name="Normal 3 7 5" xfId="2441"/>
    <cellStyle name="Normal 3 7 5 2" xfId="2442"/>
    <cellStyle name="Normal 3 7 5 2 2" xfId="4057"/>
    <cellStyle name="Normal 3 7 5 2 2 2" xfId="6034"/>
    <cellStyle name="Normal 3 7 5 2 2 3" xfId="6458"/>
    <cellStyle name="Normal 3 7 5 2 3" xfId="5543"/>
    <cellStyle name="Normal 3 7 5 3" xfId="2443"/>
    <cellStyle name="Normal 3 7 5 3 2" xfId="4058"/>
    <cellStyle name="Normal 3 7 5 4" xfId="2444"/>
    <cellStyle name="Normal 3 7 5 4 2" xfId="4059"/>
    <cellStyle name="Normal 3 7 5 4 2 2" xfId="6035"/>
    <cellStyle name="Normal 3 7 5 4 2 3" xfId="6459"/>
    <cellStyle name="Normal 3 7 5 4 3" xfId="5544"/>
    <cellStyle name="Normal 3 7 5 5" xfId="2445"/>
    <cellStyle name="Normal 3 7 5 5 2" xfId="4060"/>
    <cellStyle name="Normal 3 7 5 5 2 2" xfId="6036"/>
    <cellStyle name="Normal 3 7 5 5 2 3" xfId="6460"/>
    <cellStyle name="Normal 3 7 5 6" xfId="4056"/>
    <cellStyle name="Normal 3 7 5 6 2" xfId="6033"/>
    <cellStyle name="Normal 3 7 5 6 3" xfId="6457"/>
    <cellStyle name="Normal 3 7 5_INST $" xfId="2446"/>
    <cellStyle name="Normal 3 7 6" xfId="2447"/>
    <cellStyle name="Normal 3 7 6 2" xfId="4061"/>
    <cellStyle name="Normal 3 7 6 2 2" xfId="6037"/>
    <cellStyle name="Normal 3 7 6 2 3" xfId="6461"/>
    <cellStyle name="Normal 3 7 6 3" xfId="5545"/>
    <cellStyle name="Normal 3 7 7" xfId="2448"/>
    <cellStyle name="Normal 3 7 7 2" xfId="4062"/>
    <cellStyle name="Normal 3 7 7 2 2" xfId="6038"/>
    <cellStyle name="Normal 3 7 7 2 3" xfId="6462"/>
    <cellStyle name="Normal 3 7 7 3" xfId="5546"/>
    <cellStyle name="Normal 3 7 8" xfId="2449"/>
    <cellStyle name="Normal 3 7 8 2" xfId="4063"/>
    <cellStyle name="Normal 3 7 8 2 2" xfId="6039"/>
    <cellStyle name="Normal 3 7 8 2 3" xfId="6463"/>
    <cellStyle name="Normal 3 7 9" xfId="4050"/>
    <cellStyle name="Normal 3 7 9 2" xfId="6028"/>
    <cellStyle name="Normal 3 7 9 3" xfId="6452"/>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6"/>
    <cellStyle name="Normal 3 8 4 2 2 2" xfId="6042"/>
    <cellStyle name="Normal 3 8 4 2 2 3" xfId="6466"/>
    <cellStyle name="Normal 3 8 4 2 3" xfId="5547"/>
    <cellStyle name="Normal 3 8 4 3" xfId="2460"/>
    <cellStyle name="Normal 3 8 4 3 2" xfId="4067"/>
    <cellStyle name="Normal 3 8 4 4" xfId="2461"/>
    <cellStyle name="Normal 3 8 4 4 2" xfId="4068"/>
    <cellStyle name="Normal 3 8 4 4 2 2" xfId="6043"/>
    <cellStyle name="Normal 3 8 4 4 2 3" xfId="6467"/>
    <cellStyle name="Normal 3 8 4 4 3" xfId="5548"/>
    <cellStyle name="Normal 3 8 4 5" xfId="2462"/>
    <cellStyle name="Normal 3 8 4 5 2" xfId="4069"/>
    <cellStyle name="Normal 3 8 4 5 2 2" xfId="6044"/>
    <cellStyle name="Normal 3 8 4 5 2 3" xfId="6468"/>
    <cellStyle name="Normal 3 8 4 6" xfId="4065"/>
    <cellStyle name="Normal 3 8 4 6 2" xfId="6041"/>
    <cellStyle name="Normal 3 8 4 6 3" xfId="6465"/>
    <cellStyle name="Normal 3 8 4_INST $" xfId="2463"/>
    <cellStyle name="Normal 3 8 5" xfId="2464"/>
    <cellStyle name="Normal 3 8 5 2" xfId="2465"/>
    <cellStyle name="Normal 3 8 5 2 2" xfId="4071"/>
    <cellStyle name="Normal 3 8 5 2 2 2" xfId="6046"/>
    <cellStyle name="Normal 3 8 5 2 2 3" xfId="6470"/>
    <cellStyle name="Normal 3 8 5 2 3" xfId="5549"/>
    <cellStyle name="Normal 3 8 5 3" xfId="2466"/>
    <cellStyle name="Normal 3 8 5 3 2" xfId="4072"/>
    <cellStyle name="Normal 3 8 5 4" xfId="2467"/>
    <cellStyle name="Normal 3 8 5 4 2" xfId="4073"/>
    <cellStyle name="Normal 3 8 5 4 2 2" xfId="6047"/>
    <cellStyle name="Normal 3 8 5 4 2 3" xfId="6471"/>
    <cellStyle name="Normal 3 8 5 4 3" xfId="5550"/>
    <cellStyle name="Normal 3 8 5 5" xfId="2468"/>
    <cellStyle name="Normal 3 8 5 5 2" xfId="4074"/>
    <cellStyle name="Normal 3 8 5 5 2 2" xfId="6048"/>
    <cellStyle name="Normal 3 8 5 5 2 3" xfId="6472"/>
    <cellStyle name="Normal 3 8 5 6" xfId="4070"/>
    <cellStyle name="Normal 3 8 5 6 2" xfId="6045"/>
    <cellStyle name="Normal 3 8 5 6 3" xfId="6469"/>
    <cellStyle name="Normal 3 8 5_INST $" xfId="2469"/>
    <cellStyle name="Normal 3 8 6" xfId="2470"/>
    <cellStyle name="Normal 3 8 6 2" xfId="4075"/>
    <cellStyle name="Normal 3 8 6 2 2" xfId="6049"/>
    <cellStyle name="Normal 3 8 6 2 3" xfId="6473"/>
    <cellStyle name="Normal 3 8 6 3" xfId="5551"/>
    <cellStyle name="Normal 3 8 7" xfId="2471"/>
    <cellStyle name="Normal 3 8 7 2" xfId="4076"/>
    <cellStyle name="Normal 3 8 7 2 2" xfId="6050"/>
    <cellStyle name="Normal 3 8 7 2 3" xfId="6474"/>
    <cellStyle name="Normal 3 8 7 3" xfId="5552"/>
    <cellStyle name="Normal 3 8 8" xfId="2472"/>
    <cellStyle name="Normal 3 8 8 2" xfId="4077"/>
    <cellStyle name="Normal 3 8 8 2 2" xfId="6051"/>
    <cellStyle name="Normal 3 8 8 2 3" xfId="6475"/>
    <cellStyle name="Normal 3 8 9" xfId="4064"/>
    <cellStyle name="Normal 3 8 9 2" xfId="6040"/>
    <cellStyle name="Normal 3 8 9 3" xfId="6464"/>
    <cellStyle name="Normal 3 8_AVANCE TOTAL" xfId="2473"/>
    <cellStyle name="Normal 3 9" xfId="2474"/>
    <cellStyle name="Normal 3 9 2" xfId="2475"/>
    <cellStyle name="Normal 3 9 2 2" xfId="5554"/>
    <cellStyle name="Normal 3 9 3" xfId="5553"/>
    <cellStyle name="Normal 3 9_AVANCE TOTAL" xfId="2476"/>
    <cellStyle name="Normal 3_AVANCE JUSTICIA JUVENIL" xfId="2477"/>
    <cellStyle name="Normal 30" xfId="2478"/>
    <cellStyle name="Normal 30 2" xfId="2479"/>
    <cellStyle name="Normal 30 2 2" xfId="2480"/>
    <cellStyle name="Normal 30 2 2 2" xfId="5557"/>
    <cellStyle name="Normal 30 2 3" xfId="5556"/>
    <cellStyle name="Normal 30 3" xfId="2481"/>
    <cellStyle name="Normal 30 3 2" xfId="2482"/>
    <cellStyle name="Normal 30 3 2 2" xfId="5559"/>
    <cellStyle name="Normal 30 3 3" xfId="5558"/>
    <cellStyle name="Normal 30 4" xfId="2483"/>
    <cellStyle name="Normal 30 4 2" xfId="5560"/>
    <cellStyle name="Normal 30 5" xfId="2484"/>
    <cellStyle name="Normal 30 5 2" xfId="4078"/>
    <cellStyle name="Normal 30 5 2 2" xfId="6052"/>
    <cellStyle name="Normal 30 5 2 3" xfId="6476"/>
    <cellStyle name="Normal 30 5 3" xfId="5561"/>
    <cellStyle name="Normal 30 6" xfId="2485"/>
    <cellStyle name="Normal 30 6 2" xfId="5562"/>
    <cellStyle name="Normal 30 7" xfId="2486"/>
    <cellStyle name="Normal 30 7 2" xfId="5563"/>
    <cellStyle name="Normal 30 8" xfId="2487"/>
    <cellStyle name="Normal 30 9" xfId="5555"/>
    <cellStyle name="Normal 30_AVANCE TOTAL" xfId="2488"/>
    <cellStyle name="Normal 31" xfId="2489"/>
    <cellStyle name="Normal 31 10" xfId="2490"/>
    <cellStyle name="Normal 31 10 2" xfId="2491"/>
    <cellStyle name="Normal 31 10 2 2" xfId="5565"/>
    <cellStyle name="Normal 31 10 3" xfId="5564"/>
    <cellStyle name="Normal 31 10_INST $" xfId="2492"/>
    <cellStyle name="Normal 31 11" xfId="2493"/>
    <cellStyle name="Normal 31 11 2" xfId="5566"/>
    <cellStyle name="Normal 31 12" xfId="2494"/>
    <cellStyle name="Normal 31 12 2" xfId="5567"/>
    <cellStyle name="Normal 31 2" xfId="2495"/>
    <cellStyle name="Normal 31 2 2" xfId="2496"/>
    <cellStyle name="Normal 31 2 2 2" xfId="5569"/>
    <cellStyle name="Normal 31 2 3" xfId="5568"/>
    <cellStyle name="Normal 31 3" xfId="2497"/>
    <cellStyle name="Normal 31 3 2" xfId="2498"/>
    <cellStyle name="Normal 31 3 2 2" xfId="5571"/>
    <cellStyle name="Normal 31 3 3" xfId="5570"/>
    <cellStyle name="Normal 31 4" xfId="2499"/>
    <cellStyle name="Normal 31 4 2" xfId="2500"/>
    <cellStyle name="Normal 31 4 2 2" xfId="5573"/>
    <cellStyle name="Normal 31 4 3" xfId="5572"/>
    <cellStyle name="Normal 31 4_AVANCE TOTAL" xfId="2501"/>
    <cellStyle name="Normal 31 5" xfId="2502"/>
    <cellStyle name="Normal 31 5 2" xfId="5574"/>
    <cellStyle name="Normal 31 6" xfId="2503"/>
    <cellStyle name="Normal 31 6 2" xfId="5575"/>
    <cellStyle name="Normal 31 7" xfId="2504"/>
    <cellStyle name="Normal 31 7 2" xfId="5576"/>
    <cellStyle name="Normal 31 8" xfId="2505"/>
    <cellStyle name="Normal 31 8 2" xfId="2506"/>
    <cellStyle name="Normal 31 8 2 2" xfId="5578"/>
    <cellStyle name="Normal 31 8 3" xfId="5577"/>
    <cellStyle name="Normal 31 8_AVANCE TOTAL" xfId="2507"/>
    <cellStyle name="Normal 31 9" xfId="2508"/>
    <cellStyle name="Normal 31 9 2" xfId="2509"/>
    <cellStyle name="Normal 31 9 2 2" xfId="5580"/>
    <cellStyle name="Normal 31 9 3" xfId="2510"/>
    <cellStyle name="Normal 31 9 3 2" xfId="2511"/>
    <cellStyle name="Normal 31 9 3 2 2" xfId="5582"/>
    <cellStyle name="Normal 31 9 3 3" xfId="5581"/>
    <cellStyle name="Normal 31 9 3_INST $" xfId="2512"/>
    <cellStyle name="Normal 31 9 4" xfId="2513"/>
    <cellStyle name="Normal 31 9 4 2" xfId="5583"/>
    <cellStyle name="Normal 31 9 5" xfId="5579"/>
    <cellStyle name="Normal 31 9_INST $" xfId="2514"/>
    <cellStyle name="Normal 31_AVANCE TOTAL" xfId="2515"/>
    <cellStyle name="Normal 32" xfId="2516"/>
    <cellStyle name="Normal 32 2" xfId="2517"/>
    <cellStyle name="Normal 32 2 2" xfId="5585"/>
    <cellStyle name="Normal 32 3" xfId="2518"/>
    <cellStyle name="Normal 32 3 2" xfId="4079"/>
    <cellStyle name="Normal 32 3 2 2" xfId="6053"/>
    <cellStyle name="Normal 32 3 2 3" xfId="6477"/>
    <cellStyle name="Normal 32 3 3" xfId="5586"/>
    <cellStyle name="Normal 32 4" xfId="2519"/>
    <cellStyle name="Normal 32 4 2" xfId="5587"/>
    <cellStyle name="Normal 32 5" xfId="2520"/>
    <cellStyle name="Normal 32 5 2" xfId="5588"/>
    <cellStyle name="Normal 32 6" xfId="2521"/>
    <cellStyle name="Normal 32 7" xfId="5584"/>
    <cellStyle name="Normal 33" xfId="2522"/>
    <cellStyle name="Normal 33 2" xfId="2523"/>
    <cellStyle name="Normal 33 2 2" xfId="5590"/>
    <cellStyle name="Normal 33 3" xfId="2524"/>
    <cellStyle name="Normal 33 3 2" xfId="4080"/>
    <cellStyle name="Normal 33 3 2 2" xfId="6054"/>
    <cellStyle name="Normal 33 3 2 3" xfId="6478"/>
    <cellStyle name="Normal 33 3 3" xfId="5591"/>
    <cellStyle name="Normal 33 4" xfId="2525"/>
    <cellStyle name="Normal 33 4 2" xfId="5592"/>
    <cellStyle name="Normal 33 5" xfId="2526"/>
    <cellStyle name="Normal 33 5 2" xfId="5593"/>
    <cellStyle name="Normal 33 6" xfId="2527"/>
    <cellStyle name="Normal 33 7" xfId="5589"/>
    <cellStyle name="Normal 34" xfId="2528"/>
    <cellStyle name="Normal 34 2" xfId="2529"/>
    <cellStyle name="Normal 34 2 2" xfId="5595"/>
    <cellStyle name="Normal 34 3" xfId="5594"/>
    <cellStyle name="Normal 35" xfId="2530"/>
    <cellStyle name="Normal 35 2" xfId="2531"/>
    <cellStyle name="Normal 35 2 2" xfId="2532"/>
    <cellStyle name="Normal 35 2_Listado_web" xfId="2533"/>
    <cellStyle name="Normal 35 3" xfId="2534"/>
    <cellStyle name="Normal 35 3 2" xfId="2535"/>
    <cellStyle name="Normal 35 3 2 2" xfId="4083"/>
    <cellStyle name="Normal 35 3 2 2 2" xfId="6057"/>
    <cellStyle name="Normal 35 3 2 2 3" xfId="6481"/>
    <cellStyle name="Normal 35 3 2 3" xfId="5596"/>
    <cellStyle name="Normal 35 3 3" xfId="2536"/>
    <cellStyle name="Normal 35 3 3 2" xfId="4084"/>
    <cellStyle name="Normal 35 3 4" xfId="2537"/>
    <cellStyle name="Normal 35 3 4 2" xfId="4085"/>
    <cellStyle name="Normal 35 3 4 2 2" xfId="6058"/>
    <cellStyle name="Normal 35 3 4 2 3" xfId="6482"/>
    <cellStyle name="Normal 35 3 4 3" xfId="5597"/>
    <cellStyle name="Normal 35 3 5" xfId="2538"/>
    <cellStyle name="Normal 35 3 5 2" xfId="4086"/>
    <cellStyle name="Normal 35 3 5 2 2" xfId="6059"/>
    <cellStyle name="Normal 35 3 5 2 3" xfId="6483"/>
    <cellStyle name="Normal 35 3 6" xfId="4082"/>
    <cellStyle name="Normal 35 3 6 2" xfId="6056"/>
    <cellStyle name="Normal 35 3 6 3" xfId="6480"/>
    <cellStyle name="Normal 35 3_INST $" xfId="2539"/>
    <cellStyle name="Normal 35 4" xfId="2540"/>
    <cellStyle name="Normal 35 4 2" xfId="2541"/>
    <cellStyle name="Normal 35 4 2 2" xfId="4088"/>
    <cellStyle name="Normal 35 4 2 2 2" xfId="6061"/>
    <cellStyle name="Normal 35 4 2 2 3" xfId="6485"/>
    <cellStyle name="Normal 35 4 2 3" xfId="5598"/>
    <cellStyle name="Normal 35 4 3" xfId="2542"/>
    <cellStyle name="Normal 35 4 3 2" xfId="4089"/>
    <cellStyle name="Normal 35 4 4" xfId="2543"/>
    <cellStyle name="Normal 35 4 4 2" xfId="4090"/>
    <cellStyle name="Normal 35 4 4 2 2" xfId="6062"/>
    <cellStyle name="Normal 35 4 4 2 3" xfId="6486"/>
    <cellStyle name="Normal 35 4 4 3" xfId="5599"/>
    <cellStyle name="Normal 35 4 5" xfId="4091"/>
    <cellStyle name="Normal 35 4 5 2" xfId="6063"/>
    <cellStyle name="Normal 35 4 5 3" xfId="6487"/>
    <cellStyle name="Normal 35 4 6" xfId="4087"/>
    <cellStyle name="Normal 35 4 6 2" xfId="6060"/>
    <cellStyle name="Normal 35 4 6 3" xfId="6484"/>
    <cellStyle name="Normal 35 4_INST $" xfId="4092"/>
    <cellStyle name="Normal 35 5" xfId="2544"/>
    <cellStyle name="Normal 35 5 2" xfId="4093"/>
    <cellStyle name="Normal 35 5 2 2" xfId="6064"/>
    <cellStyle name="Normal 35 5 2 3" xfId="6488"/>
    <cellStyle name="Normal 35 5 3" xfId="5600"/>
    <cellStyle name="Normal 35 6" xfId="2545"/>
    <cellStyle name="Normal 35 6 2" xfId="4094"/>
    <cellStyle name="Normal 35 6 2 2" xfId="6065"/>
    <cellStyle name="Normal 35 6 2 3" xfId="6489"/>
    <cellStyle name="Normal 35 6 3" xfId="5601"/>
    <cellStyle name="Normal 35 7" xfId="4095"/>
    <cellStyle name="Normal 35 7 2" xfId="6066"/>
    <cellStyle name="Normal 35 7 3" xfId="6490"/>
    <cellStyle name="Normal 35 8" xfId="4096"/>
    <cellStyle name="Normal 35 8 2" xfId="6067"/>
    <cellStyle name="Normal 35 8 3" xfId="6491"/>
    <cellStyle name="Normal 35 9" xfId="4081"/>
    <cellStyle name="Normal 35 9 2" xfId="6055"/>
    <cellStyle name="Normal 35 9 3" xfId="6479"/>
    <cellStyle name="Normal 35_AVANCE TOTAL" xfId="2546"/>
    <cellStyle name="Normal 36" xfId="2547"/>
    <cellStyle name="Normal 36 2" xfId="2548"/>
    <cellStyle name="Normal 36 2 2" xfId="4099"/>
    <cellStyle name="Normal 36 2 3" xfId="4098"/>
    <cellStyle name="Normal 36 3" xfId="2549"/>
    <cellStyle name="Normal 36 3 2" xfId="2550"/>
    <cellStyle name="Normal 36 3 2 2" xfId="4101"/>
    <cellStyle name="Normal 36 3 2 2 2" xfId="6070"/>
    <cellStyle name="Normal 36 3 2 2 3" xfId="6494"/>
    <cellStyle name="Normal 36 3 2 3" xfId="5602"/>
    <cellStyle name="Normal 36 3 3" xfId="2551"/>
    <cellStyle name="Normal 36 3 3 2" xfId="4102"/>
    <cellStyle name="Normal 36 3 4" xfId="2552"/>
    <cellStyle name="Normal 36 3 4 2" xfId="4103"/>
    <cellStyle name="Normal 36 3 4 2 2" xfId="6071"/>
    <cellStyle name="Normal 36 3 4 2 3" xfId="6495"/>
    <cellStyle name="Normal 36 3 4 3" xfId="5603"/>
    <cellStyle name="Normal 36 3 5" xfId="4104"/>
    <cellStyle name="Normal 36 3 5 2" xfId="6072"/>
    <cellStyle name="Normal 36 3 5 3" xfId="6496"/>
    <cellStyle name="Normal 36 3 6" xfId="4100"/>
    <cellStyle name="Normal 36 3 6 2" xfId="6069"/>
    <cellStyle name="Normal 36 3 6 3" xfId="6493"/>
    <cellStyle name="Normal 36 3_INST $" xfId="4105"/>
    <cellStyle name="Normal 36 4" xfId="2553"/>
    <cellStyle name="Normal 36 4 2" xfId="2554"/>
    <cellStyle name="Normal 36 4 2 2" xfId="4107"/>
    <cellStyle name="Normal 36 4 2 2 2" xfId="6074"/>
    <cellStyle name="Normal 36 4 2 2 3" xfId="6498"/>
    <cellStyle name="Normal 36 4 2 3" xfId="5604"/>
    <cellStyle name="Normal 36 4 3" xfId="2555"/>
    <cellStyle name="Normal 36 4 3 2" xfId="4108"/>
    <cellStyle name="Normal 36 4 4" xfId="2556"/>
    <cellStyle name="Normal 36 4 4 2" xfId="4109"/>
    <cellStyle name="Normal 36 4 4 2 2" xfId="6075"/>
    <cellStyle name="Normal 36 4 4 2 3" xfId="6499"/>
    <cellStyle name="Normal 36 4 4 3" xfId="5605"/>
    <cellStyle name="Normal 36 4 5" xfId="4110"/>
    <cellStyle name="Normal 36 4 5 2" xfId="6076"/>
    <cellStyle name="Normal 36 4 5 3" xfId="6500"/>
    <cellStyle name="Normal 36 4 6" xfId="4106"/>
    <cellStyle name="Normal 36 4 6 2" xfId="6073"/>
    <cellStyle name="Normal 36 4 6 3" xfId="6497"/>
    <cellStyle name="Normal 36 4_INST $" xfId="4111"/>
    <cellStyle name="Normal 36 5" xfId="2557"/>
    <cellStyle name="Normal 36 5 2" xfId="4112"/>
    <cellStyle name="Normal 36 5 2 2" xfId="6077"/>
    <cellStyle name="Normal 36 5 2 3" xfId="6501"/>
    <cellStyle name="Normal 36 5 3" xfId="5606"/>
    <cellStyle name="Normal 36 6" xfId="2558"/>
    <cellStyle name="Normal 36 6 2" xfId="4113"/>
    <cellStyle name="Normal 36 6 2 2" xfId="6078"/>
    <cellStyle name="Normal 36 6 2 3" xfId="6502"/>
    <cellStyle name="Normal 36 6 3" xfId="5607"/>
    <cellStyle name="Normal 36 7" xfId="4114"/>
    <cellStyle name="Normal 36 7 2" xfId="6079"/>
    <cellStyle name="Normal 36 7 3" xfId="6503"/>
    <cellStyle name="Normal 36 8" xfId="4115"/>
    <cellStyle name="Normal 36 8 2" xfId="6080"/>
    <cellStyle name="Normal 36 8 3" xfId="6504"/>
    <cellStyle name="Normal 36 9" xfId="4097"/>
    <cellStyle name="Normal 36 9 2" xfId="6068"/>
    <cellStyle name="Normal 36 9 3" xfId="6492"/>
    <cellStyle name="Normal 36_AVANCE TOTAL" xfId="2559"/>
    <cellStyle name="Normal 37" xfId="2560"/>
    <cellStyle name="Normal 37 2" xfId="2561"/>
    <cellStyle name="Normal 37 2 2" xfId="4116"/>
    <cellStyle name="Normal 37 2 2 2" xfId="6081"/>
    <cellStyle name="Normal 37 2 3" xfId="5609"/>
    <cellStyle name="Normal 37 3" xfId="4117"/>
    <cellStyle name="Normal 37 3 2" xfId="6082"/>
    <cellStyle name="Normal 37 4" xfId="5608"/>
    <cellStyle name="Normal 37_Hoja2" xfId="2562"/>
    <cellStyle name="Normal 38" xfId="2563"/>
    <cellStyle name="Normal 38 10" xfId="4119"/>
    <cellStyle name="Normal 38 10 2" xfId="6084"/>
    <cellStyle name="Normal 38 10 3" xfId="6506"/>
    <cellStyle name="Normal 38 11" xfId="4120"/>
    <cellStyle name="Normal 38 11 2" xfId="6085"/>
    <cellStyle name="Normal 38 12" xfId="4118"/>
    <cellStyle name="Normal 38 12 2" xfId="6083"/>
    <cellStyle name="Normal 38 12 3" xfId="6505"/>
    <cellStyle name="Normal 38 2" xfId="2564"/>
    <cellStyle name="Normal 38 2 2" xfId="4122"/>
    <cellStyle name="Normal 38 2 3" xfId="4121"/>
    <cellStyle name="Normal 38 3" xfId="2565"/>
    <cellStyle name="Normal 38 3 2" xfId="2566"/>
    <cellStyle name="Normal 38 3 2 2" xfId="4124"/>
    <cellStyle name="Normal 38 3 2 2 2" xfId="6087"/>
    <cellStyle name="Normal 38 3 2 2 3" xfId="6508"/>
    <cellStyle name="Normal 38 3 2 3" xfId="5610"/>
    <cellStyle name="Normal 38 3 3" xfId="2567"/>
    <cellStyle name="Normal 38 3 3 2" xfId="4125"/>
    <cellStyle name="Normal 38 3 4" xfId="2568"/>
    <cellStyle name="Normal 38 3 4 2" xfId="4126"/>
    <cellStyle name="Normal 38 3 4 2 2" xfId="6088"/>
    <cellStyle name="Normal 38 3 4 2 3" xfId="6509"/>
    <cellStyle name="Normal 38 3 4 3" xfId="5611"/>
    <cellStyle name="Normal 38 3 5" xfId="4127"/>
    <cellStyle name="Normal 38 3 5 2" xfId="6089"/>
    <cellStyle name="Normal 38 3 5 3" xfId="6510"/>
    <cellStyle name="Normal 38 3 6" xfId="4123"/>
    <cellStyle name="Normal 38 3 6 2" xfId="6086"/>
    <cellStyle name="Normal 38 3 6 3" xfId="6507"/>
    <cellStyle name="Normal 38 3_INST $" xfId="4128"/>
    <cellStyle name="Normal 38 4" xfId="2569"/>
    <cellStyle name="Normal 38 4 2" xfId="2570"/>
    <cellStyle name="Normal 38 4 2 2" xfId="4130"/>
    <cellStyle name="Normal 38 4 2 2 2" xfId="6091"/>
    <cellStyle name="Normal 38 4 2 2 3" xfId="6512"/>
    <cellStyle name="Normal 38 4 2 3" xfId="5612"/>
    <cellStyle name="Normal 38 4 3" xfId="2571"/>
    <cellStyle name="Normal 38 4 3 2" xfId="4131"/>
    <cellStyle name="Normal 38 4 4" xfId="2572"/>
    <cellStyle name="Normal 38 4 4 2" xfId="4132"/>
    <cellStyle name="Normal 38 4 4 2 2" xfId="6092"/>
    <cellStyle name="Normal 38 4 4 2 3" xfId="6513"/>
    <cellStyle name="Normal 38 4 4 3" xfId="5613"/>
    <cellStyle name="Normal 38 4 5" xfId="4133"/>
    <cellStyle name="Normal 38 4 5 2" xfId="6093"/>
    <cellStyle name="Normal 38 4 5 3" xfId="6514"/>
    <cellStyle name="Normal 38 4 6" xfId="4129"/>
    <cellStyle name="Normal 38 4 6 2" xfId="6090"/>
    <cellStyle name="Normal 38 4 6 3" xfId="6511"/>
    <cellStyle name="Normal 38 4_INST $" xfId="4134"/>
    <cellStyle name="Normal 38 5" xfId="2573"/>
    <cellStyle name="Normal 38 5 2" xfId="4135"/>
    <cellStyle name="Normal 38 5 2 2" xfId="6094"/>
    <cellStyle name="Normal 38 5 2 3" xfId="6515"/>
    <cellStyle name="Normal 38 5 3" xfId="5614"/>
    <cellStyle name="Normal 38 6" xfId="2574"/>
    <cellStyle name="Normal 38 6 2" xfId="4136"/>
    <cellStyle name="Normal 38 6 2 2" xfId="6095"/>
    <cellStyle name="Normal 38 6 2 3" xfId="6516"/>
    <cellStyle name="Normal 38 6 3" xfId="5615"/>
    <cellStyle name="Normal 38 7" xfId="2575"/>
    <cellStyle name="Normal 38 7 2" xfId="5616"/>
    <cellStyle name="Normal 38 8" xfId="2576"/>
    <cellStyle name="Normal 38 8 2" xfId="4137"/>
    <cellStyle name="Normal 38 8 2 2" xfId="6096"/>
    <cellStyle name="Normal 38 8 2 3" xfId="6517"/>
    <cellStyle name="Normal 38 8 3" xfId="5617"/>
    <cellStyle name="Normal 38 9" xfId="4138"/>
    <cellStyle name="Normal 38 9 2" xfId="6097"/>
    <cellStyle name="Normal 38 9 3" xfId="6518"/>
    <cellStyle name="Normal 38_AVANCE TOTAL" xfId="2577"/>
    <cellStyle name="Normal 39" xfId="2578"/>
    <cellStyle name="Normal 39 2" xfId="4139"/>
    <cellStyle name="Normal 39 2 2" xfId="6098"/>
    <cellStyle name="Normal 39 3" xfId="5618"/>
    <cellStyle name="Normal 4" xfId="2579"/>
    <cellStyle name="Normal 4 10" xfId="2580"/>
    <cellStyle name="Normal 4 10 2" xfId="4141"/>
    <cellStyle name="Normal 4 11" xfId="2581"/>
    <cellStyle name="Normal 4 11 2" xfId="4142"/>
    <cellStyle name="Normal 4 11 2 2" xfId="6099"/>
    <cellStyle name="Normal 4 11 2 3" xfId="6519"/>
    <cellStyle name="Normal 4 11 3" xfId="5619"/>
    <cellStyle name="Normal 4 12" xfId="4143"/>
    <cellStyle name="Normal 4 13" xfId="4140"/>
    <cellStyle name="Normal 4 2" xfId="2582"/>
    <cellStyle name="Normal 4 2 2" xfId="2583"/>
    <cellStyle name="Normal 4 2 2 2" xfId="4146"/>
    <cellStyle name="Normal 4 2 2 3" xfId="4145"/>
    <cellStyle name="Normal 4 2 3" xfId="2584"/>
    <cellStyle name="Normal 4 2 3 2" xfId="4147"/>
    <cellStyle name="Normal 4 2 4" xfId="2585"/>
    <cellStyle name="Normal 4 2 4 2" xfId="5620"/>
    <cellStyle name="Normal 4 2 5" xfId="2586"/>
    <cellStyle name="Normal 4 2 5 2" xfId="4148"/>
    <cellStyle name="Normal 4 2 6" xfId="2587"/>
    <cellStyle name="Normal 4 2 6 2" xfId="5621"/>
    <cellStyle name="Normal 4 2 7" xfId="4149"/>
    <cellStyle name="Normal 4 2 8" xfId="4144"/>
    <cellStyle name="Normal 4 2_Hoja1" xfId="2588"/>
    <cellStyle name="Normal 4 3" xfId="2589"/>
    <cellStyle name="Normal 4 3 2" xfId="2590"/>
    <cellStyle name="Normal 4 3 2 2" xfId="4152"/>
    <cellStyle name="Normal 4 3 2 3" xfId="4151"/>
    <cellStyle name="Normal 4 3 3" xfId="4153"/>
    <cellStyle name="Normal 4 3 4" xfId="4150"/>
    <cellStyle name="Normal 4 3_Hoja2" xfId="2591"/>
    <cellStyle name="Normal 4 4" xfId="2592"/>
    <cellStyle name="Normal 4 4 2" xfId="2593"/>
    <cellStyle name="Normal 4 4 2 2" xfId="4156"/>
    <cellStyle name="Normal 4 4 2 3" xfId="4155"/>
    <cellStyle name="Normal 4 4 3" xfId="4157"/>
    <cellStyle name="Normal 4 4 4" xfId="4154"/>
    <cellStyle name="Normal 4 4_Hoja2" xfId="2594"/>
    <cellStyle name="Normal 4 5" xfId="2595"/>
    <cellStyle name="Normal 4 5 10" xfId="4158"/>
    <cellStyle name="Normal 4 5 10 2" xfId="6100"/>
    <cellStyle name="Normal 4 5 10 3" xfId="6520"/>
    <cellStyle name="Normal 4 5 2" xfId="2596"/>
    <cellStyle name="Normal 4 5 2 2" xfId="2597"/>
    <cellStyle name="Normal 4 5 2 2 2" xfId="4161"/>
    <cellStyle name="Normal 4 5 2 2 3" xfId="4160"/>
    <cellStyle name="Normal 4 5 2 3" xfId="4162"/>
    <cellStyle name="Normal 4 5 2 4" xfId="4159"/>
    <cellStyle name="Normal 4 5 2_Hoja2" xfId="2598"/>
    <cellStyle name="Normal 4 5 3" xfId="2599"/>
    <cellStyle name="Normal 4 5 3 2" xfId="4164"/>
    <cellStyle name="Normal 4 5 3 3" xfId="4163"/>
    <cellStyle name="Normal 4 5 4" xfId="2600"/>
    <cellStyle name="Normal 4 5 4 2" xfId="4166"/>
    <cellStyle name="Normal 4 5 4 3" xfId="4165"/>
    <cellStyle name="Normal 4 5 5" xfId="2601"/>
    <cellStyle name="Normal 4 5 5 2" xfId="2602"/>
    <cellStyle name="Normal 4 5 5 2 2" xfId="4168"/>
    <cellStyle name="Normal 4 5 5 2 2 2" xfId="6102"/>
    <cellStyle name="Normal 4 5 5 2 2 3" xfId="6522"/>
    <cellStyle name="Normal 4 5 5 2 3" xfId="5622"/>
    <cellStyle name="Normal 4 5 5 3" xfId="2603"/>
    <cellStyle name="Normal 4 5 5 3 2" xfId="4169"/>
    <cellStyle name="Normal 4 5 5 4" xfId="2604"/>
    <cellStyle name="Normal 4 5 5 4 2" xfId="4170"/>
    <cellStyle name="Normal 4 5 5 4 2 2" xfId="6103"/>
    <cellStyle name="Normal 4 5 5 4 2 3" xfId="6523"/>
    <cellStyle name="Normal 4 5 5 4 3" xfId="5623"/>
    <cellStyle name="Normal 4 5 5 5" xfId="4171"/>
    <cellStyle name="Normal 4 5 5 5 2" xfId="6104"/>
    <cellStyle name="Normal 4 5 5 5 3" xfId="6524"/>
    <cellStyle name="Normal 4 5 5 6" xfId="4167"/>
    <cellStyle name="Normal 4 5 5 6 2" xfId="6101"/>
    <cellStyle name="Normal 4 5 5 6 3" xfId="6521"/>
    <cellStyle name="Normal 4 5 5_INST $" xfId="4172"/>
    <cellStyle name="Normal 4 5 6" xfId="2605"/>
    <cellStyle name="Normal 4 5 6 2" xfId="2606"/>
    <cellStyle name="Normal 4 5 6 2 2" xfId="4174"/>
    <cellStyle name="Normal 4 5 6 2 2 2" xfId="6106"/>
    <cellStyle name="Normal 4 5 6 2 2 3" xfId="6526"/>
    <cellStyle name="Normal 4 5 6 2 3" xfId="5624"/>
    <cellStyle name="Normal 4 5 6 3" xfId="2607"/>
    <cellStyle name="Normal 4 5 6 3 2" xfId="4175"/>
    <cellStyle name="Normal 4 5 6 4" xfId="2608"/>
    <cellStyle name="Normal 4 5 6 4 2" xfId="4176"/>
    <cellStyle name="Normal 4 5 6 4 2 2" xfId="6107"/>
    <cellStyle name="Normal 4 5 6 4 2 3" xfId="6527"/>
    <cellStyle name="Normal 4 5 6 4 3" xfId="5625"/>
    <cellStyle name="Normal 4 5 6 5" xfId="4177"/>
    <cellStyle name="Normal 4 5 6 5 2" xfId="6108"/>
    <cellStyle name="Normal 4 5 6 5 3" xfId="6528"/>
    <cellStyle name="Normal 4 5 6 6" xfId="4173"/>
    <cellStyle name="Normal 4 5 6 6 2" xfId="6105"/>
    <cellStyle name="Normal 4 5 6 6 3" xfId="6525"/>
    <cellStyle name="Normal 4 5 6_INST $" xfId="4178"/>
    <cellStyle name="Normal 4 5 7" xfId="2609"/>
    <cellStyle name="Normal 4 5 7 2" xfId="4179"/>
    <cellStyle name="Normal 4 5 7 2 2" xfId="6109"/>
    <cellStyle name="Normal 4 5 7 2 3" xfId="6529"/>
    <cellStyle name="Normal 4 5 7 3" xfId="5626"/>
    <cellStyle name="Normal 4 5 8" xfId="2610"/>
    <cellStyle name="Normal 4 5 8 2" xfId="4180"/>
    <cellStyle name="Normal 4 5 8 2 2" xfId="6110"/>
    <cellStyle name="Normal 4 5 8 2 3" xfId="6530"/>
    <cellStyle name="Normal 4 5 8 3" xfId="5627"/>
    <cellStyle name="Normal 4 5 9" xfId="4181"/>
    <cellStyle name="Normal 4 5 9 2" xfId="6111"/>
    <cellStyle name="Normal 4 5 9 3" xfId="6531"/>
    <cellStyle name="Normal 4 5_AVANCE PROTECCIÓN" xfId="2611"/>
    <cellStyle name="Normal 4 6" xfId="2612"/>
    <cellStyle name="Normal 4 6 2" xfId="4183"/>
    <cellStyle name="Normal 4 6 3" xfId="4182"/>
    <cellStyle name="Normal 4 7" xfId="2613"/>
    <cellStyle name="Normal 4 7 2" xfId="4185"/>
    <cellStyle name="Normal 4 7 3" xfId="4184"/>
    <cellStyle name="Normal 4 8" xfId="2614"/>
    <cellStyle name="Normal 4 8 2" xfId="4186"/>
    <cellStyle name="Normal 4 9" xfId="2615"/>
    <cellStyle name="Normal 4 9 2" xfId="5628"/>
    <cellStyle name="Normal 4_Hoja1" xfId="2616"/>
    <cellStyle name="Normal 40" xfId="2617"/>
    <cellStyle name="Normal 40 10" xfId="4188"/>
    <cellStyle name="Normal 40 10 2" xfId="6113"/>
    <cellStyle name="Normal 40 10 3" xfId="6533"/>
    <cellStyle name="Normal 40 11" xfId="4189"/>
    <cellStyle name="Normal 40 11 2" xfId="6114"/>
    <cellStyle name="Normal 40 12" xfId="4187"/>
    <cellStyle name="Normal 40 12 2" xfId="6112"/>
    <cellStyle name="Normal 40 12 3" xfId="6532"/>
    <cellStyle name="Normal 40 2" xfId="2618"/>
    <cellStyle name="Normal 40 2 2" xfId="2619"/>
    <cellStyle name="Normal 40 2 2 2" xfId="4191"/>
    <cellStyle name="Normal 40 2 2 2 2" xfId="6116"/>
    <cellStyle name="Normal 40 2 2 2 3" xfId="6535"/>
    <cellStyle name="Normal 40 2 2 3" xfId="5629"/>
    <cellStyle name="Normal 40 2 3" xfId="2620"/>
    <cellStyle name="Normal 40 2 3 2" xfId="4192"/>
    <cellStyle name="Normal 40 2 4" xfId="2621"/>
    <cellStyle name="Normal 40 2 4 2" xfId="4193"/>
    <cellStyle name="Normal 40 2 4 2 2" xfId="6117"/>
    <cellStyle name="Normal 40 2 4 2 3" xfId="6536"/>
    <cellStyle name="Normal 40 2 4 3" xfId="5630"/>
    <cellStyle name="Normal 40 2 5" xfId="4194"/>
    <cellStyle name="Normal 40 2 5 2" xfId="6118"/>
    <cellStyle name="Normal 40 2 5 3" xfId="6537"/>
    <cellStyle name="Normal 40 2 6" xfId="4190"/>
    <cellStyle name="Normal 40 2 6 2" xfId="6115"/>
    <cellStyle name="Normal 40 2 6 3" xfId="6534"/>
    <cellStyle name="Normal 40 2_INST $" xfId="4195"/>
    <cellStyle name="Normal 40 3" xfId="2622"/>
    <cellStyle name="Normal 40 3 2" xfId="4196"/>
    <cellStyle name="Normal 40 4" xfId="2623"/>
    <cellStyle name="Normal 40 4 2" xfId="2624"/>
    <cellStyle name="Normal 40 4 2 2" xfId="4198"/>
    <cellStyle name="Normal 40 4 2 2 2" xfId="6120"/>
    <cellStyle name="Normal 40 4 2 2 3" xfId="6539"/>
    <cellStyle name="Normal 40 4 2 3" xfId="5631"/>
    <cellStyle name="Normal 40 4 3" xfId="2625"/>
    <cellStyle name="Normal 40 4 3 2" xfId="4199"/>
    <cellStyle name="Normal 40 4 4" xfId="2626"/>
    <cellStyle name="Normal 40 4 4 2" xfId="4200"/>
    <cellStyle name="Normal 40 4 4 2 2" xfId="6121"/>
    <cellStyle name="Normal 40 4 4 2 3" xfId="6540"/>
    <cellStyle name="Normal 40 4 4 3" xfId="5632"/>
    <cellStyle name="Normal 40 4 5" xfId="4201"/>
    <cellStyle name="Normal 40 4 5 2" xfId="6122"/>
    <cellStyle name="Normal 40 4 5 3" xfId="6541"/>
    <cellStyle name="Normal 40 4 6" xfId="4197"/>
    <cellStyle name="Normal 40 4 6 2" xfId="6119"/>
    <cellStyle name="Normal 40 4 6 3" xfId="6538"/>
    <cellStyle name="Normal 40 4_INST $" xfId="4202"/>
    <cellStyle name="Normal 40 5" xfId="2627"/>
    <cellStyle name="Normal 40 5 2" xfId="4203"/>
    <cellStyle name="Normal 40 5 2 2" xfId="6123"/>
    <cellStyle name="Normal 40 5 2 3" xfId="6542"/>
    <cellStyle name="Normal 40 5 3" xfId="5633"/>
    <cellStyle name="Normal 40 6" xfId="2628"/>
    <cellStyle name="Normal 40 6 2" xfId="4204"/>
    <cellStyle name="Normal 40 6 2 2" xfId="6124"/>
    <cellStyle name="Normal 40 6 2 3" xfId="6543"/>
    <cellStyle name="Normal 40 6 3" xfId="5634"/>
    <cellStyle name="Normal 40 7" xfId="2629"/>
    <cellStyle name="Normal 40 7 2" xfId="5635"/>
    <cellStyle name="Normal 40 8" xfId="2630"/>
    <cellStyle name="Normal 40 8 2" xfId="4205"/>
    <cellStyle name="Normal 40 8 2 2" xfId="6125"/>
    <cellStyle name="Normal 40 8 2 3" xfId="6544"/>
    <cellStyle name="Normal 40 8 3" xfId="5636"/>
    <cellStyle name="Normal 40 9" xfId="4206"/>
    <cellStyle name="Normal 40 9 2" xfId="6126"/>
    <cellStyle name="Normal 40 9 3" xfId="6545"/>
    <cellStyle name="Normal 40_AVANCE TOTAL" xfId="2631"/>
    <cellStyle name="Normal 41" xfId="2632"/>
    <cellStyle name="Normal 41 2" xfId="2633"/>
    <cellStyle name="Normal 41 2 2" xfId="4208"/>
    <cellStyle name="Normal 41 3" xfId="2634"/>
    <cellStyle name="Normal 41 3 2" xfId="5637"/>
    <cellStyle name="Normal 41 4" xfId="4209"/>
    <cellStyle name="Normal 41 5" xfId="4210"/>
    <cellStyle name="Normal 41 6" xfId="4207"/>
    <cellStyle name="Normal 42" xfId="2635"/>
    <cellStyle name="Normal 42 2" xfId="2636"/>
    <cellStyle name="Normal 42 2 2" xfId="4212"/>
    <cellStyle name="Normal 42 3" xfId="2637"/>
    <cellStyle name="Normal 42 3 2" xfId="5638"/>
    <cellStyle name="Normal 42 4" xfId="4213"/>
    <cellStyle name="Normal 42 5" xfId="4214"/>
    <cellStyle name="Normal 42 6" xfId="4211"/>
    <cellStyle name="Normal 43" xfId="2638"/>
    <cellStyle name="Normal 43 2" xfId="2639"/>
    <cellStyle name="Normal 43 2 2" xfId="4216"/>
    <cellStyle name="Normal 43 3" xfId="2640"/>
    <cellStyle name="Normal 43 3 2" xfId="5639"/>
    <cellStyle name="Normal 43 4" xfId="4217"/>
    <cellStyle name="Normal 43 5" xfId="4218"/>
    <cellStyle name="Normal 43 6" xfId="4215"/>
    <cellStyle name="Normal 44" xfId="2641"/>
    <cellStyle name="Normal 44 2" xfId="2642"/>
    <cellStyle name="Normal 44 2 2" xfId="4220"/>
    <cellStyle name="Normal 44 3" xfId="2643"/>
    <cellStyle name="Normal 44 3 2" xfId="5640"/>
    <cellStyle name="Normal 44 4" xfId="4221"/>
    <cellStyle name="Normal 44 5" xfId="4222"/>
    <cellStyle name="Normal 44 6" xfId="4219"/>
    <cellStyle name="Normal 45" xfId="2644"/>
    <cellStyle name="Normal 45 2" xfId="2645"/>
    <cellStyle name="Normal 45 2 2" xfId="4224"/>
    <cellStyle name="Normal 45 3" xfId="2646"/>
    <cellStyle name="Normal 45 3 2" xfId="5641"/>
    <cellStyle name="Normal 45 4" xfId="4225"/>
    <cellStyle name="Normal 45 5" xfId="4226"/>
    <cellStyle name="Normal 45 6" xfId="4223"/>
    <cellStyle name="Normal 46" xfId="2647"/>
    <cellStyle name="Normal 46 2" xfId="4228"/>
    <cellStyle name="Normal 46 3" xfId="4227"/>
    <cellStyle name="Normal 47" xfId="2648"/>
    <cellStyle name="Normal 47 2" xfId="4230"/>
    <cellStyle name="Normal 47 3" xfId="4229"/>
    <cellStyle name="Normal 48" xfId="2649"/>
    <cellStyle name="Normal 48 2" xfId="4232"/>
    <cellStyle name="Normal 48 3" xfId="4231"/>
    <cellStyle name="Normal 49" xfId="2650"/>
    <cellStyle name="Normal 49 2" xfId="4234"/>
    <cellStyle name="Normal 49 3" xfId="4233"/>
    <cellStyle name="Normal 5" xfId="2651"/>
    <cellStyle name="Normal 5 2" xfId="4235"/>
    <cellStyle name="Normal 5 2 2" xfId="6127"/>
    <cellStyle name="Normal 5 3" xfId="5642"/>
    <cellStyle name="Normal 50" xfId="2652"/>
    <cellStyle name="Normal 50 2" xfId="4237"/>
    <cellStyle name="Normal 50 3" xfId="4236"/>
    <cellStyle name="Normal 51" xfId="2653"/>
    <cellStyle name="Normal 51 2" xfId="4239"/>
    <cellStyle name="Normal 51 3" xfId="4238"/>
    <cellStyle name="Normal 52" xfId="2654"/>
    <cellStyle name="Normal 52 2" xfId="4241"/>
    <cellStyle name="Normal 52 3" xfId="4240"/>
    <cellStyle name="Normal 53" xfId="2655"/>
    <cellStyle name="Normal 53 2" xfId="4243"/>
    <cellStyle name="Normal 53 3" xfId="4242"/>
    <cellStyle name="Normal 54" xfId="2656"/>
    <cellStyle name="Normal 54 2" xfId="5643"/>
    <cellStyle name="Normal 55" xfId="2657"/>
    <cellStyle name="Normal 55 2" xfId="5644"/>
    <cellStyle name="Normal 56" xfId="2658"/>
    <cellStyle name="Normal 56 2" xfId="5645"/>
    <cellStyle name="Normal 57" xfId="2659"/>
    <cellStyle name="Normal 57 2" xfId="2660"/>
    <cellStyle name="Normal 57 2 2" xfId="5647"/>
    <cellStyle name="Normal 57 3" xfId="5646"/>
    <cellStyle name="Normal 57_AVANCE TOTAL" xfId="2661"/>
    <cellStyle name="Normal 58" xfId="2662"/>
    <cellStyle name="Normal 58 2" xfId="5648"/>
    <cellStyle name="Normal 58 3" xfId="2663"/>
    <cellStyle name="Normal 58 3 2" xfId="5649"/>
    <cellStyle name="Normal 58_AVANCE TOTAL" xfId="2664"/>
    <cellStyle name="Normal 59" xfId="2665"/>
    <cellStyle name="Normal 59 2" xfId="2666"/>
    <cellStyle name="Normal 59 2 2" xfId="4245"/>
    <cellStyle name="Normal 59 2 2 2" xfId="6129"/>
    <cellStyle name="Normal 59 2 2 3" xfId="6547"/>
    <cellStyle name="Normal 59 2 3" xfId="5650"/>
    <cellStyle name="Normal 59 3" xfId="2667"/>
    <cellStyle name="Normal 59 3 2" xfId="4246"/>
    <cellStyle name="Normal 59 4" xfId="2668"/>
    <cellStyle name="Normal 59 4 2" xfId="4247"/>
    <cellStyle name="Normal 59 4 2 2" xfId="6130"/>
    <cellStyle name="Normal 59 4 2 3" xfId="6548"/>
    <cellStyle name="Normal 59 4 3" xfId="5651"/>
    <cellStyle name="Normal 59 5" xfId="4248"/>
    <cellStyle name="Normal 59 5 2" xfId="6131"/>
    <cellStyle name="Normal 59 5 3" xfId="6549"/>
    <cellStyle name="Normal 59 6" xfId="4244"/>
    <cellStyle name="Normal 59 6 2" xfId="6128"/>
    <cellStyle name="Normal 59 6 3" xfId="6546"/>
    <cellStyle name="Normal 59_AVANCE TOTAL" xfId="2669"/>
    <cellStyle name="Normal 6" xfId="2670"/>
    <cellStyle name="Normal 6 2" xfId="2671"/>
    <cellStyle name="Normal 6 2 2" xfId="2672"/>
    <cellStyle name="Normal 6 2 2 2" xfId="5654"/>
    <cellStyle name="Normal 6 2 3" xfId="2673"/>
    <cellStyle name="Normal 6 2 3 2" xfId="4249"/>
    <cellStyle name="Normal 6 2 3 2 2" xfId="6132"/>
    <cellStyle name="Normal 6 2 3 2 3" xfId="6550"/>
    <cellStyle name="Normal 6 2 3 3" xfId="5655"/>
    <cellStyle name="Normal 6 2 4" xfId="4250"/>
    <cellStyle name="Normal 6 2 4 2" xfId="6133"/>
    <cellStyle name="Normal 6 2 5" xfId="4251"/>
    <cellStyle name="Normal 6 2 5 2" xfId="6134"/>
    <cellStyle name="Normal 6 2 6" xfId="4252"/>
    <cellStyle name="Normal 6 2 7" xfId="5653"/>
    <cellStyle name="Normal 6 3" xfId="4253"/>
    <cellStyle name="Normal 6 3 2" xfId="6135"/>
    <cellStyle name="Normal 6 4" xfId="5652"/>
    <cellStyle name="Normal 6_Hoja2" xfId="2674"/>
    <cellStyle name="Normal 60" xfId="2675"/>
    <cellStyle name="Normal 60 2" xfId="2676"/>
    <cellStyle name="Normal 60 2 2" xfId="4255"/>
    <cellStyle name="Normal 60 2 2 2" xfId="6137"/>
    <cellStyle name="Normal 60 2 2 3" xfId="6552"/>
    <cellStyle name="Normal 60 2 3" xfId="5656"/>
    <cellStyle name="Normal 60 3" xfId="2677"/>
    <cellStyle name="Normal 60 3 2" xfId="4256"/>
    <cellStyle name="Normal 60 4" xfId="2678"/>
    <cellStyle name="Normal 60 4 2" xfId="4257"/>
    <cellStyle name="Normal 60 4 2 2" xfId="6138"/>
    <cellStyle name="Normal 60 4 2 3" xfId="6553"/>
    <cellStyle name="Normal 60 4 3" xfId="5657"/>
    <cellStyle name="Normal 60 5" xfId="4258"/>
    <cellStyle name="Normal 60 5 2" xfId="6139"/>
    <cellStyle name="Normal 60 5 3" xfId="6554"/>
    <cellStyle name="Normal 60 6" xfId="4254"/>
    <cellStyle name="Normal 60 6 2" xfId="6136"/>
    <cellStyle name="Normal 60 6 3" xfId="6551"/>
    <cellStyle name="Normal 60_INST $" xfId="4259"/>
    <cellStyle name="Normal 61" xfId="2679"/>
    <cellStyle name="Normal 61 2" xfId="2680"/>
    <cellStyle name="Normal 61 2 2" xfId="4261"/>
    <cellStyle name="Normal 61 2 2 2" xfId="6141"/>
    <cellStyle name="Normal 61 2 2 3" xfId="6556"/>
    <cellStyle name="Normal 61 2 3" xfId="5659"/>
    <cellStyle name="Normal 61 3" xfId="2681"/>
    <cellStyle name="Normal 61 3 2" xfId="4262"/>
    <cellStyle name="Normal 61 4" xfId="2682"/>
    <cellStyle name="Normal 61 4 2" xfId="4263"/>
    <cellStyle name="Normal 61 4 2 2" xfId="6142"/>
    <cellStyle name="Normal 61 4 2 3" xfId="6557"/>
    <cellStyle name="Normal 61 4 3" xfId="5660"/>
    <cellStyle name="Normal 61 5" xfId="4264"/>
    <cellStyle name="Normal 61 5 2" xfId="6143"/>
    <cellStyle name="Normal 61 5 3" xfId="6558"/>
    <cellStyle name="Normal 61 6" xfId="4260"/>
    <cellStyle name="Normal 61 6 2" xfId="6140"/>
    <cellStyle name="Normal 61 6 3" xfId="6555"/>
    <cellStyle name="Normal 61_INST $" xfId="4265"/>
    <cellStyle name="Normal 62" xfId="2683"/>
    <cellStyle name="Normal 62 2" xfId="5661"/>
    <cellStyle name="Normal 63" xfId="2684"/>
    <cellStyle name="Normal 63 2" xfId="4266"/>
    <cellStyle name="Normal 64" xfId="2685"/>
    <cellStyle name="Normal 64 2" xfId="4267"/>
    <cellStyle name="Normal 65" xfId="2686"/>
    <cellStyle name="Normal 65 2" xfId="4268"/>
    <cellStyle name="Normal 66" xfId="2687"/>
    <cellStyle name="Normal 66 2" xfId="4269"/>
    <cellStyle name="Normal 67" xfId="2688"/>
    <cellStyle name="Normal 67 2" xfId="4270"/>
    <cellStyle name="Normal 68" xfId="2689"/>
    <cellStyle name="Normal 68 2" xfId="4271"/>
    <cellStyle name="Normal 69" xfId="2690"/>
    <cellStyle name="Normal 69 2" xfId="4272"/>
    <cellStyle name="Normal 7" xfId="2691"/>
    <cellStyle name="Normal 7 10" xfId="6242"/>
    <cellStyle name="Normal 7 2" xfId="2692"/>
    <cellStyle name="Normal 7 2 10" xfId="4752"/>
    <cellStyle name="Normal 7 2 2" xfId="2693"/>
    <cellStyle name="Normal 7 2 2 2" xfId="4274"/>
    <cellStyle name="Normal 7 2 2 2 2" xfId="6145"/>
    <cellStyle name="Normal 7 2 2 2 3" xfId="6560"/>
    <cellStyle name="Normal 7 2 2 3" xfId="4275"/>
    <cellStyle name="Normal 7 2 2 4" xfId="4273"/>
    <cellStyle name="Normal 7 2 2 4 2" xfId="6144"/>
    <cellStyle name="Normal 7 2 2 4 3" xfId="6559"/>
    <cellStyle name="Normal 7 2 2_INST $" xfId="4725"/>
    <cellStyle name="Normal 7 2 3" xfId="4276"/>
    <cellStyle name="Normal 7 2 3 2" xfId="6146"/>
    <cellStyle name="Normal 7 2 4" xfId="5663"/>
    <cellStyle name="Normal 7 2 5" xfId="4793"/>
    <cellStyle name="Normal 7 2 6" xfId="5889"/>
    <cellStyle name="Normal 7 2 7" xfId="6243"/>
    <cellStyle name="Normal 7 2 8" xfId="4785"/>
    <cellStyle name="Normal 7 2 9" xfId="4848"/>
    <cellStyle name="Normal 7 3" xfId="4277"/>
    <cellStyle name="Normal 7 3 2" xfId="6147"/>
    <cellStyle name="Normal 7 4" xfId="5662"/>
    <cellStyle name="Normal 7 5" xfId="4794"/>
    <cellStyle name="Normal 7 6" xfId="6248"/>
    <cellStyle name="Normal 7 7" xfId="4827"/>
    <cellStyle name="Normal 7 8" xfId="5887"/>
    <cellStyle name="Normal 7 9" xfId="6252"/>
    <cellStyle name="Normal 7_cuadratura" xfId="2694"/>
    <cellStyle name="Normal 70" xfId="2695"/>
    <cellStyle name="Normal 70 2" xfId="4278"/>
    <cellStyle name="Normal 71" xfId="2696"/>
    <cellStyle name="Normal 71 2" xfId="4279"/>
    <cellStyle name="Normal 72" xfId="2697"/>
    <cellStyle name="Normal 72 2" xfId="4280"/>
    <cellStyle name="Normal 73" xfId="2698"/>
    <cellStyle name="Normal 73 2" xfId="2699"/>
    <cellStyle name="Normal 73 2 2" xfId="4282"/>
    <cellStyle name="Normal 73 2 2 2" xfId="6149"/>
    <cellStyle name="Normal 73 2 2 3" xfId="6563"/>
    <cellStyle name="Normal 73 2 3" xfId="5664"/>
    <cellStyle name="Normal 73 3" xfId="2700"/>
    <cellStyle name="Normal 73 3 2" xfId="4283"/>
    <cellStyle name="Normal 73 4" xfId="2701"/>
    <cellStyle name="Normal 73 4 2" xfId="4284"/>
    <cellStyle name="Normal 73 4 2 2" xfId="6150"/>
    <cellStyle name="Normal 73 4 2 3" xfId="6564"/>
    <cellStyle name="Normal 73 4 3" xfId="5665"/>
    <cellStyle name="Normal 73 5" xfId="4285"/>
    <cellStyle name="Normal 73 5 2" xfId="6151"/>
    <cellStyle name="Normal 73 5 3" xfId="6565"/>
    <cellStyle name="Normal 73 6" xfId="4281"/>
    <cellStyle name="Normal 73 6 2" xfId="6148"/>
    <cellStyle name="Normal 73 6 3" xfId="6562"/>
    <cellStyle name="Normal 73_INST $" xfId="4286"/>
    <cellStyle name="Normal 74" xfId="2702"/>
    <cellStyle name="Normal 74 2" xfId="5666"/>
    <cellStyle name="Normal 75" xfId="2703"/>
    <cellStyle name="Normal 75 2" xfId="2704"/>
    <cellStyle name="Normal 75 2 2" xfId="4288"/>
    <cellStyle name="Normal 75 2 2 2" xfId="6153"/>
    <cellStyle name="Normal 75 2 2 3" xfId="6567"/>
    <cellStyle name="Normal 75 2 3" xfId="5667"/>
    <cellStyle name="Normal 75 3" xfId="2705"/>
    <cellStyle name="Normal 75 3 2" xfId="4289"/>
    <cellStyle name="Normal 75 4" xfId="2706"/>
    <cellStyle name="Normal 75 4 2" xfId="4290"/>
    <cellStyle name="Normal 75 4 2 2" xfId="6154"/>
    <cellStyle name="Normal 75 4 2 3" xfId="6568"/>
    <cellStyle name="Normal 75 4 3" xfId="5668"/>
    <cellStyle name="Normal 75 5" xfId="4291"/>
    <cellStyle name="Normal 75 5 2" xfId="6155"/>
    <cellStyle name="Normal 75 5 3" xfId="6569"/>
    <cellStyle name="Normal 75 6" xfId="4287"/>
    <cellStyle name="Normal 75 6 2" xfId="6152"/>
    <cellStyle name="Normal 75 6 3" xfId="6566"/>
    <cellStyle name="Normal 75_INST $" xfId="4292"/>
    <cellStyle name="Normal 76" xfId="2707"/>
    <cellStyle name="Normal 76 2" xfId="2708"/>
    <cellStyle name="Normal 76 2 2" xfId="4294"/>
    <cellStyle name="Normal 76 2 2 2" xfId="6157"/>
    <cellStyle name="Normal 76 2 2 3" xfId="6571"/>
    <cellStyle name="Normal 76 2 3" xfId="5669"/>
    <cellStyle name="Normal 76 3" xfId="2709"/>
    <cellStyle name="Normal 76 3 2" xfId="4295"/>
    <cellStyle name="Normal 76 4" xfId="2710"/>
    <cellStyle name="Normal 76 4 2" xfId="4296"/>
    <cellStyle name="Normal 76 4 2 2" xfId="6158"/>
    <cellStyle name="Normal 76 4 2 3" xfId="6572"/>
    <cellStyle name="Normal 76 4 3" xfId="5670"/>
    <cellStyle name="Normal 76 5" xfId="4297"/>
    <cellStyle name="Normal 76 5 2" xfId="6159"/>
    <cellStyle name="Normal 76 5 3" xfId="6573"/>
    <cellStyle name="Normal 76 6" xfId="4293"/>
    <cellStyle name="Normal 76 6 2" xfId="6156"/>
    <cellStyle name="Normal 76 6 3" xfId="6570"/>
    <cellStyle name="Normal 76_INST $" xfId="4298"/>
    <cellStyle name="Normal 77" xfId="2711"/>
    <cellStyle name="Normal 77 2" xfId="5671"/>
    <cellStyle name="Normal 78" xfId="2712"/>
    <cellStyle name="Normal 78 2" xfId="2713"/>
    <cellStyle name="Normal 78 2 2" xfId="4300"/>
    <cellStyle name="Normal 78 2 2 2" xfId="6161"/>
    <cellStyle name="Normal 78 2 2 3" xfId="6575"/>
    <cellStyle name="Normal 78 2 3" xfId="5672"/>
    <cellStyle name="Normal 78 3" xfId="2714"/>
    <cellStyle name="Normal 78 3 2" xfId="4301"/>
    <cellStyle name="Normal 78 4" xfId="2715"/>
    <cellStyle name="Normal 78 4 2" xfId="4302"/>
    <cellStyle name="Normal 78 4 2 2" xfId="6162"/>
    <cellStyle name="Normal 78 4 2 3" xfId="6576"/>
    <cellStyle name="Normal 78 4 3" xfId="5673"/>
    <cellStyle name="Normal 78 5" xfId="4303"/>
    <cellStyle name="Normal 78 5 2" xfId="6163"/>
    <cellStyle name="Normal 78 5 3" xfId="6577"/>
    <cellStyle name="Normal 78 6" xfId="4299"/>
    <cellStyle name="Normal 78 6 2" xfId="6160"/>
    <cellStyle name="Normal 78 6 3" xfId="6574"/>
    <cellStyle name="Normal 78_INST $" xfId="4304"/>
    <cellStyle name="Normal 79" xfId="2716"/>
    <cellStyle name="Normal 79 2" xfId="2717"/>
    <cellStyle name="Normal 79 2 2" xfId="4306"/>
    <cellStyle name="Normal 79 2 2 2" xfId="6165"/>
    <cellStyle name="Normal 79 2 2 3" xfId="6579"/>
    <cellStyle name="Normal 79 2 3" xfId="5674"/>
    <cellStyle name="Normal 79 3" xfId="2718"/>
    <cellStyle name="Normal 79 3 2" xfId="4307"/>
    <cellStyle name="Normal 79 4" xfId="2719"/>
    <cellStyle name="Normal 79 4 2" xfId="4308"/>
    <cellStyle name="Normal 79 4 2 2" xfId="6166"/>
    <cellStyle name="Normal 79 4 2 3" xfId="6580"/>
    <cellStyle name="Normal 79 4 3" xfId="5675"/>
    <cellStyle name="Normal 79 5" xfId="4309"/>
    <cellStyle name="Normal 79 5 2" xfId="6167"/>
    <cellStyle name="Normal 79 5 3" xfId="6581"/>
    <cellStyle name="Normal 79 6" xfId="4305"/>
    <cellStyle name="Normal 79 6 2" xfId="6164"/>
    <cellStyle name="Normal 79 6 3" xfId="6578"/>
    <cellStyle name="Normal 79_INST $" xfId="4310"/>
    <cellStyle name="Normal 8" xfId="2720"/>
    <cellStyle name="Normal 8 10" xfId="5801"/>
    <cellStyle name="Normal 8 2" xfId="2721"/>
    <cellStyle name="Normal 8 2 2" xfId="4312"/>
    <cellStyle name="Normal 8 2 2 2" xfId="6169"/>
    <cellStyle name="Normal 8 2 2 3" xfId="6583"/>
    <cellStyle name="Normal 8 2 3" xfId="4313"/>
    <cellStyle name="Normal 8 2 4" xfId="4311"/>
    <cellStyle name="Normal 8 2 4 2" xfId="6168"/>
    <cellStyle name="Normal 8 2 4 3" xfId="6582"/>
    <cellStyle name="Normal 8 2_INST $" xfId="4726"/>
    <cellStyle name="Normal 8 3" xfId="4314"/>
    <cellStyle name="Normal 8 3 2" xfId="6170"/>
    <cellStyle name="Normal 8 4" xfId="5676"/>
    <cellStyle name="Normal 8 5" xfId="4792"/>
    <cellStyle name="Normal 8 6" xfId="6247"/>
    <cellStyle name="Normal 8 7" xfId="4826"/>
    <cellStyle name="Normal 8 8" xfId="5888"/>
    <cellStyle name="Normal 8 9" xfId="5882"/>
    <cellStyle name="Normal 80" xfId="2722"/>
    <cellStyle name="Normal 80 2" xfId="2723"/>
    <cellStyle name="Normal 80 2 2" xfId="4316"/>
    <cellStyle name="Normal 80 2 2 2" xfId="6172"/>
    <cellStyle name="Normal 80 2 2 3" xfId="6585"/>
    <cellStyle name="Normal 80 2 3" xfId="5677"/>
    <cellStyle name="Normal 80 3" xfId="2724"/>
    <cellStyle name="Normal 80 3 2" xfId="4317"/>
    <cellStyle name="Normal 80 4" xfId="2725"/>
    <cellStyle name="Normal 80 4 2" xfId="4318"/>
    <cellStyle name="Normal 80 4 2 2" xfId="6173"/>
    <cellStyle name="Normal 80 4 2 3" xfId="6586"/>
    <cellStyle name="Normal 80 4 3" xfId="5678"/>
    <cellStyle name="Normal 80 5" xfId="4319"/>
    <cellStyle name="Normal 80 5 2" xfId="6174"/>
    <cellStyle name="Normal 80 5 3" xfId="6587"/>
    <cellStyle name="Normal 80 6" xfId="4315"/>
    <cellStyle name="Normal 80 6 2" xfId="6171"/>
    <cellStyle name="Normal 80 6 3" xfId="6584"/>
    <cellStyle name="Normal 80_INST $" xfId="4320"/>
    <cellStyle name="Normal 81" xfId="2726"/>
    <cellStyle name="Normal 81 2" xfId="2727"/>
    <cellStyle name="Normal 81 2 2" xfId="4322"/>
    <cellStyle name="Normal 81 2 2 2" xfId="6176"/>
    <cellStyle name="Normal 81 2 2 3" xfId="6589"/>
    <cellStyle name="Normal 81 2 3" xfId="5679"/>
    <cellStyle name="Normal 81 3" xfId="2728"/>
    <cellStyle name="Normal 81 3 2" xfId="4323"/>
    <cellStyle name="Normal 81 4" xfId="2729"/>
    <cellStyle name="Normal 81 4 2" xfId="4324"/>
    <cellStyle name="Normal 81 4 2 2" xfId="6177"/>
    <cellStyle name="Normal 81 4 2 3" xfId="6590"/>
    <cellStyle name="Normal 81 4 3" xfId="5680"/>
    <cellStyle name="Normal 81 5" xfId="4325"/>
    <cellStyle name="Normal 81 5 2" xfId="6178"/>
    <cellStyle name="Normal 81 5 3" xfId="6591"/>
    <cellStyle name="Normal 81 6" xfId="4321"/>
    <cellStyle name="Normal 81 6 2" xfId="6175"/>
    <cellStyle name="Normal 81 6 3" xfId="6588"/>
    <cellStyle name="Normal 81_INST $" xfId="4326"/>
    <cellStyle name="Normal 82" xfId="2730"/>
    <cellStyle name="Normal 82 2" xfId="2731"/>
    <cellStyle name="Normal 82 2 2" xfId="4328"/>
    <cellStyle name="Normal 82 2 2 2" xfId="6180"/>
    <cellStyle name="Normal 82 2 2 3" xfId="6593"/>
    <cellStyle name="Normal 82 2 3" xfId="5681"/>
    <cellStyle name="Normal 82 3" xfId="2732"/>
    <cellStyle name="Normal 82 3 2" xfId="4329"/>
    <cellStyle name="Normal 82 4" xfId="2733"/>
    <cellStyle name="Normal 82 4 2" xfId="4330"/>
    <cellStyle name="Normal 82 4 2 2" xfId="6181"/>
    <cellStyle name="Normal 82 4 2 3" xfId="6594"/>
    <cellStyle name="Normal 82 4 3" xfId="5682"/>
    <cellStyle name="Normal 82 5" xfId="4331"/>
    <cellStyle name="Normal 82 5 2" xfId="6182"/>
    <cellStyle name="Normal 82 5 3" xfId="6595"/>
    <cellStyle name="Normal 82 6" xfId="4327"/>
    <cellStyle name="Normal 82 6 2" xfId="6179"/>
    <cellStyle name="Normal 82 6 3" xfId="6592"/>
    <cellStyle name="Normal 82_INST $" xfId="4332"/>
    <cellStyle name="Normal 83" xfId="2734"/>
    <cellStyle name="Normal 83 2" xfId="5683"/>
    <cellStyle name="Normal 84" xfId="2735"/>
    <cellStyle name="Normal 84 2" xfId="2736"/>
    <cellStyle name="Normal 84 2 2" xfId="4334"/>
    <cellStyle name="Normal 84 2 2 2" xfId="6184"/>
    <cellStyle name="Normal 84 2 2 3" xfId="6597"/>
    <cellStyle name="Normal 84 2 3" xfId="5684"/>
    <cellStyle name="Normal 84 3" xfId="2737"/>
    <cellStyle name="Normal 84 3 2" xfId="4335"/>
    <cellStyle name="Normal 84 4" xfId="2738"/>
    <cellStyle name="Normal 84 4 2" xfId="4336"/>
    <cellStyle name="Normal 84 4 2 2" xfId="6185"/>
    <cellStyle name="Normal 84 4 2 3" xfId="6598"/>
    <cellStyle name="Normal 84 4 3" xfId="5685"/>
    <cellStyle name="Normal 84 5" xfId="4337"/>
    <cellStyle name="Normal 84 5 2" xfId="6186"/>
    <cellStyle name="Normal 84 5 3" xfId="6599"/>
    <cellStyle name="Normal 84 6" xfId="4333"/>
    <cellStyle name="Normal 84 6 2" xfId="6183"/>
    <cellStyle name="Normal 84 6 3" xfId="6596"/>
    <cellStyle name="Normal 84_INST $" xfId="4338"/>
    <cellStyle name="Normal 85" xfId="2739"/>
    <cellStyle name="Normal 85 2" xfId="2740"/>
    <cellStyle name="Normal 85 2 2" xfId="4340"/>
    <cellStyle name="Normal 85 2 2 2" xfId="6188"/>
    <cellStyle name="Normal 85 2 2 3" xfId="6601"/>
    <cellStyle name="Normal 85 2 3" xfId="5686"/>
    <cellStyle name="Normal 85 3" xfId="2741"/>
    <cellStyle name="Normal 85 3 2" xfId="4341"/>
    <cellStyle name="Normal 85 4" xfId="2742"/>
    <cellStyle name="Normal 85 4 2" xfId="4342"/>
    <cellStyle name="Normal 85 4 2 2" xfId="6189"/>
    <cellStyle name="Normal 85 4 2 3" xfId="6602"/>
    <cellStyle name="Normal 85 4 3" xfId="5687"/>
    <cellStyle name="Normal 85 5" xfId="4343"/>
    <cellStyle name="Normal 85 5 2" xfId="6190"/>
    <cellStyle name="Normal 85 5 3" xfId="6603"/>
    <cellStyle name="Normal 85 6" xfId="4339"/>
    <cellStyle name="Normal 85 6 2" xfId="6187"/>
    <cellStyle name="Normal 85 6 3" xfId="6600"/>
    <cellStyle name="Normal 85_INST $" xfId="4344"/>
    <cellStyle name="Normal 86" xfId="2743"/>
    <cellStyle name="Normal 86 2" xfId="5688"/>
    <cellStyle name="Normal 87" xfId="2744"/>
    <cellStyle name="Normal 87 2" xfId="2745"/>
    <cellStyle name="Normal 87 2 2" xfId="4346"/>
    <cellStyle name="Normal 87 2 2 2" xfId="6192"/>
    <cellStyle name="Normal 87 2 2 3" xfId="6605"/>
    <cellStyle name="Normal 87 2 3" xfId="5689"/>
    <cellStyle name="Normal 87 3" xfId="2746"/>
    <cellStyle name="Normal 87 3 2" xfId="4347"/>
    <cellStyle name="Normal 87 4" xfId="2747"/>
    <cellStyle name="Normal 87 4 2" xfId="4348"/>
    <cellStyle name="Normal 87 4 2 2" xfId="6193"/>
    <cellStyle name="Normal 87 4 2 3" xfId="6606"/>
    <cellStyle name="Normal 87 4 3" xfId="5690"/>
    <cellStyle name="Normal 87 5" xfId="4349"/>
    <cellStyle name="Normal 87 5 2" xfId="6194"/>
    <cellStyle name="Normal 87 5 3" xfId="6607"/>
    <cellStyle name="Normal 87 6" xfId="4345"/>
    <cellStyle name="Normal 87 6 2" xfId="6191"/>
    <cellStyle name="Normal 87 6 3" xfId="6604"/>
    <cellStyle name="Normal 87_INST $" xfId="4350"/>
    <cellStyle name="Normal 88" xfId="2748"/>
    <cellStyle name="Normal 88 2" xfId="2749"/>
    <cellStyle name="Normal 88 2 2" xfId="4352"/>
    <cellStyle name="Normal 88 2 2 2" xfId="6196"/>
    <cellStyle name="Normal 88 2 2 3" xfId="6609"/>
    <cellStyle name="Normal 88 2 3" xfId="5691"/>
    <cellStyle name="Normal 88 3" xfId="2750"/>
    <cellStyle name="Normal 88 3 2" xfId="4353"/>
    <cellStyle name="Normal 88 4" xfId="2751"/>
    <cellStyle name="Normal 88 4 2" xfId="4354"/>
    <cellStyle name="Normal 88 4 2 2" xfId="6197"/>
    <cellStyle name="Normal 88 4 2 3" xfId="6610"/>
    <cellStyle name="Normal 88 4 3" xfId="5692"/>
    <cellStyle name="Normal 88 5" xfId="4355"/>
    <cellStyle name="Normal 88 5 2" xfId="6198"/>
    <cellStyle name="Normal 88 5 3" xfId="6611"/>
    <cellStyle name="Normal 88 6" xfId="4351"/>
    <cellStyle name="Normal 88 6 2" xfId="6195"/>
    <cellStyle name="Normal 88 6 3" xfId="6608"/>
    <cellStyle name="Normal 88_INST $" xfId="4356"/>
    <cellStyle name="Normal 89" xfId="2752"/>
    <cellStyle name="Normal 89 2" xfId="2753"/>
    <cellStyle name="Normal 89 2 2" xfId="5694"/>
    <cellStyle name="Normal 89 3" xfId="5693"/>
    <cellStyle name="Normal 89_AVANCE TOTAL" xfId="2754"/>
    <cellStyle name="Normal 9" xfId="2755"/>
    <cellStyle name="Normal 9 2" xfId="2756"/>
    <cellStyle name="Normal 9 2 2" xfId="4359"/>
    <cellStyle name="Normal 9 2 3" xfId="4358"/>
    <cellStyle name="Normal 9 3" xfId="2757"/>
    <cellStyle name="Normal 9 3 2" xfId="4361"/>
    <cellStyle name="Normal 9 3 3" xfId="4360"/>
    <cellStyle name="Normal 9 4" xfId="2758"/>
    <cellStyle name="Normal 9 4 2" xfId="4362"/>
    <cellStyle name="Normal 9 5" xfId="2759"/>
    <cellStyle name="Normal 9 5 2" xfId="4363"/>
    <cellStyle name="Normal 9 5 2 2" xfId="6199"/>
    <cellStyle name="Normal 9 5 2 3" xfId="6612"/>
    <cellStyle name="Normal 9 5 3" xfId="5695"/>
    <cellStyle name="Normal 9 6" xfId="4364"/>
    <cellStyle name="Normal 9 7" xfId="4365"/>
    <cellStyle name="Normal 9 8" xfId="4357"/>
    <cellStyle name="Normal 9_DET I REG" xfId="2760"/>
    <cellStyle name="Normal 90" xfId="2761"/>
    <cellStyle name="Normal 90 2" xfId="2762"/>
    <cellStyle name="Normal 90 2 2" xfId="4367"/>
    <cellStyle name="Normal 90 2 2 2" xfId="6201"/>
    <cellStyle name="Normal 90 2 2 3" xfId="6614"/>
    <cellStyle name="Normal 90 2 3" xfId="5696"/>
    <cellStyle name="Normal 90 3" xfId="2763"/>
    <cellStyle name="Normal 90 3 2" xfId="4368"/>
    <cellStyle name="Normal 90 4" xfId="2764"/>
    <cellStyle name="Normal 90 4 2" xfId="4369"/>
    <cellStyle name="Normal 90 4 2 2" xfId="6202"/>
    <cellStyle name="Normal 90 4 2 3" xfId="6615"/>
    <cellStyle name="Normal 90 4 3" xfId="5697"/>
    <cellStyle name="Normal 90 5" xfId="4370"/>
    <cellStyle name="Normal 90 5 2" xfId="6203"/>
    <cellStyle name="Normal 90 5 3" xfId="6616"/>
    <cellStyle name="Normal 90 6" xfId="4366"/>
    <cellStyle name="Normal 90 6 2" xfId="6200"/>
    <cellStyle name="Normal 90 6 3" xfId="6613"/>
    <cellStyle name="Normal 90_INST $" xfId="4371"/>
    <cellStyle name="Normal 91" xfId="2765"/>
    <cellStyle name="Normal 91 2" xfId="5698"/>
    <cellStyle name="Normal 92" xfId="2766"/>
    <cellStyle name="Normal 92 2" xfId="5699"/>
    <cellStyle name="Normal 93" xfId="2767"/>
    <cellStyle name="Normal 93 2" xfId="2768"/>
    <cellStyle name="Normal 93 2 2" xfId="4373"/>
    <cellStyle name="Normal 93 2 2 2" xfId="6205"/>
    <cellStyle name="Normal 93 2 2 3" xfId="6618"/>
    <cellStyle name="Normal 93 2 3" xfId="5700"/>
    <cellStyle name="Normal 93 3" xfId="2769"/>
    <cellStyle name="Normal 93 3 2" xfId="4374"/>
    <cellStyle name="Normal 93 4" xfId="2770"/>
    <cellStyle name="Normal 93 4 2" xfId="4375"/>
    <cellStyle name="Normal 93 4 2 2" xfId="6206"/>
    <cellStyle name="Normal 93 4 2 3" xfId="6619"/>
    <cellStyle name="Normal 93 4 3" xfId="5701"/>
    <cellStyle name="Normal 93 5" xfId="4376"/>
    <cellStyle name="Normal 93 5 2" xfId="6207"/>
    <cellStyle name="Normal 93 5 3" xfId="6620"/>
    <cellStyle name="Normal 93 6" xfId="4372"/>
    <cellStyle name="Normal 93 6 2" xfId="6204"/>
    <cellStyle name="Normal 93 6 3" xfId="6617"/>
    <cellStyle name="Normal 93_INST $" xfId="4377"/>
    <cellStyle name="Normal 94" xfId="2771"/>
    <cellStyle name="Normal 94 2" xfId="2772"/>
    <cellStyle name="Normal 94 2 2" xfId="4379"/>
    <cellStyle name="Normal 94 2 2 2" xfId="6209"/>
    <cellStyle name="Normal 94 2 2 3" xfId="6622"/>
    <cellStyle name="Normal 94 2 3" xfId="5702"/>
    <cellStyle name="Normal 94 3" xfId="2773"/>
    <cellStyle name="Normal 94 3 2" xfId="4380"/>
    <cellStyle name="Normal 94 4" xfId="2774"/>
    <cellStyle name="Normal 94 4 2" xfId="4381"/>
    <cellStyle name="Normal 94 4 2 2" xfId="6210"/>
    <cellStyle name="Normal 94 4 2 3" xfId="6623"/>
    <cellStyle name="Normal 94 4 3" xfId="5703"/>
    <cellStyle name="Normal 94 5" xfId="4382"/>
    <cellStyle name="Normal 94 5 2" xfId="6211"/>
    <cellStyle name="Normal 94 5 3" xfId="6624"/>
    <cellStyle name="Normal 94 6" xfId="4378"/>
    <cellStyle name="Normal 94 6 2" xfId="6208"/>
    <cellStyle name="Normal 94 6 3" xfId="6621"/>
    <cellStyle name="Normal 94_INST $" xfId="4383"/>
    <cellStyle name="Normal 95" xfId="2775"/>
    <cellStyle name="Normal 95 2" xfId="2776"/>
    <cellStyle name="Normal 95 2 2" xfId="4385"/>
    <cellStyle name="Normal 95 2 2 2" xfId="6213"/>
    <cellStyle name="Normal 95 2 2 3" xfId="6626"/>
    <cellStyle name="Normal 95 2 3" xfId="5704"/>
    <cellStyle name="Normal 95 3" xfId="2777"/>
    <cellStyle name="Normal 95 3 2" xfId="4386"/>
    <cellStyle name="Normal 95 4" xfId="2778"/>
    <cellStyle name="Normal 95 4 2" xfId="4387"/>
    <cellStyle name="Normal 95 4 2 2" xfId="6214"/>
    <cellStyle name="Normal 95 4 2 3" xfId="6627"/>
    <cellStyle name="Normal 95 4 3" xfId="5705"/>
    <cellStyle name="Normal 95 5" xfId="4388"/>
    <cellStyle name="Normal 95 5 2" xfId="6215"/>
    <cellStyle name="Normal 95 5 3" xfId="6628"/>
    <cellStyle name="Normal 95 6" xfId="4384"/>
    <cellStyle name="Normal 95 6 2" xfId="6212"/>
    <cellStyle name="Normal 95 6 3" xfId="6625"/>
    <cellStyle name="Normal 95_INST $" xfId="4389"/>
    <cellStyle name="Normal 96" xfId="2779"/>
    <cellStyle name="Normal 96 2" xfId="2780"/>
    <cellStyle name="Normal 96 2 2" xfId="4391"/>
    <cellStyle name="Normal 96 2 2 2" xfId="6217"/>
    <cellStyle name="Normal 96 2 2 3" xfId="6630"/>
    <cellStyle name="Normal 96 2 3" xfId="5706"/>
    <cellStyle name="Normal 96 3" xfId="2781"/>
    <cellStyle name="Normal 96 3 2" xfId="4392"/>
    <cellStyle name="Normal 96 4" xfId="2782"/>
    <cellStyle name="Normal 96 4 2" xfId="4393"/>
    <cellStyle name="Normal 96 4 2 2" xfId="6218"/>
    <cellStyle name="Normal 96 4 2 3" xfId="6631"/>
    <cellStyle name="Normal 96 4 3" xfId="5707"/>
    <cellStyle name="Normal 96 5" xfId="4394"/>
    <cellStyle name="Normal 96 5 2" xfId="6219"/>
    <cellStyle name="Normal 96 5 3" xfId="6632"/>
    <cellStyle name="Normal 96 6" xfId="4390"/>
    <cellStyle name="Normal 96 6 2" xfId="6216"/>
    <cellStyle name="Normal 96 6 3" xfId="6629"/>
    <cellStyle name="Normal 96_INST $" xfId="4395"/>
    <cellStyle name="Normal 97" xfId="2783"/>
    <cellStyle name="Normal 97 2" xfId="2784"/>
    <cellStyle name="Normal 97 2 2" xfId="4397"/>
    <cellStyle name="Normal 97 2 2 2" xfId="6221"/>
    <cellStyle name="Normal 97 2 2 3" xfId="6634"/>
    <cellStyle name="Normal 97 2 3" xfId="5708"/>
    <cellStyle name="Normal 97 3" xfId="2785"/>
    <cellStyle name="Normal 97 3 2" xfId="4398"/>
    <cellStyle name="Normal 97 4" xfId="2786"/>
    <cellStyle name="Normal 97 4 2" xfId="4399"/>
    <cellStyle name="Normal 97 4 2 2" xfId="6222"/>
    <cellStyle name="Normal 97 4 2 3" xfId="6635"/>
    <cellStyle name="Normal 97 4 3" xfId="5709"/>
    <cellStyle name="Normal 97 5" xfId="4400"/>
    <cellStyle name="Normal 97 5 2" xfId="6223"/>
    <cellStyle name="Normal 97 5 3" xfId="6636"/>
    <cellStyle name="Normal 97 6" xfId="4396"/>
    <cellStyle name="Normal 97 6 2" xfId="6220"/>
    <cellStyle name="Normal 97 6 3" xfId="6633"/>
    <cellStyle name="Normal 97_INST $" xfId="4401"/>
    <cellStyle name="Normal 98" xfId="2787"/>
    <cellStyle name="Normal 98 2" xfId="2788"/>
    <cellStyle name="Normal 98 2 2" xfId="5711"/>
    <cellStyle name="Normal 98 3" xfId="2789"/>
    <cellStyle name="Normal 98 3 2" xfId="2790"/>
    <cellStyle name="Normal 98 3 2 2" xfId="5713"/>
    <cellStyle name="Normal 98 3 3" xfId="5712"/>
    <cellStyle name="Normal 98 3_INST $" xfId="4402"/>
    <cellStyle name="Normal 98 4" xfId="4403"/>
    <cellStyle name="Normal 98 4 2" xfId="6224"/>
    <cellStyle name="Normal 98 5" xfId="5710"/>
    <cellStyle name="Normal 98_INST $" xfId="4404"/>
    <cellStyle name="Normal 99" xfId="2791"/>
    <cellStyle name="Normal 99 2" xfId="2792"/>
    <cellStyle name="Normal 99 2 2" xfId="5715"/>
    <cellStyle name="Normal 99 3" xfId="2793"/>
    <cellStyle name="Normal 99 3 2" xfId="2794"/>
    <cellStyle name="Normal 99 3 2 2" xfId="5717"/>
    <cellStyle name="Normal 99 3 3" xfId="5716"/>
    <cellStyle name="Normal 99 3_INST $" xfId="4405"/>
    <cellStyle name="Normal 99 4" xfId="4406"/>
    <cellStyle name="Normal 99 4 2" xfId="6225"/>
    <cellStyle name="Normal 99 5" xfId="5714"/>
    <cellStyle name="Normal 99_INST $" xfId="4407"/>
    <cellStyle name="Normal_Hoja1" xfId="2795"/>
    <cellStyle name="Normal_Listado_web" xfId="2796"/>
    <cellStyle name="Notas" xfId="2797" builtinId="10" customBuiltin="1"/>
    <cellStyle name="Notas 10" xfId="4932"/>
    <cellStyle name="Notas 2" xfId="2798"/>
    <cellStyle name="Notas 2 10" xfId="2799"/>
    <cellStyle name="Notas 2 10 2" xfId="4409"/>
    <cellStyle name="Notas 2 10 3" xfId="5719"/>
    <cellStyle name="Notas 2 11" xfId="4410"/>
    <cellStyle name="Notas 2 12" xfId="4411"/>
    <cellStyle name="Notas 2 13" xfId="4408"/>
    <cellStyle name="Notas 2 2" xfId="2800"/>
    <cellStyle name="Notas 2 2 10" xfId="4412"/>
    <cellStyle name="Notas 2 2 2" xfId="2801"/>
    <cellStyle name="Notas 2 2 2 2" xfId="2802"/>
    <cellStyle name="Notas 2 2 2 2 2" xfId="4415"/>
    <cellStyle name="Notas 2 2 2 2 3" xfId="4414"/>
    <cellStyle name="Notas 2 2 2 3" xfId="4416"/>
    <cellStyle name="Notas 2 2 2 4" xfId="4413"/>
    <cellStyle name="Notas 2 2 2_PAGO REMESAS" xfId="2803"/>
    <cellStyle name="Notas 2 2 3" xfId="2804"/>
    <cellStyle name="Notas 2 2 3 10" xfId="4417"/>
    <cellStyle name="Notas 2 2 3 2" xfId="2805"/>
    <cellStyle name="Notas 2 2 3 2 2" xfId="2806"/>
    <cellStyle name="Notas 2 2 3 2 2 2" xfId="4420"/>
    <cellStyle name="Notas 2 2 3 2 2 3" xfId="4419"/>
    <cellStyle name="Notas 2 2 3 2 3" xfId="4421"/>
    <cellStyle name="Notas 2 2 3 2 4" xfId="4418"/>
    <cellStyle name="Notas 2 2 3 2_PAGO REMESAS" xfId="2807"/>
    <cellStyle name="Notas 2 2 3 3" xfId="2808"/>
    <cellStyle name="Notas 2 2 3 3 2" xfId="4423"/>
    <cellStyle name="Notas 2 2 3 3 3" xfId="4422"/>
    <cellStyle name="Notas 2 2 3 4" xfId="2809"/>
    <cellStyle name="Notas 2 2 3 4 2" xfId="4425"/>
    <cellStyle name="Notas 2 2 3 4 3" xfId="4424"/>
    <cellStyle name="Notas 2 2 3 5" xfId="2810"/>
    <cellStyle name="Notas 2 2 3 5 2" xfId="2811"/>
    <cellStyle name="Notas 2 2 3 5 2 2" xfId="4427"/>
    <cellStyle name="Notas 2 2 3 5 2 3" xfId="5720"/>
    <cellStyle name="Notas 2 2 3 5 3" xfId="2812"/>
    <cellStyle name="Notas 2 2 3 5 3 2" xfId="4428"/>
    <cellStyle name="Notas 2 2 3 5 4" xfId="2813"/>
    <cellStyle name="Notas 2 2 3 5 4 2" xfId="4429"/>
    <cellStyle name="Notas 2 2 3 5 4 3" xfId="5721"/>
    <cellStyle name="Notas 2 2 3 5 5" xfId="4430"/>
    <cellStyle name="Notas 2 2 3 5 6" xfId="4426"/>
    <cellStyle name="Notas 2 2 3 5_INST $" xfId="4727"/>
    <cellStyle name="Notas 2 2 3 6" xfId="2814"/>
    <cellStyle name="Notas 2 2 3 6 2" xfId="2815"/>
    <cellStyle name="Notas 2 2 3 6 2 2" xfId="4432"/>
    <cellStyle name="Notas 2 2 3 6 2 3" xfId="5722"/>
    <cellStyle name="Notas 2 2 3 6 3" xfId="2816"/>
    <cellStyle name="Notas 2 2 3 6 3 2" xfId="4433"/>
    <cellStyle name="Notas 2 2 3 6 4" xfId="2817"/>
    <cellStyle name="Notas 2 2 3 6 4 2" xfId="4434"/>
    <cellStyle name="Notas 2 2 3 6 4 3" xfId="5723"/>
    <cellStyle name="Notas 2 2 3 6 5" xfId="4435"/>
    <cellStyle name="Notas 2 2 3 6 6" xfId="4431"/>
    <cellStyle name="Notas 2 2 3 6_INST $" xfId="4728"/>
    <cellStyle name="Notas 2 2 3 7" xfId="2818"/>
    <cellStyle name="Notas 2 2 3 7 2" xfId="4436"/>
    <cellStyle name="Notas 2 2 3 7 3" xfId="5724"/>
    <cellStyle name="Notas 2 2 3 8" xfId="2819"/>
    <cellStyle name="Notas 2 2 3 8 2" xfId="4437"/>
    <cellStyle name="Notas 2 2 3 8 3" xfId="5725"/>
    <cellStyle name="Notas 2 2 3 9" xfId="4438"/>
    <cellStyle name="Notas 2 2 3_AVANCE PROTECCIÓN" xfId="2820"/>
    <cellStyle name="Notas 2 2 4" xfId="2821"/>
    <cellStyle name="Notas 2 2 4 2" xfId="4440"/>
    <cellStyle name="Notas 2 2 4 3" xfId="4439"/>
    <cellStyle name="Notas 2 2 5" xfId="2822"/>
    <cellStyle name="Notas 2 2 5 2" xfId="4441"/>
    <cellStyle name="Notas 2 2 6" xfId="2823"/>
    <cellStyle name="Notas 2 2 6 2" xfId="4442"/>
    <cellStyle name="Notas 2 2 6 3" xfId="5726"/>
    <cellStyle name="Notas 2 2 7" xfId="2824"/>
    <cellStyle name="Notas 2 2 7 2" xfId="4443"/>
    <cellStyle name="Notas 2 2 7 3" xfId="5727"/>
    <cellStyle name="Notas 2 2 8" xfId="4444"/>
    <cellStyle name="Notas 2 2 9" xfId="4445"/>
    <cellStyle name="Notas 2 2_PAGO REMESAS" xfId="2825"/>
    <cellStyle name="Notas 2 3" xfId="2826"/>
    <cellStyle name="Notas 2 3 2" xfId="2827"/>
    <cellStyle name="Notas 2 3 2 2" xfId="4448"/>
    <cellStyle name="Notas 2 3 2 3" xfId="4447"/>
    <cellStyle name="Notas 2 3 3" xfId="4449"/>
    <cellStyle name="Notas 2 3 4" xfId="4446"/>
    <cellStyle name="Notas 2 3_PAGO REMESAS" xfId="2828"/>
    <cellStyle name="Notas 2 4" xfId="2829"/>
    <cellStyle name="Notas 2 4 2" xfId="2830"/>
    <cellStyle name="Notas 2 4 2 2" xfId="4452"/>
    <cellStyle name="Notas 2 4 2 3" xfId="4451"/>
    <cellStyle name="Notas 2 4 3" xfId="4453"/>
    <cellStyle name="Notas 2 4 4" xfId="4450"/>
    <cellStyle name="Notas 2 4_PAGO REMESAS" xfId="2831"/>
    <cellStyle name="Notas 2 5" xfId="2832"/>
    <cellStyle name="Notas 2 5 10" xfId="4454"/>
    <cellStyle name="Notas 2 5 2" xfId="2833"/>
    <cellStyle name="Notas 2 5 3" xfId="2834"/>
    <cellStyle name="Notas 2 5 4" xfId="2835"/>
    <cellStyle name="Notas 2 5 5" xfId="2836"/>
    <cellStyle name="Notas 2 5 5 2" xfId="2837"/>
    <cellStyle name="Notas 2 5 5 2 2" xfId="4456"/>
    <cellStyle name="Notas 2 5 5 3" xfId="2838"/>
    <cellStyle name="Notas 2 5 5 4" xfId="2839"/>
    <cellStyle name="Notas 2 5 5 4 2" xfId="4457"/>
    <cellStyle name="Notas 2 5 5 5" xfId="4458"/>
    <cellStyle name="Notas 2 5 5 6" xfId="4455"/>
    <cellStyle name="Notas 2 5 5_INST $" xfId="4729"/>
    <cellStyle name="Notas 2 5 6" xfId="2840"/>
    <cellStyle name="Notas 2 5 6 2" xfId="2841"/>
    <cellStyle name="Notas 2 5 6 2 2" xfId="4460"/>
    <cellStyle name="Notas 2 5 6 3" xfId="2842"/>
    <cellStyle name="Notas 2 5 6 4" xfId="2843"/>
    <cellStyle name="Notas 2 5 6 4 2" xfId="4461"/>
    <cellStyle name="Notas 2 5 6 5" xfId="4462"/>
    <cellStyle name="Notas 2 5 6 6" xfId="4459"/>
    <cellStyle name="Notas 2 5 6_INST $" xfId="4730"/>
    <cellStyle name="Notas 2 5 7" xfId="2844"/>
    <cellStyle name="Notas 2 5 7 2" xfId="4463"/>
    <cellStyle name="Notas 2 5 8" xfId="2845"/>
    <cellStyle name="Notas 2 5 8 2" xfId="4464"/>
    <cellStyle name="Notas 2 5 9" xfId="4465"/>
    <cellStyle name="Notas 2 5_AVANCE PROTECCIÓN" xfId="2846"/>
    <cellStyle name="Notas 2 6" xfId="2847"/>
    <cellStyle name="Notas 2 6 2" xfId="4467"/>
    <cellStyle name="Notas 2 6 3" xfId="4466"/>
    <cellStyle name="Notas 2 7" xfId="2848"/>
    <cellStyle name="Notas 2 7 2" xfId="4469"/>
    <cellStyle name="Notas 2 7 3" xfId="4468"/>
    <cellStyle name="Notas 2 8" xfId="2849"/>
    <cellStyle name="Notas 2 8 2" xfId="4470"/>
    <cellStyle name="Notas 2 9" xfId="2850"/>
    <cellStyle name="Notas 2 9 2" xfId="4471"/>
    <cellStyle name="Notas 2 9 3" xfId="5728"/>
    <cellStyle name="Notas 2_AVANCE JUSTICIA JUVENIL" xfId="2851"/>
    <cellStyle name="Notas 3" xfId="2852"/>
    <cellStyle name="Notas 3 10" xfId="4473"/>
    <cellStyle name="Notas 3 11" xfId="4474"/>
    <cellStyle name="Notas 3 12" xfId="4472"/>
    <cellStyle name="Notas 3 2" xfId="2853"/>
    <cellStyle name="Notas 3 2 2" xfId="2854"/>
    <cellStyle name="Notas 3 2 2 2" xfId="4477"/>
    <cellStyle name="Notas 3 2 2 3" xfId="4476"/>
    <cellStyle name="Notas 3 2 3" xfId="2855"/>
    <cellStyle name="Notas 3 2 3 2" xfId="4478"/>
    <cellStyle name="Notas 3 2 4" xfId="2856"/>
    <cellStyle name="Notas 3 2 4 2" xfId="4479"/>
    <cellStyle name="Notas 3 2 4 3" xfId="5729"/>
    <cellStyle name="Notas 3 2 5" xfId="4480"/>
    <cellStyle name="Notas 3 2 6" xfId="4481"/>
    <cellStyle name="Notas 3 2 7" xfId="4475"/>
    <cellStyle name="Notas 3 2_PAGO REMESAS" xfId="2857"/>
    <cellStyle name="Notas 3 3" xfId="2858"/>
    <cellStyle name="Notas 3 3 2" xfId="2859"/>
    <cellStyle name="Notas 3 3 2 2" xfId="4484"/>
    <cellStyle name="Notas 3 3 2 3" xfId="4483"/>
    <cellStyle name="Notas 3 3 3" xfId="4485"/>
    <cellStyle name="Notas 3 3 4" xfId="4482"/>
    <cellStyle name="Notas 3 3_PAGO REMESAS" xfId="2860"/>
    <cellStyle name="Notas 3 4" xfId="2861"/>
    <cellStyle name="Notas 3 4 2" xfId="2862"/>
    <cellStyle name="Notas 3 4 2 2" xfId="4488"/>
    <cellStyle name="Notas 3 4 2 3" xfId="4487"/>
    <cellStyle name="Notas 3 4 3" xfId="4489"/>
    <cellStyle name="Notas 3 4 4" xfId="4486"/>
    <cellStyle name="Notas 3 4_PAGO REMESAS" xfId="2863"/>
    <cellStyle name="Notas 3 5" xfId="2864"/>
    <cellStyle name="Notas 3 5 10" xfId="4490"/>
    <cellStyle name="Notas 3 5 2" xfId="2865"/>
    <cellStyle name="Notas 3 5 2 2" xfId="2866"/>
    <cellStyle name="Notas 3 5 2 2 2" xfId="4493"/>
    <cellStyle name="Notas 3 5 2 2 3" xfId="4492"/>
    <cellStyle name="Notas 3 5 2 3" xfId="4494"/>
    <cellStyle name="Notas 3 5 2 4" xfId="4491"/>
    <cellStyle name="Notas 3 5 2_PAGO REMESAS" xfId="2867"/>
    <cellStyle name="Notas 3 5 3" xfId="2868"/>
    <cellStyle name="Notas 3 5 3 2" xfId="4496"/>
    <cellStyle name="Notas 3 5 3 3" xfId="4495"/>
    <cellStyle name="Notas 3 5 4" xfId="2869"/>
    <cellStyle name="Notas 3 5 4 2" xfId="4498"/>
    <cellStyle name="Notas 3 5 4 3" xfId="4497"/>
    <cellStyle name="Notas 3 5 5" xfId="2870"/>
    <cellStyle name="Notas 3 5 5 2" xfId="2871"/>
    <cellStyle name="Notas 3 5 5 2 2" xfId="4500"/>
    <cellStyle name="Notas 3 5 5 2 3" xfId="5730"/>
    <cellStyle name="Notas 3 5 5 3" xfId="2872"/>
    <cellStyle name="Notas 3 5 5 3 2" xfId="4501"/>
    <cellStyle name="Notas 3 5 5 4" xfId="2873"/>
    <cellStyle name="Notas 3 5 5 4 2" xfId="4502"/>
    <cellStyle name="Notas 3 5 5 4 3" xfId="5731"/>
    <cellStyle name="Notas 3 5 5 5" xfId="4503"/>
    <cellStyle name="Notas 3 5 5 6" xfId="4499"/>
    <cellStyle name="Notas 3 5 5_INST $" xfId="4731"/>
    <cellStyle name="Notas 3 5 6" xfId="2874"/>
    <cellStyle name="Notas 3 5 6 2" xfId="2875"/>
    <cellStyle name="Notas 3 5 6 2 2" xfId="4505"/>
    <cellStyle name="Notas 3 5 6 2 3" xfId="5732"/>
    <cellStyle name="Notas 3 5 6 3" xfId="2876"/>
    <cellStyle name="Notas 3 5 6 3 2" xfId="4506"/>
    <cellStyle name="Notas 3 5 6 4" xfId="2877"/>
    <cellStyle name="Notas 3 5 6 4 2" xfId="4507"/>
    <cellStyle name="Notas 3 5 6 4 3" xfId="5733"/>
    <cellStyle name="Notas 3 5 6 5" xfId="4508"/>
    <cellStyle name="Notas 3 5 6 6" xfId="4504"/>
    <cellStyle name="Notas 3 5 6_INST $" xfId="4732"/>
    <cellStyle name="Notas 3 5 7" xfId="2878"/>
    <cellStyle name="Notas 3 5 7 2" xfId="4509"/>
    <cellStyle name="Notas 3 5 7 3" xfId="5734"/>
    <cellStyle name="Notas 3 5 8" xfId="2879"/>
    <cellStyle name="Notas 3 5 8 2" xfId="4510"/>
    <cellStyle name="Notas 3 5 8 3" xfId="5735"/>
    <cellStyle name="Notas 3 5 9" xfId="4511"/>
    <cellStyle name="Notas 3 5_AVANCE PROTECCIÓN" xfId="2880"/>
    <cellStyle name="Notas 3 6" xfId="2881"/>
    <cellStyle name="Notas 3 6 2" xfId="4513"/>
    <cellStyle name="Notas 3 6 3" xfId="4512"/>
    <cellStyle name="Notas 3 7" xfId="2882"/>
    <cellStyle name="Notas 3 7 2" xfId="4515"/>
    <cellStyle name="Notas 3 7 3" xfId="4514"/>
    <cellStyle name="Notas 3 8" xfId="2883"/>
    <cellStyle name="Notas 3 8 2" xfId="4516"/>
    <cellStyle name="Notas 3 9" xfId="2884"/>
    <cellStyle name="Notas 3 9 2" xfId="4517"/>
    <cellStyle name="Notas 3 9 3" xfId="5736"/>
    <cellStyle name="Notas 3_AVANCE JUSTICIA JUVENIL" xfId="2885"/>
    <cellStyle name="Notas 4" xfId="2886"/>
    <cellStyle name="Notas 4 2" xfId="4519"/>
    <cellStyle name="Notas 4 3" xfId="4518"/>
    <cellStyle name="Notas 5" xfId="4520"/>
    <cellStyle name="Notas 6" xfId="5718"/>
    <cellStyle name="Notas 7" xfId="5866"/>
    <cellStyle name="Notas 8" xfId="6246"/>
    <cellStyle name="Notas 9" xfId="4820"/>
    <cellStyle name="Porcentual 10" xfId="2887"/>
    <cellStyle name="Porcentual 10 2" xfId="5737"/>
    <cellStyle name="Porcentual 11" xfId="2888"/>
    <cellStyle name="Porcentual 11 2" xfId="5738"/>
    <cellStyle name="Porcentual 12" xfId="2889"/>
    <cellStyle name="Porcentual 12 2" xfId="2890"/>
    <cellStyle name="Porcentual 12 2 2" xfId="5740"/>
    <cellStyle name="Porcentual 12 3" xfId="5739"/>
    <cellStyle name="Porcentual 13" xfId="2891"/>
    <cellStyle name="Porcentual 13 2" xfId="5741"/>
    <cellStyle name="Porcentual 14" xfId="2892"/>
    <cellStyle name="Porcentual 14 2" xfId="2893"/>
    <cellStyle name="Porcentual 14 2 2" xfId="5743"/>
    <cellStyle name="Porcentual 14 3" xfId="2894"/>
    <cellStyle name="Porcentual 14 3 2" xfId="2895"/>
    <cellStyle name="Porcentual 14 3 2 2" xfId="5745"/>
    <cellStyle name="Porcentual 14 3 3" xfId="5744"/>
    <cellStyle name="Porcentual 14 4" xfId="4521"/>
    <cellStyle name="Porcentual 14 4 2" xfId="6226"/>
    <cellStyle name="Porcentual 14 5" xfId="5742"/>
    <cellStyle name="Porcentual 15" xfId="2896"/>
    <cellStyle name="Porcentual 15 2" xfId="5746"/>
    <cellStyle name="Porcentual 16" xfId="2897"/>
    <cellStyle name="Porcentual 16 2" xfId="5747"/>
    <cellStyle name="Porcentual 17" xfId="2898"/>
    <cellStyle name="Porcentual 17 2" xfId="5748"/>
    <cellStyle name="Porcentual 18" xfId="2899"/>
    <cellStyle name="Porcentual 18 2" xfId="4522"/>
    <cellStyle name="Porcentual 18 2 2" xfId="6227"/>
    <cellStyle name="Porcentual 19" xfId="4523"/>
    <cellStyle name="Porcentual 19 2" xfId="4524"/>
    <cellStyle name="Porcentual 2" xfId="2900"/>
    <cellStyle name="Porcentual 2 2" xfId="2901"/>
    <cellStyle name="Porcentual 2 2 2" xfId="5750"/>
    <cellStyle name="Porcentual 2 3" xfId="2902"/>
    <cellStyle name="Porcentual 2 3 2" xfId="4525"/>
    <cellStyle name="Porcentual 2 4" xfId="4526"/>
    <cellStyle name="Porcentual 2 5" xfId="4527"/>
    <cellStyle name="Porcentual 2 5 2" xfId="6228"/>
    <cellStyle name="Porcentual 2 6" xfId="4528"/>
    <cellStyle name="Porcentual 2 6 2" xfId="6229"/>
    <cellStyle name="Porcentual 2 7" xfId="5749"/>
    <cellStyle name="Porcentual 20" xfId="4529"/>
    <cellStyle name="Porcentual 20 2" xfId="6230"/>
    <cellStyle name="Porcentual 21" xfId="4530"/>
    <cellStyle name="Porcentual 21 2" xfId="6231"/>
    <cellStyle name="Porcentual 3" xfId="2903"/>
    <cellStyle name="Porcentual 3 2" xfId="2904"/>
    <cellStyle name="Porcentual 3 2 2" xfId="4531"/>
    <cellStyle name="Porcentual 3 2 2 2" xfId="6232"/>
    <cellStyle name="Porcentual 3 2 3" xfId="5752"/>
    <cellStyle name="Porcentual 3 3" xfId="2905"/>
    <cellStyle name="Porcentual 3 3 2" xfId="4532"/>
    <cellStyle name="Porcentual 3 3 2 2" xfId="6233"/>
    <cellStyle name="Porcentual 3 3 3" xfId="5753"/>
    <cellStyle name="Porcentual 3 4" xfId="2906"/>
    <cellStyle name="Porcentual 3 4 2" xfId="2907"/>
    <cellStyle name="Porcentual 3 4 2 2" xfId="4533"/>
    <cellStyle name="Porcentual 3 4 2 2 2" xfId="6234"/>
    <cellStyle name="Porcentual 3 4 2 3" xfId="5755"/>
    <cellStyle name="Porcentual 3 4 3" xfId="4534"/>
    <cellStyle name="Porcentual 3 4 3 2" xfId="6235"/>
    <cellStyle name="Porcentual 3 4 4" xfId="5754"/>
    <cellStyle name="Porcentual 3 5" xfId="4535"/>
    <cellStyle name="Porcentual 3 5 2" xfId="6236"/>
    <cellStyle name="Porcentual 3 6" xfId="5751"/>
    <cellStyle name="Porcentual 4" xfId="2908"/>
    <cellStyle name="Porcentual 4 10" xfId="4536"/>
    <cellStyle name="Porcentual 4 10 2" xfId="6237"/>
    <cellStyle name="Porcentual 4 2" xfId="2909"/>
    <cellStyle name="Porcentual 4 2 2" xfId="4537"/>
    <cellStyle name="Porcentual 4 2 2 2" xfId="6238"/>
    <cellStyle name="Porcentual 4 2 3" xfId="5756"/>
    <cellStyle name="Porcentual 4 3" xfId="2910"/>
    <cellStyle name="Porcentual 4 3 2" xfId="2911"/>
    <cellStyle name="Porcentual 4 3 2 2" xfId="5758"/>
    <cellStyle name="Porcentual 4 3 3" xfId="5757"/>
    <cellStyle name="Porcentual 4 4" xfId="2912"/>
    <cellStyle name="Porcentual 4 4 2" xfId="5759"/>
    <cellStyle name="Porcentual 4 5" xfId="2913"/>
    <cellStyle name="Porcentual 4 5 2" xfId="5760"/>
    <cellStyle name="Porcentual 4 6" xfId="2914"/>
    <cellStyle name="Porcentual 4 6 2" xfId="5761"/>
    <cellStyle name="Porcentual 4 7" xfId="2915"/>
    <cellStyle name="Porcentual 4 7 2" xfId="2916"/>
    <cellStyle name="Porcentual 4 7 2 2" xfId="5763"/>
    <cellStyle name="Porcentual 4 7 3" xfId="5762"/>
    <cellStyle name="Porcentual 4 8" xfId="2917"/>
    <cellStyle name="Porcentual 4 8 2" xfId="2918"/>
    <cellStyle name="Porcentual 4 8 2 2" xfId="5765"/>
    <cellStyle name="Porcentual 4 8 3" xfId="2919"/>
    <cellStyle name="Porcentual 4 8 3 2" xfId="2920"/>
    <cellStyle name="Porcentual 4 8 3 2 2" xfId="5767"/>
    <cellStyle name="Porcentual 4 8 3 3" xfId="5766"/>
    <cellStyle name="Porcentual 4 8 4" xfId="4538"/>
    <cellStyle name="Porcentual 4 8 4 2" xfId="6239"/>
    <cellStyle name="Porcentual 4 8 5" xfId="5764"/>
    <cellStyle name="Porcentual 4 9" xfId="2921"/>
    <cellStyle name="Porcentual 4 9 2" xfId="5768"/>
    <cellStyle name="Porcentual 5" xfId="2922"/>
    <cellStyle name="Porcentual 5 2" xfId="4539"/>
    <cellStyle name="Porcentual 5 2 2" xfId="6240"/>
    <cellStyle name="Porcentual 5 3" xfId="5769"/>
    <cellStyle name="Porcentual 6" xfId="2923"/>
    <cellStyle name="Porcentual 6 2" xfId="4540"/>
    <cellStyle name="Porcentual 6 2 2" xfId="6241"/>
    <cellStyle name="Porcentual 6 3" xfId="5770"/>
    <cellStyle name="Porcentual 7" xfId="2924"/>
    <cellStyle name="Porcentual 7 2" xfId="5771"/>
    <cellStyle name="Porcentual 8" xfId="2925"/>
    <cellStyle name="Porcentual 8 2" xfId="2926"/>
    <cellStyle name="Porcentual 8 2 2" xfId="5773"/>
    <cellStyle name="Porcentual 8 3" xfId="5772"/>
    <cellStyle name="Porcentual 9" xfId="2927"/>
    <cellStyle name="Porcentual 9 2" xfId="5774"/>
    <cellStyle name="Salida" xfId="2928" builtinId="21" customBuiltin="1"/>
    <cellStyle name="Salida 10" xfId="2929"/>
    <cellStyle name="Salida 10 2" xfId="4542"/>
    <cellStyle name="Salida 11" xfId="2930"/>
    <cellStyle name="Salida 11 2" xfId="4543"/>
    <cellStyle name="Salida 12" xfId="4541"/>
    <cellStyle name="Salida 2" xfId="2931"/>
    <cellStyle name="Salida 2 2" xfId="2932"/>
    <cellStyle name="Salida 2 2 2" xfId="4545"/>
    <cellStyle name="Salida 2 3" xfId="2933"/>
    <cellStyle name="Salida 2 3 10" xfId="4546"/>
    <cellStyle name="Salida 2 3 2" xfId="2934"/>
    <cellStyle name="Salida 2 3 3" xfId="2935"/>
    <cellStyle name="Salida 2 3 4" xfId="2936"/>
    <cellStyle name="Salida 2 3 5" xfId="2937"/>
    <cellStyle name="Salida 2 3 5 2" xfId="2938"/>
    <cellStyle name="Salida 2 3 5 2 2" xfId="4548"/>
    <cellStyle name="Salida 2 3 5 2 3" xfId="5775"/>
    <cellStyle name="Salida 2 3 5 3" xfId="2939"/>
    <cellStyle name="Salida 2 3 5 4" xfId="2940"/>
    <cellStyle name="Salida 2 3 5 4 2" xfId="4549"/>
    <cellStyle name="Salida 2 3 5 4 3" xfId="5776"/>
    <cellStyle name="Salida 2 3 5 5" xfId="4550"/>
    <cellStyle name="Salida 2 3 5 6" xfId="4547"/>
    <cellStyle name="Salida 2 3 5_INST $" xfId="4551"/>
    <cellStyle name="Salida 2 3 6" xfId="2941"/>
    <cellStyle name="Salida 2 3 6 2" xfId="2942"/>
    <cellStyle name="Salida 2 3 6 2 2" xfId="4553"/>
    <cellStyle name="Salida 2 3 6 2 3" xfId="5777"/>
    <cellStyle name="Salida 2 3 6 3" xfId="2943"/>
    <cellStyle name="Salida 2 3 6 4" xfId="2944"/>
    <cellStyle name="Salida 2 3 6 4 2" xfId="4554"/>
    <cellStyle name="Salida 2 3 6 4 3" xfId="5778"/>
    <cellStyle name="Salida 2 3 6 5" xfId="4555"/>
    <cellStyle name="Salida 2 3 6 6" xfId="4552"/>
    <cellStyle name="Salida 2 3 6_INST $" xfId="4556"/>
    <cellStyle name="Salida 2 3 7" xfId="2945"/>
    <cellStyle name="Salida 2 3 7 2" xfId="4557"/>
    <cellStyle name="Salida 2 3 7 3" xfId="5779"/>
    <cellStyle name="Salida 2 3 8" xfId="2946"/>
    <cellStyle name="Salida 2 3 8 2" xfId="4558"/>
    <cellStyle name="Salida 2 3 8 3" xfId="5780"/>
    <cellStyle name="Salida 2 3 9" xfId="4559"/>
    <cellStyle name="Salida 2 3_AVANCE PROTECCIÓN" xfId="2947"/>
    <cellStyle name="Salida 2 4" xfId="4544"/>
    <cellStyle name="Salida 2_PAGO REMESAS" xfId="2948"/>
    <cellStyle name="Salida 3" xfId="2949"/>
    <cellStyle name="Salida 3 2" xfId="4560"/>
    <cellStyle name="Salida 4" xfId="2950"/>
    <cellStyle name="Salida 4 2" xfId="4561"/>
    <cellStyle name="Salida 5" xfId="2951"/>
    <cellStyle name="Salida 5 2" xfId="4562"/>
    <cellStyle name="Salida 6" xfId="2952"/>
    <cellStyle name="Salida 6 2" xfId="4563"/>
    <cellStyle name="Salida 7" xfId="2953"/>
    <cellStyle name="Salida 7 2" xfId="4564"/>
    <cellStyle name="Salida 8" xfId="2954"/>
    <cellStyle name="Salida 8 2" xfId="4565"/>
    <cellStyle name="Salida 9" xfId="2955"/>
    <cellStyle name="Salida 9 2" xfId="4566"/>
    <cellStyle name="TableStyleLight1" xfId="2956"/>
    <cellStyle name="TableStyleLight1 2" xfId="2957"/>
    <cellStyle name="TableStyleLight1 2 2" xfId="4568"/>
    <cellStyle name="TableStyleLight1 2 3" xfId="4569"/>
    <cellStyle name="TableStyleLight1 2 4" xfId="4567"/>
    <cellStyle name="TableStyleLight1 2_INST $" xfId="4733"/>
    <cellStyle name="Texto de advertencia" xfId="2958" builtinId="11" customBuiltin="1"/>
    <cellStyle name="Texto de advertencia 10" xfId="2959"/>
    <cellStyle name="Texto de advertencia 10 2" xfId="4571"/>
    <cellStyle name="Texto de advertencia 11" xfId="2960"/>
    <cellStyle name="Texto de advertencia 11 2" xfId="4572"/>
    <cellStyle name="Texto de advertencia 12" xfId="4570"/>
    <cellStyle name="Texto de advertencia 2" xfId="2961"/>
    <cellStyle name="Texto de advertencia 2 2" xfId="2962"/>
    <cellStyle name="Texto de advertencia 2 2 2" xfId="4574"/>
    <cellStyle name="Texto de advertencia 2 3" xfId="2963"/>
    <cellStyle name="Texto de advertencia 2 3 10" xfId="4575"/>
    <cellStyle name="Texto de advertencia 2 3 2" xfId="2964"/>
    <cellStyle name="Texto de advertencia 2 3 3" xfId="2965"/>
    <cellStyle name="Texto de advertencia 2 3 4" xfId="2966"/>
    <cellStyle name="Texto de advertencia 2 3 5" xfId="2967"/>
    <cellStyle name="Texto de advertencia 2 3 5 2" xfId="2968"/>
    <cellStyle name="Texto de advertencia 2 3 5 2 2" xfId="4577"/>
    <cellStyle name="Texto de advertencia 2 3 5 2 3" xfId="5781"/>
    <cellStyle name="Texto de advertencia 2 3 5 3" xfId="2969"/>
    <cellStyle name="Texto de advertencia 2 3 5 4" xfId="2970"/>
    <cellStyle name="Texto de advertencia 2 3 5 4 2" xfId="4578"/>
    <cellStyle name="Texto de advertencia 2 3 5 4 3" xfId="5782"/>
    <cellStyle name="Texto de advertencia 2 3 5 5" xfId="4579"/>
    <cellStyle name="Texto de advertencia 2 3 5 6" xfId="4576"/>
    <cellStyle name="Texto de advertencia 2 3 5_INST $" xfId="4580"/>
    <cellStyle name="Texto de advertencia 2 3 6" xfId="2971"/>
    <cellStyle name="Texto de advertencia 2 3 6 2" xfId="2972"/>
    <cellStyle name="Texto de advertencia 2 3 6 2 2" xfId="4582"/>
    <cellStyle name="Texto de advertencia 2 3 6 2 3" xfId="5783"/>
    <cellStyle name="Texto de advertencia 2 3 6 3" xfId="2973"/>
    <cellStyle name="Texto de advertencia 2 3 6 4" xfId="2974"/>
    <cellStyle name="Texto de advertencia 2 3 6 4 2" xfId="4583"/>
    <cellStyle name="Texto de advertencia 2 3 6 4 3" xfId="5784"/>
    <cellStyle name="Texto de advertencia 2 3 6 5" xfId="4584"/>
    <cellStyle name="Texto de advertencia 2 3 6 6" xfId="4581"/>
    <cellStyle name="Texto de advertencia 2 3 6_INST $" xfId="4585"/>
    <cellStyle name="Texto de advertencia 2 3 7" xfId="2975"/>
    <cellStyle name="Texto de advertencia 2 3 7 2" xfId="4586"/>
    <cellStyle name="Texto de advertencia 2 3 7 3" xfId="5785"/>
    <cellStyle name="Texto de advertencia 2 3 8" xfId="2976"/>
    <cellStyle name="Texto de advertencia 2 3 8 2" xfId="4587"/>
    <cellStyle name="Texto de advertencia 2 3 8 3" xfId="5786"/>
    <cellStyle name="Texto de advertencia 2 3 9" xfId="4588"/>
    <cellStyle name="Texto de advertencia 2 3_AVANCE PROTECCIÓN" xfId="2977"/>
    <cellStyle name="Texto de advertencia 2 4" xfId="4573"/>
    <cellStyle name="Texto de advertencia 3" xfId="2978"/>
    <cellStyle name="Texto de advertencia 3 2" xfId="4589"/>
    <cellStyle name="Texto de advertencia 4" xfId="2979"/>
    <cellStyle name="Texto de advertencia 4 2" xfId="4590"/>
    <cellStyle name="Texto de advertencia 5" xfId="2980"/>
    <cellStyle name="Texto de advertencia 5 2" xfId="4591"/>
    <cellStyle name="Texto de advertencia 6" xfId="2981"/>
    <cellStyle name="Texto de advertencia 6 2" xfId="4592"/>
    <cellStyle name="Texto de advertencia 7" xfId="2982"/>
    <cellStyle name="Texto de advertencia 7 2" xfId="4593"/>
    <cellStyle name="Texto de advertencia 8" xfId="2983"/>
    <cellStyle name="Texto de advertencia 8 2" xfId="4594"/>
    <cellStyle name="Texto de advertencia 9" xfId="2984"/>
    <cellStyle name="Texto de advertencia 9 2" xfId="4595"/>
    <cellStyle name="Texto explicativo" xfId="2985" builtinId="53" customBuiltin="1"/>
    <cellStyle name="Texto explicativo 10" xfId="2986"/>
    <cellStyle name="Texto explicativo 10 2" xfId="4597"/>
    <cellStyle name="Texto explicativo 11" xfId="2987"/>
    <cellStyle name="Texto explicativo 11 2" xfId="4598"/>
    <cellStyle name="Texto explicativo 12" xfId="4596"/>
    <cellStyle name="Texto explicativo 2" xfId="2988"/>
    <cellStyle name="Texto explicativo 2 2" xfId="2989"/>
    <cellStyle name="Texto explicativo 2 2 2" xfId="4600"/>
    <cellStyle name="Texto explicativo 2 3" xfId="2990"/>
    <cellStyle name="Texto explicativo 2 3 10" xfId="4601"/>
    <cellStyle name="Texto explicativo 2 3 2" xfId="2991"/>
    <cellStyle name="Texto explicativo 2 3 3" xfId="2992"/>
    <cellStyle name="Texto explicativo 2 3 4" xfId="2993"/>
    <cellStyle name="Texto explicativo 2 3 5" xfId="2994"/>
    <cellStyle name="Texto explicativo 2 3 5 2" xfId="2995"/>
    <cellStyle name="Texto explicativo 2 3 5 2 2" xfId="4603"/>
    <cellStyle name="Texto explicativo 2 3 5 2 3" xfId="5787"/>
    <cellStyle name="Texto explicativo 2 3 5 3" xfId="2996"/>
    <cellStyle name="Texto explicativo 2 3 5 4" xfId="2997"/>
    <cellStyle name="Texto explicativo 2 3 5 4 2" xfId="4604"/>
    <cellStyle name="Texto explicativo 2 3 5 4 3" xfId="5788"/>
    <cellStyle name="Texto explicativo 2 3 5 5" xfId="4605"/>
    <cellStyle name="Texto explicativo 2 3 5 6" xfId="4602"/>
    <cellStyle name="Texto explicativo 2 3 5_INST $" xfId="4606"/>
    <cellStyle name="Texto explicativo 2 3 6" xfId="2998"/>
    <cellStyle name="Texto explicativo 2 3 6 2" xfId="2999"/>
    <cellStyle name="Texto explicativo 2 3 6 2 2" xfId="4608"/>
    <cellStyle name="Texto explicativo 2 3 6 2 3" xfId="5789"/>
    <cellStyle name="Texto explicativo 2 3 6 3" xfId="3000"/>
    <cellStyle name="Texto explicativo 2 3 6 4" xfId="3001"/>
    <cellStyle name="Texto explicativo 2 3 6 4 2" xfId="4609"/>
    <cellStyle name="Texto explicativo 2 3 6 4 3" xfId="5790"/>
    <cellStyle name="Texto explicativo 2 3 6 5" xfId="4610"/>
    <cellStyle name="Texto explicativo 2 3 6 6" xfId="4607"/>
    <cellStyle name="Texto explicativo 2 3 6_INST $" xfId="4611"/>
    <cellStyle name="Texto explicativo 2 3 7" xfId="3002"/>
    <cellStyle name="Texto explicativo 2 3 7 2" xfId="4612"/>
    <cellStyle name="Texto explicativo 2 3 7 3" xfId="5791"/>
    <cellStyle name="Texto explicativo 2 3 8" xfId="3003"/>
    <cellStyle name="Texto explicativo 2 3 8 2" xfId="4613"/>
    <cellStyle name="Texto explicativo 2 3 8 3" xfId="5792"/>
    <cellStyle name="Texto explicativo 2 3 9" xfId="4614"/>
    <cellStyle name="Texto explicativo 2 3_AVANCE PROTECCIÓN" xfId="3004"/>
    <cellStyle name="Texto explicativo 2 4" xfId="4599"/>
    <cellStyle name="Texto explicativo 3" xfId="3005"/>
    <cellStyle name="Texto explicativo 3 2" xfId="4615"/>
    <cellStyle name="Texto explicativo 4" xfId="3006"/>
    <cellStyle name="Texto explicativo 4 2" xfId="4616"/>
    <cellStyle name="Texto explicativo 5" xfId="3007"/>
    <cellStyle name="Texto explicativo 5 2" xfId="4617"/>
    <cellStyle name="Texto explicativo 6" xfId="3008"/>
    <cellStyle name="Texto explicativo 6 2" xfId="4618"/>
    <cellStyle name="Texto explicativo 7" xfId="3009"/>
    <cellStyle name="Texto explicativo 7 2" xfId="4619"/>
    <cellStyle name="Texto explicativo 8" xfId="3010"/>
    <cellStyle name="Texto explicativo 8 2" xfId="4620"/>
    <cellStyle name="Texto explicativo 9" xfId="3011"/>
    <cellStyle name="Texto explicativo 9 2" xfId="4621"/>
    <cellStyle name="Título" xfId="3012" builtinId="15" customBuiltin="1"/>
    <cellStyle name="Título 1 10" xfId="3014"/>
    <cellStyle name="Título 1 11" xfId="3015"/>
    <cellStyle name="Título 1 12" xfId="4623"/>
    <cellStyle name="Título 1 2" xfId="3016"/>
    <cellStyle name="Título 1 2 2" xfId="3017"/>
    <cellStyle name="Título 1 2 3" xfId="3018"/>
    <cellStyle name="Título 1 2 3 10" xfId="4624"/>
    <cellStyle name="Título 1 2 3 2" xfId="3019"/>
    <cellStyle name="Título 1 2 3 3" xfId="3020"/>
    <cellStyle name="Título 1 2 3 4" xfId="3021"/>
    <cellStyle name="Título 1 2 3 5" xfId="3022"/>
    <cellStyle name="Título 1 2 3 5 2" xfId="3023"/>
    <cellStyle name="Título 1 2 3 5 2 2" xfId="4626"/>
    <cellStyle name="Título 1 2 3 5 2 3" xfId="5795"/>
    <cellStyle name="Título 1 2 3 5 3" xfId="3024"/>
    <cellStyle name="Título 1 2 3 5 4" xfId="3025"/>
    <cellStyle name="Título 1 2 3 5 4 2" xfId="4627"/>
    <cellStyle name="Título 1 2 3 5 4 3" xfId="5796"/>
    <cellStyle name="Título 1 2 3 5 5" xfId="4628"/>
    <cellStyle name="Título 1 2 3 5 6" xfId="4625"/>
    <cellStyle name="Título 1 2 3 5_INST $" xfId="4629"/>
    <cellStyle name="Título 1 2 3 6" xfId="3026"/>
    <cellStyle name="Título 1 2 3 6 2" xfId="3027"/>
    <cellStyle name="Título 1 2 3 6 2 2" xfId="4631"/>
    <cellStyle name="Título 1 2 3 6 2 3" xfId="5797"/>
    <cellStyle name="Título 1 2 3 6 3" xfId="3028"/>
    <cellStyle name="Título 1 2 3 6 4" xfId="3029"/>
    <cellStyle name="Título 1 2 3 6 4 2" xfId="4632"/>
    <cellStyle name="Título 1 2 3 6 4 3" xfId="5798"/>
    <cellStyle name="Título 1 2 3 6 5" xfId="4633"/>
    <cellStyle name="Título 1 2 3 6 6" xfId="4630"/>
    <cellStyle name="Título 1 2 3 6_INST $" xfId="4634"/>
    <cellStyle name="Título 1 2 3 7" xfId="3030"/>
    <cellStyle name="Título 1 2 3 7 2" xfId="4635"/>
    <cellStyle name="Título 1 2 3 7 3" xfId="5799"/>
    <cellStyle name="Título 1 2 3 8" xfId="3031"/>
    <cellStyle name="Título 1 2 3 8 2" xfId="4636"/>
    <cellStyle name="Título 1 2 3 8 3" xfId="5800"/>
    <cellStyle name="Título 1 2 3 9" xfId="4637"/>
    <cellStyle name="Título 1 2 3_AVANCE PROTECCIÓN" xfId="3032"/>
    <cellStyle name="Título 1 2_PAGO REMESAS" xfId="3033"/>
    <cellStyle name="Título 1 3" xfId="3034"/>
    <cellStyle name="Título 1 4" xfId="3035"/>
    <cellStyle name="Título 1 5" xfId="3036"/>
    <cellStyle name="Título 1 6" xfId="3037"/>
    <cellStyle name="Título 1 7" xfId="3038"/>
    <cellStyle name="Título 1 8" xfId="3039"/>
    <cellStyle name="Título 1 9" xfId="3040"/>
    <cellStyle name="Título 10" xfId="3041"/>
    <cellStyle name="Título 11" xfId="3042"/>
    <cellStyle name="Título 12" xfId="3043"/>
    <cellStyle name="Título 13" xfId="3044"/>
    <cellStyle name="Título 14" xfId="3045"/>
    <cellStyle name="Título 15" xfId="3046"/>
    <cellStyle name="Título 16" xfId="3047"/>
    <cellStyle name="Título 17" xfId="3048"/>
    <cellStyle name="Título 18" xfId="3049"/>
    <cellStyle name="Título 19" xfId="3050"/>
    <cellStyle name="Título 2" xfId="3051" builtinId="17" customBuiltin="1"/>
    <cellStyle name="Título 2 10" xfId="3052"/>
    <cellStyle name="Título 2 10 2" xfId="4639"/>
    <cellStyle name="Título 2 11" xfId="3053"/>
    <cellStyle name="Título 2 11 2" xfId="4640"/>
    <cellStyle name="Título 2 12" xfId="4638"/>
    <cellStyle name="Título 2 2" xfId="3054"/>
    <cellStyle name="Título 2 2 2" xfId="3055"/>
    <cellStyle name="Título 2 2 2 2" xfId="4642"/>
    <cellStyle name="Título 2 2 3" xfId="3056"/>
    <cellStyle name="Título 2 2 3 10" xfId="4643"/>
    <cellStyle name="Título 2 2 3 2" xfId="3057"/>
    <cellStyle name="Título 2 2 3 3" xfId="3058"/>
    <cellStyle name="Título 2 2 3 4" xfId="3059"/>
    <cellStyle name="Título 2 2 3 5" xfId="3060"/>
    <cellStyle name="Título 2 2 3 5 2" xfId="3061"/>
    <cellStyle name="Título 2 2 3 5 2 2" xfId="4645"/>
    <cellStyle name="Título 2 2 3 5 2 3" xfId="5802"/>
    <cellStyle name="Título 2 2 3 5 3" xfId="3062"/>
    <cellStyle name="Título 2 2 3 5 4" xfId="3063"/>
    <cellStyle name="Título 2 2 3 5 4 2" xfId="4646"/>
    <cellStyle name="Título 2 2 3 5 4 3" xfId="5803"/>
    <cellStyle name="Título 2 2 3 5 5" xfId="4647"/>
    <cellStyle name="Título 2 2 3 5 6" xfId="4644"/>
    <cellStyle name="Título 2 2 3 5_INST $" xfId="4648"/>
    <cellStyle name="Título 2 2 3 6" xfId="3064"/>
    <cellStyle name="Título 2 2 3 6 2" xfId="3065"/>
    <cellStyle name="Título 2 2 3 6 2 2" xfId="4650"/>
    <cellStyle name="Título 2 2 3 6 2 3" xfId="5804"/>
    <cellStyle name="Título 2 2 3 6 3" xfId="3066"/>
    <cellStyle name="Título 2 2 3 6 4" xfId="3067"/>
    <cellStyle name="Título 2 2 3 6 4 2" xfId="4651"/>
    <cellStyle name="Título 2 2 3 6 4 3" xfId="5805"/>
    <cellStyle name="Título 2 2 3 6 5" xfId="4652"/>
    <cellStyle name="Título 2 2 3 6 6" xfId="4649"/>
    <cellStyle name="Título 2 2 3 6_INST $" xfId="4653"/>
    <cellStyle name="Título 2 2 3 7" xfId="3068"/>
    <cellStyle name="Título 2 2 3 7 2" xfId="4654"/>
    <cellStyle name="Título 2 2 3 7 3" xfId="5806"/>
    <cellStyle name="Título 2 2 3 8" xfId="3069"/>
    <cellStyle name="Título 2 2 3 8 2" xfId="4655"/>
    <cellStyle name="Título 2 2 3 8 3" xfId="5807"/>
    <cellStyle name="Título 2 2 3 9" xfId="4656"/>
    <cellStyle name="Título 2 2 3_AVANCE PROTECCIÓN" xfId="3070"/>
    <cellStyle name="Título 2 2 4" xfId="4641"/>
    <cellStyle name="Título 2 2_PAGO REMESAS" xfId="3071"/>
    <cellStyle name="Título 2 3" xfId="3072"/>
    <cellStyle name="Título 2 3 2" xfId="4657"/>
    <cellStyle name="Título 2 4" xfId="3073"/>
    <cellStyle name="Título 2 4 2" xfId="4658"/>
    <cellStyle name="Título 2 5" xfId="3074"/>
    <cellStyle name="Título 2 5 2" xfId="4659"/>
    <cellStyle name="Título 2 6" xfId="3075"/>
    <cellStyle name="Título 2 6 2" xfId="4660"/>
    <cellStyle name="Título 2 7" xfId="3076"/>
    <cellStyle name="Título 2 7 2" xfId="4661"/>
    <cellStyle name="Título 2 8" xfId="3077"/>
    <cellStyle name="Título 2 8 2" xfId="4662"/>
    <cellStyle name="Título 2 9" xfId="3078"/>
    <cellStyle name="Título 2 9 2" xfId="4663"/>
    <cellStyle name="Título 20" xfId="3079"/>
    <cellStyle name="Título 20 2" xfId="4664"/>
    <cellStyle name="Título 20 3" xfId="5808"/>
    <cellStyle name="Título 21" xfId="3080"/>
    <cellStyle name="Título 21 2" xfId="4665"/>
    <cellStyle name="Título 21 3" xfId="5809"/>
    <cellStyle name="Título 22" xfId="3081"/>
    <cellStyle name="Título 22 2" xfId="4666"/>
    <cellStyle name="Título 22 3" xfId="5810"/>
    <cellStyle name="Título 23" xfId="3082"/>
    <cellStyle name="Título 23 2" xfId="4667"/>
    <cellStyle name="Título 23 3" xfId="5811"/>
    <cellStyle name="Título 24" xfId="3083"/>
    <cellStyle name="Título 24 2" xfId="4668"/>
    <cellStyle name="Título 24 3" xfId="5812"/>
    <cellStyle name="Título 25" xfId="3084"/>
    <cellStyle name="Título 25 2" xfId="4669"/>
    <cellStyle name="Título 25 3" xfId="5813"/>
    <cellStyle name="Título 26" xfId="4622"/>
    <cellStyle name="Título 27" xfId="5793"/>
    <cellStyle name="Título 28" xfId="5843"/>
    <cellStyle name="Título 29" xfId="5892"/>
    <cellStyle name="Título 3" xfId="3085" builtinId="18" customBuiltin="1"/>
    <cellStyle name="Título 3 10" xfId="3086"/>
    <cellStyle name="Título 3 10 2" xfId="4671"/>
    <cellStyle name="Título 3 11" xfId="3087"/>
    <cellStyle name="Título 3 11 2" xfId="4672"/>
    <cellStyle name="Título 3 12" xfId="4670"/>
    <cellStyle name="Título 3 2" xfId="3088"/>
    <cellStyle name="Título 3 2 2" xfId="3089"/>
    <cellStyle name="Título 3 2 2 2" xfId="4674"/>
    <cellStyle name="Título 3 2 3" xfId="3090"/>
    <cellStyle name="Título 3 2 3 10" xfId="4675"/>
    <cellStyle name="Título 3 2 3 2" xfId="3091"/>
    <cellStyle name="Título 3 2 3 3" xfId="3092"/>
    <cellStyle name="Título 3 2 3 4" xfId="3093"/>
    <cellStyle name="Título 3 2 3 5" xfId="3094"/>
    <cellStyle name="Título 3 2 3 5 2" xfId="3095"/>
    <cellStyle name="Título 3 2 3 5 2 2" xfId="4677"/>
    <cellStyle name="Título 3 2 3 5 2 3" xfId="5814"/>
    <cellStyle name="Título 3 2 3 5 3" xfId="3096"/>
    <cellStyle name="Título 3 2 3 5 4" xfId="3097"/>
    <cellStyle name="Título 3 2 3 5 4 2" xfId="4678"/>
    <cellStyle name="Título 3 2 3 5 4 3" xfId="5815"/>
    <cellStyle name="Título 3 2 3 5 5" xfId="4679"/>
    <cellStyle name="Título 3 2 3 5 6" xfId="4676"/>
    <cellStyle name="Título 3 2 3 5_INST $" xfId="4680"/>
    <cellStyle name="Título 3 2 3 6" xfId="3098"/>
    <cellStyle name="Título 3 2 3 6 2" xfId="3099"/>
    <cellStyle name="Título 3 2 3 6 2 2" xfId="4682"/>
    <cellStyle name="Título 3 2 3 6 2 3" xfId="5816"/>
    <cellStyle name="Título 3 2 3 6 3" xfId="3100"/>
    <cellStyle name="Título 3 2 3 6 4" xfId="3101"/>
    <cellStyle name="Título 3 2 3 6 4 2" xfId="4683"/>
    <cellStyle name="Título 3 2 3 6 4 3" xfId="5817"/>
    <cellStyle name="Título 3 2 3 6 5" xfId="4684"/>
    <cellStyle name="Título 3 2 3 6 6" xfId="4681"/>
    <cellStyle name="Título 3 2 3 6_INST $" xfId="4685"/>
    <cellStyle name="Título 3 2 3 7" xfId="3102"/>
    <cellStyle name="Título 3 2 3 7 2" xfId="4686"/>
    <cellStyle name="Título 3 2 3 7 3" xfId="5818"/>
    <cellStyle name="Título 3 2 3 8" xfId="3103"/>
    <cellStyle name="Título 3 2 3 8 2" xfId="4687"/>
    <cellStyle name="Título 3 2 3 8 3" xfId="5819"/>
    <cellStyle name="Título 3 2 3 9" xfId="4688"/>
    <cellStyle name="Título 3 2 3_AVANCE PROTECCIÓN" xfId="3104"/>
    <cellStyle name="Título 3 2 4" xfId="4673"/>
    <cellStyle name="Título 3 2_PAGO REMESAS" xfId="3105"/>
    <cellStyle name="Título 3 3" xfId="3106"/>
    <cellStyle name="Título 3 3 2" xfId="4689"/>
    <cellStyle name="Título 3 4" xfId="3107"/>
    <cellStyle name="Título 3 4 2" xfId="4690"/>
    <cellStyle name="Título 3 5" xfId="3108"/>
    <cellStyle name="Título 3 5 2" xfId="4691"/>
    <cellStyle name="Título 3 6" xfId="3109"/>
    <cellStyle name="Título 3 6 2" xfId="4692"/>
    <cellStyle name="Título 3 7" xfId="3110"/>
    <cellStyle name="Título 3 7 2" xfId="4693"/>
    <cellStyle name="Título 3 8" xfId="3111"/>
    <cellStyle name="Título 3 8 2" xfId="4694"/>
    <cellStyle name="Título 3 9" xfId="3112"/>
    <cellStyle name="Título 3 9 2" xfId="4695"/>
    <cellStyle name="Título 30" xfId="4810"/>
    <cellStyle name="Título 31" xfId="4945"/>
    <cellStyle name="Título 32" xfId="4835"/>
    <cellStyle name="Título 33" xfId="4919"/>
    <cellStyle name="Título 34" xfId="4828"/>
    <cellStyle name="Título 35" xfId="6244"/>
    <cellStyle name="Título 36" xfId="6264"/>
    <cellStyle name="Título 37" xfId="6258"/>
    <cellStyle name="Título 38" xfId="6262"/>
    <cellStyle name="Título 39" xfId="6561"/>
    <cellStyle name="Título 4" xfId="3113"/>
    <cellStyle name="Título 4 2" xfId="3114"/>
    <cellStyle name="Título 4 3" xfId="3115"/>
    <cellStyle name="Título 4 3 2" xfId="4696"/>
    <cellStyle name="Título 4 3 3" xfId="5820"/>
    <cellStyle name="Título 40" xfId="6256"/>
    <cellStyle name="Título 41" xfId="6259"/>
    <cellStyle name="Título 42" xfId="6260"/>
    <cellStyle name="Título 43" xfId="6254"/>
    <cellStyle name="Título 44" xfId="6350"/>
    <cellStyle name="Título 45" xfId="6255"/>
    <cellStyle name="Título 46" xfId="6265"/>
    <cellStyle name="Título 47" xfId="6257"/>
    <cellStyle name="Título 48" xfId="6318"/>
    <cellStyle name="Título 49" xfId="6263"/>
    <cellStyle name="Título 5" xfId="3116"/>
    <cellStyle name="Título 50" xfId="6638"/>
    <cellStyle name="Título 51" xfId="6261"/>
    <cellStyle name="Título 52" xfId="6637"/>
    <cellStyle name="Título 6" xfId="3117"/>
    <cellStyle name="Título 7" xfId="3118"/>
    <cellStyle name="Título 8" xfId="3119"/>
    <cellStyle name="Título 9" xfId="3120"/>
    <cellStyle name="Total" xfId="3121" builtinId="25" customBuiltin="1"/>
    <cellStyle name="Total 10" xfId="3122"/>
    <cellStyle name="Total 10 2" xfId="4698"/>
    <cellStyle name="Total 11" xfId="3123"/>
    <cellStyle name="Total 11 2" xfId="4699"/>
    <cellStyle name="Total 12" xfId="4697"/>
    <cellStyle name="Total 2" xfId="3124"/>
    <cellStyle name="Total 2 2" xfId="3125"/>
    <cellStyle name="Total 2 2 2" xfId="3126"/>
    <cellStyle name="Total 2 2 2 2" xfId="4702"/>
    <cellStyle name="Total 2 2 3" xfId="4701"/>
    <cellStyle name="Total 2 2_PAGO REMESAS" xfId="3127"/>
    <cellStyle name="Total 2 3" xfId="3128"/>
    <cellStyle name="Total 2 3 10" xfId="4703"/>
    <cellStyle name="Total 2 3 2" xfId="3129"/>
    <cellStyle name="Total 2 3 3" xfId="3130"/>
    <cellStyle name="Total 2 3 4" xfId="3131"/>
    <cellStyle name="Total 2 3 5" xfId="3132"/>
    <cellStyle name="Total 2 3 5 2" xfId="3133"/>
    <cellStyle name="Total 2 3 5 2 2" xfId="4705"/>
    <cellStyle name="Total 2 3 5 2 3" xfId="5821"/>
    <cellStyle name="Total 2 3 5 3" xfId="3134"/>
    <cellStyle name="Total 2 3 5 4" xfId="3135"/>
    <cellStyle name="Total 2 3 5 4 2" xfId="4706"/>
    <cellStyle name="Total 2 3 5 4 3" xfId="5822"/>
    <cellStyle name="Total 2 3 5 5" xfId="4707"/>
    <cellStyle name="Total 2 3 5 6" xfId="4704"/>
    <cellStyle name="Total 2 3 5_INST $" xfId="4708"/>
    <cellStyle name="Total 2 3 6" xfId="3136"/>
    <cellStyle name="Total 2 3 6 2" xfId="3137"/>
    <cellStyle name="Total 2 3 6 2 2" xfId="4710"/>
    <cellStyle name="Total 2 3 6 2 3" xfId="5823"/>
    <cellStyle name="Total 2 3 6 3" xfId="3138"/>
    <cellStyle name="Total 2 3 6 4" xfId="3139"/>
    <cellStyle name="Total 2 3 6 4 2" xfId="4711"/>
    <cellStyle name="Total 2 3 6 4 3" xfId="5824"/>
    <cellStyle name="Total 2 3 6 5" xfId="4712"/>
    <cellStyle name="Total 2 3 6 6" xfId="4709"/>
    <cellStyle name="Total 2 3 6_INST $" xfId="4713"/>
    <cellStyle name="Total 2 3 7" xfId="3140"/>
    <cellStyle name="Total 2 3 7 2" xfId="4714"/>
    <cellStyle name="Total 2 3 7 3" xfId="5825"/>
    <cellStyle name="Total 2 3 8" xfId="3141"/>
    <cellStyle name="Total 2 3 8 2" xfId="4715"/>
    <cellStyle name="Total 2 3 8 3" xfId="5826"/>
    <cellStyle name="Total 2 3 9" xfId="4716"/>
    <cellStyle name="Total 2 3_AVANCE PROTECCIÓN" xfId="3142"/>
    <cellStyle name="Total 2 4" xfId="3143"/>
    <cellStyle name="Total 2 4 2" xfId="4717"/>
    <cellStyle name="Total 2 5" xfId="4700"/>
    <cellStyle name="Total 2_PAGO REMESAS" xfId="3144"/>
    <cellStyle name="Total 3" xfId="3145"/>
    <cellStyle name="Total 3 2" xfId="4718"/>
    <cellStyle name="Total 4" xfId="3146"/>
    <cellStyle name="Total 4 2" xfId="4719"/>
    <cellStyle name="Total 5" xfId="3147"/>
    <cellStyle name="Total 5 2" xfId="4720"/>
    <cellStyle name="Total 6" xfId="3148"/>
    <cellStyle name="Total 6 2" xfId="4721"/>
    <cellStyle name="Total 7" xfId="3149"/>
    <cellStyle name="Total 7 2" xfId="4722"/>
    <cellStyle name="Total 8" xfId="3150"/>
    <cellStyle name="Total 8 2" xfId="4723"/>
    <cellStyle name="Total 9" xfId="3151"/>
    <cellStyle name="Total 9 2" xfId="4724"/>
  </cellStyles>
  <dxfs count="42">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arahona Maldonado, Claudio" refreshedDate="44431.695330092596" createdVersion="6" refreshedVersion="6" minRefreshableVersion="3" recordCount="41">
  <cacheSource type="worksheet">
    <worksheetSource ref="A39:F80" sheet="CORREGIR"/>
  </cacheSource>
  <cacheFields count="6">
    <cacheField name="Etiquetas de fila" numFmtId="0">
      <sharedItems containsSemiMixedTypes="0" containsString="0" containsNumber="1" containsInteger="1" minValue="7714" maxValue="7745" count="6">
        <n v="7714"/>
        <n v="7727"/>
        <n v="7729"/>
        <n v="7730"/>
        <n v="7731"/>
        <n v="7745"/>
      </sharedItems>
    </cacheField>
    <cacheField name="RUT" numFmtId="0">
      <sharedItems containsSemiMixedTypes="0" containsString="0" containsNumber="1" containsInteger="1" minValue="651883474" maxValue="732489002" count="6">
        <n v="651883474"/>
        <n v="651902215"/>
        <n v="651932017"/>
        <n v="651908876"/>
        <n v="732489002"/>
        <n v="651927862"/>
      </sharedItems>
    </cacheField>
    <cacheField name="NOMBRE INSTITUCION" numFmtId="0">
      <sharedItems count="6">
        <s v="FUNDACION PARES"/>
        <s v="O.N.G. DE DESARROLLO PAIHUEN"/>
        <s v="FUNDACION TRABAJO CON SENTIDO"/>
        <s v="O.N.G. Desarrollo Familiar - CORDEFAM"/>
        <s v="O.N.G. PARA EL DESARROLLO DE LA EDUCACIÓN CRATEDUC"/>
        <s v="CORPORACIÓN AYUDA Y PROTEGE AL NIÑO, NIÑA Y ADOLESCENTE"/>
      </sharedItems>
    </cacheField>
    <cacheField name="COMUNA" numFmtId="0">
      <sharedItems/>
    </cacheField>
    <cacheField name="Suma de MAYO" numFmtId="41">
      <sharedItems containsSemiMixedTypes="0" containsString="0" containsNumber="1" containsInteger="1" minValue="0" maxValue="28087132"/>
    </cacheField>
    <cacheField name="Suma de TOTAL" numFmtId="41">
      <sharedItems containsSemiMixedTypes="0" containsString="0" containsNumber="1" containsInteger="1" minValue="7413200" maxValue="561742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
  <r>
    <x v="0"/>
    <x v="0"/>
    <x v="0"/>
    <s v="ANTOFAGASTA"/>
    <n v="28087132"/>
    <n v="56174264"/>
  </r>
  <r>
    <x v="0"/>
    <x v="0"/>
    <x v="0"/>
    <s v="CALAMA"/>
    <n v="14043566"/>
    <n v="28087132"/>
  </r>
  <r>
    <x v="0"/>
    <x v="0"/>
    <x v="0"/>
    <s v="COLINA"/>
    <n v="0"/>
    <n v="7413200"/>
  </r>
  <r>
    <x v="0"/>
    <x v="0"/>
    <x v="0"/>
    <s v="CONCHALI"/>
    <n v="11564592"/>
    <n v="41217392"/>
  </r>
  <r>
    <x v="0"/>
    <x v="0"/>
    <x v="0"/>
    <s v="INDEPENDENCIA"/>
    <n v="0"/>
    <n v="14826400"/>
  </r>
  <r>
    <x v="0"/>
    <x v="0"/>
    <x v="0"/>
    <s v="LA CISTERNA"/>
    <n v="14085080"/>
    <n v="28911480"/>
  </r>
  <r>
    <x v="0"/>
    <x v="0"/>
    <x v="0"/>
    <s v="LA FLORIDA"/>
    <n v="14381608"/>
    <n v="29208008"/>
  </r>
  <r>
    <x v="0"/>
    <x v="0"/>
    <x v="0"/>
    <s v="LA PINTANA"/>
    <n v="14529872"/>
    <n v="29356272"/>
  </r>
  <r>
    <x v="0"/>
    <x v="0"/>
    <x v="0"/>
    <s v="MAIPU"/>
    <n v="0"/>
    <n v="25946200"/>
  </r>
  <r>
    <x v="0"/>
    <x v="0"/>
    <x v="0"/>
    <s v="MELIPILLA"/>
    <n v="6227088"/>
    <n v="17346888"/>
  </r>
  <r>
    <x v="0"/>
    <x v="0"/>
    <x v="0"/>
    <s v="ÑUÑOA"/>
    <n v="0"/>
    <n v="14826400"/>
  </r>
  <r>
    <x v="0"/>
    <x v="0"/>
    <x v="0"/>
    <s v="OSORNO"/>
    <n v="0"/>
    <n v="13521677"/>
  </r>
  <r>
    <x v="0"/>
    <x v="0"/>
    <x v="0"/>
    <s v="PUENTE ALTO"/>
    <n v="14085080"/>
    <n v="28170160"/>
  </r>
  <r>
    <x v="0"/>
    <x v="0"/>
    <x v="0"/>
    <s v="PUERTO MONTT"/>
    <n v="0"/>
    <n v="10986362"/>
  </r>
  <r>
    <x v="0"/>
    <x v="0"/>
    <x v="0"/>
    <s v="QUINTA NORMAL"/>
    <n v="14826400"/>
    <n v="29652800"/>
  </r>
  <r>
    <x v="0"/>
    <x v="0"/>
    <x v="0"/>
    <s v="SAN BERNARDO"/>
    <n v="14826400"/>
    <n v="29652800"/>
  </r>
  <r>
    <x v="0"/>
    <x v="0"/>
    <x v="0"/>
    <s v="SANTIAGO"/>
    <n v="13640288"/>
    <n v="28466688"/>
  </r>
  <r>
    <x v="0"/>
    <x v="0"/>
    <x v="0"/>
    <s v="TALAGANTE"/>
    <n v="0"/>
    <n v="14826400"/>
  </r>
  <r>
    <x v="0"/>
    <x v="0"/>
    <x v="0"/>
    <s v="VALDIVIA"/>
    <n v="8958111"/>
    <n v="21634683"/>
  </r>
  <r>
    <x v="1"/>
    <x v="1"/>
    <x v="1"/>
    <s v="CAÑETE"/>
    <n v="9296153"/>
    <n v="18592306"/>
  </r>
  <r>
    <x v="1"/>
    <x v="1"/>
    <x v="1"/>
    <s v="CHILLAN"/>
    <n v="16902096"/>
    <n v="33804192"/>
  </r>
  <r>
    <x v="1"/>
    <x v="1"/>
    <x v="1"/>
    <s v="CONCEPCION"/>
    <n v="14873844"/>
    <n v="32621045"/>
  </r>
  <r>
    <x v="1"/>
    <x v="1"/>
    <x v="1"/>
    <s v="GRANEROS"/>
    <n v="9340632"/>
    <n v="19719112"/>
  </r>
  <r>
    <x v="1"/>
    <x v="1"/>
    <x v="1"/>
    <s v="LOS ANGELES"/>
    <n v="13521677"/>
    <n v="28564542"/>
  </r>
  <r>
    <x v="1"/>
    <x v="1"/>
    <x v="1"/>
    <s v="OSORNO"/>
    <n v="11831467"/>
    <n v="23662934"/>
  </r>
  <r>
    <x v="1"/>
    <x v="1"/>
    <x v="1"/>
    <s v="PUERTO MONTT"/>
    <n v="2873356"/>
    <n v="12676572"/>
  </r>
  <r>
    <x v="1"/>
    <x v="1"/>
    <x v="1"/>
    <s v="RANCAGUA"/>
    <n v="13788552"/>
    <n v="32766344"/>
  </r>
  <r>
    <x v="1"/>
    <x v="1"/>
    <x v="1"/>
    <s v="TALCAHUANO"/>
    <n v="10479300"/>
    <n v="22479788"/>
  </r>
  <r>
    <x v="1"/>
    <x v="1"/>
    <x v="1"/>
    <s v="TEMUCO"/>
    <n v="8958111"/>
    <n v="24169997"/>
  </r>
  <r>
    <x v="1"/>
    <x v="1"/>
    <x v="1"/>
    <s v="VALPARAISO"/>
    <n v="11119800"/>
    <n v="22239600"/>
  </r>
  <r>
    <x v="1"/>
    <x v="1"/>
    <x v="1"/>
    <s v="VICTORIA"/>
    <n v="8451048"/>
    <n v="16902096"/>
  </r>
  <r>
    <x v="2"/>
    <x v="2"/>
    <x v="2"/>
    <s v="COPIAPO"/>
    <n v="13690698"/>
    <n v="13690698"/>
  </r>
  <r>
    <x v="2"/>
    <x v="2"/>
    <x v="2"/>
    <s v="PEÑALOLEN"/>
    <n v="18236472"/>
    <n v="18236472"/>
  </r>
  <r>
    <x v="2"/>
    <x v="2"/>
    <x v="2"/>
    <s v="PICHILEMU"/>
    <n v="7561464"/>
    <n v="7561464"/>
  </r>
  <r>
    <x v="2"/>
    <x v="2"/>
    <x v="2"/>
    <s v="SAN VICENTE"/>
    <n v="20756960"/>
    <n v="20756960"/>
  </r>
  <r>
    <x v="2"/>
    <x v="2"/>
    <x v="2"/>
    <s v="SANTA CRUZ"/>
    <n v="15122928"/>
    <n v="15122928"/>
  </r>
  <r>
    <x v="3"/>
    <x v="3"/>
    <x v="3"/>
    <s v="ARICA"/>
    <n v="15182234"/>
    <n v="32641802"/>
  </r>
  <r>
    <x v="4"/>
    <x v="4"/>
    <x v="4"/>
    <s v="CURICO"/>
    <n v="19274320"/>
    <n v="38548640"/>
  </r>
  <r>
    <x v="4"/>
    <x v="4"/>
    <x v="4"/>
    <s v="LINARES"/>
    <n v="14826400"/>
    <n v="29652800"/>
  </r>
  <r>
    <x v="4"/>
    <x v="4"/>
    <x v="4"/>
    <s v="TALCA"/>
    <n v="10675008"/>
    <n v="21350016"/>
  </r>
  <r>
    <x v="5"/>
    <x v="5"/>
    <x v="5"/>
    <s v="SAN PEDRO DE LA PAZ"/>
    <n v="26214282"/>
    <n v="262142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41:N48" firstHeaderRow="1" firstDataRow="1" firstDataCol="3"/>
  <pivotFields count="6">
    <pivotField axis="axisRow" outline="0" showAll="0" defaultSubtotal="0">
      <items count="6">
        <item x="0"/>
        <item x="1"/>
        <item x="2"/>
        <item x="3"/>
        <item x="4"/>
        <item x="5"/>
      </items>
      <extLst>
        <ext xmlns:x14="http://schemas.microsoft.com/office/spreadsheetml/2009/9/main" uri="{2946ED86-A175-432a-8AC1-64E0C546D7DE}">
          <x14:pivotField fillDownLabels="1"/>
        </ext>
      </extLst>
    </pivotField>
    <pivotField axis="axisRow" outline="0" showAll="0" defaultSubtotal="0">
      <items count="6">
        <item x="0"/>
        <item x="1"/>
        <item x="3"/>
        <item x="5"/>
        <item x="2"/>
        <item x="4"/>
      </items>
      <extLst>
        <ext xmlns:x14="http://schemas.microsoft.com/office/spreadsheetml/2009/9/main" uri="{2946ED86-A175-432a-8AC1-64E0C546D7DE}">
          <x14:pivotField fillDownLabels="1"/>
        </ext>
      </extLst>
    </pivotField>
    <pivotField axis="axisRow" outline="0" showAll="0" defaultSubtotal="0">
      <items count="6">
        <item x="5"/>
        <item x="0"/>
        <item x="2"/>
        <item x="1"/>
        <item x="3"/>
        <item x="4"/>
      </items>
      <extLst>
        <ext xmlns:x14="http://schemas.microsoft.com/office/spreadsheetml/2009/9/main" uri="{2946ED86-A175-432a-8AC1-64E0C546D7DE}">
          <x14:pivotField fillDownLabels="1"/>
        </ext>
      </extLst>
    </pivotField>
    <pivotField showAll="0"/>
    <pivotField numFmtId="41" showAll="0"/>
    <pivotField dataField="1" numFmtId="41" showAll="0"/>
  </pivotFields>
  <rowFields count="3">
    <field x="0"/>
    <field x="2"/>
    <field x="1"/>
  </rowFields>
  <rowItems count="7">
    <i>
      <x/>
      <x v="1"/>
      <x/>
    </i>
    <i>
      <x v="1"/>
      <x v="3"/>
      <x v="1"/>
    </i>
    <i>
      <x v="2"/>
      <x v="2"/>
      <x v="4"/>
    </i>
    <i>
      <x v="3"/>
      <x v="4"/>
      <x v="2"/>
    </i>
    <i>
      <x v="4"/>
      <x v="5"/>
      <x v="5"/>
    </i>
    <i>
      <x v="5"/>
      <x/>
      <x v="3"/>
    </i>
    <i t="grand">
      <x/>
    </i>
  </rowItems>
  <colItems count="1">
    <i/>
  </colItems>
  <dataFields count="1">
    <dataField name="Suma de Suma de TOTAL" fld="5" baseField="0" baseItem="0"/>
  </dataFields>
  <formats count="42">
    <format dxfId="41">
      <pivotArea type="all" dataOnly="0" outline="0" fieldPosition="0"/>
    </format>
    <format dxfId="40">
      <pivotArea outline="0" collapsedLevelsAreSubtotals="1" fieldPosition="0"/>
    </format>
    <format dxfId="39">
      <pivotArea field="0" type="button" dataOnly="0" labelOnly="1" outline="0" axis="axisRow" fieldPosition="0"/>
    </format>
    <format dxfId="38">
      <pivotArea field="2" type="button" dataOnly="0" labelOnly="1" outline="0" axis="axisRow" fieldPosition="1"/>
    </format>
    <format dxfId="37">
      <pivotArea field="1" type="button" dataOnly="0" labelOnly="1" outline="0" axis="axisRow" fieldPosition="2"/>
    </format>
    <format dxfId="36">
      <pivotArea dataOnly="0" labelOnly="1" outline="0" axis="axisValues" fieldPosition="0"/>
    </format>
    <format dxfId="35">
      <pivotArea dataOnly="0" labelOnly="1" fieldPosition="0">
        <references count="1">
          <reference field="0" count="0"/>
        </references>
      </pivotArea>
    </format>
    <format dxfId="34">
      <pivotArea dataOnly="0" labelOnly="1" grandRow="1" outline="0" fieldPosition="0"/>
    </format>
    <format dxfId="33">
      <pivotArea dataOnly="0" labelOnly="1" fieldPosition="0">
        <references count="2">
          <reference field="0" count="1" selected="0">
            <x v="0"/>
          </reference>
          <reference field="2" count="1">
            <x v="1"/>
          </reference>
        </references>
      </pivotArea>
    </format>
    <format dxfId="32">
      <pivotArea dataOnly="0" labelOnly="1" fieldPosition="0">
        <references count="2">
          <reference field="0" count="1" selected="0">
            <x v="1"/>
          </reference>
          <reference field="2" count="1">
            <x v="3"/>
          </reference>
        </references>
      </pivotArea>
    </format>
    <format dxfId="31">
      <pivotArea dataOnly="0" labelOnly="1" fieldPosition="0">
        <references count="2">
          <reference field="0" count="1" selected="0">
            <x v="2"/>
          </reference>
          <reference field="2" count="1">
            <x v="2"/>
          </reference>
        </references>
      </pivotArea>
    </format>
    <format dxfId="30">
      <pivotArea dataOnly="0" labelOnly="1" fieldPosition="0">
        <references count="2">
          <reference field="0" count="1" selected="0">
            <x v="3"/>
          </reference>
          <reference field="2" count="1">
            <x v="4"/>
          </reference>
        </references>
      </pivotArea>
    </format>
    <format dxfId="29">
      <pivotArea dataOnly="0" labelOnly="1" fieldPosition="0">
        <references count="2">
          <reference field="0" count="1" selected="0">
            <x v="4"/>
          </reference>
          <reference field="2" count="1">
            <x v="5"/>
          </reference>
        </references>
      </pivotArea>
    </format>
    <format dxfId="28">
      <pivotArea dataOnly="0" labelOnly="1" fieldPosition="0">
        <references count="2">
          <reference field="0" count="1" selected="0">
            <x v="5"/>
          </reference>
          <reference field="2" count="1">
            <x v="0"/>
          </reference>
        </references>
      </pivotArea>
    </format>
    <format dxfId="27">
      <pivotArea dataOnly="0" labelOnly="1" fieldPosition="0">
        <references count="3">
          <reference field="0" count="1" selected="0">
            <x v="0"/>
          </reference>
          <reference field="1" count="1">
            <x v="0"/>
          </reference>
          <reference field="2" count="1" selected="0">
            <x v="1"/>
          </reference>
        </references>
      </pivotArea>
    </format>
    <format dxfId="26">
      <pivotArea dataOnly="0" labelOnly="1" fieldPosition="0">
        <references count="3">
          <reference field="0" count="1" selected="0">
            <x v="1"/>
          </reference>
          <reference field="1" count="1">
            <x v="1"/>
          </reference>
          <reference field="2" count="1" selected="0">
            <x v="3"/>
          </reference>
        </references>
      </pivotArea>
    </format>
    <format dxfId="25">
      <pivotArea dataOnly="0" labelOnly="1" fieldPosition="0">
        <references count="3">
          <reference field="0" count="1" selected="0">
            <x v="2"/>
          </reference>
          <reference field="1" count="1">
            <x v="4"/>
          </reference>
          <reference field="2" count="1" selected="0">
            <x v="2"/>
          </reference>
        </references>
      </pivotArea>
    </format>
    <format dxfId="24">
      <pivotArea dataOnly="0" labelOnly="1" fieldPosition="0">
        <references count="3">
          <reference field="0" count="1" selected="0">
            <x v="3"/>
          </reference>
          <reference field="1" count="1">
            <x v="2"/>
          </reference>
          <reference field="2" count="1" selected="0">
            <x v="4"/>
          </reference>
        </references>
      </pivotArea>
    </format>
    <format dxfId="23">
      <pivotArea dataOnly="0" labelOnly="1" fieldPosition="0">
        <references count="3">
          <reference field="0" count="1" selected="0">
            <x v="4"/>
          </reference>
          <reference field="1" count="1">
            <x v="5"/>
          </reference>
          <reference field="2" count="1" selected="0">
            <x v="5"/>
          </reference>
        </references>
      </pivotArea>
    </format>
    <format dxfId="22">
      <pivotArea dataOnly="0" labelOnly="1" fieldPosition="0">
        <references count="3">
          <reference field="0" count="1" selected="0">
            <x v="5"/>
          </reference>
          <reference field="1" count="1">
            <x v="3"/>
          </reference>
          <reference field="2" count="1" selected="0">
            <x v="0"/>
          </reference>
        </references>
      </pivotArea>
    </format>
    <format dxfId="21">
      <pivotArea dataOnly="0" labelOnly="1" outline="0" axis="axisValues" fieldPosition="0"/>
    </format>
    <format dxfId="20">
      <pivotArea type="all" dataOnly="0" outline="0" fieldPosition="0"/>
    </format>
    <format dxfId="19">
      <pivotArea outline="0" collapsedLevelsAreSubtotals="1" fieldPosition="0"/>
    </format>
    <format dxfId="18">
      <pivotArea field="0" type="button" dataOnly="0" labelOnly="1" outline="0" axis="axisRow" fieldPosition="0"/>
    </format>
    <format dxfId="17">
      <pivotArea field="2" type="button" dataOnly="0" labelOnly="1" outline="0" axis="axisRow" fieldPosition="1"/>
    </format>
    <format dxfId="16">
      <pivotArea field="1" type="button" dataOnly="0" labelOnly="1" outline="0" axis="axisRow" fieldPosition="2"/>
    </format>
    <format dxfId="15">
      <pivotArea dataOnly="0" labelOnly="1" outline="0" axis="axisValues" fieldPosition="0"/>
    </format>
    <format dxfId="14">
      <pivotArea dataOnly="0" labelOnly="1" fieldPosition="0">
        <references count="1">
          <reference field="0" count="0"/>
        </references>
      </pivotArea>
    </format>
    <format dxfId="13">
      <pivotArea dataOnly="0" labelOnly="1" grandRow="1" outline="0" fieldPosition="0"/>
    </format>
    <format dxfId="12">
      <pivotArea dataOnly="0" labelOnly="1" fieldPosition="0">
        <references count="2">
          <reference field="0" count="1" selected="0">
            <x v="0"/>
          </reference>
          <reference field="2" count="1">
            <x v="1"/>
          </reference>
        </references>
      </pivotArea>
    </format>
    <format dxfId="11">
      <pivotArea dataOnly="0" labelOnly="1" fieldPosition="0">
        <references count="2">
          <reference field="0" count="1" selected="0">
            <x v="1"/>
          </reference>
          <reference field="2" count="1">
            <x v="3"/>
          </reference>
        </references>
      </pivotArea>
    </format>
    <format dxfId="10">
      <pivotArea dataOnly="0" labelOnly="1" fieldPosition="0">
        <references count="2">
          <reference field="0" count="1" selected="0">
            <x v="2"/>
          </reference>
          <reference field="2" count="1">
            <x v="2"/>
          </reference>
        </references>
      </pivotArea>
    </format>
    <format dxfId="9">
      <pivotArea dataOnly="0" labelOnly="1" fieldPosition="0">
        <references count="2">
          <reference field="0" count="1" selected="0">
            <x v="3"/>
          </reference>
          <reference field="2" count="1">
            <x v="4"/>
          </reference>
        </references>
      </pivotArea>
    </format>
    <format dxfId="8">
      <pivotArea dataOnly="0" labelOnly="1" fieldPosition="0">
        <references count="2">
          <reference field="0" count="1" selected="0">
            <x v="4"/>
          </reference>
          <reference field="2" count="1">
            <x v="5"/>
          </reference>
        </references>
      </pivotArea>
    </format>
    <format dxfId="7">
      <pivotArea dataOnly="0" labelOnly="1" fieldPosition="0">
        <references count="2">
          <reference field="0" count="1" selected="0">
            <x v="5"/>
          </reference>
          <reference field="2" count="1">
            <x v="0"/>
          </reference>
        </references>
      </pivotArea>
    </format>
    <format dxfId="6">
      <pivotArea dataOnly="0" labelOnly="1" fieldPosition="0">
        <references count="3">
          <reference field="0" count="1" selected="0">
            <x v="0"/>
          </reference>
          <reference field="1" count="1">
            <x v="0"/>
          </reference>
          <reference field="2" count="1" selected="0">
            <x v="1"/>
          </reference>
        </references>
      </pivotArea>
    </format>
    <format dxfId="5">
      <pivotArea dataOnly="0" labelOnly="1" fieldPosition="0">
        <references count="3">
          <reference field="0" count="1" selected="0">
            <x v="1"/>
          </reference>
          <reference field="1" count="1">
            <x v="1"/>
          </reference>
          <reference field="2" count="1" selected="0">
            <x v="3"/>
          </reference>
        </references>
      </pivotArea>
    </format>
    <format dxfId="4">
      <pivotArea dataOnly="0" labelOnly="1" fieldPosition="0">
        <references count="3">
          <reference field="0" count="1" selected="0">
            <x v="2"/>
          </reference>
          <reference field="1" count="1">
            <x v="4"/>
          </reference>
          <reference field="2" count="1" selected="0">
            <x v="2"/>
          </reference>
        </references>
      </pivotArea>
    </format>
    <format dxfId="3">
      <pivotArea dataOnly="0" labelOnly="1" fieldPosition="0">
        <references count="3">
          <reference field="0" count="1" selected="0">
            <x v="3"/>
          </reference>
          <reference field="1" count="1">
            <x v="2"/>
          </reference>
          <reference field="2" count="1" selected="0">
            <x v="4"/>
          </reference>
        </references>
      </pivotArea>
    </format>
    <format dxfId="2">
      <pivotArea dataOnly="0" labelOnly="1" fieldPosition="0">
        <references count="3">
          <reference field="0" count="1" selected="0">
            <x v="4"/>
          </reference>
          <reference field="1" count="1">
            <x v="5"/>
          </reference>
          <reference field="2" count="1" selected="0">
            <x v="5"/>
          </reference>
        </references>
      </pivotArea>
    </format>
    <format dxfId="1">
      <pivotArea dataOnly="0" labelOnly="1" fieldPosition="0">
        <references count="3">
          <reference field="0" count="1" selected="0">
            <x v="5"/>
          </reference>
          <reference field="1" count="1">
            <x v="3"/>
          </reference>
          <reference field="2" count="1" selected="0">
            <x v="0"/>
          </reference>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Fundaci&#243;n.creeser1@gmail.com" TargetMode="External"/><Relationship Id="rId89" Type="http://schemas.openxmlformats.org/officeDocument/2006/relationships/hyperlink" Target="mailto:direcci&#243;n@onglacasona.cl" TargetMode="External"/><Relationship Id="rId112" Type="http://schemas.openxmlformats.org/officeDocument/2006/relationships/hyperlink" Target="mailto:sacuna@mlonquimay.cl" TargetMode="External"/><Relationship Id="rId16" Type="http://schemas.openxmlformats.org/officeDocument/2006/relationships/hyperlink" Target="mailto:info@grada.cl" TargetMode="External"/><Relationship Id="rId107" Type="http://schemas.openxmlformats.org/officeDocument/2006/relationships/hyperlink" Target="mailto:martacoyopay@gmail.com" TargetMode="External"/><Relationship Id="rId11" Type="http://schemas.openxmlformats.org/officeDocument/2006/relationships/hyperlink" Target="mailto:hogarchincolco@gmail.com." TargetMode="External"/><Relationship Id="rId24" Type="http://schemas.openxmlformats.org/officeDocument/2006/relationships/hyperlink" Target="mailto:daniel.jadue@recoleta.cl"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66" Type="http://schemas.openxmlformats.org/officeDocument/2006/relationships/hyperlink" Target="mailto:caelischile@gmail.com"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87" Type="http://schemas.openxmlformats.org/officeDocument/2006/relationships/hyperlink" Target="mailto:fernando.gomez@gmail.com" TargetMode="External"/><Relationship Id="rId102" Type="http://schemas.openxmlformats.org/officeDocument/2006/relationships/hyperlink" Target="mailto:info@muniquellon.cl" TargetMode="External"/><Relationship Id="rId110" Type="http://schemas.openxmlformats.org/officeDocument/2006/relationships/hyperlink" Target="mailto:patricialarrea@achnu.cl" TargetMode="External"/><Relationship Id="rId115" Type="http://schemas.openxmlformats.org/officeDocument/2006/relationships/printerSettings" Target="../printerSettings/printerSettings3.bin"/><Relationship Id="rId5" Type="http://schemas.openxmlformats.org/officeDocument/2006/relationships/hyperlink" Target="mailto:sicofanny@yahoo.es" TargetMode="External"/><Relationship Id="rId61" Type="http://schemas.openxmlformats.org/officeDocument/2006/relationships/hyperlink" Target="mailto:contacto@corporacionccm.cl" TargetMode="External"/><Relationship Id="rId82" Type="http://schemas.openxmlformats.org/officeDocument/2006/relationships/hyperlink" Target="mailto:gonzalo.rebolledo@cmcerronavia.cl" TargetMode="External"/><Relationship Id="rId90" Type="http://schemas.openxmlformats.org/officeDocument/2006/relationships/hyperlink" Target="mailto:directora@fundacionlauravicuna.cl" TargetMode="External"/><Relationship Id="rId95" Type="http://schemas.openxmlformats.org/officeDocument/2006/relationships/hyperlink" Target="mailto:aspautquintaregi&#243;n@gmail.com"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jvelasquezt@ongsurcos.cl" TargetMode="External"/><Relationship Id="rId105" Type="http://schemas.openxmlformats.org/officeDocument/2006/relationships/hyperlink" Target="mailto:hogarbernarditaserrano@gmail.com" TargetMode="External"/><Relationship Id="rId113" Type="http://schemas.openxmlformats.org/officeDocument/2006/relationships/hyperlink" Target="mailto:info@ongcidets.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valdivia@episcopado.cl" TargetMode="External"/><Relationship Id="rId93" Type="http://schemas.openxmlformats.org/officeDocument/2006/relationships/hyperlink" Target="mailto:director.mesp@gmail.com" TargetMode="External"/><Relationship Id="rId98" Type="http://schemas.openxmlformats.org/officeDocument/2006/relationships/hyperlink" Target="mailto:huidif.esc.hog@gmail.com"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casaenjambrefundacion@gmail.com" TargetMode="External"/><Relationship Id="rId108" Type="http://schemas.openxmlformats.org/officeDocument/2006/relationships/hyperlink" Target="mailto:ongrecordis@gmail.com"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cjro.rebolledo@gmail.com" TargetMode="External"/><Relationship Id="rId88" Type="http://schemas.openxmlformats.org/officeDocument/2006/relationships/hyperlink" Target="mailto:Roberto.sanchez.arriaza@gmail.com" TargetMode="External"/><Relationship Id="rId91" Type="http://schemas.openxmlformats.org/officeDocument/2006/relationships/hyperlink" Target="mailto:sanfelipe@episcopado.cl" TargetMode="External"/><Relationship Id="rId96" Type="http://schemas.openxmlformats.org/officeDocument/2006/relationships/hyperlink" Target="mailto:secretaria@corpocas.cl" TargetMode="External"/><Relationship Id="rId111" Type="http://schemas.openxmlformats.org/officeDocument/2006/relationships/hyperlink" Target="mailto:contacto@ongtumeayudasacrecer.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contacto@vallenar.cl" TargetMode="External"/><Relationship Id="rId114" Type="http://schemas.openxmlformats.org/officeDocument/2006/relationships/hyperlink" Target="mailto:adolfo.farias@ongrenuevo.cl"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proacogida@gmail.com" TargetMode="External"/><Relationship Id="rId94" Type="http://schemas.openxmlformats.org/officeDocument/2006/relationships/hyperlink" Target="mailto:hogarquillahua@yahoo.es" TargetMode="External"/><Relationship Id="rId99" Type="http://schemas.openxmlformats.org/officeDocument/2006/relationships/hyperlink" Target="mailto:corporaci&#243;n.patagoniarenace@gmail.com" TargetMode="External"/><Relationship Id="rId101" Type="http://schemas.openxmlformats.org/officeDocument/2006/relationships/hyperlink" Target="mailto:ppfmicaeliano@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mcastro@soldeatacamaong.cl"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corporacioncrateduc@gmail.com" TargetMode="External"/><Relationship Id="rId104" Type="http://schemas.openxmlformats.org/officeDocument/2006/relationships/hyperlink" Target="mailto:corporaci&#243;n.huga@gmail.com"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info@juegatela.cl"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ogarbernarditaserrano@gmail.com" TargetMode="Externa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80"/>
  <sheetViews>
    <sheetView tabSelected="1" topLeftCell="R1" zoomScaleNormal="100" workbookViewId="0">
      <pane ySplit="5" topLeftCell="A6" activePane="bottomLeft" state="frozen"/>
      <selection pane="bottomLeft" activeCell="V7" sqref="V7"/>
    </sheetView>
  </sheetViews>
  <sheetFormatPr baseColWidth="10" defaultRowHeight="15.75" customHeight="1" x14ac:dyDescent="0.2"/>
  <cols>
    <col min="1" max="1" width="66.42578125" style="10" customWidth="1"/>
    <col min="2" max="2" width="12.140625" style="11" bestFit="1" customWidth="1"/>
    <col min="3" max="3" width="23.42578125" style="7" customWidth="1"/>
    <col min="4" max="4" width="23.140625" style="7" customWidth="1"/>
    <col min="5" max="5" width="22.85546875" style="7" customWidth="1"/>
    <col min="6" max="6" width="21.7109375" style="7" customWidth="1"/>
    <col min="7" max="7" width="21.5703125" style="7" customWidth="1"/>
    <col min="8" max="8" width="21.140625" style="7" customWidth="1"/>
    <col min="9" max="9" width="20.42578125" style="7" customWidth="1"/>
    <col min="10" max="11" width="19.28515625" style="7" customWidth="1"/>
    <col min="12" max="12" width="6" style="7" bestFit="1" customWidth="1"/>
    <col min="13" max="13" width="14.5703125" style="7" customWidth="1"/>
    <col min="14" max="14" width="17.28515625" style="91" customWidth="1"/>
    <col min="15" max="15" width="14" style="7" customWidth="1"/>
    <col min="16" max="16" width="10.85546875" style="8" bestFit="1" customWidth="1"/>
    <col min="17" max="18" width="17.85546875" style="7" customWidth="1"/>
    <col min="19" max="19" width="18" style="9" bestFit="1" customWidth="1"/>
    <col min="20" max="20" width="13.140625" style="7" bestFit="1" customWidth="1"/>
    <col min="21" max="21" width="18.28515625" style="7" customWidth="1"/>
    <col min="22" max="22" width="15.5703125" style="7" bestFit="1" customWidth="1"/>
    <col min="23" max="23" width="15.7109375" style="185" bestFit="1" customWidth="1"/>
    <col min="24" max="24" width="16.28515625" style="174" bestFit="1" customWidth="1"/>
    <col min="25" max="25" width="21.28515625" style="9" bestFit="1" customWidth="1"/>
    <col min="26" max="26" width="21.28515625" style="8" bestFit="1" customWidth="1"/>
    <col min="27" max="27" width="31.5703125" style="8" customWidth="1"/>
    <col min="28" max="28" width="20.28515625" style="8" customWidth="1"/>
    <col min="29" max="16384" width="11.42578125" style="7"/>
  </cols>
  <sheetData>
    <row r="1" spans="1:28" s="12" customFormat="1" ht="19.5" x14ac:dyDescent="0.35">
      <c r="A1" s="92" t="s">
        <v>1</v>
      </c>
      <c r="B1" s="92"/>
      <c r="C1" s="92"/>
      <c r="D1" s="92"/>
      <c r="E1" s="92"/>
      <c r="F1" s="92"/>
      <c r="G1" s="92"/>
      <c r="H1" s="92"/>
      <c r="I1" s="92"/>
      <c r="J1" s="92"/>
      <c r="K1" s="92"/>
      <c r="L1" s="92"/>
      <c r="M1" s="92"/>
      <c r="N1" s="92"/>
      <c r="O1" s="92"/>
      <c r="P1" s="92"/>
      <c r="Q1" s="92"/>
      <c r="R1" s="92"/>
      <c r="S1" s="92"/>
      <c r="T1" s="92"/>
      <c r="U1" s="92"/>
      <c r="V1" s="92"/>
      <c r="W1" s="183"/>
      <c r="X1" s="172"/>
      <c r="Y1" s="175"/>
      <c r="Z1" s="92"/>
      <c r="AA1" s="92"/>
      <c r="AB1" s="92"/>
    </row>
    <row r="2" spans="1:28" s="93" customFormat="1" ht="19.5" x14ac:dyDescent="0.35">
      <c r="A2" s="93" t="s">
        <v>7872</v>
      </c>
      <c r="W2" s="184"/>
      <c r="X2" s="173"/>
      <c r="Y2" s="176"/>
    </row>
    <row r="3" spans="1:28" s="93" customFormat="1" ht="19.5" x14ac:dyDescent="0.35">
      <c r="A3" s="93" t="s">
        <v>8219</v>
      </c>
      <c r="W3" s="184"/>
      <c r="X3" s="173"/>
      <c r="Y3" s="176"/>
    </row>
    <row r="4" spans="1:28" s="93" customFormat="1" ht="19.5" x14ac:dyDescent="0.35">
      <c r="A4" s="93" t="s">
        <v>7148</v>
      </c>
      <c r="W4" s="184"/>
      <c r="X4" s="173"/>
      <c r="Y4" s="176"/>
    </row>
    <row r="6" spans="1:28" ht="15.75" customHeight="1" x14ac:dyDescent="0.2">
      <c r="A6" s="1" t="s">
        <v>2</v>
      </c>
      <c r="B6" s="88" t="s">
        <v>3</v>
      </c>
      <c r="C6" s="2" t="s">
        <v>4</v>
      </c>
      <c r="D6" s="1" t="s">
        <v>5</v>
      </c>
      <c r="E6" s="1" t="s">
        <v>6</v>
      </c>
      <c r="F6" s="1" t="s">
        <v>7</v>
      </c>
      <c r="G6" s="1" t="s">
        <v>8</v>
      </c>
      <c r="H6" s="1" t="s">
        <v>10</v>
      </c>
      <c r="I6" s="3" t="s">
        <v>22</v>
      </c>
      <c r="J6" s="1" t="s">
        <v>9</v>
      </c>
      <c r="K6" s="1" t="s">
        <v>11</v>
      </c>
      <c r="L6" s="1" t="s">
        <v>12</v>
      </c>
      <c r="M6" s="1" t="s">
        <v>13</v>
      </c>
      <c r="N6" s="1" t="s">
        <v>23</v>
      </c>
      <c r="O6" s="1" t="s">
        <v>14</v>
      </c>
      <c r="P6" s="1" t="s">
        <v>0</v>
      </c>
      <c r="Q6" s="1" t="s">
        <v>15</v>
      </c>
      <c r="R6" s="1" t="s">
        <v>16</v>
      </c>
      <c r="S6" s="3" t="s">
        <v>17</v>
      </c>
      <c r="T6" s="4" t="s">
        <v>18</v>
      </c>
      <c r="U6" s="199" t="s">
        <v>7886</v>
      </c>
      <c r="V6" s="5" t="s">
        <v>8220</v>
      </c>
      <c r="W6" s="5" t="s">
        <v>7149</v>
      </c>
      <c r="X6" s="6" t="s">
        <v>19</v>
      </c>
      <c r="Y6" s="4" t="s">
        <v>20</v>
      </c>
      <c r="Z6" s="4" t="s">
        <v>21</v>
      </c>
      <c r="AA6" s="4" t="s">
        <v>7150</v>
      </c>
    </row>
    <row r="7" spans="1:28" ht="15.75" customHeight="1" x14ac:dyDescent="0.2">
      <c r="A7" s="75" t="s">
        <v>8252</v>
      </c>
      <c r="B7" s="75">
        <v>700700003</v>
      </c>
      <c r="C7" s="75" t="s">
        <v>49</v>
      </c>
      <c r="D7" s="75" t="s">
        <v>3777</v>
      </c>
      <c r="E7" s="75" t="s">
        <v>3778</v>
      </c>
      <c r="F7" s="75" t="s">
        <v>3779</v>
      </c>
      <c r="G7" s="75" t="s">
        <v>6288</v>
      </c>
      <c r="H7" s="75" t="s">
        <v>91</v>
      </c>
      <c r="I7" s="75" t="s">
        <v>6289</v>
      </c>
      <c r="J7" s="75" t="s">
        <v>6290</v>
      </c>
      <c r="K7" s="75" t="s">
        <v>5642</v>
      </c>
      <c r="L7" s="75" t="s">
        <v>5588</v>
      </c>
      <c r="M7" s="75" t="s">
        <v>3782</v>
      </c>
      <c r="N7" s="75" t="s">
        <v>3781</v>
      </c>
      <c r="O7" s="75" t="s">
        <v>3780</v>
      </c>
      <c r="P7" s="75">
        <v>0</v>
      </c>
      <c r="Q7" s="75" t="s">
        <v>3783</v>
      </c>
      <c r="R7" s="75" t="s">
        <v>6301</v>
      </c>
      <c r="S7" s="177">
        <v>37970</v>
      </c>
      <c r="T7" s="182">
        <v>150</v>
      </c>
      <c r="U7" s="182"/>
      <c r="V7" s="181">
        <v>37321346</v>
      </c>
      <c r="W7" s="181">
        <v>293897489</v>
      </c>
      <c r="X7" s="178">
        <v>44408</v>
      </c>
      <c r="Y7" s="87" t="s">
        <v>7151</v>
      </c>
      <c r="Z7" s="87" t="s">
        <v>7152</v>
      </c>
      <c r="AA7" s="182" t="s">
        <v>7153</v>
      </c>
    </row>
    <row r="8" spans="1:28" ht="15.75" customHeight="1" x14ac:dyDescent="0.2">
      <c r="A8" s="75" t="s">
        <v>8295</v>
      </c>
      <c r="B8" s="75">
        <v>704164009</v>
      </c>
      <c r="C8" s="75" t="s">
        <v>49</v>
      </c>
      <c r="D8" s="75" t="s">
        <v>164</v>
      </c>
      <c r="E8" s="75" t="s">
        <v>6937</v>
      </c>
      <c r="F8" s="75" t="s">
        <v>164</v>
      </c>
      <c r="G8" s="75" t="s">
        <v>6938</v>
      </c>
      <c r="H8" s="75" t="s">
        <v>5988</v>
      </c>
      <c r="I8" s="75" t="s">
        <v>6939</v>
      </c>
      <c r="J8" s="75" t="s">
        <v>165</v>
      </c>
      <c r="K8" s="75" t="s">
        <v>167</v>
      </c>
      <c r="L8" s="75" t="s">
        <v>810</v>
      </c>
      <c r="M8" s="75" t="s">
        <v>168</v>
      </c>
      <c r="N8" s="75" t="s">
        <v>166</v>
      </c>
      <c r="O8" s="75">
        <v>0</v>
      </c>
      <c r="P8" s="75">
        <v>0</v>
      </c>
      <c r="Q8" s="75" t="s">
        <v>72</v>
      </c>
      <c r="R8" s="75" t="s">
        <v>6536</v>
      </c>
      <c r="S8" s="177">
        <v>37970</v>
      </c>
      <c r="T8" s="182">
        <v>225</v>
      </c>
      <c r="U8" s="182"/>
      <c r="V8" s="181">
        <v>6379604</v>
      </c>
      <c r="W8" s="181">
        <v>51948372</v>
      </c>
      <c r="X8" s="178">
        <v>44408</v>
      </c>
      <c r="Y8" s="87" t="s">
        <v>7151</v>
      </c>
      <c r="Z8" s="87" t="s">
        <v>7152</v>
      </c>
      <c r="AA8" s="182" t="s">
        <v>7154</v>
      </c>
    </row>
    <row r="9" spans="1:28" ht="15.75" customHeight="1" x14ac:dyDescent="0.2">
      <c r="A9" s="75" t="s">
        <v>8295</v>
      </c>
      <c r="B9" s="75">
        <v>704164009</v>
      </c>
      <c r="C9" s="75" t="s">
        <v>49</v>
      </c>
      <c r="D9" s="75" t="s">
        <v>164</v>
      </c>
      <c r="E9" s="75" t="s">
        <v>6937</v>
      </c>
      <c r="F9" s="75" t="s">
        <v>164</v>
      </c>
      <c r="G9" s="75" t="s">
        <v>6938</v>
      </c>
      <c r="H9" s="75" t="s">
        <v>5988</v>
      </c>
      <c r="I9" s="75" t="s">
        <v>6939</v>
      </c>
      <c r="J9" s="75" t="s">
        <v>165</v>
      </c>
      <c r="K9" s="75" t="s">
        <v>167</v>
      </c>
      <c r="L9" s="75" t="s">
        <v>810</v>
      </c>
      <c r="M9" s="75" t="s">
        <v>168</v>
      </c>
      <c r="N9" s="75" t="s">
        <v>166</v>
      </c>
      <c r="O9" s="75">
        <v>0</v>
      </c>
      <c r="P9" s="75">
        <v>0</v>
      </c>
      <c r="Q9" s="75" t="s">
        <v>72</v>
      </c>
      <c r="R9" s="75" t="s">
        <v>6536</v>
      </c>
      <c r="S9" s="177">
        <v>37970</v>
      </c>
      <c r="T9" s="182">
        <v>225</v>
      </c>
      <c r="U9" s="182"/>
      <c r="V9" s="181">
        <v>5437348</v>
      </c>
      <c r="W9" s="181">
        <v>40071819</v>
      </c>
      <c r="X9" s="178">
        <v>44408</v>
      </c>
      <c r="Y9" s="87" t="s">
        <v>7151</v>
      </c>
      <c r="Z9" s="87" t="s">
        <v>7152</v>
      </c>
      <c r="AA9" s="182" t="s">
        <v>7155</v>
      </c>
    </row>
    <row r="10" spans="1:28" ht="15.75" customHeight="1" x14ac:dyDescent="0.2">
      <c r="A10" s="75" t="s">
        <v>8298</v>
      </c>
      <c r="B10" s="75">
        <v>818329008</v>
      </c>
      <c r="C10" s="75" t="s">
        <v>73</v>
      </c>
      <c r="D10" s="75" t="s">
        <v>186</v>
      </c>
      <c r="E10" s="75" t="s">
        <v>6882</v>
      </c>
      <c r="F10" s="75" t="s">
        <v>187</v>
      </c>
      <c r="G10" s="75" t="s">
        <v>6128</v>
      </c>
      <c r="H10" s="75" t="s">
        <v>188</v>
      </c>
      <c r="I10" s="75" t="s">
        <v>6883</v>
      </c>
      <c r="J10" s="75" t="s">
        <v>6129</v>
      </c>
      <c r="K10" s="75" t="s">
        <v>6127</v>
      </c>
      <c r="L10" s="75" t="s">
        <v>565</v>
      </c>
      <c r="M10" s="75" t="s">
        <v>189</v>
      </c>
      <c r="N10" s="75" t="s">
        <v>190</v>
      </c>
      <c r="O10" s="75" t="s">
        <v>191</v>
      </c>
      <c r="P10" s="75">
        <v>0</v>
      </c>
      <c r="Q10" s="75">
        <v>93401</v>
      </c>
      <c r="R10" s="75" t="s">
        <v>6877</v>
      </c>
      <c r="S10" s="177">
        <v>37970</v>
      </c>
      <c r="T10" s="182">
        <v>250</v>
      </c>
      <c r="U10" s="182"/>
      <c r="V10" s="181">
        <v>5269239</v>
      </c>
      <c r="W10" s="181">
        <v>36299176</v>
      </c>
      <c r="X10" s="178">
        <v>44408</v>
      </c>
      <c r="Y10" s="87" t="s">
        <v>7151</v>
      </c>
      <c r="Z10" s="87" t="s">
        <v>7152</v>
      </c>
      <c r="AA10" s="182" t="s">
        <v>7156</v>
      </c>
    </row>
    <row r="11" spans="1:28" ht="15.75" customHeight="1" x14ac:dyDescent="0.2">
      <c r="A11" s="75" t="s">
        <v>8298</v>
      </c>
      <c r="B11" s="75">
        <v>818329008</v>
      </c>
      <c r="C11" s="75" t="s">
        <v>73</v>
      </c>
      <c r="D11" s="75" t="s">
        <v>186</v>
      </c>
      <c r="E11" s="75" t="s">
        <v>6882</v>
      </c>
      <c r="F11" s="75" t="s">
        <v>187</v>
      </c>
      <c r="G11" s="75" t="s">
        <v>6128</v>
      </c>
      <c r="H11" s="75" t="s">
        <v>188</v>
      </c>
      <c r="I11" s="75" t="s">
        <v>6883</v>
      </c>
      <c r="J11" s="75" t="s">
        <v>6129</v>
      </c>
      <c r="K11" s="75" t="s">
        <v>6127</v>
      </c>
      <c r="L11" s="75" t="s">
        <v>565</v>
      </c>
      <c r="M11" s="75" t="s">
        <v>189</v>
      </c>
      <c r="N11" s="75" t="s">
        <v>190</v>
      </c>
      <c r="O11" s="75" t="s">
        <v>191</v>
      </c>
      <c r="P11" s="75">
        <v>0</v>
      </c>
      <c r="Q11" s="75">
        <v>93401</v>
      </c>
      <c r="R11" s="75" t="s">
        <v>6877</v>
      </c>
      <c r="S11" s="177">
        <v>37970</v>
      </c>
      <c r="T11" s="182">
        <v>250</v>
      </c>
      <c r="U11" s="182"/>
      <c r="V11" s="181">
        <v>16836918</v>
      </c>
      <c r="W11" s="181">
        <v>114775796</v>
      </c>
      <c r="X11" s="178">
        <v>44408</v>
      </c>
      <c r="Y11" s="87" t="s">
        <v>7151</v>
      </c>
      <c r="Z11" s="87" t="s">
        <v>7152</v>
      </c>
      <c r="AA11" s="182" t="s">
        <v>7157</v>
      </c>
    </row>
    <row r="12" spans="1:28" ht="15.75" customHeight="1" x14ac:dyDescent="0.2">
      <c r="A12" s="75" t="s">
        <v>8298</v>
      </c>
      <c r="B12" s="75">
        <v>818329008</v>
      </c>
      <c r="C12" s="75" t="s">
        <v>73</v>
      </c>
      <c r="D12" s="75" t="s">
        <v>186</v>
      </c>
      <c r="E12" s="75" t="s">
        <v>6882</v>
      </c>
      <c r="F12" s="75" t="s">
        <v>187</v>
      </c>
      <c r="G12" s="75" t="s">
        <v>6128</v>
      </c>
      <c r="H12" s="75" t="s">
        <v>188</v>
      </c>
      <c r="I12" s="75" t="s">
        <v>6883</v>
      </c>
      <c r="J12" s="75" t="s">
        <v>6129</v>
      </c>
      <c r="K12" s="75" t="s">
        <v>6127</v>
      </c>
      <c r="L12" s="75" t="s">
        <v>565</v>
      </c>
      <c r="M12" s="75" t="s">
        <v>189</v>
      </c>
      <c r="N12" s="75" t="s">
        <v>190</v>
      </c>
      <c r="O12" s="75" t="s">
        <v>191</v>
      </c>
      <c r="P12" s="75">
        <v>0</v>
      </c>
      <c r="Q12" s="75">
        <v>93401</v>
      </c>
      <c r="R12" s="75" t="s">
        <v>6877</v>
      </c>
      <c r="S12" s="177">
        <v>37970</v>
      </c>
      <c r="T12" s="182">
        <v>250</v>
      </c>
      <c r="U12" s="182"/>
      <c r="V12" s="181">
        <v>1061984</v>
      </c>
      <c r="W12" s="181">
        <v>6371904</v>
      </c>
      <c r="X12" s="178">
        <v>44408</v>
      </c>
      <c r="Y12" s="87" t="s">
        <v>7151</v>
      </c>
      <c r="Z12" s="87" t="s">
        <v>7152</v>
      </c>
      <c r="AA12" s="182" t="s">
        <v>7158</v>
      </c>
    </row>
    <row r="13" spans="1:28" ht="15.75" customHeight="1" x14ac:dyDescent="0.2">
      <c r="A13" s="75" t="s">
        <v>8298</v>
      </c>
      <c r="B13" s="75">
        <v>818329008</v>
      </c>
      <c r="C13" s="75" t="s">
        <v>73</v>
      </c>
      <c r="D13" s="75" t="s">
        <v>186</v>
      </c>
      <c r="E13" s="75" t="s">
        <v>6882</v>
      </c>
      <c r="F13" s="75" t="s">
        <v>187</v>
      </c>
      <c r="G13" s="75" t="s">
        <v>6128</v>
      </c>
      <c r="H13" s="75" t="s">
        <v>188</v>
      </c>
      <c r="I13" s="75" t="s">
        <v>6883</v>
      </c>
      <c r="J13" s="75" t="s">
        <v>6129</v>
      </c>
      <c r="K13" s="75" t="s">
        <v>6127</v>
      </c>
      <c r="L13" s="75" t="s">
        <v>565</v>
      </c>
      <c r="M13" s="75" t="s">
        <v>189</v>
      </c>
      <c r="N13" s="75" t="s">
        <v>190</v>
      </c>
      <c r="O13" s="75" t="s">
        <v>191</v>
      </c>
      <c r="P13" s="75">
        <v>0</v>
      </c>
      <c r="Q13" s="75">
        <v>93401</v>
      </c>
      <c r="R13" s="75" t="s">
        <v>6877</v>
      </c>
      <c r="S13" s="177">
        <v>37970</v>
      </c>
      <c r="T13" s="182">
        <v>250</v>
      </c>
      <c r="U13" s="182"/>
      <c r="V13" s="181">
        <v>8897564</v>
      </c>
      <c r="W13" s="181">
        <v>62133650</v>
      </c>
      <c r="X13" s="178">
        <v>44408</v>
      </c>
      <c r="Y13" s="87" t="s">
        <v>7151</v>
      </c>
      <c r="Z13" s="87" t="s">
        <v>7152</v>
      </c>
      <c r="AA13" s="182" t="s">
        <v>7159</v>
      </c>
    </row>
    <row r="14" spans="1:28" ht="15.75" customHeight="1" x14ac:dyDescent="0.2">
      <c r="A14" s="75" t="s">
        <v>8298</v>
      </c>
      <c r="B14" s="75">
        <v>818329008</v>
      </c>
      <c r="C14" s="75" t="s">
        <v>73</v>
      </c>
      <c r="D14" s="75" t="s">
        <v>186</v>
      </c>
      <c r="E14" s="75" t="s">
        <v>6882</v>
      </c>
      <c r="F14" s="75" t="s">
        <v>187</v>
      </c>
      <c r="G14" s="75" t="s">
        <v>6128</v>
      </c>
      <c r="H14" s="75" t="s">
        <v>188</v>
      </c>
      <c r="I14" s="75" t="s">
        <v>6883</v>
      </c>
      <c r="J14" s="75" t="s">
        <v>6129</v>
      </c>
      <c r="K14" s="75" t="s">
        <v>6127</v>
      </c>
      <c r="L14" s="75" t="s">
        <v>565</v>
      </c>
      <c r="M14" s="75" t="s">
        <v>189</v>
      </c>
      <c r="N14" s="75" t="s">
        <v>190</v>
      </c>
      <c r="O14" s="75" t="s">
        <v>191</v>
      </c>
      <c r="P14" s="75">
        <v>0</v>
      </c>
      <c r="Q14" s="75">
        <v>93401</v>
      </c>
      <c r="R14" s="75" t="s">
        <v>6877</v>
      </c>
      <c r="S14" s="177">
        <v>37970</v>
      </c>
      <c r="T14" s="182">
        <v>250</v>
      </c>
      <c r="U14" s="182"/>
      <c r="V14" s="181">
        <v>90602237</v>
      </c>
      <c r="W14" s="181">
        <v>486679299</v>
      </c>
      <c r="X14" s="178">
        <v>44408</v>
      </c>
      <c r="Y14" s="87" t="s">
        <v>7151</v>
      </c>
      <c r="Z14" s="87" t="s">
        <v>7152</v>
      </c>
      <c r="AA14" s="182" t="s">
        <v>7160</v>
      </c>
    </row>
    <row r="15" spans="1:28" ht="15.75" customHeight="1" x14ac:dyDescent="0.2">
      <c r="A15" s="75" t="s">
        <v>8298</v>
      </c>
      <c r="B15" s="75">
        <v>818329008</v>
      </c>
      <c r="C15" s="75" t="s">
        <v>73</v>
      </c>
      <c r="D15" s="75" t="s">
        <v>186</v>
      </c>
      <c r="E15" s="75" t="s">
        <v>6882</v>
      </c>
      <c r="F15" s="75" t="s">
        <v>187</v>
      </c>
      <c r="G15" s="75" t="s">
        <v>6128</v>
      </c>
      <c r="H15" s="75" t="s">
        <v>188</v>
      </c>
      <c r="I15" s="75" t="s">
        <v>6883</v>
      </c>
      <c r="J15" s="75" t="s">
        <v>6129</v>
      </c>
      <c r="K15" s="75" t="s">
        <v>6127</v>
      </c>
      <c r="L15" s="75" t="s">
        <v>565</v>
      </c>
      <c r="M15" s="75" t="s">
        <v>189</v>
      </c>
      <c r="N15" s="75" t="s">
        <v>190</v>
      </c>
      <c r="O15" s="75" t="s">
        <v>191</v>
      </c>
      <c r="P15" s="75">
        <v>0</v>
      </c>
      <c r="Q15" s="75">
        <v>93401</v>
      </c>
      <c r="R15" s="75" t="s">
        <v>6877</v>
      </c>
      <c r="S15" s="177">
        <v>37970</v>
      </c>
      <c r="T15" s="182">
        <v>250</v>
      </c>
      <c r="U15" s="182"/>
      <c r="V15" s="181">
        <v>68383157</v>
      </c>
      <c r="W15" s="181">
        <v>307833310</v>
      </c>
      <c r="X15" s="178">
        <v>44408</v>
      </c>
      <c r="Y15" s="87" t="s">
        <v>7151</v>
      </c>
      <c r="Z15" s="87" t="s">
        <v>7152</v>
      </c>
      <c r="AA15" s="182" t="s">
        <v>8188</v>
      </c>
    </row>
    <row r="16" spans="1:28" ht="15.75" customHeight="1" x14ac:dyDescent="0.2">
      <c r="A16" s="75" t="s">
        <v>8778</v>
      </c>
      <c r="B16" s="75">
        <v>700134407</v>
      </c>
      <c r="C16" s="75" t="s">
        <v>73</v>
      </c>
      <c r="D16" s="75" t="s">
        <v>158</v>
      </c>
      <c r="E16" s="75" t="s">
        <v>5985</v>
      </c>
      <c r="F16" s="75" t="s">
        <v>159</v>
      </c>
      <c r="G16" s="75" t="s">
        <v>5986</v>
      </c>
      <c r="H16" s="75" t="s">
        <v>6571</v>
      </c>
      <c r="I16" s="75" t="s">
        <v>5987</v>
      </c>
      <c r="J16" s="75" t="s">
        <v>160</v>
      </c>
      <c r="K16" s="75" t="s">
        <v>161</v>
      </c>
      <c r="L16" s="75" t="s">
        <v>565</v>
      </c>
      <c r="M16" s="75" t="s">
        <v>189</v>
      </c>
      <c r="N16" s="75" t="s">
        <v>163</v>
      </c>
      <c r="O16" s="75" t="s">
        <v>162</v>
      </c>
      <c r="P16" s="75">
        <v>0</v>
      </c>
      <c r="Q16" s="75">
        <v>93401</v>
      </c>
      <c r="R16" s="75" t="s">
        <v>6572</v>
      </c>
      <c r="S16" s="177">
        <v>37970</v>
      </c>
      <c r="T16" s="182">
        <v>400</v>
      </c>
      <c r="U16" s="182"/>
      <c r="V16" s="181">
        <v>27799498</v>
      </c>
      <c r="W16" s="181">
        <v>187578901</v>
      </c>
      <c r="X16" s="178">
        <v>44408</v>
      </c>
      <c r="Y16" s="87" t="s">
        <v>7151</v>
      </c>
      <c r="Z16" s="87" t="s">
        <v>7152</v>
      </c>
      <c r="AA16" s="182" t="s">
        <v>7160</v>
      </c>
    </row>
    <row r="17" spans="1:27" ht="15.75" customHeight="1" x14ac:dyDescent="0.2">
      <c r="A17" s="75" t="s">
        <v>8304</v>
      </c>
      <c r="B17" s="75">
        <v>700006700</v>
      </c>
      <c r="C17" s="75" t="s">
        <v>274</v>
      </c>
      <c r="D17" s="75" t="s">
        <v>275</v>
      </c>
      <c r="E17" s="75" t="s">
        <v>26</v>
      </c>
      <c r="F17" s="75" t="s">
        <v>228</v>
      </c>
      <c r="G17" s="75" t="s">
        <v>28</v>
      </c>
      <c r="H17" s="75">
        <v>0</v>
      </c>
      <c r="I17" s="75">
        <v>0</v>
      </c>
      <c r="J17" s="75" t="s">
        <v>7388</v>
      </c>
      <c r="K17" s="75" t="s">
        <v>278</v>
      </c>
      <c r="L17" s="75" t="s">
        <v>47</v>
      </c>
      <c r="M17" s="75" t="s">
        <v>5877</v>
      </c>
      <c r="N17" s="75" t="s">
        <v>277</v>
      </c>
      <c r="O17" s="75" t="s">
        <v>276</v>
      </c>
      <c r="P17" s="75" t="s">
        <v>5878</v>
      </c>
      <c r="Q17" s="75" t="s">
        <v>279</v>
      </c>
      <c r="R17" s="75" t="s">
        <v>6313</v>
      </c>
      <c r="S17" s="177">
        <v>37970</v>
      </c>
      <c r="T17" s="182">
        <v>1050</v>
      </c>
      <c r="U17" s="182"/>
      <c r="V17" s="181">
        <v>46063365</v>
      </c>
      <c r="W17" s="181">
        <v>298366919</v>
      </c>
      <c r="X17" s="178">
        <v>44408</v>
      </c>
      <c r="Y17" s="87" t="s">
        <v>7151</v>
      </c>
      <c r="Z17" s="87" t="s">
        <v>7152</v>
      </c>
      <c r="AA17" s="182" t="s">
        <v>149</v>
      </c>
    </row>
    <row r="18" spans="1:27" ht="15.75" customHeight="1" x14ac:dyDescent="0.2">
      <c r="A18" s="75" t="s">
        <v>8304</v>
      </c>
      <c r="B18" s="75">
        <v>700006700</v>
      </c>
      <c r="C18" s="75" t="s">
        <v>274</v>
      </c>
      <c r="D18" s="75" t="s">
        <v>275</v>
      </c>
      <c r="E18" s="75" t="s">
        <v>26</v>
      </c>
      <c r="F18" s="75" t="s">
        <v>228</v>
      </c>
      <c r="G18" s="75" t="s">
        <v>28</v>
      </c>
      <c r="H18" s="75">
        <v>0</v>
      </c>
      <c r="I18" s="75">
        <v>0</v>
      </c>
      <c r="J18" s="75" t="s">
        <v>7388</v>
      </c>
      <c r="K18" s="75" t="s">
        <v>278</v>
      </c>
      <c r="L18" s="75" t="s">
        <v>47</v>
      </c>
      <c r="M18" s="75" t="s">
        <v>5877</v>
      </c>
      <c r="N18" s="75" t="s">
        <v>277</v>
      </c>
      <c r="O18" s="75" t="s">
        <v>276</v>
      </c>
      <c r="P18" s="75" t="s">
        <v>5878</v>
      </c>
      <c r="Q18" s="75" t="s">
        <v>279</v>
      </c>
      <c r="R18" s="75" t="s">
        <v>6313</v>
      </c>
      <c r="S18" s="177">
        <v>37970</v>
      </c>
      <c r="T18" s="182">
        <v>1050</v>
      </c>
      <c r="U18" s="182"/>
      <c r="V18" s="181">
        <v>24370464</v>
      </c>
      <c r="W18" s="181">
        <v>158568348</v>
      </c>
      <c r="X18" s="178">
        <v>44408</v>
      </c>
      <c r="Y18" s="87" t="s">
        <v>7151</v>
      </c>
      <c r="Z18" s="87" t="s">
        <v>7152</v>
      </c>
      <c r="AA18" s="182" t="s">
        <v>7162</v>
      </c>
    </row>
    <row r="19" spans="1:27" ht="15.75" customHeight="1" x14ac:dyDescent="0.2">
      <c r="A19" s="75" t="s">
        <v>8761</v>
      </c>
      <c r="B19" s="75">
        <v>706724001</v>
      </c>
      <c r="C19" s="75" t="s">
        <v>226</v>
      </c>
      <c r="D19" s="75" t="s">
        <v>296</v>
      </c>
      <c r="E19" s="75" t="s">
        <v>26</v>
      </c>
      <c r="F19" s="75" t="s">
        <v>228</v>
      </c>
      <c r="G19" s="75" t="s">
        <v>28</v>
      </c>
      <c r="H19" s="75">
        <v>0</v>
      </c>
      <c r="I19" s="75">
        <v>0</v>
      </c>
      <c r="J19" s="75" t="s">
        <v>297</v>
      </c>
      <c r="K19" s="75" t="s">
        <v>298</v>
      </c>
      <c r="L19" s="75" t="s">
        <v>5591</v>
      </c>
      <c r="M19" s="75" t="s">
        <v>300</v>
      </c>
      <c r="N19" s="75" t="s">
        <v>299</v>
      </c>
      <c r="O19" s="75">
        <v>0</v>
      </c>
      <c r="P19" s="75">
        <v>0</v>
      </c>
      <c r="Q19" s="75">
        <v>93910</v>
      </c>
      <c r="R19" s="75" t="s">
        <v>6232</v>
      </c>
      <c r="S19" s="177">
        <v>37970</v>
      </c>
      <c r="T19" s="182">
        <v>1150</v>
      </c>
      <c r="U19" s="182"/>
      <c r="V19" s="181">
        <v>27922584</v>
      </c>
      <c r="W19" s="181">
        <v>204552045</v>
      </c>
      <c r="X19" s="178">
        <v>44408</v>
      </c>
      <c r="Y19" s="87" t="s">
        <v>7151</v>
      </c>
      <c r="Z19" s="87" t="s">
        <v>7152</v>
      </c>
      <c r="AA19" s="182" t="s">
        <v>7163</v>
      </c>
    </row>
    <row r="20" spans="1:27" ht="15.75" customHeight="1" x14ac:dyDescent="0.2">
      <c r="A20" s="75" t="s">
        <v>8779</v>
      </c>
      <c r="B20" s="75">
        <v>702002001</v>
      </c>
      <c r="C20" s="75" t="s">
        <v>226</v>
      </c>
      <c r="D20" s="75" t="s">
        <v>227</v>
      </c>
      <c r="E20" s="75" t="s">
        <v>26</v>
      </c>
      <c r="F20" s="75" t="s">
        <v>228</v>
      </c>
      <c r="G20" s="75" t="s">
        <v>28</v>
      </c>
      <c r="H20" s="75" t="s">
        <v>28</v>
      </c>
      <c r="I20" s="75" t="s">
        <v>28</v>
      </c>
      <c r="J20" s="75" t="s">
        <v>229</v>
      </c>
      <c r="K20" s="75" t="s">
        <v>230</v>
      </c>
      <c r="L20" s="75" t="s">
        <v>47</v>
      </c>
      <c r="M20" s="75" t="s">
        <v>231</v>
      </c>
      <c r="N20" s="75" t="s">
        <v>5876</v>
      </c>
      <c r="O20" s="75" t="s">
        <v>5875</v>
      </c>
      <c r="P20" s="75">
        <v>0</v>
      </c>
      <c r="Q20" s="75" t="s">
        <v>232</v>
      </c>
      <c r="R20" s="75" t="s">
        <v>7025</v>
      </c>
      <c r="S20" s="177">
        <v>37956</v>
      </c>
      <c r="T20" s="182">
        <v>1200</v>
      </c>
      <c r="U20" s="182" t="s">
        <v>7911</v>
      </c>
      <c r="V20" s="181">
        <v>30091730</v>
      </c>
      <c r="W20" s="181">
        <v>194182012</v>
      </c>
      <c r="X20" s="178">
        <v>44408</v>
      </c>
      <c r="Y20" s="87" t="s">
        <v>7151</v>
      </c>
      <c r="Z20" s="87" t="s">
        <v>7152</v>
      </c>
      <c r="AA20" s="182" t="s">
        <v>7164</v>
      </c>
    </row>
    <row r="21" spans="1:27" ht="15.75" customHeight="1" x14ac:dyDescent="0.2">
      <c r="A21" s="75" t="s">
        <v>8311</v>
      </c>
      <c r="B21" s="75">
        <v>826902000</v>
      </c>
      <c r="C21" s="75" t="s">
        <v>226</v>
      </c>
      <c r="D21" s="75" t="s">
        <v>320</v>
      </c>
      <c r="E21" s="75" t="s">
        <v>26</v>
      </c>
      <c r="F21" s="75" t="s">
        <v>228</v>
      </c>
      <c r="G21" s="75" t="s">
        <v>28</v>
      </c>
      <c r="H21" s="75">
        <v>0</v>
      </c>
      <c r="I21" s="75">
        <v>0</v>
      </c>
      <c r="J21" s="75" t="s">
        <v>321</v>
      </c>
      <c r="K21" s="75" t="s">
        <v>6311</v>
      </c>
      <c r="L21" s="75" t="s">
        <v>47</v>
      </c>
      <c r="M21" s="75" t="s">
        <v>258</v>
      </c>
      <c r="N21" s="75" t="s">
        <v>323</v>
      </c>
      <c r="O21" s="75" t="s">
        <v>322</v>
      </c>
      <c r="P21" s="75">
        <v>0</v>
      </c>
      <c r="Q21" s="75">
        <v>93910</v>
      </c>
      <c r="R21" s="75" t="s">
        <v>6312</v>
      </c>
      <c r="S21" s="177">
        <v>37970</v>
      </c>
      <c r="T21" s="182">
        <v>1250</v>
      </c>
      <c r="U21" s="182" t="s">
        <v>7909</v>
      </c>
      <c r="V21" s="181">
        <v>42031472</v>
      </c>
      <c r="W21" s="181">
        <v>263348690</v>
      </c>
      <c r="X21" s="178">
        <v>44408</v>
      </c>
      <c r="Y21" s="87" t="s">
        <v>7151</v>
      </c>
      <c r="Z21" s="87" t="s">
        <v>7152</v>
      </c>
      <c r="AA21" s="182" t="s">
        <v>7165</v>
      </c>
    </row>
    <row r="22" spans="1:27" ht="15.75" customHeight="1" x14ac:dyDescent="0.2">
      <c r="A22" s="75" t="s">
        <v>8781</v>
      </c>
      <c r="B22" s="75">
        <v>700813002</v>
      </c>
      <c r="C22" s="75" t="s">
        <v>226</v>
      </c>
      <c r="D22" s="75" t="s">
        <v>280</v>
      </c>
      <c r="E22" s="75" t="s">
        <v>6932</v>
      </c>
      <c r="F22" s="75" t="s">
        <v>228</v>
      </c>
      <c r="G22" s="75" t="s">
        <v>28</v>
      </c>
      <c r="H22" s="75">
        <v>0</v>
      </c>
      <c r="I22" s="75">
        <v>0</v>
      </c>
      <c r="J22" s="75" t="s">
        <v>5842</v>
      </c>
      <c r="K22" s="75" t="s">
        <v>326</v>
      </c>
      <c r="L22" s="75" t="s">
        <v>47</v>
      </c>
      <c r="M22" s="75" t="s">
        <v>324</v>
      </c>
      <c r="N22" s="75" t="s">
        <v>327</v>
      </c>
      <c r="O22" s="75">
        <v>0</v>
      </c>
      <c r="P22" s="75">
        <v>0</v>
      </c>
      <c r="Q22" s="75" t="s">
        <v>232</v>
      </c>
      <c r="R22" s="75" t="s">
        <v>6967</v>
      </c>
      <c r="S22" s="177">
        <v>37970</v>
      </c>
      <c r="T22" s="182">
        <v>1450</v>
      </c>
      <c r="U22" s="182"/>
      <c r="V22" s="181">
        <v>48748246</v>
      </c>
      <c r="W22" s="181">
        <v>163082149</v>
      </c>
      <c r="X22" s="178">
        <v>44408</v>
      </c>
      <c r="Y22" s="87" t="s">
        <v>7151</v>
      </c>
      <c r="Z22" s="87" t="s">
        <v>7152</v>
      </c>
      <c r="AA22" s="182" t="s">
        <v>7166</v>
      </c>
    </row>
    <row r="23" spans="1:27" ht="15.75" customHeight="1" x14ac:dyDescent="0.2">
      <c r="A23" s="75" t="s">
        <v>8780</v>
      </c>
      <c r="B23" s="75">
        <v>821567009</v>
      </c>
      <c r="C23" s="75" t="s">
        <v>274</v>
      </c>
      <c r="D23" s="75" t="s">
        <v>227</v>
      </c>
      <c r="E23" s="75" t="s">
        <v>6859</v>
      </c>
      <c r="F23" s="75" t="s">
        <v>228</v>
      </c>
      <c r="G23" s="75" t="s">
        <v>6860</v>
      </c>
      <c r="H23" s="75">
        <v>0</v>
      </c>
      <c r="I23" s="75">
        <v>0</v>
      </c>
      <c r="J23" s="75" t="s">
        <v>7910</v>
      </c>
      <c r="K23" s="75" t="s">
        <v>6224</v>
      </c>
      <c r="L23" s="75" t="s">
        <v>47</v>
      </c>
      <c r="M23" s="75" t="s">
        <v>324</v>
      </c>
      <c r="N23" s="75" t="s">
        <v>325</v>
      </c>
      <c r="O23" s="75">
        <v>0</v>
      </c>
      <c r="P23" s="75">
        <v>0</v>
      </c>
      <c r="Q23" s="75" t="s">
        <v>232</v>
      </c>
      <c r="R23" s="75" t="s">
        <v>6876</v>
      </c>
      <c r="S23" s="177">
        <v>37970</v>
      </c>
      <c r="T23" s="182">
        <v>1500</v>
      </c>
      <c r="U23" s="182" t="s">
        <v>7911</v>
      </c>
      <c r="V23" s="181">
        <v>29065217</v>
      </c>
      <c r="W23" s="181">
        <v>262120088</v>
      </c>
      <c r="X23" s="178">
        <v>44408</v>
      </c>
      <c r="Y23" s="87" t="s">
        <v>7151</v>
      </c>
      <c r="Z23" s="87" t="s">
        <v>7152</v>
      </c>
      <c r="AA23" s="182" t="s">
        <v>7167</v>
      </c>
    </row>
    <row r="24" spans="1:27" ht="15.75" customHeight="1" x14ac:dyDescent="0.2">
      <c r="A24" s="75" t="s">
        <v>8780</v>
      </c>
      <c r="B24" s="75">
        <v>821567009</v>
      </c>
      <c r="C24" s="75" t="s">
        <v>274</v>
      </c>
      <c r="D24" s="75" t="s">
        <v>227</v>
      </c>
      <c r="E24" s="75" t="s">
        <v>6859</v>
      </c>
      <c r="F24" s="75" t="s">
        <v>228</v>
      </c>
      <c r="G24" s="75" t="s">
        <v>6860</v>
      </c>
      <c r="H24" s="75">
        <v>0</v>
      </c>
      <c r="I24" s="75">
        <v>0</v>
      </c>
      <c r="J24" s="75" t="s">
        <v>7910</v>
      </c>
      <c r="K24" s="75" t="s">
        <v>6224</v>
      </c>
      <c r="L24" s="75" t="s">
        <v>47</v>
      </c>
      <c r="M24" s="75" t="s">
        <v>324</v>
      </c>
      <c r="N24" s="75" t="s">
        <v>325</v>
      </c>
      <c r="O24" s="75">
        <v>0</v>
      </c>
      <c r="P24" s="75">
        <v>0</v>
      </c>
      <c r="Q24" s="75" t="s">
        <v>232</v>
      </c>
      <c r="R24" s="75" t="s">
        <v>6876</v>
      </c>
      <c r="S24" s="177">
        <v>37970</v>
      </c>
      <c r="T24" s="182">
        <v>1500</v>
      </c>
      <c r="U24" s="182" t="s">
        <v>7911</v>
      </c>
      <c r="V24" s="181">
        <v>32525415</v>
      </c>
      <c r="W24" s="181">
        <v>244566166</v>
      </c>
      <c r="X24" s="178">
        <v>44408</v>
      </c>
      <c r="Y24" s="87" t="s">
        <v>7151</v>
      </c>
      <c r="Z24" s="87" t="s">
        <v>7152</v>
      </c>
      <c r="AA24" s="182" t="s">
        <v>7169</v>
      </c>
    </row>
    <row r="25" spans="1:27" ht="15.75" customHeight="1" x14ac:dyDescent="0.2">
      <c r="A25" s="75" t="s">
        <v>8312</v>
      </c>
      <c r="B25" s="75">
        <v>700230201</v>
      </c>
      <c r="C25" s="75" t="s">
        <v>226</v>
      </c>
      <c r="D25" s="75" t="s">
        <v>328</v>
      </c>
      <c r="E25" s="75" t="s">
        <v>26</v>
      </c>
      <c r="F25" s="75" t="s">
        <v>228</v>
      </c>
      <c r="G25" s="75" t="s">
        <v>28</v>
      </c>
      <c r="H25" s="75">
        <v>0</v>
      </c>
      <c r="I25" s="75">
        <v>0</v>
      </c>
      <c r="J25" s="75" t="s">
        <v>329</v>
      </c>
      <c r="K25" s="75" t="s">
        <v>330</v>
      </c>
      <c r="L25" s="75" t="s">
        <v>47</v>
      </c>
      <c r="M25" s="75" t="s">
        <v>331</v>
      </c>
      <c r="N25" s="75" t="s">
        <v>7389</v>
      </c>
      <c r="O25" s="75" t="s">
        <v>7390</v>
      </c>
      <c r="P25" s="75">
        <v>0</v>
      </c>
      <c r="Q25" s="75" t="s">
        <v>332</v>
      </c>
      <c r="R25" s="75" t="s">
        <v>7391</v>
      </c>
      <c r="S25" s="177">
        <v>37970</v>
      </c>
      <c r="T25" s="182">
        <v>1550</v>
      </c>
      <c r="U25" s="182"/>
      <c r="V25" s="181">
        <v>12335220</v>
      </c>
      <c r="W25" s="181">
        <v>77001120</v>
      </c>
      <c r="X25" s="178">
        <v>44408</v>
      </c>
      <c r="Y25" s="87" t="s">
        <v>7151</v>
      </c>
      <c r="Z25" s="87" t="s">
        <v>7152</v>
      </c>
      <c r="AA25" s="182" t="s">
        <v>7170</v>
      </c>
    </row>
    <row r="26" spans="1:27" ht="15.75" customHeight="1" x14ac:dyDescent="0.2">
      <c r="A26" s="75" t="s">
        <v>8474</v>
      </c>
      <c r="B26" s="75">
        <v>711524002</v>
      </c>
      <c r="C26" s="75" t="s">
        <v>1410</v>
      </c>
      <c r="D26" s="75" t="s">
        <v>1694</v>
      </c>
      <c r="E26" s="75" t="s">
        <v>6581</v>
      </c>
      <c r="F26" s="75" t="s">
        <v>1695</v>
      </c>
      <c r="G26" s="75" t="s">
        <v>6582</v>
      </c>
      <c r="H26" s="75" t="s">
        <v>1696</v>
      </c>
      <c r="I26" s="75" t="s">
        <v>6583</v>
      </c>
      <c r="J26" s="75" t="s">
        <v>1697</v>
      </c>
      <c r="K26" s="75" t="s">
        <v>1698</v>
      </c>
      <c r="L26" s="75" t="s">
        <v>47</v>
      </c>
      <c r="M26" s="75" t="s">
        <v>1700</v>
      </c>
      <c r="N26" s="75" t="s">
        <v>1699</v>
      </c>
      <c r="O26" s="75">
        <v>0</v>
      </c>
      <c r="P26" s="75">
        <v>0</v>
      </c>
      <c r="Q26" s="75">
        <v>93401</v>
      </c>
      <c r="R26" s="75" t="s">
        <v>6595</v>
      </c>
      <c r="S26" s="177">
        <v>37970</v>
      </c>
      <c r="T26" s="182">
        <v>1700</v>
      </c>
      <c r="U26" s="182"/>
      <c r="V26" s="181">
        <v>16898648</v>
      </c>
      <c r="W26" s="181">
        <v>130971788</v>
      </c>
      <c r="X26" s="178">
        <v>44408</v>
      </c>
      <c r="Y26" s="87" t="s">
        <v>7151</v>
      </c>
      <c r="Z26" s="87" t="s">
        <v>7152</v>
      </c>
      <c r="AA26" s="182" t="s">
        <v>7196</v>
      </c>
    </row>
    <row r="27" spans="1:27" ht="15.75" customHeight="1" x14ac:dyDescent="0.2">
      <c r="A27" s="75" t="s">
        <v>8782</v>
      </c>
      <c r="B27" s="75">
        <v>817951724</v>
      </c>
      <c r="C27" s="75" t="s">
        <v>226</v>
      </c>
      <c r="D27" s="75" t="s">
        <v>350</v>
      </c>
      <c r="E27" s="75" t="s">
        <v>26</v>
      </c>
      <c r="F27" s="75" t="s">
        <v>228</v>
      </c>
      <c r="G27" s="75" t="s">
        <v>28</v>
      </c>
      <c r="H27" s="75">
        <v>0</v>
      </c>
      <c r="I27" s="75">
        <v>0</v>
      </c>
      <c r="J27" s="75" t="s">
        <v>347</v>
      </c>
      <c r="K27" s="75" t="s">
        <v>6344</v>
      </c>
      <c r="L27" s="75" t="s">
        <v>313</v>
      </c>
      <c r="M27" s="75" t="s">
        <v>999</v>
      </c>
      <c r="N27" s="75" t="s">
        <v>5873</v>
      </c>
      <c r="O27" s="75" t="s">
        <v>5874</v>
      </c>
      <c r="P27" s="75">
        <v>0</v>
      </c>
      <c r="Q27" s="75" t="s">
        <v>259</v>
      </c>
      <c r="R27" s="75" t="s">
        <v>6314</v>
      </c>
      <c r="S27" s="177">
        <v>37970</v>
      </c>
      <c r="T27" s="182">
        <v>1750</v>
      </c>
      <c r="U27" s="182"/>
      <c r="V27" s="181">
        <v>42628661</v>
      </c>
      <c r="W27" s="181">
        <v>126156756</v>
      </c>
      <c r="X27" s="178">
        <v>44408</v>
      </c>
      <c r="Y27" s="87" t="s">
        <v>7151</v>
      </c>
      <c r="Z27" s="87" t="s">
        <v>7152</v>
      </c>
      <c r="AA27" s="182" t="s">
        <v>7171</v>
      </c>
    </row>
    <row r="28" spans="1:27" ht="15.75" customHeight="1" x14ac:dyDescent="0.2">
      <c r="A28" s="75" t="s">
        <v>8782</v>
      </c>
      <c r="B28" s="75">
        <v>817951724</v>
      </c>
      <c r="C28" s="75" t="s">
        <v>226</v>
      </c>
      <c r="D28" s="75" t="s">
        <v>350</v>
      </c>
      <c r="E28" s="75" t="s">
        <v>26</v>
      </c>
      <c r="F28" s="75" t="s">
        <v>228</v>
      </c>
      <c r="G28" s="75" t="s">
        <v>28</v>
      </c>
      <c r="H28" s="75">
        <v>0</v>
      </c>
      <c r="I28" s="75">
        <v>0</v>
      </c>
      <c r="J28" s="75" t="s">
        <v>347</v>
      </c>
      <c r="K28" s="75" t="s">
        <v>6344</v>
      </c>
      <c r="L28" s="75" t="s">
        <v>313</v>
      </c>
      <c r="M28" s="75" t="s">
        <v>999</v>
      </c>
      <c r="N28" s="75" t="s">
        <v>5873</v>
      </c>
      <c r="O28" s="75" t="s">
        <v>5874</v>
      </c>
      <c r="P28" s="75">
        <v>0</v>
      </c>
      <c r="Q28" s="75" t="s">
        <v>259</v>
      </c>
      <c r="R28" s="75" t="s">
        <v>6314</v>
      </c>
      <c r="S28" s="177">
        <v>37970</v>
      </c>
      <c r="T28" s="182">
        <v>1750</v>
      </c>
      <c r="U28" s="182"/>
      <c r="V28" s="181">
        <v>25226016</v>
      </c>
      <c r="W28" s="181">
        <v>138377681</v>
      </c>
      <c r="X28" s="178">
        <v>44408</v>
      </c>
      <c r="Y28" s="87" t="s">
        <v>7151</v>
      </c>
      <c r="Z28" s="87" t="s">
        <v>7152</v>
      </c>
      <c r="AA28" s="182" t="s">
        <v>8190</v>
      </c>
    </row>
    <row r="29" spans="1:27" ht="15.75" customHeight="1" x14ac:dyDescent="0.2">
      <c r="A29" s="75" t="s">
        <v>8782</v>
      </c>
      <c r="B29" s="75">
        <v>817951724</v>
      </c>
      <c r="C29" s="75" t="s">
        <v>226</v>
      </c>
      <c r="D29" s="75" t="s">
        <v>350</v>
      </c>
      <c r="E29" s="75" t="s">
        <v>26</v>
      </c>
      <c r="F29" s="75" t="s">
        <v>228</v>
      </c>
      <c r="G29" s="75" t="s">
        <v>28</v>
      </c>
      <c r="H29" s="75">
        <v>0</v>
      </c>
      <c r="I29" s="75">
        <v>0</v>
      </c>
      <c r="J29" s="75" t="s">
        <v>347</v>
      </c>
      <c r="K29" s="75" t="s">
        <v>6344</v>
      </c>
      <c r="L29" s="75" t="s">
        <v>313</v>
      </c>
      <c r="M29" s="75" t="s">
        <v>999</v>
      </c>
      <c r="N29" s="75" t="s">
        <v>5873</v>
      </c>
      <c r="O29" s="75" t="s">
        <v>5874</v>
      </c>
      <c r="P29" s="75">
        <v>0</v>
      </c>
      <c r="Q29" s="75" t="s">
        <v>259</v>
      </c>
      <c r="R29" s="75" t="s">
        <v>6314</v>
      </c>
      <c r="S29" s="177">
        <v>37970</v>
      </c>
      <c r="T29" s="182">
        <v>1750</v>
      </c>
      <c r="U29" s="182"/>
      <c r="V29" s="181">
        <v>3696846</v>
      </c>
      <c r="W29" s="181">
        <v>26374745</v>
      </c>
      <c r="X29" s="178">
        <v>44408</v>
      </c>
      <c r="Y29" s="87" t="s">
        <v>7151</v>
      </c>
      <c r="Z29" s="87" t="s">
        <v>7152</v>
      </c>
      <c r="AA29" s="182" t="s">
        <v>149</v>
      </c>
    </row>
    <row r="30" spans="1:27" ht="15.75" customHeight="1" x14ac:dyDescent="0.2">
      <c r="A30" s="75" t="s">
        <v>8782</v>
      </c>
      <c r="B30" s="75">
        <v>817951724</v>
      </c>
      <c r="C30" s="75" t="s">
        <v>226</v>
      </c>
      <c r="D30" s="75" t="s">
        <v>350</v>
      </c>
      <c r="E30" s="75" t="s">
        <v>26</v>
      </c>
      <c r="F30" s="75" t="s">
        <v>228</v>
      </c>
      <c r="G30" s="75" t="s">
        <v>28</v>
      </c>
      <c r="H30" s="75">
        <v>0</v>
      </c>
      <c r="I30" s="75">
        <v>0</v>
      </c>
      <c r="J30" s="75" t="s">
        <v>347</v>
      </c>
      <c r="K30" s="75" t="s">
        <v>6344</v>
      </c>
      <c r="L30" s="75" t="s">
        <v>313</v>
      </c>
      <c r="M30" s="75" t="s">
        <v>999</v>
      </c>
      <c r="N30" s="75" t="s">
        <v>5873</v>
      </c>
      <c r="O30" s="75" t="s">
        <v>5874</v>
      </c>
      <c r="P30" s="75">
        <v>0</v>
      </c>
      <c r="Q30" s="75" t="s">
        <v>259</v>
      </c>
      <c r="R30" s="75" t="s">
        <v>6314</v>
      </c>
      <c r="S30" s="177">
        <v>37970</v>
      </c>
      <c r="T30" s="182">
        <v>1750</v>
      </c>
      <c r="U30" s="182"/>
      <c r="V30" s="181">
        <v>13656872</v>
      </c>
      <c r="W30" s="181">
        <v>113633222</v>
      </c>
      <c r="X30" s="178">
        <v>44408</v>
      </c>
      <c r="Y30" s="87" t="s">
        <v>7151</v>
      </c>
      <c r="Z30" s="87" t="s">
        <v>7152</v>
      </c>
      <c r="AA30" s="182" t="s">
        <v>7877</v>
      </c>
    </row>
    <row r="31" spans="1:27" ht="15.75" customHeight="1" x14ac:dyDescent="0.2">
      <c r="A31" s="75" t="s">
        <v>8782</v>
      </c>
      <c r="B31" s="75">
        <v>817951724</v>
      </c>
      <c r="C31" s="75" t="s">
        <v>226</v>
      </c>
      <c r="D31" s="75" t="s">
        <v>350</v>
      </c>
      <c r="E31" s="75" t="s">
        <v>26</v>
      </c>
      <c r="F31" s="75" t="s">
        <v>228</v>
      </c>
      <c r="G31" s="75" t="s">
        <v>28</v>
      </c>
      <c r="H31" s="75">
        <v>0</v>
      </c>
      <c r="I31" s="75">
        <v>0</v>
      </c>
      <c r="J31" s="75" t="s">
        <v>347</v>
      </c>
      <c r="K31" s="75" t="s">
        <v>6344</v>
      </c>
      <c r="L31" s="75" t="s">
        <v>313</v>
      </c>
      <c r="M31" s="75" t="s">
        <v>999</v>
      </c>
      <c r="N31" s="75" t="s">
        <v>5873</v>
      </c>
      <c r="O31" s="75" t="s">
        <v>5874</v>
      </c>
      <c r="P31" s="75">
        <v>0</v>
      </c>
      <c r="Q31" s="75" t="s">
        <v>259</v>
      </c>
      <c r="R31" s="75" t="s">
        <v>6314</v>
      </c>
      <c r="S31" s="177">
        <v>37970</v>
      </c>
      <c r="T31" s="182">
        <v>1750</v>
      </c>
      <c r="U31" s="182"/>
      <c r="V31" s="181">
        <v>45387996</v>
      </c>
      <c r="W31" s="181">
        <v>162102875</v>
      </c>
      <c r="X31" s="178">
        <v>44408</v>
      </c>
      <c r="Y31" s="87" t="s">
        <v>7151</v>
      </c>
      <c r="Z31" s="87" t="s">
        <v>7152</v>
      </c>
      <c r="AA31" s="182" t="s">
        <v>7173</v>
      </c>
    </row>
    <row r="32" spans="1:27" ht="15.75" customHeight="1" x14ac:dyDescent="0.2">
      <c r="A32" s="75" t="s">
        <v>8782</v>
      </c>
      <c r="B32" s="75">
        <v>817951724</v>
      </c>
      <c r="C32" s="75" t="s">
        <v>226</v>
      </c>
      <c r="D32" s="75" t="s">
        <v>350</v>
      </c>
      <c r="E32" s="75" t="s">
        <v>26</v>
      </c>
      <c r="F32" s="75" t="s">
        <v>228</v>
      </c>
      <c r="G32" s="75" t="s">
        <v>28</v>
      </c>
      <c r="H32" s="75">
        <v>0</v>
      </c>
      <c r="I32" s="75">
        <v>0</v>
      </c>
      <c r="J32" s="75" t="s">
        <v>347</v>
      </c>
      <c r="K32" s="75" t="s">
        <v>6344</v>
      </c>
      <c r="L32" s="75" t="s">
        <v>313</v>
      </c>
      <c r="M32" s="75" t="s">
        <v>999</v>
      </c>
      <c r="N32" s="75" t="s">
        <v>5873</v>
      </c>
      <c r="O32" s="75" t="s">
        <v>5874</v>
      </c>
      <c r="P32" s="75">
        <v>0</v>
      </c>
      <c r="Q32" s="75" t="s">
        <v>259</v>
      </c>
      <c r="R32" s="75" t="s">
        <v>6314</v>
      </c>
      <c r="S32" s="177">
        <v>37970</v>
      </c>
      <c r="T32" s="182">
        <v>1750</v>
      </c>
      <c r="U32" s="182"/>
      <c r="V32" s="181">
        <v>2873149</v>
      </c>
      <c r="W32" s="181">
        <v>19085919</v>
      </c>
      <c r="X32" s="178">
        <v>44408</v>
      </c>
      <c r="Y32" s="87" t="s">
        <v>7151</v>
      </c>
      <c r="Z32" s="87" t="s">
        <v>7152</v>
      </c>
      <c r="AA32" s="182" t="s">
        <v>173</v>
      </c>
    </row>
    <row r="33" spans="1:27" ht="15.75" customHeight="1" x14ac:dyDescent="0.2">
      <c r="A33" s="75" t="s">
        <v>8782</v>
      </c>
      <c r="B33" s="75">
        <v>817951724</v>
      </c>
      <c r="C33" s="75" t="s">
        <v>226</v>
      </c>
      <c r="D33" s="75" t="s">
        <v>350</v>
      </c>
      <c r="E33" s="75" t="s">
        <v>26</v>
      </c>
      <c r="F33" s="75" t="s">
        <v>228</v>
      </c>
      <c r="G33" s="75" t="s">
        <v>28</v>
      </c>
      <c r="H33" s="75">
        <v>0</v>
      </c>
      <c r="I33" s="75">
        <v>0</v>
      </c>
      <c r="J33" s="75" t="s">
        <v>347</v>
      </c>
      <c r="K33" s="75" t="s">
        <v>6344</v>
      </c>
      <c r="L33" s="75" t="s">
        <v>313</v>
      </c>
      <c r="M33" s="75" t="s">
        <v>999</v>
      </c>
      <c r="N33" s="75" t="s">
        <v>5873</v>
      </c>
      <c r="O33" s="75" t="s">
        <v>5874</v>
      </c>
      <c r="P33" s="75">
        <v>0</v>
      </c>
      <c r="Q33" s="75" t="s">
        <v>259</v>
      </c>
      <c r="R33" s="75" t="s">
        <v>6314</v>
      </c>
      <c r="S33" s="177">
        <v>37970</v>
      </c>
      <c r="T33" s="182">
        <v>1750</v>
      </c>
      <c r="U33" s="182"/>
      <c r="V33" s="181">
        <v>30825120</v>
      </c>
      <c r="W33" s="181">
        <v>174547242</v>
      </c>
      <c r="X33" s="178">
        <v>44408</v>
      </c>
      <c r="Y33" s="87" t="s">
        <v>7151</v>
      </c>
      <c r="Z33" s="87" t="s">
        <v>7152</v>
      </c>
      <c r="AA33" s="182" t="s">
        <v>7174</v>
      </c>
    </row>
    <row r="34" spans="1:27" ht="15.75" customHeight="1" x14ac:dyDescent="0.2">
      <c r="A34" s="75" t="s">
        <v>8782</v>
      </c>
      <c r="B34" s="75">
        <v>817951724</v>
      </c>
      <c r="C34" s="75" t="s">
        <v>226</v>
      </c>
      <c r="D34" s="75" t="s">
        <v>350</v>
      </c>
      <c r="E34" s="75" t="s">
        <v>26</v>
      </c>
      <c r="F34" s="75" t="s">
        <v>228</v>
      </c>
      <c r="G34" s="75" t="s">
        <v>28</v>
      </c>
      <c r="H34" s="75">
        <v>0</v>
      </c>
      <c r="I34" s="75">
        <v>0</v>
      </c>
      <c r="J34" s="75" t="s">
        <v>347</v>
      </c>
      <c r="K34" s="75" t="s">
        <v>6344</v>
      </c>
      <c r="L34" s="75" t="s">
        <v>313</v>
      </c>
      <c r="M34" s="75" t="s">
        <v>999</v>
      </c>
      <c r="N34" s="75" t="s">
        <v>5873</v>
      </c>
      <c r="O34" s="75" t="s">
        <v>5874</v>
      </c>
      <c r="P34" s="75">
        <v>0</v>
      </c>
      <c r="Q34" s="75" t="s">
        <v>259</v>
      </c>
      <c r="R34" s="75" t="s">
        <v>6314</v>
      </c>
      <c r="S34" s="177">
        <v>37970</v>
      </c>
      <c r="T34" s="182">
        <v>1750</v>
      </c>
      <c r="U34" s="182"/>
      <c r="V34" s="181">
        <v>7447650</v>
      </c>
      <c r="W34" s="181">
        <v>55609315</v>
      </c>
      <c r="X34" s="178">
        <v>44408</v>
      </c>
      <c r="Y34" s="87" t="s">
        <v>7151</v>
      </c>
      <c r="Z34" s="87" t="s">
        <v>7152</v>
      </c>
      <c r="AA34" s="182" t="s">
        <v>7175</v>
      </c>
    </row>
    <row r="35" spans="1:27" ht="15.75" customHeight="1" x14ac:dyDescent="0.2">
      <c r="A35" s="75" t="s">
        <v>8782</v>
      </c>
      <c r="B35" s="75">
        <v>817951724</v>
      </c>
      <c r="C35" s="75" t="s">
        <v>226</v>
      </c>
      <c r="D35" s="75" t="s">
        <v>350</v>
      </c>
      <c r="E35" s="75" t="s">
        <v>26</v>
      </c>
      <c r="F35" s="75" t="s">
        <v>228</v>
      </c>
      <c r="G35" s="75" t="s">
        <v>28</v>
      </c>
      <c r="H35" s="75">
        <v>0</v>
      </c>
      <c r="I35" s="75">
        <v>0</v>
      </c>
      <c r="J35" s="75" t="s">
        <v>347</v>
      </c>
      <c r="K35" s="75" t="s">
        <v>6344</v>
      </c>
      <c r="L35" s="75" t="s">
        <v>313</v>
      </c>
      <c r="M35" s="75" t="s">
        <v>999</v>
      </c>
      <c r="N35" s="75" t="s">
        <v>5873</v>
      </c>
      <c r="O35" s="75" t="s">
        <v>5874</v>
      </c>
      <c r="P35" s="75">
        <v>0</v>
      </c>
      <c r="Q35" s="75" t="s">
        <v>259</v>
      </c>
      <c r="R35" s="75" t="s">
        <v>6314</v>
      </c>
      <c r="S35" s="177">
        <v>37970</v>
      </c>
      <c r="T35" s="182">
        <v>1750</v>
      </c>
      <c r="U35" s="182"/>
      <c r="V35" s="181">
        <v>28898550</v>
      </c>
      <c r="W35" s="181">
        <v>165015068</v>
      </c>
      <c r="X35" s="178">
        <v>44408</v>
      </c>
      <c r="Y35" s="87" t="s">
        <v>7151</v>
      </c>
      <c r="Z35" s="87" t="s">
        <v>7152</v>
      </c>
      <c r="AA35" s="182" t="s">
        <v>7157</v>
      </c>
    </row>
    <row r="36" spans="1:27" ht="15.75" customHeight="1" x14ac:dyDescent="0.2">
      <c r="A36" s="75" t="s">
        <v>8782</v>
      </c>
      <c r="B36" s="75">
        <v>817951724</v>
      </c>
      <c r="C36" s="75" t="s">
        <v>226</v>
      </c>
      <c r="D36" s="75" t="s">
        <v>350</v>
      </c>
      <c r="E36" s="75" t="s">
        <v>26</v>
      </c>
      <c r="F36" s="75" t="s">
        <v>228</v>
      </c>
      <c r="G36" s="75" t="s">
        <v>28</v>
      </c>
      <c r="H36" s="75">
        <v>0</v>
      </c>
      <c r="I36" s="75">
        <v>0</v>
      </c>
      <c r="J36" s="75" t="s">
        <v>347</v>
      </c>
      <c r="K36" s="75" t="s">
        <v>6344</v>
      </c>
      <c r="L36" s="75" t="s">
        <v>313</v>
      </c>
      <c r="M36" s="75" t="s">
        <v>999</v>
      </c>
      <c r="N36" s="75" t="s">
        <v>5873</v>
      </c>
      <c r="O36" s="75" t="s">
        <v>5874</v>
      </c>
      <c r="P36" s="75">
        <v>0</v>
      </c>
      <c r="Q36" s="75" t="s">
        <v>259</v>
      </c>
      <c r="R36" s="75" t="s">
        <v>6314</v>
      </c>
      <c r="S36" s="177">
        <v>37970</v>
      </c>
      <c r="T36" s="182">
        <v>1750</v>
      </c>
      <c r="U36" s="182"/>
      <c r="V36" s="181">
        <v>25768945</v>
      </c>
      <c r="W36" s="181">
        <v>197780766</v>
      </c>
      <c r="X36" s="178">
        <v>44408</v>
      </c>
      <c r="Y36" s="87" t="s">
        <v>7151</v>
      </c>
      <c r="Z36" s="87" t="s">
        <v>7152</v>
      </c>
      <c r="AA36" s="182" t="s">
        <v>7176</v>
      </c>
    </row>
    <row r="37" spans="1:27" ht="15.75" customHeight="1" x14ac:dyDescent="0.2">
      <c r="A37" s="75" t="s">
        <v>8802</v>
      </c>
      <c r="B37" s="75">
        <v>700376001</v>
      </c>
      <c r="C37" s="75" t="s">
        <v>1422</v>
      </c>
      <c r="D37" s="75" t="s">
        <v>1603</v>
      </c>
      <c r="E37" s="75" t="s">
        <v>6637</v>
      </c>
      <c r="F37" s="75" t="s">
        <v>1604</v>
      </c>
      <c r="G37" s="75" t="s">
        <v>7964</v>
      </c>
      <c r="H37" s="75" t="s">
        <v>1605</v>
      </c>
      <c r="I37" s="75" t="s">
        <v>7450</v>
      </c>
      <c r="J37" s="75" t="s">
        <v>6638</v>
      </c>
      <c r="K37" s="75" t="s">
        <v>1606</v>
      </c>
      <c r="L37" s="75" t="s">
        <v>47</v>
      </c>
      <c r="M37" s="75" t="s">
        <v>769</v>
      </c>
      <c r="N37" s="75" t="s">
        <v>1607</v>
      </c>
      <c r="O37" s="75" t="s">
        <v>1608</v>
      </c>
      <c r="P37" s="75">
        <v>0</v>
      </c>
      <c r="Q37" s="75" t="s">
        <v>45</v>
      </c>
      <c r="R37" s="75" t="s">
        <v>6834</v>
      </c>
      <c r="S37" s="177">
        <v>37970</v>
      </c>
      <c r="T37" s="182">
        <v>1800</v>
      </c>
      <c r="U37" s="182" t="s">
        <v>7966</v>
      </c>
      <c r="V37" s="181">
        <v>36324821</v>
      </c>
      <c r="W37" s="181">
        <v>134529820</v>
      </c>
      <c r="X37" s="178">
        <v>44408</v>
      </c>
      <c r="Y37" s="87" t="s">
        <v>7151</v>
      </c>
      <c r="Z37" s="87" t="s">
        <v>7152</v>
      </c>
      <c r="AA37" s="182" t="s">
        <v>7177</v>
      </c>
    </row>
    <row r="38" spans="1:27" ht="15.75" customHeight="1" x14ac:dyDescent="0.2">
      <c r="A38" s="75" t="s">
        <v>8802</v>
      </c>
      <c r="B38" s="75">
        <v>700376001</v>
      </c>
      <c r="C38" s="75" t="s">
        <v>1422</v>
      </c>
      <c r="D38" s="75" t="s">
        <v>1603</v>
      </c>
      <c r="E38" s="75" t="s">
        <v>6637</v>
      </c>
      <c r="F38" s="75" t="s">
        <v>1604</v>
      </c>
      <c r="G38" s="75" t="s">
        <v>7964</v>
      </c>
      <c r="H38" s="75" t="s">
        <v>1605</v>
      </c>
      <c r="I38" s="75" t="s">
        <v>7450</v>
      </c>
      <c r="J38" s="75" t="s">
        <v>6638</v>
      </c>
      <c r="K38" s="75" t="s">
        <v>1606</v>
      </c>
      <c r="L38" s="75" t="s">
        <v>47</v>
      </c>
      <c r="M38" s="75" t="s">
        <v>769</v>
      </c>
      <c r="N38" s="75" t="s">
        <v>1607</v>
      </c>
      <c r="O38" s="75" t="s">
        <v>1608</v>
      </c>
      <c r="P38" s="75">
        <v>0</v>
      </c>
      <c r="Q38" s="75" t="s">
        <v>45</v>
      </c>
      <c r="R38" s="75" t="s">
        <v>6834</v>
      </c>
      <c r="S38" s="177">
        <v>37970</v>
      </c>
      <c r="T38" s="182">
        <v>1800</v>
      </c>
      <c r="U38" s="182" t="s">
        <v>7966</v>
      </c>
      <c r="V38" s="181">
        <v>69667590</v>
      </c>
      <c r="W38" s="181">
        <v>482697817</v>
      </c>
      <c r="X38" s="178">
        <v>44408</v>
      </c>
      <c r="Y38" s="87" t="s">
        <v>7151</v>
      </c>
      <c r="Z38" s="87" t="s">
        <v>7152</v>
      </c>
      <c r="AA38" s="182" t="s">
        <v>213</v>
      </c>
    </row>
    <row r="39" spans="1:27" ht="15.75" customHeight="1" x14ac:dyDescent="0.2">
      <c r="A39" s="75" t="s">
        <v>8802</v>
      </c>
      <c r="B39" s="75">
        <v>700376001</v>
      </c>
      <c r="C39" s="75" t="s">
        <v>1422</v>
      </c>
      <c r="D39" s="75" t="s">
        <v>1603</v>
      </c>
      <c r="E39" s="75" t="s">
        <v>6637</v>
      </c>
      <c r="F39" s="75" t="s">
        <v>1604</v>
      </c>
      <c r="G39" s="75" t="s">
        <v>7964</v>
      </c>
      <c r="H39" s="75" t="s">
        <v>1605</v>
      </c>
      <c r="I39" s="75" t="s">
        <v>7450</v>
      </c>
      <c r="J39" s="75" t="s">
        <v>6638</v>
      </c>
      <c r="K39" s="75" t="s">
        <v>1606</v>
      </c>
      <c r="L39" s="75" t="s">
        <v>47</v>
      </c>
      <c r="M39" s="75" t="s">
        <v>769</v>
      </c>
      <c r="N39" s="75" t="s">
        <v>1607</v>
      </c>
      <c r="O39" s="75" t="s">
        <v>1608</v>
      </c>
      <c r="P39" s="75">
        <v>0</v>
      </c>
      <c r="Q39" s="75" t="s">
        <v>45</v>
      </c>
      <c r="R39" s="75" t="s">
        <v>6834</v>
      </c>
      <c r="S39" s="177">
        <v>37970</v>
      </c>
      <c r="T39" s="182">
        <v>1800</v>
      </c>
      <c r="U39" s="182" t="s">
        <v>7966</v>
      </c>
      <c r="V39" s="181">
        <v>49869664</v>
      </c>
      <c r="W39" s="181">
        <v>210955532</v>
      </c>
      <c r="X39" s="178">
        <v>44408</v>
      </c>
      <c r="Y39" s="87" t="s">
        <v>7151</v>
      </c>
      <c r="Z39" s="87" t="s">
        <v>7152</v>
      </c>
      <c r="AA39" s="182" t="s">
        <v>7155</v>
      </c>
    </row>
    <row r="40" spans="1:27" ht="15.75" customHeight="1" x14ac:dyDescent="0.2">
      <c r="A40" s="75" t="s">
        <v>8802</v>
      </c>
      <c r="B40" s="75">
        <v>700376001</v>
      </c>
      <c r="C40" s="75" t="s">
        <v>1422</v>
      </c>
      <c r="D40" s="75" t="s">
        <v>1603</v>
      </c>
      <c r="E40" s="75" t="s">
        <v>6637</v>
      </c>
      <c r="F40" s="75" t="s">
        <v>1604</v>
      </c>
      <c r="G40" s="75" t="s">
        <v>7964</v>
      </c>
      <c r="H40" s="75" t="s">
        <v>1605</v>
      </c>
      <c r="I40" s="75" t="s">
        <v>7450</v>
      </c>
      <c r="J40" s="75" t="s">
        <v>6638</v>
      </c>
      <c r="K40" s="75" t="s">
        <v>1606</v>
      </c>
      <c r="L40" s="75" t="s">
        <v>47</v>
      </c>
      <c r="M40" s="75" t="s">
        <v>769</v>
      </c>
      <c r="N40" s="75" t="s">
        <v>1607</v>
      </c>
      <c r="O40" s="75" t="s">
        <v>1608</v>
      </c>
      <c r="P40" s="75">
        <v>0</v>
      </c>
      <c r="Q40" s="75" t="s">
        <v>45</v>
      </c>
      <c r="R40" s="75" t="s">
        <v>6834</v>
      </c>
      <c r="S40" s="177">
        <v>37970</v>
      </c>
      <c r="T40" s="182">
        <v>1800</v>
      </c>
      <c r="U40" s="182" t="s">
        <v>7966</v>
      </c>
      <c r="V40" s="181">
        <v>70190862</v>
      </c>
      <c r="W40" s="181">
        <v>416896275</v>
      </c>
      <c r="X40" s="178">
        <v>44408</v>
      </c>
      <c r="Y40" s="87" t="s">
        <v>7151</v>
      </c>
      <c r="Z40" s="87" t="s">
        <v>7152</v>
      </c>
      <c r="AA40" s="182" t="s">
        <v>7178</v>
      </c>
    </row>
    <row r="41" spans="1:27" ht="15.75" customHeight="1" x14ac:dyDescent="0.2">
      <c r="A41" s="75" t="s">
        <v>8802</v>
      </c>
      <c r="B41" s="75">
        <v>700376001</v>
      </c>
      <c r="C41" s="75" t="s">
        <v>1422</v>
      </c>
      <c r="D41" s="75" t="s">
        <v>1603</v>
      </c>
      <c r="E41" s="75" t="s">
        <v>6637</v>
      </c>
      <c r="F41" s="75" t="s">
        <v>1604</v>
      </c>
      <c r="G41" s="75" t="s">
        <v>7964</v>
      </c>
      <c r="H41" s="75" t="s">
        <v>1605</v>
      </c>
      <c r="I41" s="75" t="s">
        <v>7450</v>
      </c>
      <c r="J41" s="75" t="s">
        <v>6638</v>
      </c>
      <c r="K41" s="75" t="s">
        <v>1606</v>
      </c>
      <c r="L41" s="75" t="s">
        <v>47</v>
      </c>
      <c r="M41" s="75" t="s">
        <v>769</v>
      </c>
      <c r="N41" s="75" t="s">
        <v>1607</v>
      </c>
      <c r="O41" s="75" t="s">
        <v>1608</v>
      </c>
      <c r="P41" s="75">
        <v>0</v>
      </c>
      <c r="Q41" s="75" t="s">
        <v>45</v>
      </c>
      <c r="R41" s="75" t="s">
        <v>6834</v>
      </c>
      <c r="S41" s="177">
        <v>37970</v>
      </c>
      <c r="T41" s="182">
        <v>1800</v>
      </c>
      <c r="U41" s="182" t="s">
        <v>7966</v>
      </c>
      <c r="V41" s="181">
        <v>2010563</v>
      </c>
      <c r="W41" s="181">
        <v>348571080</v>
      </c>
      <c r="X41" s="178">
        <v>44408</v>
      </c>
      <c r="Y41" s="87" t="s">
        <v>7151</v>
      </c>
      <c r="Z41" s="87" t="s">
        <v>7152</v>
      </c>
      <c r="AA41" s="182" t="s">
        <v>7179</v>
      </c>
    </row>
    <row r="42" spans="1:27" ht="15.75" customHeight="1" x14ac:dyDescent="0.2">
      <c r="A42" s="75" t="s">
        <v>8802</v>
      </c>
      <c r="B42" s="75">
        <v>700376001</v>
      </c>
      <c r="C42" s="75" t="s">
        <v>1422</v>
      </c>
      <c r="D42" s="75" t="s">
        <v>1603</v>
      </c>
      <c r="E42" s="75" t="s">
        <v>6637</v>
      </c>
      <c r="F42" s="75" t="s">
        <v>1604</v>
      </c>
      <c r="G42" s="75" t="s">
        <v>7964</v>
      </c>
      <c r="H42" s="75" t="s">
        <v>1605</v>
      </c>
      <c r="I42" s="75" t="s">
        <v>7450</v>
      </c>
      <c r="J42" s="75" t="s">
        <v>6638</v>
      </c>
      <c r="K42" s="75" t="s">
        <v>1606</v>
      </c>
      <c r="L42" s="75" t="s">
        <v>47</v>
      </c>
      <c r="M42" s="75" t="s">
        <v>769</v>
      </c>
      <c r="N42" s="75" t="s">
        <v>1607</v>
      </c>
      <c r="O42" s="75" t="s">
        <v>1608</v>
      </c>
      <c r="P42" s="75">
        <v>0</v>
      </c>
      <c r="Q42" s="75" t="s">
        <v>45</v>
      </c>
      <c r="R42" s="75" t="s">
        <v>6834</v>
      </c>
      <c r="S42" s="177">
        <v>37970</v>
      </c>
      <c r="T42" s="182">
        <v>1800</v>
      </c>
      <c r="U42" s="182" t="s">
        <v>7966</v>
      </c>
      <c r="V42" s="181">
        <v>22847262</v>
      </c>
      <c r="W42" s="181">
        <v>151523312</v>
      </c>
      <c r="X42" s="178">
        <v>44408</v>
      </c>
      <c r="Y42" s="87" t="s">
        <v>7151</v>
      </c>
      <c r="Z42" s="87" t="s">
        <v>7152</v>
      </c>
      <c r="AA42" s="182" t="s">
        <v>7180</v>
      </c>
    </row>
    <row r="43" spans="1:27" ht="15.75" customHeight="1" x14ac:dyDescent="0.2">
      <c r="A43" s="75" t="s">
        <v>8802</v>
      </c>
      <c r="B43" s="75">
        <v>700376001</v>
      </c>
      <c r="C43" s="75" t="s">
        <v>1422</v>
      </c>
      <c r="D43" s="75" t="s">
        <v>1603</v>
      </c>
      <c r="E43" s="75" t="s">
        <v>6637</v>
      </c>
      <c r="F43" s="75" t="s">
        <v>1604</v>
      </c>
      <c r="G43" s="75" t="s">
        <v>7964</v>
      </c>
      <c r="H43" s="75" t="s">
        <v>1605</v>
      </c>
      <c r="I43" s="75" t="s">
        <v>7450</v>
      </c>
      <c r="J43" s="75" t="s">
        <v>6638</v>
      </c>
      <c r="K43" s="75" t="s">
        <v>1606</v>
      </c>
      <c r="L43" s="75" t="s">
        <v>47</v>
      </c>
      <c r="M43" s="75" t="s">
        <v>769</v>
      </c>
      <c r="N43" s="75" t="s">
        <v>1607</v>
      </c>
      <c r="O43" s="75" t="s">
        <v>1608</v>
      </c>
      <c r="P43" s="75">
        <v>0</v>
      </c>
      <c r="Q43" s="75" t="s">
        <v>45</v>
      </c>
      <c r="R43" s="75" t="s">
        <v>6834</v>
      </c>
      <c r="S43" s="177">
        <v>37970</v>
      </c>
      <c r="T43" s="182">
        <v>1800</v>
      </c>
      <c r="U43" s="182" t="s">
        <v>7966</v>
      </c>
      <c r="V43" s="181">
        <v>30806964</v>
      </c>
      <c r="W43" s="181">
        <v>278987895</v>
      </c>
      <c r="X43" s="178">
        <v>44408</v>
      </c>
      <c r="Y43" s="87" t="s">
        <v>7151</v>
      </c>
      <c r="Z43" s="87" t="s">
        <v>7152</v>
      </c>
      <c r="AA43" s="182" t="s">
        <v>7181</v>
      </c>
    </row>
    <row r="44" spans="1:27" ht="15.75" customHeight="1" x14ac:dyDescent="0.2">
      <c r="A44" s="75" t="s">
        <v>8802</v>
      </c>
      <c r="B44" s="75">
        <v>700376001</v>
      </c>
      <c r="C44" s="75" t="s">
        <v>1422</v>
      </c>
      <c r="D44" s="75" t="s">
        <v>1603</v>
      </c>
      <c r="E44" s="75" t="s">
        <v>6637</v>
      </c>
      <c r="F44" s="75" t="s">
        <v>1604</v>
      </c>
      <c r="G44" s="75" t="s">
        <v>7964</v>
      </c>
      <c r="H44" s="75" t="s">
        <v>1605</v>
      </c>
      <c r="I44" s="75" t="s">
        <v>7450</v>
      </c>
      <c r="J44" s="75" t="s">
        <v>6638</v>
      </c>
      <c r="K44" s="75" t="s">
        <v>1606</v>
      </c>
      <c r="L44" s="75" t="s">
        <v>47</v>
      </c>
      <c r="M44" s="75" t="s">
        <v>769</v>
      </c>
      <c r="N44" s="75" t="s">
        <v>1607</v>
      </c>
      <c r="O44" s="75" t="s">
        <v>1608</v>
      </c>
      <c r="P44" s="75">
        <v>0</v>
      </c>
      <c r="Q44" s="75" t="s">
        <v>45</v>
      </c>
      <c r="R44" s="75" t="s">
        <v>6834</v>
      </c>
      <c r="S44" s="177">
        <v>37970</v>
      </c>
      <c r="T44" s="182">
        <v>1800</v>
      </c>
      <c r="U44" s="182" t="s">
        <v>7966</v>
      </c>
      <c r="V44" s="181">
        <v>9775080</v>
      </c>
      <c r="W44" s="181">
        <v>56090340</v>
      </c>
      <c r="X44" s="178">
        <v>44408</v>
      </c>
      <c r="Y44" s="87" t="s">
        <v>7151</v>
      </c>
      <c r="Z44" s="87" t="s">
        <v>7152</v>
      </c>
      <c r="AA44" s="182" t="s">
        <v>7182</v>
      </c>
    </row>
    <row r="45" spans="1:27" ht="15.75" customHeight="1" x14ac:dyDescent="0.2">
      <c r="A45" s="75" t="s">
        <v>8802</v>
      </c>
      <c r="B45" s="75">
        <v>700376001</v>
      </c>
      <c r="C45" s="75" t="s">
        <v>1422</v>
      </c>
      <c r="D45" s="75" t="s">
        <v>1603</v>
      </c>
      <c r="E45" s="75" t="s">
        <v>6637</v>
      </c>
      <c r="F45" s="75" t="s">
        <v>1604</v>
      </c>
      <c r="G45" s="75" t="s">
        <v>7964</v>
      </c>
      <c r="H45" s="75" t="s">
        <v>1605</v>
      </c>
      <c r="I45" s="75" t="s">
        <v>7450</v>
      </c>
      <c r="J45" s="75" t="s">
        <v>6638</v>
      </c>
      <c r="K45" s="75" t="s">
        <v>1606</v>
      </c>
      <c r="L45" s="75" t="s">
        <v>47</v>
      </c>
      <c r="M45" s="75" t="s">
        <v>769</v>
      </c>
      <c r="N45" s="75" t="s">
        <v>1607</v>
      </c>
      <c r="O45" s="75" t="s">
        <v>1608</v>
      </c>
      <c r="P45" s="75">
        <v>0</v>
      </c>
      <c r="Q45" s="75" t="s">
        <v>45</v>
      </c>
      <c r="R45" s="75" t="s">
        <v>6834</v>
      </c>
      <c r="S45" s="177">
        <v>37970</v>
      </c>
      <c r="T45" s="182">
        <v>1800</v>
      </c>
      <c r="U45" s="182" t="s">
        <v>7966</v>
      </c>
      <c r="V45" s="181">
        <v>32351791</v>
      </c>
      <c r="W45" s="181">
        <v>115698755</v>
      </c>
      <c r="X45" s="178">
        <v>44408</v>
      </c>
      <c r="Y45" s="87" t="s">
        <v>7151</v>
      </c>
      <c r="Z45" s="87" t="s">
        <v>7152</v>
      </c>
      <c r="AA45" s="182" t="s">
        <v>149</v>
      </c>
    </row>
    <row r="46" spans="1:27" ht="15.75" customHeight="1" x14ac:dyDescent="0.2">
      <c r="A46" s="75" t="s">
        <v>8802</v>
      </c>
      <c r="B46" s="75">
        <v>700376001</v>
      </c>
      <c r="C46" s="75" t="s">
        <v>1422</v>
      </c>
      <c r="D46" s="75" t="s">
        <v>1603</v>
      </c>
      <c r="E46" s="75" t="s">
        <v>6637</v>
      </c>
      <c r="F46" s="75" t="s">
        <v>1604</v>
      </c>
      <c r="G46" s="75" t="s">
        <v>7964</v>
      </c>
      <c r="H46" s="75" t="s">
        <v>1605</v>
      </c>
      <c r="I46" s="75" t="s">
        <v>7450</v>
      </c>
      <c r="J46" s="75" t="s">
        <v>6638</v>
      </c>
      <c r="K46" s="75" t="s">
        <v>1606</v>
      </c>
      <c r="L46" s="75" t="s">
        <v>47</v>
      </c>
      <c r="M46" s="75" t="s">
        <v>769</v>
      </c>
      <c r="N46" s="75" t="s">
        <v>1607</v>
      </c>
      <c r="O46" s="75" t="s">
        <v>1608</v>
      </c>
      <c r="P46" s="75">
        <v>0</v>
      </c>
      <c r="Q46" s="75" t="s">
        <v>45</v>
      </c>
      <c r="R46" s="75" t="s">
        <v>6834</v>
      </c>
      <c r="S46" s="177">
        <v>37970</v>
      </c>
      <c r="T46" s="182">
        <v>1800</v>
      </c>
      <c r="U46" s="182" t="s">
        <v>7966</v>
      </c>
      <c r="V46" s="181">
        <v>40240746</v>
      </c>
      <c r="W46" s="181">
        <v>166446295</v>
      </c>
      <c r="X46" s="178">
        <v>44408</v>
      </c>
      <c r="Y46" s="87" t="s">
        <v>7151</v>
      </c>
      <c r="Z46" s="87" t="s">
        <v>7152</v>
      </c>
      <c r="AA46" s="182" t="s">
        <v>7183</v>
      </c>
    </row>
    <row r="47" spans="1:27" ht="15.75" customHeight="1" x14ac:dyDescent="0.2">
      <c r="A47" s="75" t="s">
        <v>8802</v>
      </c>
      <c r="B47" s="75">
        <v>700376001</v>
      </c>
      <c r="C47" s="75" t="s">
        <v>1422</v>
      </c>
      <c r="D47" s="75" t="s">
        <v>1603</v>
      </c>
      <c r="E47" s="75" t="s">
        <v>6637</v>
      </c>
      <c r="F47" s="75" t="s">
        <v>1604</v>
      </c>
      <c r="G47" s="75" t="s">
        <v>7964</v>
      </c>
      <c r="H47" s="75" t="s">
        <v>1605</v>
      </c>
      <c r="I47" s="75" t="s">
        <v>7450</v>
      </c>
      <c r="J47" s="75" t="s">
        <v>6638</v>
      </c>
      <c r="K47" s="75" t="s">
        <v>1606</v>
      </c>
      <c r="L47" s="75" t="s">
        <v>47</v>
      </c>
      <c r="M47" s="75" t="s">
        <v>769</v>
      </c>
      <c r="N47" s="75" t="s">
        <v>1607</v>
      </c>
      <c r="O47" s="75" t="s">
        <v>1608</v>
      </c>
      <c r="P47" s="75">
        <v>0</v>
      </c>
      <c r="Q47" s="75" t="s">
        <v>45</v>
      </c>
      <c r="R47" s="75" t="s">
        <v>6834</v>
      </c>
      <c r="S47" s="177">
        <v>37970</v>
      </c>
      <c r="T47" s="182">
        <v>1800</v>
      </c>
      <c r="U47" s="182" t="s">
        <v>7966</v>
      </c>
      <c r="V47" s="181">
        <v>9930240</v>
      </c>
      <c r="W47" s="181">
        <v>62475906</v>
      </c>
      <c r="X47" s="178">
        <v>44408</v>
      </c>
      <c r="Y47" s="87" t="s">
        <v>7151</v>
      </c>
      <c r="Z47" s="87" t="s">
        <v>7152</v>
      </c>
      <c r="AA47" s="182" t="s">
        <v>7184</v>
      </c>
    </row>
    <row r="48" spans="1:27" ht="15.75" customHeight="1" x14ac:dyDescent="0.2">
      <c r="A48" s="75" t="s">
        <v>8802</v>
      </c>
      <c r="B48" s="75">
        <v>700376001</v>
      </c>
      <c r="C48" s="75" t="s">
        <v>1422</v>
      </c>
      <c r="D48" s="75" t="s">
        <v>1603</v>
      </c>
      <c r="E48" s="75" t="s">
        <v>6637</v>
      </c>
      <c r="F48" s="75" t="s">
        <v>1604</v>
      </c>
      <c r="G48" s="75" t="s">
        <v>7964</v>
      </c>
      <c r="H48" s="75" t="s">
        <v>1605</v>
      </c>
      <c r="I48" s="75" t="s">
        <v>7450</v>
      </c>
      <c r="J48" s="75" t="s">
        <v>6638</v>
      </c>
      <c r="K48" s="75" t="s">
        <v>1606</v>
      </c>
      <c r="L48" s="75" t="s">
        <v>47</v>
      </c>
      <c r="M48" s="75" t="s">
        <v>769</v>
      </c>
      <c r="N48" s="75" t="s">
        <v>1607</v>
      </c>
      <c r="O48" s="75" t="s">
        <v>1608</v>
      </c>
      <c r="P48" s="75">
        <v>0</v>
      </c>
      <c r="Q48" s="75" t="s">
        <v>45</v>
      </c>
      <c r="R48" s="75" t="s">
        <v>6834</v>
      </c>
      <c r="S48" s="177">
        <v>37970</v>
      </c>
      <c r="T48" s="182">
        <v>1800</v>
      </c>
      <c r="U48" s="182" t="s">
        <v>7966</v>
      </c>
      <c r="V48" s="181">
        <v>7075280</v>
      </c>
      <c r="W48" s="181">
        <v>53800673</v>
      </c>
      <c r="X48" s="178">
        <v>44408</v>
      </c>
      <c r="Y48" s="87" t="s">
        <v>7151</v>
      </c>
      <c r="Z48" s="87" t="s">
        <v>7152</v>
      </c>
      <c r="AA48" s="182" t="s">
        <v>7185</v>
      </c>
    </row>
    <row r="49" spans="1:27" ht="15.75" customHeight="1" x14ac:dyDescent="0.2">
      <c r="A49" s="75" t="s">
        <v>8802</v>
      </c>
      <c r="B49" s="75">
        <v>700376001</v>
      </c>
      <c r="C49" s="75" t="s">
        <v>1422</v>
      </c>
      <c r="D49" s="75" t="s">
        <v>1603</v>
      </c>
      <c r="E49" s="75" t="s">
        <v>6637</v>
      </c>
      <c r="F49" s="75" t="s">
        <v>1604</v>
      </c>
      <c r="G49" s="75" t="s">
        <v>7964</v>
      </c>
      <c r="H49" s="75" t="s">
        <v>1605</v>
      </c>
      <c r="I49" s="75" t="s">
        <v>7450</v>
      </c>
      <c r="J49" s="75" t="s">
        <v>6638</v>
      </c>
      <c r="K49" s="75" t="s">
        <v>1606</v>
      </c>
      <c r="L49" s="75" t="s">
        <v>47</v>
      </c>
      <c r="M49" s="75" t="s">
        <v>769</v>
      </c>
      <c r="N49" s="75" t="s">
        <v>1607</v>
      </c>
      <c r="O49" s="75" t="s">
        <v>1608</v>
      </c>
      <c r="P49" s="75">
        <v>0</v>
      </c>
      <c r="Q49" s="75" t="s">
        <v>45</v>
      </c>
      <c r="R49" s="75" t="s">
        <v>6834</v>
      </c>
      <c r="S49" s="177">
        <v>37970</v>
      </c>
      <c r="T49" s="182">
        <v>1800</v>
      </c>
      <c r="U49" s="182" t="s">
        <v>7966</v>
      </c>
      <c r="V49" s="181">
        <v>23336032</v>
      </c>
      <c r="W49" s="181">
        <v>203819276</v>
      </c>
      <c r="X49" s="178">
        <v>44408</v>
      </c>
      <c r="Y49" s="87" t="s">
        <v>7151</v>
      </c>
      <c r="Z49" s="87" t="s">
        <v>7152</v>
      </c>
      <c r="AA49" s="182" t="s">
        <v>7186</v>
      </c>
    </row>
    <row r="50" spans="1:27" ht="15.75" customHeight="1" x14ac:dyDescent="0.2">
      <c r="A50" s="75" t="s">
        <v>8802</v>
      </c>
      <c r="B50" s="75">
        <v>700376001</v>
      </c>
      <c r="C50" s="75" t="s">
        <v>1422</v>
      </c>
      <c r="D50" s="75" t="s">
        <v>1603</v>
      </c>
      <c r="E50" s="75" t="s">
        <v>6637</v>
      </c>
      <c r="F50" s="75" t="s">
        <v>1604</v>
      </c>
      <c r="G50" s="75" t="s">
        <v>7964</v>
      </c>
      <c r="H50" s="75" t="s">
        <v>1605</v>
      </c>
      <c r="I50" s="75" t="s">
        <v>7450</v>
      </c>
      <c r="J50" s="75" t="s">
        <v>6638</v>
      </c>
      <c r="K50" s="75" t="s">
        <v>1606</v>
      </c>
      <c r="L50" s="75" t="s">
        <v>47</v>
      </c>
      <c r="M50" s="75" t="s">
        <v>769</v>
      </c>
      <c r="N50" s="75" t="s">
        <v>1607</v>
      </c>
      <c r="O50" s="75" t="s">
        <v>1608</v>
      </c>
      <c r="P50" s="75">
        <v>0</v>
      </c>
      <c r="Q50" s="75" t="s">
        <v>45</v>
      </c>
      <c r="R50" s="75" t="s">
        <v>6834</v>
      </c>
      <c r="S50" s="177">
        <v>37970</v>
      </c>
      <c r="T50" s="182">
        <v>1800</v>
      </c>
      <c r="U50" s="182" t="s">
        <v>7966</v>
      </c>
      <c r="V50" s="181">
        <v>12024900</v>
      </c>
      <c r="W50" s="181">
        <v>146677920</v>
      </c>
      <c r="X50" s="178">
        <v>44408</v>
      </c>
      <c r="Y50" s="87" t="s">
        <v>7151</v>
      </c>
      <c r="Z50" s="87" t="s">
        <v>7152</v>
      </c>
      <c r="AA50" s="182" t="s">
        <v>231</v>
      </c>
    </row>
    <row r="51" spans="1:27" ht="15.75" customHeight="1" x14ac:dyDescent="0.2">
      <c r="A51" s="75" t="s">
        <v>8802</v>
      </c>
      <c r="B51" s="75">
        <v>700376001</v>
      </c>
      <c r="C51" s="75" t="s">
        <v>1422</v>
      </c>
      <c r="D51" s="75" t="s">
        <v>1603</v>
      </c>
      <c r="E51" s="75" t="s">
        <v>6637</v>
      </c>
      <c r="F51" s="75" t="s">
        <v>1604</v>
      </c>
      <c r="G51" s="75" t="s">
        <v>7964</v>
      </c>
      <c r="H51" s="75" t="s">
        <v>1605</v>
      </c>
      <c r="I51" s="75" t="s">
        <v>7450</v>
      </c>
      <c r="J51" s="75" t="s">
        <v>6638</v>
      </c>
      <c r="K51" s="75" t="s">
        <v>1606</v>
      </c>
      <c r="L51" s="75" t="s">
        <v>47</v>
      </c>
      <c r="M51" s="75" t="s">
        <v>769</v>
      </c>
      <c r="N51" s="75" t="s">
        <v>1607</v>
      </c>
      <c r="O51" s="75" t="s">
        <v>1608</v>
      </c>
      <c r="P51" s="75">
        <v>0</v>
      </c>
      <c r="Q51" s="75" t="s">
        <v>45</v>
      </c>
      <c r="R51" s="75" t="s">
        <v>6834</v>
      </c>
      <c r="S51" s="177">
        <v>37970</v>
      </c>
      <c r="T51" s="182">
        <v>1800</v>
      </c>
      <c r="U51" s="182" t="s">
        <v>7966</v>
      </c>
      <c r="V51" s="181">
        <v>36547864</v>
      </c>
      <c r="W51" s="181">
        <v>198395261</v>
      </c>
      <c r="X51" s="178">
        <v>44408</v>
      </c>
      <c r="Y51" s="87" t="s">
        <v>7151</v>
      </c>
      <c r="Z51" s="87" t="s">
        <v>7152</v>
      </c>
      <c r="AA51" s="182" t="s">
        <v>7187</v>
      </c>
    </row>
    <row r="52" spans="1:27" ht="15.75" customHeight="1" x14ac:dyDescent="0.2">
      <c r="A52" s="75" t="s">
        <v>8802</v>
      </c>
      <c r="B52" s="75">
        <v>700376001</v>
      </c>
      <c r="C52" s="75" t="s">
        <v>1422</v>
      </c>
      <c r="D52" s="75" t="s">
        <v>1603</v>
      </c>
      <c r="E52" s="75" t="s">
        <v>6637</v>
      </c>
      <c r="F52" s="75" t="s">
        <v>1604</v>
      </c>
      <c r="G52" s="75" t="s">
        <v>7964</v>
      </c>
      <c r="H52" s="75" t="s">
        <v>1605</v>
      </c>
      <c r="I52" s="75" t="s">
        <v>7450</v>
      </c>
      <c r="J52" s="75" t="s">
        <v>6638</v>
      </c>
      <c r="K52" s="75" t="s">
        <v>1606</v>
      </c>
      <c r="L52" s="75" t="s">
        <v>47</v>
      </c>
      <c r="M52" s="75" t="s">
        <v>769</v>
      </c>
      <c r="N52" s="75" t="s">
        <v>1607</v>
      </c>
      <c r="O52" s="75" t="s">
        <v>1608</v>
      </c>
      <c r="P52" s="75">
        <v>0</v>
      </c>
      <c r="Q52" s="75" t="s">
        <v>45</v>
      </c>
      <c r="R52" s="75" t="s">
        <v>6834</v>
      </c>
      <c r="S52" s="177">
        <v>37970</v>
      </c>
      <c r="T52" s="182">
        <v>1800</v>
      </c>
      <c r="U52" s="182" t="s">
        <v>7966</v>
      </c>
      <c r="V52" s="181">
        <v>35824536</v>
      </c>
      <c r="W52" s="181">
        <v>146771073</v>
      </c>
      <c r="X52" s="178">
        <v>44408</v>
      </c>
      <c r="Y52" s="87" t="s">
        <v>7151</v>
      </c>
      <c r="Z52" s="87" t="s">
        <v>7152</v>
      </c>
      <c r="AA52" s="182" t="s">
        <v>7188</v>
      </c>
    </row>
    <row r="53" spans="1:27" ht="15.75" customHeight="1" x14ac:dyDescent="0.2">
      <c r="A53" s="75" t="s">
        <v>8802</v>
      </c>
      <c r="B53" s="75">
        <v>700376001</v>
      </c>
      <c r="C53" s="75" t="s">
        <v>1422</v>
      </c>
      <c r="D53" s="75" t="s">
        <v>1603</v>
      </c>
      <c r="E53" s="75" t="s">
        <v>6637</v>
      </c>
      <c r="F53" s="75" t="s">
        <v>1604</v>
      </c>
      <c r="G53" s="75" t="s">
        <v>7964</v>
      </c>
      <c r="H53" s="75" t="s">
        <v>1605</v>
      </c>
      <c r="I53" s="75" t="s">
        <v>7450</v>
      </c>
      <c r="J53" s="75" t="s">
        <v>6638</v>
      </c>
      <c r="K53" s="75" t="s">
        <v>1606</v>
      </c>
      <c r="L53" s="75" t="s">
        <v>47</v>
      </c>
      <c r="M53" s="75" t="s">
        <v>769</v>
      </c>
      <c r="N53" s="75" t="s">
        <v>1607</v>
      </c>
      <c r="O53" s="75" t="s">
        <v>1608</v>
      </c>
      <c r="P53" s="75">
        <v>0</v>
      </c>
      <c r="Q53" s="75" t="s">
        <v>45</v>
      </c>
      <c r="R53" s="75" t="s">
        <v>6834</v>
      </c>
      <c r="S53" s="177">
        <v>37970</v>
      </c>
      <c r="T53" s="182">
        <v>1800</v>
      </c>
      <c r="U53" s="182" t="s">
        <v>7966</v>
      </c>
      <c r="V53" s="181">
        <v>47131624</v>
      </c>
      <c r="W53" s="181">
        <v>419649618</v>
      </c>
      <c r="X53" s="178">
        <v>44408</v>
      </c>
      <c r="Y53" s="87" t="s">
        <v>7151</v>
      </c>
      <c r="Z53" s="87" t="s">
        <v>7152</v>
      </c>
      <c r="AA53" s="182" t="s">
        <v>7164</v>
      </c>
    </row>
    <row r="54" spans="1:27" ht="15.75" customHeight="1" x14ac:dyDescent="0.2">
      <c r="A54" s="75" t="s">
        <v>8802</v>
      </c>
      <c r="B54" s="75">
        <v>700376001</v>
      </c>
      <c r="C54" s="75" t="s">
        <v>1422</v>
      </c>
      <c r="D54" s="75" t="s">
        <v>1603</v>
      </c>
      <c r="E54" s="75" t="s">
        <v>6637</v>
      </c>
      <c r="F54" s="75" t="s">
        <v>1604</v>
      </c>
      <c r="G54" s="75" t="s">
        <v>7964</v>
      </c>
      <c r="H54" s="75" t="s">
        <v>1605</v>
      </c>
      <c r="I54" s="75" t="s">
        <v>7450</v>
      </c>
      <c r="J54" s="75" t="s">
        <v>6638</v>
      </c>
      <c r="K54" s="75" t="s">
        <v>1606</v>
      </c>
      <c r="L54" s="75" t="s">
        <v>47</v>
      </c>
      <c r="M54" s="75" t="s">
        <v>769</v>
      </c>
      <c r="N54" s="75" t="s">
        <v>1607</v>
      </c>
      <c r="O54" s="75" t="s">
        <v>1608</v>
      </c>
      <c r="P54" s="75">
        <v>0</v>
      </c>
      <c r="Q54" s="75" t="s">
        <v>45</v>
      </c>
      <c r="R54" s="75" t="s">
        <v>6834</v>
      </c>
      <c r="S54" s="177">
        <v>37970</v>
      </c>
      <c r="T54" s="182">
        <v>1800</v>
      </c>
      <c r="U54" s="182" t="s">
        <v>7966</v>
      </c>
      <c r="V54" s="181">
        <v>7429044</v>
      </c>
      <c r="W54" s="181">
        <v>90210009</v>
      </c>
      <c r="X54" s="178">
        <v>44408</v>
      </c>
      <c r="Y54" s="87" t="s">
        <v>7151</v>
      </c>
      <c r="Z54" s="87" t="s">
        <v>7152</v>
      </c>
      <c r="AA54" s="182" t="s">
        <v>7189</v>
      </c>
    </row>
    <row r="55" spans="1:27" ht="15.75" customHeight="1" x14ac:dyDescent="0.2">
      <c r="A55" s="75" t="s">
        <v>8802</v>
      </c>
      <c r="B55" s="75">
        <v>700376001</v>
      </c>
      <c r="C55" s="75" t="s">
        <v>1422</v>
      </c>
      <c r="D55" s="75" t="s">
        <v>1603</v>
      </c>
      <c r="E55" s="75" t="s">
        <v>6637</v>
      </c>
      <c r="F55" s="75" t="s">
        <v>1604</v>
      </c>
      <c r="G55" s="75" t="s">
        <v>7964</v>
      </c>
      <c r="H55" s="75" t="s">
        <v>1605</v>
      </c>
      <c r="I55" s="75" t="s">
        <v>7450</v>
      </c>
      <c r="J55" s="75" t="s">
        <v>6638</v>
      </c>
      <c r="K55" s="75" t="s">
        <v>1606</v>
      </c>
      <c r="L55" s="75" t="s">
        <v>47</v>
      </c>
      <c r="M55" s="75" t="s">
        <v>769</v>
      </c>
      <c r="N55" s="75" t="s">
        <v>1607</v>
      </c>
      <c r="O55" s="75" t="s">
        <v>1608</v>
      </c>
      <c r="P55" s="75">
        <v>0</v>
      </c>
      <c r="Q55" s="75" t="s">
        <v>45</v>
      </c>
      <c r="R55" s="75" t="s">
        <v>6834</v>
      </c>
      <c r="S55" s="177">
        <v>37970</v>
      </c>
      <c r="T55" s="182">
        <v>1800</v>
      </c>
      <c r="U55" s="182" t="s">
        <v>7966</v>
      </c>
      <c r="V55" s="181">
        <v>38231424</v>
      </c>
      <c r="W55" s="181">
        <v>164444700</v>
      </c>
      <c r="X55" s="178">
        <v>44408</v>
      </c>
      <c r="Y55" s="87" t="s">
        <v>7151</v>
      </c>
      <c r="Z55" s="87" t="s">
        <v>7152</v>
      </c>
      <c r="AA55" s="182" t="s">
        <v>7190</v>
      </c>
    </row>
    <row r="56" spans="1:27" ht="15.75" customHeight="1" x14ac:dyDescent="0.2">
      <c r="A56" s="75" t="s">
        <v>8802</v>
      </c>
      <c r="B56" s="75">
        <v>700376001</v>
      </c>
      <c r="C56" s="75" t="s">
        <v>1422</v>
      </c>
      <c r="D56" s="75" t="s">
        <v>1603</v>
      </c>
      <c r="E56" s="75" t="s">
        <v>6637</v>
      </c>
      <c r="F56" s="75" t="s">
        <v>1604</v>
      </c>
      <c r="G56" s="75" t="s">
        <v>7964</v>
      </c>
      <c r="H56" s="75" t="s">
        <v>1605</v>
      </c>
      <c r="I56" s="75" t="s">
        <v>7450</v>
      </c>
      <c r="J56" s="75" t="s">
        <v>6638</v>
      </c>
      <c r="K56" s="75" t="s">
        <v>1606</v>
      </c>
      <c r="L56" s="75" t="s">
        <v>47</v>
      </c>
      <c r="M56" s="75" t="s">
        <v>769</v>
      </c>
      <c r="N56" s="75" t="s">
        <v>1607</v>
      </c>
      <c r="O56" s="75" t="s">
        <v>1608</v>
      </c>
      <c r="P56" s="75">
        <v>0</v>
      </c>
      <c r="Q56" s="75" t="s">
        <v>45</v>
      </c>
      <c r="R56" s="75" t="s">
        <v>6834</v>
      </c>
      <c r="S56" s="177">
        <v>37970</v>
      </c>
      <c r="T56" s="182">
        <v>1800</v>
      </c>
      <c r="U56" s="182" t="s">
        <v>7966</v>
      </c>
      <c r="V56" s="181">
        <v>42327648</v>
      </c>
      <c r="W56" s="181">
        <v>416786119</v>
      </c>
      <c r="X56" s="178">
        <v>44408</v>
      </c>
      <c r="Y56" s="87" t="s">
        <v>7151</v>
      </c>
      <c r="Z56" s="87" t="s">
        <v>7152</v>
      </c>
      <c r="AA56" s="182" t="s">
        <v>7191</v>
      </c>
    </row>
    <row r="57" spans="1:27" ht="15.75" customHeight="1" x14ac:dyDescent="0.2">
      <c r="A57" s="75" t="s">
        <v>8802</v>
      </c>
      <c r="B57" s="75">
        <v>700376001</v>
      </c>
      <c r="C57" s="75" t="s">
        <v>1422</v>
      </c>
      <c r="D57" s="75" t="s">
        <v>1603</v>
      </c>
      <c r="E57" s="75" t="s">
        <v>6637</v>
      </c>
      <c r="F57" s="75" t="s">
        <v>1604</v>
      </c>
      <c r="G57" s="75" t="s">
        <v>7964</v>
      </c>
      <c r="H57" s="75" t="s">
        <v>1605</v>
      </c>
      <c r="I57" s="75" t="s">
        <v>7450</v>
      </c>
      <c r="J57" s="75" t="s">
        <v>6638</v>
      </c>
      <c r="K57" s="75" t="s">
        <v>1606</v>
      </c>
      <c r="L57" s="75" t="s">
        <v>47</v>
      </c>
      <c r="M57" s="75" t="s">
        <v>769</v>
      </c>
      <c r="N57" s="75" t="s">
        <v>1607</v>
      </c>
      <c r="O57" s="75" t="s">
        <v>1608</v>
      </c>
      <c r="P57" s="75">
        <v>0</v>
      </c>
      <c r="Q57" s="75" t="s">
        <v>45</v>
      </c>
      <c r="R57" s="75" t="s">
        <v>6834</v>
      </c>
      <c r="S57" s="177">
        <v>37970</v>
      </c>
      <c r="T57" s="182">
        <v>1800</v>
      </c>
      <c r="U57" s="182" t="s">
        <v>7966</v>
      </c>
      <c r="V57" s="181">
        <v>12024900</v>
      </c>
      <c r="W57" s="181">
        <v>105694992</v>
      </c>
      <c r="X57" s="178">
        <v>44408</v>
      </c>
      <c r="Y57" s="87" t="s">
        <v>7151</v>
      </c>
      <c r="Z57" s="87" t="s">
        <v>7152</v>
      </c>
      <c r="AA57" s="182" t="s">
        <v>7192</v>
      </c>
    </row>
    <row r="58" spans="1:27" ht="15.75" customHeight="1" x14ac:dyDescent="0.2">
      <c r="A58" s="75" t="s">
        <v>8802</v>
      </c>
      <c r="B58" s="75">
        <v>700376001</v>
      </c>
      <c r="C58" s="75" t="s">
        <v>1422</v>
      </c>
      <c r="D58" s="75" t="s">
        <v>1603</v>
      </c>
      <c r="E58" s="75" t="s">
        <v>6637</v>
      </c>
      <c r="F58" s="75" t="s">
        <v>1604</v>
      </c>
      <c r="G58" s="75" t="s">
        <v>7964</v>
      </c>
      <c r="H58" s="75" t="s">
        <v>1605</v>
      </c>
      <c r="I58" s="75" t="s">
        <v>7450</v>
      </c>
      <c r="J58" s="75" t="s">
        <v>6638</v>
      </c>
      <c r="K58" s="75" t="s">
        <v>1606</v>
      </c>
      <c r="L58" s="75" t="s">
        <v>47</v>
      </c>
      <c r="M58" s="75" t="s">
        <v>769</v>
      </c>
      <c r="N58" s="75" t="s">
        <v>1607</v>
      </c>
      <c r="O58" s="75" t="s">
        <v>1608</v>
      </c>
      <c r="P58" s="75">
        <v>0</v>
      </c>
      <c r="Q58" s="75" t="s">
        <v>45</v>
      </c>
      <c r="R58" s="75" t="s">
        <v>6834</v>
      </c>
      <c r="S58" s="177">
        <v>37970</v>
      </c>
      <c r="T58" s="182">
        <v>1800</v>
      </c>
      <c r="U58" s="182" t="s">
        <v>7966</v>
      </c>
      <c r="V58" s="181">
        <v>14527968</v>
      </c>
      <c r="W58" s="181">
        <v>170543954</v>
      </c>
      <c r="X58" s="178">
        <v>44408</v>
      </c>
      <c r="Y58" s="87" t="s">
        <v>7151</v>
      </c>
      <c r="Z58" s="87" t="s">
        <v>7152</v>
      </c>
      <c r="AA58" s="182" t="s">
        <v>7153</v>
      </c>
    </row>
    <row r="59" spans="1:27" ht="15.75" customHeight="1" x14ac:dyDescent="0.2">
      <c r="A59" s="75" t="s">
        <v>8802</v>
      </c>
      <c r="B59" s="75">
        <v>700376001</v>
      </c>
      <c r="C59" s="75" t="s">
        <v>1422</v>
      </c>
      <c r="D59" s="75" t="s">
        <v>1603</v>
      </c>
      <c r="E59" s="75" t="s">
        <v>6637</v>
      </c>
      <c r="F59" s="75" t="s">
        <v>1604</v>
      </c>
      <c r="G59" s="75" t="s">
        <v>7964</v>
      </c>
      <c r="H59" s="75" t="s">
        <v>1605</v>
      </c>
      <c r="I59" s="75" t="s">
        <v>7450</v>
      </c>
      <c r="J59" s="75" t="s">
        <v>6638</v>
      </c>
      <c r="K59" s="75" t="s">
        <v>1606</v>
      </c>
      <c r="L59" s="75" t="s">
        <v>47</v>
      </c>
      <c r="M59" s="75" t="s">
        <v>769</v>
      </c>
      <c r="N59" s="75" t="s">
        <v>1607</v>
      </c>
      <c r="O59" s="75" t="s">
        <v>1608</v>
      </c>
      <c r="P59" s="75">
        <v>0</v>
      </c>
      <c r="Q59" s="75" t="s">
        <v>45</v>
      </c>
      <c r="R59" s="75" t="s">
        <v>6834</v>
      </c>
      <c r="S59" s="177">
        <v>37970</v>
      </c>
      <c r="T59" s="182">
        <v>1800</v>
      </c>
      <c r="U59" s="182" t="s">
        <v>7966</v>
      </c>
      <c r="V59" s="181">
        <v>27416736</v>
      </c>
      <c r="W59" s="181">
        <v>117526524</v>
      </c>
      <c r="X59" s="178">
        <v>44408</v>
      </c>
      <c r="Y59" s="87" t="s">
        <v>7151</v>
      </c>
      <c r="Z59" s="87" t="s">
        <v>7152</v>
      </c>
      <c r="AA59" s="182" t="s">
        <v>7193</v>
      </c>
    </row>
    <row r="60" spans="1:27" ht="15.75" customHeight="1" x14ac:dyDescent="0.2">
      <c r="A60" s="75" t="s">
        <v>8802</v>
      </c>
      <c r="B60" s="75">
        <v>700376001</v>
      </c>
      <c r="C60" s="75" t="s">
        <v>1422</v>
      </c>
      <c r="D60" s="75" t="s">
        <v>1603</v>
      </c>
      <c r="E60" s="75" t="s">
        <v>6637</v>
      </c>
      <c r="F60" s="75" t="s">
        <v>1604</v>
      </c>
      <c r="G60" s="75" t="s">
        <v>7964</v>
      </c>
      <c r="H60" s="75" t="s">
        <v>1605</v>
      </c>
      <c r="I60" s="75" t="s">
        <v>7450</v>
      </c>
      <c r="J60" s="75" t="s">
        <v>6638</v>
      </c>
      <c r="K60" s="75" t="s">
        <v>1606</v>
      </c>
      <c r="L60" s="75" t="s">
        <v>47</v>
      </c>
      <c r="M60" s="75" t="s">
        <v>769</v>
      </c>
      <c r="N60" s="75" t="s">
        <v>1607</v>
      </c>
      <c r="O60" s="75" t="s">
        <v>1608</v>
      </c>
      <c r="P60" s="75">
        <v>0</v>
      </c>
      <c r="Q60" s="75" t="s">
        <v>45</v>
      </c>
      <c r="R60" s="75" t="s">
        <v>6834</v>
      </c>
      <c r="S60" s="177">
        <v>37970</v>
      </c>
      <c r="T60" s="182">
        <v>1800</v>
      </c>
      <c r="U60" s="182" t="s">
        <v>7966</v>
      </c>
      <c r="V60" s="181">
        <v>27416736</v>
      </c>
      <c r="W60" s="181">
        <v>109667052</v>
      </c>
      <c r="X60" s="178">
        <v>44408</v>
      </c>
      <c r="Y60" s="87" t="s">
        <v>7151</v>
      </c>
      <c r="Z60" s="87" t="s">
        <v>7152</v>
      </c>
      <c r="AA60" s="182" t="s">
        <v>7194</v>
      </c>
    </row>
    <row r="61" spans="1:27" ht="15.75" customHeight="1" x14ac:dyDescent="0.2">
      <c r="A61" s="75" t="s">
        <v>8802</v>
      </c>
      <c r="B61" s="75">
        <v>700376001</v>
      </c>
      <c r="C61" s="75" t="s">
        <v>1422</v>
      </c>
      <c r="D61" s="75" t="s">
        <v>1603</v>
      </c>
      <c r="E61" s="75" t="s">
        <v>6637</v>
      </c>
      <c r="F61" s="75" t="s">
        <v>1604</v>
      </c>
      <c r="G61" s="75" t="s">
        <v>7964</v>
      </c>
      <c r="H61" s="75" t="s">
        <v>1605</v>
      </c>
      <c r="I61" s="75" t="s">
        <v>7450</v>
      </c>
      <c r="J61" s="75" t="s">
        <v>6638</v>
      </c>
      <c r="K61" s="75" t="s">
        <v>1606</v>
      </c>
      <c r="L61" s="75" t="s">
        <v>47</v>
      </c>
      <c r="M61" s="75" t="s">
        <v>769</v>
      </c>
      <c r="N61" s="75" t="s">
        <v>1607</v>
      </c>
      <c r="O61" s="75" t="s">
        <v>1608</v>
      </c>
      <c r="P61" s="75">
        <v>0</v>
      </c>
      <c r="Q61" s="75" t="s">
        <v>45</v>
      </c>
      <c r="R61" s="75" t="s">
        <v>6834</v>
      </c>
      <c r="S61" s="177">
        <v>37970</v>
      </c>
      <c r="T61" s="182">
        <v>1800</v>
      </c>
      <c r="U61" s="182" t="s">
        <v>7966</v>
      </c>
      <c r="V61" s="181">
        <v>28058100</v>
      </c>
      <c r="W61" s="181">
        <v>258294852</v>
      </c>
      <c r="X61" s="178">
        <v>44408</v>
      </c>
      <c r="Y61" s="87" t="s">
        <v>7151</v>
      </c>
      <c r="Z61" s="87" t="s">
        <v>7152</v>
      </c>
      <c r="AA61" s="182" t="s">
        <v>8191</v>
      </c>
    </row>
    <row r="62" spans="1:27" ht="15.75" customHeight="1" x14ac:dyDescent="0.2">
      <c r="A62" s="75" t="s">
        <v>8802</v>
      </c>
      <c r="B62" s="75">
        <v>700376001</v>
      </c>
      <c r="C62" s="75" t="s">
        <v>1422</v>
      </c>
      <c r="D62" s="75" t="s">
        <v>1603</v>
      </c>
      <c r="E62" s="75" t="s">
        <v>6637</v>
      </c>
      <c r="F62" s="75" t="s">
        <v>1604</v>
      </c>
      <c r="G62" s="75" t="s">
        <v>7964</v>
      </c>
      <c r="H62" s="75" t="s">
        <v>1605</v>
      </c>
      <c r="I62" s="75" t="s">
        <v>7450</v>
      </c>
      <c r="J62" s="75" t="s">
        <v>6638</v>
      </c>
      <c r="K62" s="75" t="s">
        <v>1606</v>
      </c>
      <c r="L62" s="75" t="s">
        <v>47</v>
      </c>
      <c r="M62" s="75" t="s">
        <v>769</v>
      </c>
      <c r="N62" s="75" t="s">
        <v>1607</v>
      </c>
      <c r="O62" s="75" t="s">
        <v>1608</v>
      </c>
      <c r="P62" s="75">
        <v>0</v>
      </c>
      <c r="Q62" s="75" t="s">
        <v>45</v>
      </c>
      <c r="R62" s="75" t="s">
        <v>6834</v>
      </c>
      <c r="S62" s="177">
        <v>37970</v>
      </c>
      <c r="T62" s="182">
        <v>1800</v>
      </c>
      <c r="U62" s="182" t="s">
        <v>7966</v>
      </c>
      <c r="V62" s="181">
        <v>12024900</v>
      </c>
      <c r="W62" s="181">
        <v>159380352</v>
      </c>
      <c r="X62" s="178">
        <v>44408</v>
      </c>
      <c r="Y62" s="87" t="s">
        <v>7151</v>
      </c>
      <c r="Z62" s="87" t="s">
        <v>7152</v>
      </c>
      <c r="AA62" s="182" t="s">
        <v>7195</v>
      </c>
    </row>
    <row r="63" spans="1:27" ht="15.75" customHeight="1" x14ac:dyDescent="0.2">
      <c r="A63" s="75" t="s">
        <v>8802</v>
      </c>
      <c r="B63" s="75">
        <v>700376001</v>
      </c>
      <c r="C63" s="75" t="s">
        <v>1422</v>
      </c>
      <c r="D63" s="75" t="s">
        <v>1603</v>
      </c>
      <c r="E63" s="75" t="s">
        <v>6637</v>
      </c>
      <c r="F63" s="75" t="s">
        <v>1604</v>
      </c>
      <c r="G63" s="75" t="s">
        <v>7964</v>
      </c>
      <c r="H63" s="75" t="s">
        <v>1605</v>
      </c>
      <c r="I63" s="75" t="s">
        <v>7450</v>
      </c>
      <c r="J63" s="75" t="s">
        <v>6638</v>
      </c>
      <c r="K63" s="75" t="s">
        <v>1606</v>
      </c>
      <c r="L63" s="75" t="s">
        <v>47</v>
      </c>
      <c r="M63" s="75" t="s">
        <v>769</v>
      </c>
      <c r="N63" s="75" t="s">
        <v>1607</v>
      </c>
      <c r="O63" s="75" t="s">
        <v>1608</v>
      </c>
      <c r="P63" s="75">
        <v>0</v>
      </c>
      <c r="Q63" s="75" t="s">
        <v>45</v>
      </c>
      <c r="R63" s="75" t="s">
        <v>6834</v>
      </c>
      <c r="S63" s="177">
        <v>37970</v>
      </c>
      <c r="T63" s="182">
        <v>1800</v>
      </c>
      <c r="U63" s="182" t="s">
        <v>7966</v>
      </c>
      <c r="V63" s="181">
        <v>32066400</v>
      </c>
      <c r="W63" s="181">
        <v>274183236</v>
      </c>
      <c r="X63" s="178">
        <v>44408</v>
      </c>
      <c r="Y63" s="87" t="s">
        <v>7151</v>
      </c>
      <c r="Z63" s="87" t="s">
        <v>7152</v>
      </c>
      <c r="AA63" s="182" t="s">
        <v>7196</v>
      </c>
    </row>
    <row r="64" spans="1:27" ht="15.75" customHeight="1" x14ac:dyDescent="0.2">
      <c r="A64" s="75" t="s">
        <v>8802</v>
      </c>
      <c r="B64" s="75">
        <v>700376001</v>
      </c>
      <c r="C64" s="75" t="s">
        <v>1422</v>
      </c>
      <c r="D64" s="75" t="s">
        <v>1603</v>
      </c>
      <c r="E64" s="75" t="s">
        <v>6637</v>
      </c>
      <c r="F64" s="75" t="s">
        <v>1604</v>
      </c>
      <c r="G64" s="75" t="s">
        <v>7964</v>
      </c>
      <c r="H64" s="75" t="s">
        <v>1605</v>
      </c>
      <c r="I64" s="75" t="s">
        <v>7450</v>
      </c>
      <c r="J64" s="75" t="s">
        <v>6638</v>
      </c>
      <c r="K64" s="75" t="s">
        <v>1606</v>
      </c>
      <c r="L64" s="75" t="s">
        <v>47</v>
      </c>
      <c r="M64" s="75" t="s">
        <v>769</v>
      </c>
      <c r="N64" s="75" t="s">
        <v>1607</v>
      </c>
      <c r="O64" s="75" t="s">
        <v>1608</v>
      </c>
      <c r="P64" s="75">
        <v>0</v>
      </c>
      <c r="Q64" s="75" t="s">
        <v>45</v>
      </c>
      <c r="R64" s="75" t="s">
        <v>6834</v>
      </c>
      <c r="S64" s="177">
        <v>37970</v>
      </c>
      <c r="T64" s="182">
        <v>1800</v>
      </c>
      <c r="U64" s="182" t="s">
        <v>7966</v>
      </c>
      <c r="V64" s="181">
        <v>167914250</v>
      </c>
      <c r="W64" s="181">
        <v>973538437</v>
      </c>
      <c r="X64" s="178">
        <v>44408</v>
      </c>
      <c r="Y64" s="87" t="s">
        <v>7151</v>
      </c>
      <c r="Z64" s="87" t="s">
        <v>7152</v>
      </c>
      <c r="AA64" s="182" t="s">
        <v>7197</v>
      </c>
    </row>
    <row r="65" spans="1:27" ht="15.75" customHeight="1" x14ac:dyDescent="0.2">
      <c r="A65" s="75" t="s">
        <v>8802</v>
      </c>
      <c r="B65" s="75">
        <v>700376001</v>
      </c>
      <c r="C65" s="75" t="s">
        <v>1422</v>
      </c>
      <c r="D65" s="75" t="s">
        <v>1603</v>
      </c>
      <c r="E65" s="75" t="s">
        <v>6637</v>
      </c>
      <c r="F65" s="75" t="s">
        <v>1604</v>
      </c>
      <c r="G65" s="75" t="s">
        <v>7964</v>
      </c>
      <c r="H65" s="75" t="s">
        <v>1605</v>
      </c>
      <c r="I65" s="75" t="s">
        <v>7450</v>
      </c>
      <c r="J65" s="75" t="s">
        <v>6638</v>
      </c>
      <c r="K65" s="75" t="s">
        <v>1606</v>
      </c>
      <c r="L65" s="75" t="s">
        <v>47</v>
      </c>
      <c r="M65" s="75" t="s">
        <v>769</v>
      </c>
      <c r="N65" s="75" t="s">
        <v>1607</v>
      </c>
      <c r="O65" s="75" t="s">
        <v>1608</v>
      </c>
      <c r="P65" s="75">
        <v>0</v>
      </c>
      <c r="Q65" s="75" t="s">
        <v>45</v>
      </c>
      <c r="R65" s="75" t="s">
        <v>6834</v>
      </c>
      <c r="S65" s="177">
        <v>37970</v>
      </c>
      <c r="T65" s="182">
        <v>1800</v>
      </c>
      <c r="U65" s="182" t="s">
        <v>7966</v>
      </c>
      <c r="V65" s="181">
        <v>48658147</v>
      </c>
      <c r="W65" s="181">
        <v>198182623</v>
      </c>
      <c r="X65" s="178">
        <v>44408</v>
      </c>
      <c r="Y65" s="87" t="s">
        <v>7151</v>
      </c>
      <c r="Z65" s="87" t="s">
        <v>7152</v>
      </c>
      <c r="AA65" s="182" t="s">
        <v>7198</v>
      </c>
    </row>
    <row r="66" spans="1:27" ht="15.75" customHeight="1" x14ac:dyDescent="0.2">
      <c r="A66" s="75" t="s">
        <v>8802</v>
      </c>
      <c r="B66" s="75">
        <v>700376001</v>
      </c>
      <c r="C66" s="75" t="s">
        <v>1422</v>
      </c>
      <c r="D66" s="75" t="s">
        <v>1603</v>
      </c>
      <c r="E66" s="75" t="s">
        <v>6637</v>
      </c>
      <c r="F66" s="75" t="s">
        <v>1604</v>
      </c>
      <c r="G66" s="75" t="s">
        <v>7964</v>
      </c>
      <c r="H66" s="75" t="s">
        <v>1605</v>
      </c>
      <c r="I66" s="75" t="s">
        <v>7450</v>
      </c>
      <c r="J66" s="75" t="s">
        <v>6638</v>
      </c>
      <c r="K66" s="75" t="s">
        <v>1606</v>
      </c>
      <c r="L66" s="75" t="s">
        <v>47</v>
      </c>
      <c r="M66" s="75" t="s">
        <v>769</v>
      </c>
      <c r="N66" s="75" t="s">
        <v>1607</v>
      </c>
      <c r="O66" s="75" t="s">
        <v>1608</v>
      </c>
      <c r="P66" s="75">
        <v>0</v>
      </c>
      <c r="Q66" s="75" t="s">
        <v>45</v>
      </c>
      <c r="R66" s="75" t="s">
        <v>6834</v>
      </c>
      <c r="S66" s="177">
        <v>37970</v>
      </c>
      <c r="T66" s="182">
        <v>1800</v>
      </c>
      <c r="U66" s="182" t="s">
        <v>7966</v>
      </c>
      <c r="V66" s="181">
        <v>23791200</v>
      </c>
      <c r="W66" s="181">
        <v>196246368</v>
      </c>
      <c r="X66" s="178">
        <v>44408</v>
      </c>
      <c r="Y66" s="87" t="s">
        <v>7151</v>
      </c>
      <c r="Z66" s="87" t="s">
        <v>7152</v>
      </c>
      <c r="AA66" s="182" t="s">
        <v>7199</v>
      </c>
    </row>
    <row r="67" spans="1:27" ht="15.75" customHeight="1" x14ac:dyDescent="0.2">
      <c r="A67" s="75" t="s">
        <v>8802</v>
      </c>
      <c r="B67" s="75">
        <v>700376001</v>
      </c>
      <c r="C67" s="75" t="s">
        <v>1422</v>
      </c>
      <c r="D67" s="75" t="s">
        <v>1603</v>
      </c>
      <c r="E67" s="75" t="s">
        <v>6637</v>
      </c>
      <c r="F67" s="75" t="s">
        <v>1604</v>
      </c>
      <c r="G67" s="75" t="s">
        <v>7964</v>
      </c>
      <c r="H67" s="75" t="s">
        <v>1605</v>
      </c>
      <c r="I67" s="75" t="s">
        <v>7450</v>
      </c>
      <c r="J67" s="75" t="s">
        <v>6638</v>
      </c>
      <c r="K67" s="75" t="s">
        <v>1606</v>
      </c>
      <c r="L67" s="75" t="s">
        <v>47</v>
      </c>
      <c r="M67" s="75" t="s">
        <v>769</v>
      </c>
      <c r="N67" s="75" t="s">
        <v>1607</v>
      </c>
      <c r="O67" s="75" t="s">
        <v>1608</v>
      </c>
      <c r="P67" s="75">
        <v>0</v>
      </c>
      <c r="Q67" s="75" t="s">
        <v>45</v>
      </c>
      <c r="R67" s="75" t="s">
        <v>6834</v>
      </c>
      <c r="S67" s="177">
        <v>37970</v>
      </c>
      <c r="T67" s="182">
        <v>1800</v>
      </c>
      <c r="U67" s="182" t="s">
        <v>7966</v>
      </c>
      <c r="V67" s="181">
        <v>16033200</v>
      </c>
      <c r="W67" s="181">
        <v>156484032</v>
      </c>
      <c r="X67" s="178">
        <v>44408</v>
      </c>
      <c r="Y67" s="87" t="s">
        <v>7151</v>
      </c>
      <c r="Z67" s="87" t="s">
        <v>7152</v>
      </c>
      <c r="AA67" s="182" t="s">
        <v>7200</v>
      </c>
    </row>
    <row r="68" spans="1:27" ht="15.75" customHeight="1" x14ac:dyDescent="0.2">
      <c r="A68" s="75" t="s">
        <v>8802</v>
      </c>
      <c r="B68" s="75">
        <v>700376001</v>
      </c>
      <c r="C68" s="75" t="s">
        <v>1422</v>
      </c>
      <c r="D68" s="75" t="s">
        <v>1603</v>
      </c>
      <c r="E68" s="75" t="s">
        <v>6637</v>
      </c>
      <c r="F68" s="75" t="s">
        <v>1604</v>
      </c>
      <c r="G68" s="75" t="s">
        <v>7964</v>
      </c>
      <c r="H68" s="75" t="s">
        <v>1605</v>
      </c>
      <c r="I68" s="75" t="s">
        <v>7450</v>
      </c>
      <c r="J68" s="75" t="s">
        <v>6638</v>
      </c>
      <c r="K68" s="75" t="s">
        <v>1606</v>
      </c>
      <c r="L68" s="75" t="s">
        <v>47</v>
      </c>
      <c r="M68" s="75" t="s">
        <v>769</v>
      </c>
      <c r="N68" s="75" t="s">
        <v>1607</v>
      </c>
      <c r="O68" s="75" t="s">
        <v>1608</v>
      </c>
      <c r="P68" s="75">
        <v>0</v>
      </c>
      <c r="Q68" s="75" t="s">
        <v>45</v>
      </c>
      <c r="R68" s="75" t="s">
        <v>6834</v>
      </c>
      <c r="S68" s="177">
        <v>37970</v>
      </c>
      <c r="T68" s="182">
        <v>1800</v>
      </c>
      <c r="U68" s="182" t="s">
        <v>7966</v>
      </c>
      <c r="V68" s="181">
        <v>6083691</v>
      </c>
      <c r="W68" s="181">
        <v>94348007</v>
      </c>
      <c r="X68" s="178">
        <v>44408</v>
      </c>
      <c r="Y68" s="87" t="s">
        <v>7151</v>
      </c>
      <c r="Z68" s="87" t="s">
        <v>7152</v>
      </c>
      <c r="AA68" s="182" t="s">
        <v>7201</v>
      </c>
    </row>
    <row r="69" spans="1:27" ht="15.75" customHeight="1" x14ac:dyDescent="0.2">
      <c r="A69" s="75" t="s">
        <v>8802</v>
      </c>
      <c r="B69" s="75">
        <v>700376001</v>
      </c>
      <c r="C69" s="75" t="s">
        <v>1422</v>
      </c>
      <c r="D69" s="75" t="s">
        <v>1603</v>
      </c>
      <c r="E69" s="75" t="s">
        <v>6637</v>
      </c>
      <c r="F69" s="75" t="s">
        <v>1604</v>
      </c>
      <c r="G69" s="75" t="s">
        <v>7964</v>
      </c>
      <c r="H69" s="75" t="s">
        <v>1605</v>
      </c>
      <c r="I69" s="75" t="s">
        <v>7450</v>
      </c>
      <c r="J69" s="75" t="s">
        <v>6638</v>
      </c>
      <c r="K69" s="75" t="s">
        <v>1606</v>
      </c>
      <c r="L69" s="75" t="s">
        <v>47</v>
      </c>
      <c r="M69" s="75" t="s">
        <v>769</v>
      </c>
      <c r="N69" s="75" t="s">
        <v>1607</v>
      </c>
      <c r="O69" s="75" t="s">
        <v>1608</v>
      </c>
      <c r="P69" s="75">
        <v>0</v>
      </c>
      <c r="Q69" s="75" t="s">
        <v>45</v>
      </c>
      <c r="R69" s="75" t="s">
        <v>6834</v>
      </c>
      <c r="S69" s="177">
        <v>37970</v>
      </c>
      <c r="T69" s="182">
        <v>1800</v>
      </c>
      <c r="U69" s="182" t="s">
        <v>7966</v>
      </c>
      <c r="V69" s="181">
        <v>45864282</v>
      </c>
      <c r="W69" s="181">
        <v>213222412</v>
      </c>
      <c r="X69" s="178">
        <v>44408</v>
      </c>
      <c r="Y69" s="87" t="s">
        <v>7151</v>
      </c>
      <c r="Z69" s="87" t="s">
        <v>7152</v>
      </c>
      <c r="AA69" s="182" t="s">
        <v>7202</v>
      </c>
    </row>
    <row r="70" spans="1:27" ht="15.75" customHeight="1" x14ac:dyDescent="0.2">
      <c r="A70" s="75" t="s">
        <v>8802</v>
      </c>
      <c r="B70" s="75">
        <v>700376001</v>
      </c>
      <c r="C70" s="75" t="s">
        <v>1422</v>
      </c>
      <c r="D70" s="75" t="s">
        <v>1603</v>
      </c>
      <c r="E70" s="75" t="s">
        <v>6637</v>
      </c>
      <c r="F70" s="75" t="s">
        <v>1604</v>
      </c>
      <c r="G70" s="75" t="s">
        <v>7964</v>
      </c>
      <c r="H70" s="75" t="s">
        <v>1605</v>
      </c>
      <c r="I70" s="75" t="s">
        <v>7450</v>
      </c>
      <c r="J70" s="75" t="s">
        <v>6638</v>
      </c>
      <c r="K70" s="75" t="s">
        <v>1606</v>
      </c>
      <c r="L70" s="75" t="s">
        <v>47</v>
      </c>
      <c r="M70" s="75" t="s">
        <v>769</v>
      </c>
      <c r="N70" s="75" t="s">
        <v>1607</v>
      </c>
      <c r="O70" s="75" t="s">
        <v>1608</v>
      </c>
      <c r="P70" s="75">
        <v>0</v>
      </c>
      <c r="Q70" s="75" t="s">
        <v>45</v>
      </c>
      <c r="R70" s="75" t="s">
        <v>6834</v>
      </c>
      <c r="S70" s="177">
        <v>37970</v>
      </c>
      <c r="T70" s="182">
        <v>1800</v>
      </c>
      <c r="U70" s="182" t="s">
        <v>7966</v>
      </c>
      <c r="V70" s="181">
        <v>12257640</v>
      </c>
      <c r="W70" s="181">
        <v>62296740</v>
      </c>
      <c r="X70" s="178">
        <v>44408</v>
      </c>
      <c r="Y70" s="87" t="s">
        <v>7151</v>
      </c>
      <c r="Z70" s="87" t="s">
        <v>7152</v>
      </c>
      <c r="AA70" s="182" t="s">
        <v>7203</v>
      </c>
    </row>
    <row r="71" spans="1:27" ht="15.75" customHeight="1" x14ac:dyDescent="0.2">
      <c r="A71" s="75" t="s">
        <v>8802</v>
      </c>
      <c r="B71" s="75">
        <v>700376001</v>
      </c>
      <c r="C71" s="75" t="s">
        <v>1422</v>
      </c>
      <c r="D71" s="75" t="s">
        <v>1603</v>
      </c>
      <c r="E71" s="75" t="s">
        <v>6637</v>
      </c>
      <c r="F71" s="75" t="s">
        <v>1604</v>
      </c>
      <c r="G71" s="75" t="s">
        <v>7964</v>
      </c>
      <c r="H71" s="75" t="s">
        <v>1605</v>
      </c>
      <c r="I71" s="75" t="s">
        <v>7450</v>
      </c>
      <c r="J71" s="75" t="s">
        <v>6638</v>
      </c>
      <c r="K71" s="75" t="s">
        <v>1606</v>
      </c>
      <c r="L71" s="75" t="s">
        <v>47</v>
      </c>
      <c r="M71" s="75" t="s">
        <v>769</v>
      </c>
      <c r="N71" s="75" t="s">
        <v>1607</v>
      </c>
      <c r="O71" s="75" t="s">
        <v>1608</v>
      </c>
      <c r="P71" s="75">
        <v>0</v>
      </c>
      <c r="Q71" s="75" t="s">
        <v>45</v>
      </c>
      <c r="R71" s="75" t="s">
        <v>6834</v>
      </c>
      <c r="S71" s="177">
        <v>37970</v>
      </c>
      <c r="T71" s="182">
        <v>1800</v>
      </c>
      <c r="U71" s="182" t="s">
        <v>7966</v>
      </c>
      <c r="V71" s="181">
        <v>32900127</v>
      </c>
      <c r="W71" s="181">
        <v>125751572</v>
      </c>
      <c r="X71" s="178">
        <v>44408</v>
      </c>
      <c r="Y71" s="87" t="s">
        <v>7151</v>
      </c>
      <c r="Z71" s="87" t="s">
        <v>7152</v>
      </c>
      <c r="AA71" s="182" t="s">
        <v>7204</v>
      </c>
    </row>
    <row r="72" spans="1:27" ht="15.75" customHeight="1" x14ac:dyDescent="0.2">
      <c r="A72" s="75" t="s">
        <v>8802</v>
      </c>
      <c r="B72" s="75">
        <v>700376001</v>
      </c>
      <c r="C72" s="75" t="s">
        <v>1422</v>
      </c>
      <c r="D72" s="75" t="s">
        <v>1603</v>
      </c>
      <c r="E72" s="75" t="s">
        <v>6637</v>
      </c>
      <c r="F72" s="75" t="s">
        <v>1604</v>
      </c>
      <c r="G72" s="75" t="s">
        <v>7964</v>
      </c>
      <c r="H72" s="75" t="s">
        <v>1605</v>
      </c>
      <c r="I72" s="75" t="s">
        <v>7450</v>
      </c>
      <c r="J72" s="75" t="s">
        <v>6638</v>
      </c>
      <c r="K72" s="75" t="s">
        <v>1606</v>
      </c>
      <c r="L72" s="75" t="s">
        <v>47</v>
      </c>
      <c r="M72" s="75" t="s">
        <v>769</v>
      </c>
      <c r="N72" s="75" t="s">
        <v>1607</v>
      </c>
      <c r="O72" s="75" t="s">
        <v>1608</v>
      </c>
      <c r="P72" s="75">
        <v>0</v>
      </c>
      <c r="Q72" s="75" t="s">
        <v>45</v>
      </c>
      <c r="R72" s="75" t="s">
        <v>6834</v>
      </c>
      <c r="S72" s="177">
        <v>37970</v>
      </c>
      <c r="T72" s="182">
        <v>1800</v>
      </c>
      <c r="U72" s="182" t="s">
        <v>7966</v>
      </c>
      <c r="V72" s="181">
        <v>41365656</v>
      </c>
      <c r="W72" s="181">
        <v>231300672</v>
      </c>
      <c r="X72" s="178">
        <v>44408</v>
      </c>
      <c r="Y72" s="87" t="s">
        <v>7151</v>
      </c>
      <c r="Z72" s="87" t="s">
        <v>7152</v>
      </c>
      <c r="AA72" s="182" t="s">
        <v>7205</v>
      </c>
    </row>
    <row r="73" spans="1:27" ht="15.75" customHeight="1" x14ac:dyDescent="0.2">
      <c r="A73" s="75" t="s">
        <v>8802</v>
      </c>
      <c r="B73" s="75">
        <v>700376001</v>
      </c>
      <c r="C73" s="75" t="s">
        <v>1422</v>
      </c>
      <c r="D73" s="75" t="s">
        <v>1603</v>
      </c>
      <c r="E73" s="75" t="s">
        <v>6637</v>
      </c>
      <c r="F73" s="75" t="s">
        <v>1604</v>
      </c>
      <c r="G73" s="75" t="s">
        <v>7964</v>
      </c>
      <c r="H73" s="75" t="s">
        <v>1605</v>
      </c>
      <c r="I73" s="75" t="s">
        <v>7450</v>
      </c>
      <c r="J73" s="75" t="s">
        <v>6638</v>
      </c>
      <c r="K73" s="75" t="s">
        <v>1606</v>
      </c>
      <c r="L73" s="75" t="s">
        <v>47</v>
      </c>
      <c r="M73" s="75" t="s">
        <v>769</v>
      </c>
      <c r="N73" s="75" t="s">
        <v>1607</v>
      </c>
      <c r="O73" s="75" t="s">
        <v>1608</v>
      </c>
      <c r="P73" s="75">
        <v>0</v>
      </c>
      <c r="Q73" s="75" t="s">
        <v>45</v>
      </c>
      <c r="R73" s="75" t="s">
        <v>6834</v>
      </c>
      <c r="S73" s="177">
        <v>37970</v>
      </c>
      <c r="T73" s="182">
        <v>1800</v>
      </c>
      <c r="U73" s="182" t="s">
        <v>7966</v>
      </c>
      <c r="V73" s="181">
        <v>41686320</v>
      </c>
      <c r="W73" s="181">
        <v>354654384</v>
      </c>
      <c r="X73" s="178">
        <v>44408</v>
      </c>
      <c r="Y73" s="87" t="s">
        <v>7151</v>
      </c>
      <c r="Z73" s="87" t="s">
        <v>7152</v>
      </c>
      <c r="AA73" s="182" t="s">
        <v>7206</v>
      </c>
    </row>
    <row r="74" spans="1:27" ht="15.75" customHeight="1" x14ac:dyDescent="0.2">
      <c r="A74" s="75" t="s">
        <v>8802</v>
      </c>
      <c r="B74" s="75">
        <v>700376001</v>
      </c>
      <c r="C74" s="75" t="s">
        <v>1422</v>
      </c>
      <c r="D74" s="75" t="s">
        <v>1603</v>
      </c>
      <c r="E74" s="75" t="s">
        <v>6637</v>
      </c>
      <c r="F74" s="75" t="s">
        <v>1604</v>
      </c>
      <c r="G74" s="75" t="s">
        <v>7964</v>
      </c>
      <c r="H74" s="75" t="s">
        <v>1605</v>
      </c>
      <c r="I74" s="75" t="s">
        <v>7450</v>
      </c>
      <c r="J74" s="75" t="s">
        <v>6638</v>
      </c>
      <c r="K74" s="75" t="s">
        <v>1606</v>
      </c>
      <c r="L74" s="75" t="s">
        <v>47</v>
      </c>
      <c r="M74" s="75" t="s">
        <v>769</v>
      </c>
      <c r="N74" s="75" t="s">
        <v>1607</v>
      </c>
      <c r="O74" s="75" t="s">
        <v>1608</v>
      </c>
      <c r="P74" s="75">
        <v>0</v>
      </c>
      <c r="Q74" s="75" t="s">
        <v>45</v>
      </c>
      <c r="R74" s="75" t="s">
        <v>6834</v>
      </c>
      <c r="S74" s="177">
        <v>37970</v>
      </c>
      <c r="T74" s="182">
        <v>1800</v>
      </c>
      <c r="U74" s="182" t="s">
        <v>7966</v>
      </c>
      <c r="V74" s="181">
        <v>25281408</v>
      </c>
      <c r="W74" s="181">
        <v>217639841</v>
      </c>
      <c r="X74" s="178">
        <v>44408</v>
      </c>
      <c r="Y74" s="87" t="s">
        <v>7151</v>
      </c>
      <c r="Z74" s="87" t="s">
        <v>7152</v>
      </c>
      <c r="AA74" s="182" t="s">
        <v>183</v>
      </c>
    </row>
    <row r="75" spans="1:27" ht="15.75" customHeight="1" x14ac:dyDescent="0.2">
      <c r="A75" s="75" t="s">
        <v>8802</v>
      </c>
      <c r="B75" s="75">
        <v>700376001</v>
      </c>
      <c r="C75" s="75" t="s">
        <v>1422</v>
      </c>
      <c r="D75" s="75" t="s">
        <v>1603</v>
      </c>
      <c r="E75" s="75" t="s">
        <v>6637</v>
      </c>
      <c r="F75" s="75" t="s">
        <v>1604</v>
      </c>
      <c r="G75" s="75" t="s">
        <v>7964</v>
      </c>
      <c r="H75" s="75" t="s">
        <v>1605</v>
      </c>
      <c r="I75" s="75" t="s">
        <v>7450</v>
      </c>
      <c r="J75" s="75" t="s">
        <v>6638</v>
      </c>
      <c r="K75" s="75" t="s">
        <v>1606</v>
      </c>
      <c r="L75" s="75" t="s">
        <v>47</v>
      </c>
      <c r="M75" s="75" t="s">
        <v>769</v>
      </c>
      <c r="N75" s="75" t="s">
        <v>1607</v>
      </c>
      <c r="O75" s="75" t="s">
        <v>1608</v>
      </c>
      <c r="P75" s="75">
        <v>0</v>
      </c>
      <c r="Q75" s="75" t="s">
        <v>45</v>
      </c>
      <c r="R75" s="75" t="s">
        <v>6834</v>
      </c>
      <c r="S75" s="177">
        <v>37970</v>
      </c>
      <c r="T75" s="182">
        <v>1800</v>
      </c>
      <c r="U75" s="182" t="s">
        <v>7966</v>
      </c>
      <c r="V75" s="181">
        <v>31925353</v>
      </c>
      <c r="W75" s="181">
        <v>272341914</v>
      </c>
      <c r="X75" s="178">
        <v>44408</v>
      </c>
      <c r="Y75" s="87" t="s">
        <v>7151</v>
      </c>
      <c r="Z75" s="87" t="s">
        <v>7152</v>
      </c>
      <c r="AA75" s="182" t="s">
        <v>7207</v>
      </c>
    </row>
    <row r="76" spans="1:27" ht="15.75" customHeight="1" x14ac:dyDescent="0.2">
      <c r="A76" s="75" t="s">
        <v>8802</v>
      </c>
      <c r="B76" s="75">
        <v>700376001</v>
      </c>
      <c r="C76" s="75" t="s">
        <v>1422</v>
      </c>
      <c r="D76" s="75" t="s">
        <v>1603</v>
      </c>
      <c r="E76" s="75" t="s">
        <v>6637</v>
      </c>
      <c r="F76" s="75" t="s">
        <v>1604</v>
      </c>
      <c r="G76" s="75" t="s">
        <v>7964</v>
      </c>
      <c r="H76" s="75" t="s">
        <v>1605</v>
      </c>
      <c r="I76" s="75" t="s">
        <v>7450</v>
      </c>
      <c r="J76" s="75" t="s">
        <v>6638</v>
      </c>
      <c r="K76" s="75" t="s">
        <v>1606</v>
      </c>
      <c r="L76" s="75" t="s">
        <v>47</v>
      </c>
      <c r="M76" s="75" t="s">
        <v>769</v>
      </c>
      <c r="N76" s="75" t="s">
        <v>1607</v>
      </c>
      <c r="O76" s="75" t="s">
        <v>1608</v>
      </c>
      <c r="P76" s="75">
        <v>0</v>
      </c>
      <c r="Q76" s="75" t="s">
        <v>45</v>
      </c>
      <c r="R76" s="75" t="s">
        <v>6834</v>
      </c>
      <c r="S76" s="177">
        <v>37970</v>
      </c>
      <c r="T76" s="182">
        <v>1800</v>
      </c>
      <c r="U76" s="182" t="s">
        <v>7966</v>
      </c>
      <c r="V76" s="181">
        <v>32066400</v>
      </c>
      <c r="W76" s="181">
        <v>152315400</v>
      </c>
      <c r="X76" s="178">
        <v>44408</v>
      </c>
      <c r="Y76" s="87" t="s">
        <v>7151</v>
      </c>
      <c r="Z76" s="87" t="s">
        <v>7152</v>
      </c>
      <c r="AA76" s="182" t="s">
        <v>7160</v>
      </c>
    </row>
    <row r="77" spans="1:27" ht="15.75" customHeight="1" x14ac:dyDescent="0.2">
      <c r="A77" s="75" t="s">
        <v>8802</v>
      </c>
      <c r="B77" s="75">
        <v>700376001</v>
      </c>
      <c r="C77" s="75" t="s">
        <v>1422</v>
      </c>
      <c r="D77" s="75" t="s">
        <v>1603</v>
      </c>
      <c r="E77" s="75" t="s">
        <v>6637</v>
      </c>
      <c r="F77" s="75" t="s">
        <v>1604</v>
      </c>
      <c r="G77" s="75" t="s">
        <v>7964</v>
      </c>
      <c r="H77" s="75" t="s">
        <v>1605</v>
      </c>
      <c r="I77" s="75" t="s">
        <v>7450</v>
      </c>
      <c r="J77" s="75" t="s">
        <v>6638</v>
      </c>
      <c r="K77" s="75" t="s">
        <v>1606</v>
      </c>
      <c r="L77" s="75" t="s">
        <v>47</v>
      </c>
      <c r="M77" s="75" t="s">
        <v>769</v>
      </c>
      <c r="N77" s="75" t="s">
        <v>1607</v>
      </c>
      <c r="O77" s="75" t="s">
        <v>1608</v>
      </c>
      <c r="P77" s="75">
        <v>0</v>
      </c>
      <c r="Q77" s="75" t="s">
        <v>45</v>
      </c>
      <c r="R77" s="75" t="s">
        <v>6834</v>
      </c>
      <c r="S77" s="177">
        <v>37970</v>
      </c>
      <c r="T77" s="182">
        <v>1800</v>
      </c>
      <c r="U77" s="182" t="s">
        <v>7966</v>
      </c>
      <c r="V77" s="181">
        <v>48580596</v>
      </c>
      <c r="W77" s="181">
        <v>265042745</v>
      </c>
      <c r="X77" s="178">
        <v>44408</v>
      </c>
      <c r="Y77" s="87" t="s">
        <v>7151</v>
      </c>
      <c r="Z77" s="87" t="s">
        <v>7152</v>
      </c>
      <c r="AA77" s="182" t="s">
        <v>7208</v>
      </c>
    </row>
    <row r="78" spans="1:27" ht="15.75" customHeight="1" x14ac:dyDescent="0.2">
      <c r="A78" s="75" t="s">
        <v>8802</v>
      </c>
      <c r="B78" s="75">
        <v>700376001</v>
      </c>
      <c r="C78" s="75" t="s">
        <v>1422</v>
      </c>
      <c r="D78" s="75" t="s">
        <v>1603</v>
      </c>
      <c r="E78" s="75" t="s">
        <v>6637</v>
      </c>
      <c r="F78" s="75" t="s">
        <v>1604</v>
      </c>
      <c r="G78" s="75" t="s">
        <v>7964</v>
      </c>
      <c r="H78" s="75" t="s">
        <v>1605</v>
      </c>
      <c r="I78" s="75" t="s">
        <v>7450</v>
      </c>
      <c r="J78" s="75" t="s">
        <v>6638</v>
      </c>
      <c r="K78" s="75" t="s">
        <v>1606</v>
      </c>
      <c r="L78" s="75" t="s">
        <v>47</v>
      </c>
      <c r="M78" s="75" t="s">
        <v>769</v>
      </c>
      <c r="N78" s="75" t="s">
        <v>1607</v>
      </c>
      <c r="O78" s="75" t="s">
        <v>1608</v>
      </c>
      <c r="P78" s="75">
        <v>0</v>
      </c>
      <c r="Q78" s="75" t="s">
        <v>45</v>
      </c>
      <c r="R78" s="75" t="s">
        <v>6834</v>
      </c>
      <c r="S78" s="177">
        <v>37970</v>
      </c>
      <c r="T78" s="182">
        <v>1800</v>
      </c>
      <c r="U78" s="182" t="s">
        <v>7966</v>
      </c>
      <c r="V78" s="181">
        <v>18460591</v>
      </c>
      <c r="W78" s="181">
        <v>120450979</v>
      </c>
      <c r="X78" s="178">
        <v>44408</v>
      </c>
      <c r="Y78" s="87" t="s">
        <v>7151</v>
      </c>
      <c r="Z78" s="87" t="s">
        <v>7152</v>
      </c>
      <c r="AA78" s="182" t="s">
        <v>7209</v>
      </c>
    </row>
    <row r="79" spans="1:27" ht="15.75" customHeight="1" x14ac:dyDescent="0.2">
      <c r="A79" s="75" t="s">
        <v>8597</v>
      </c>
      <c r="B79" s="75">
        <v>700175006</v>
      </c>
      <c r="C79" s="75" t="s">
        <v>49</v>
      </c>
      <c r="D79" s="75" t="s">
        <v>3762</v>
      </c>
      <c r="E79" s="75" t="s">
        <v>6655</v>
      </c>
      <c r="F79" s="75" t="s">
        <v>3763</v>
      </c>
      <c r="G79" s="75" t="s">
        <v>6656</v>
      </c>
      <c r="H79" s="75" t="s">
        <v>1415</v>
      </c>
      <c r="I79" s="75" t="s">
        <v>6657</v>
      </c>
      <c r="J79" s="75" t="s">
        <v>6658</v>
      </c>
      <c r="K79" s="75" t="s">
        <v>3764</v>
      </c>
      <c r="L79" s="75" t="s">
        <v>47</v>
      </c>
      <c r="M79" s="75" t="s">
        <v>1286</v>
      </c>
      <c r="N79" s="75" t="s">
        <v>3766</v>
      </c>
      <c r="O79" s="75" t="s">
        <v>3765</v>
      </c>
      <c r="P79" s="75">
        <v>0</v>
      </c>
      <c r="Q79" s="75" t="s">
        <v>84</v>
      </c>
      <c r="R79" s="75" t="s">
        <v>6659</v>
      </c>
      <c r="S79" s="177">
        <v>37970</v>
      </c>
      <c r="T79" s="182">
        <v>1950</v>
      </c>
      <c r="U79" s="182"/>
      <c r="V79" s="181">
        <v>30190688</v>
      </c>
      <c r="W79" s="181">
        <v>249937243</v>
      </c>
      <c r="X79" s="178">
        <v>44408</v>
      </c>
      <c r="Y79" s="87" t="s">
        <v>7151</v>
      </c>
      <c r="Z79" s="87" t="s">
        <v>7152</v>
      </c>
      <c r="AA79" s="182" t="s">
        <v>7210</v>
      </c>
    </row>
    <row r="80" spans="1:27" ht="15.75" customHeight="1" x14ac:dyDescent="0.2">
      <c r="A80" s="75" t="s">
        <v>8470</v>
      </c>
      <c r="B80" s="75">
        <v>702670004</v>
      </c>
      <c r="C80" s="75" t="s">
        <v>1410</v>
      </c>
      <c r="D80" s="75" t="s">
        <v>1651</v>
      </c>
      <c r="E80" s="75" t="s">
        <v>6846</v>
      </c>
      <c r="F80" s="75" t="s">
        <v>1652</v>
      </c>
      <c r="G80" s="75" t="s">
        <v>6847</v>
      </c>
      <c r="H80" s="75" t="s">
        <v>1653</v>
      </c>
      <c r="I80" s="75" t="s">
        <v>6848</v>
      </c>
      <c r="J80" s="75" t="s">
        <v>6849</v>
      </c>
      <c r="K80" s="75" t="s">
        <v>1654</v>
      </c>
      <c r="L80" s="75" t="s">
        <v>47</v>
      </c>
      <c r="M80" s="75" t="s">
        <v>1655</v>
      </c>
      <c r="N80" s="75" t="s">
        <v>1656</v>
      </c>
      <c r="O80" s="75" t="s">
        <v>1657</v>
      </c>
      <c r="P80" s="75">
        <v>0</v>
      </c>
      <c r="Q80" s="75">
        <v>93401</v>
      </c>
      <c r="R80" s="75" t="s">
        <v>6842</v>
      </c>
      <c r="S80" s="177">
        <v>37970</v>
      </c>
      <c r="T80" s="182">
        <v>2150</v>
      </c>
      <c r="U80" s="182"/>
      <c r="V80" s="181">
        <v>24050992</v>
      </c>
      <c r="W80" s="181">
        <v>240585403</v>
      </c>
      <c r="X80" s="178">
        <v>44408</v>
      </c>
      <c r="Y80" s="87" t="s">
        <v>7151</v>
      </c>
      <c r="Z80" s="87" t="s">
        <v>7152</v>
      </c>
      <c r="AA80" s="182" t="s">
        <v>213</v>
      </c>
    </row>
    <row r="81" spans="1:27" ht="15.75" customHeight="1" x14ac:dyDescent="0.2">
      <c r="A81" s="75" t="s">
        <v>8470</v>
      </c>
      <c r="B81" s="75">
        <v>702670004</v>
      </c>
      <c r="C81" s="75" t="s">
        <v>1410</v>
      </c>
      <c r="D81" s="75" t="s">
        <v>1651</v>
      </c>
      <c r="E81" s="75" t="s">
        <v>6846</v>
      </c>
      <c r="F81" s="75" t="s">
        <v>1652</v>
      </c>
      <c r="G81" s="75" t="s">
        <v>6847</v>
      </c>
      <c r="H81" s="75" t="s">
        <v>1653</v>
      </c>
      <c r="I81" s="75" t="s">
        <v>6848</v>
      </c>
      <c r="J81" s="75" t="s">
        <v>6849</v>
      </c>
      <c r="K81" s="75" t="s">
        <v>1654</v>
      </c>
      <c r="L81" s="75" t="s">
        <v>47</v>
      </c>
      <c r="M81" s="75" t="s">
        <v>1655</v>
      </c>
      <c r="N81" s="75" t="s">
        <v>1656</v>
      </c>
      <c r="O81" s="75" t="s">
        <v>1657</v>
      </c>
      <c r="P81" s="75">
        <v>0</v>
      </c>
      <c r="Q81" s="75">
        <v>93401</v>
      </c>
      <c r="R81" s="75" t="s">
        <v>6842</v>
      </c>
      <c r="S81" s="177">
        <v>37970</v>
      </c>
      <c r="T81" s="182">
        <v>2150</v>
      </c>
      <c r="U81" s="182"/>
      <c r="V81" s="181">
        <v>7512037</v>
      </c>
      <c r="W81" s="181">
        <v>55748984</v>
      </c>
      <c r="X81" s="178">
        <v>44408</v>
      </c>
      <c r="Y81" s="87" t="s">
        <v>7151</v>
      </c>
      <c r="Z81" s="87" t="s">
        <v>7152</v>
      </c>
      <c r="AA81" s="182" t="s">
        <v>7154</v>
      </c>
    </row>
    <row r="82" spans="1:27" ht="15.75" customHeight="1" x14ac:dyDescent="0.2">
      <c r="A82" s="75" t="s">
        <v>8470</v>
      </c>
      <c r="B82" s="75">
        <v>702670004</v>
      </c>
      <c r="C82" s="75" t="s">
        <v>1410</v>
      </c>
      <c r="D82" s="75" t="s">
        <v>1651</v>
      </c>
      <c r="E82" s="75" t="s">
        <v>6846</v>
      </c>
      <c r="F82" s="75" t="s">
        <v>1652</v>
      </c>
      <c r="G82" s="75" t="s">
        <v>6847</v>
      </c>
      <c r="H82" s="75" t="s">
        <v>1653</v>
      </c>
      <c r="I82" s="75" t="s">
        <v>6848</v>
      </c>
      <c r="J82" s="75" t="s">
        <v>6849</v>
      </c>
      <c r="K82" s="75" t="s">
        <v>1654</v>
      </c>
      <c r="L82" s="75" t="s">
        <v>47</v>
      </c>
      <c r="M82" s="75" t="s">
        <v>1655</v>
      </c>
      <c r="N82" s="75" t="s">
        <v>1656</v>
      </c>
      <c r="O82" s="75" t="s">
        <v>1657</v>
      </c>
      <c r="P82" s="75">
        <v>0</v>
      </c>
      <c r="Q82" s="75">
        <v>93401</v>
      </c>
      <c r="R82" s="75" t="s">
        <v>6842</v>
      </c>
      <c r="S82" s="177">
        <v>37970</v>
      </c>
      <c r="T82" s="182">
        <v>2150</v>
      </c>
      <c r="U82" s="182"/>
      <c r="V82" s="181">
        <v>23192075</v>
      </c>
      <c r="W82" s="181">
        <v>234975163</v>
      </c>
      <c r="X82" s="178">
        <v>44408</v>
      </c>
      <c r="Y82" s="87" t="s">
        <v>7151</v>
      </c>
      <c r="Z82" s="87" t="s">
        <v>7152</v>
      </c>
      <c r="AA82" s="182" t="s">
        <v>7181</v>
      </c>
    </row>
    <row r="83" spans="1:27" ht="15.75" customHeight="1" x14ac:dyDescent="0.2">
      <c r="A83" s="75" t="s">
        <v>8470</v>
      </c>
      <c r="B83" s="75">
        <v>702670004</v>
      </c>
      <c r="C83" s="75" t="s">
        <v>1410</v>
      </c>
      <c r="D83" s="75" t="s">
        <v>1651</v>
      </c>
      <c r="E83" s="75" t="s">
        <v>6846</v>
      </c>
      <c r="F83" s="75" t="s">
        <v>1652</v>
      </c>
      <c r="G83" s="75" t="s">
        <v>6847</v>
      </c>
      <c r="H83" s="75" t="s">
        <v>1653</v>
      </c>
      <c r="I83" s="75" t="s">
        <v>6848</v>
      </c>
      <c r="J83" s="75" t="s">
        <v>6849</v>
      </c>
      <c r="K83" s="75" t="s">
        <v>1654</v>
      </c>
      <c r="L83" s="75" t="s">
        <v>47</v>
      </c>
      <c r="M83" s="75" t="s">
        <v>1655</v>
      </c>
      <c r="N83" s="75" t="s">
        <v>1656</v>
      </c>
      <c r="O83" s="75" t="s">
        <v>1657</v>
      </c>
      <c r="P83" s="75">
        <v>0</v>
      </c>
      <c r="Q83" s="75">
        <v>93401</v>
      </c>
      <c r="R83" s="75" t="s">
        <v>6842</v>
      </c>
      <c r="S83" s="177">
        <v>37970</v>
      </c>
      <c r="T83" s="182">
        <v>2150</v>
      </c>
      <c r="U83" s="182"/>
      <c r="V83" s="181">
        <v>15161718</v>
      </c>
      <c r="W83" s="181">
        <v>96444440</v>
      </c>
      <c r="X83" s="178">
        <v>44408</v>
      </c>
      <c r="Y83" s="87" t="s">
        <v>7151</v>
      </c>
      <c r="Z83" s="87" t="s">
        <v>7152</v>
      </c>
      <c r="AA83" s="182" t="s">
        <v>7211</v>
      </c>
    </row>
    <row r="84" spans="1:27" ht="15.75" customHeight="1" x14ac:dyDescent="0.2">
      <c r="A84" s="75" t="s">
        <v>8470</v>
      </c>
      <c r="B84" s="75">
        <v>702670004</v>
      </c>
      <c r="C84" s="75" t="s">
        <v>1410</v>
      </c>
      <c r="D84" s="75" t="s">
        <v>1651</v>
      </c>
      <c r="E84" s="75" t="s">
        <v>6846</v>
      </c>
      <c r="F84" s="75" t="s">
        <v>1652</v>
      </c>
      <c r="G84" s="75" t="s">
        <v>6847</v>
      </c>
      <c r="H84" s="75" t="s">
        <v>1653</v>
      </c>
      <c r="I84" s="75" t="s">
        <v>6848</v>
      </c>
      <c r="J84" s="75" t="s">
        <v>6849</v>
      </c>
      <c r="K84" s="75" t="s">
        <v>1654</v>
      </c>
      <c r="L84" s="75" t="s">
        <v>47</v>
      </c>
      <c r="M84" s="75" t="s">
        <v>1655</v>
      </c>
      <c r="N84" s="75" t="s">
        <v>1656</v>
      </c>
      <c r="O84" s="75" t="s">
        <v>1657</v>
      </c>
      <c r="P84" s="75">
        <v>0</v>
      </c>
      <c r="Q84" s="75">
        <v>93401</v>
      </c>
      <c r="R84" s="75" t="s">
        <v>6842</v>
      </c>
      <c r="S84" s="177">
        <v>37970</v>
      </c>
      <c r="T84" s="182">
        <v>2150</v>
      </c>
      <c r="U84" s="182"/>
      <c r="V84" s="181">
        <v>13550941</v>
      </c>
      <c r="W84" s="181">
        <v>108068912</v>
      </c>
      <c r="X84" s="178">
        <v>44408</v>
      </c>
      <c r="Y84" s="87" t="s">
        <v>7151</v>
      </c>
      <c r="Z84" s="87" t="s">
        <v>7152</v>
      </c>
      <c r="AA84" s="182" t="s">
        <v>7212</v>
      </c>
    </row>
    <row r="85" spans="1:27" ht="15.75" customHeight="1" x14ac:dyDescent="0.2">
      <c r="A85" s="75" t="s">
        <v>8470</v>
      </c>
      <c r="B85" s="75">
        <v>702670004</v>
      </c>
      <c r="C85" s="75" t="s">
        <v>1410</v>
      </c>
      <c r="D85" s="75" t="s">
        <v>1651</v>
      </c>
      <c r="E85" s="75" t="s">
        <v>6846</v>
      </c>
      <c r="F85" s="75" t="s">
        <v>1652</v>
      </c>
      <c r="G85" s="75" t="s">
        <v>6847</v>
      </c>
      <c r="H85" s="75" t="s">
        <v>1653</v>
      </c>
      <c r="I85" s="75" t="s">
        <v>6848</v>
      </c>
      <c r="J85" s="75" t="s">
        <v>6849</v>
      </c>
      <c r="K85" s="75" t="s">
        <v>1654</v>
      </c>
      <c r="L85" s="75" t="s">
        <v>47</v>
      </c>
      <c r="M85" s="75" t="s">
        <v>1655</v>
      </c>
      <c r="N85" s="75" t="s">
        <v>1656</v>
      </c>
      <c r="O85" s="75" t="s">
        <v>1657</v>
      </c>
      <c r="P85" s="75">
        <v>0</v>
      </c>
      <c r="Q85" s="75">
        <v>93401</v>
      </c>
      <c r="R85" s="75" t="s">
        <v>6842</v>
      </c>
      <c r="S85" s="177">
        <v>37970</v>
      </c>
      <c r="T85" s="182">
        <v>2150</v>
      </c>
      <c r="U85" s="182"/>
      <c r="V85" s="181">
        <v>6335786</v>
      </c>
      <c r="W85" s="181">
        <v>32264986</v>
      </c>
      <c r="X85" s="178">
        <v>44408</v>
      </c>
      <c r="Y85" s="87" t="s">
        <v>7151</v>
      </c>
      <c r="Z85" s="87" t="s">
        <v>7152</v>
      </c>
      <c r="AA85" s="182" t="s">
        <v>7213</v>
      </c>
    </row>
    <row r="86" spans="1:27" ht="15.75" customHeight="1" x14ac:dyDescent="0.2">
      <c r="A86" s="75" t="s">
        <v>8470</v>
      </c>
      <c r="B86" s="75">
        <v>702670004</v>
      </c>
      <c r="C86" s="75" t="s">
        <v>1410</v>
      </c>
      <c r="D86" s="75" t="s">
        <v>1651</v>
      </c>
      <c r="E86" s="75" t="s">
        <v>6846</v>
      </c>
      <c r="F86" s="75" t="s">
        <v>1652</v>
      </c>
      <c r="G86" s="75" t="s">
        <v>6847</v>
      </c>
      <c r="H86" s="75" t="s">
        <v>1653</v>
      </c>
      <c r="I86" s="75" t="s">
        <v>6848</v>
      </c>
      <c r="J86" s="75" t="s">
        <v>6849</v>
      </c>
      <c r="K86" s="75" t="s">
        <v>1654</v>
      </c>
      <c r="L86" s="75" t="s">
        <v>47</v>
      </c>
      <c r="M86" s="75" t="s">
        <v>1655</v>
      </c>
      <c r="N86" s="75" t="s">
        <v>1656</v>
      </c>
      <c r="O86" s="75" t="s">
        <v>1657</v>
      </c>
      <c r="P86" s="75">
        <v>0</v>
      </c>
      <c r="Q86" s="75">
        <v>93401</v>
      </c>
      <c r="R86" s="75" t="s">
        <v>6842</v>
      </c>
      <c r="S86" s="177">
        <v>37970</v>
      </c>
      <c r="T86" s="182">
        <v>2150</v>
      </c>
      <c r="U86" s="182"/>
      <c r="V86" s="181">
        <v>3652208</v>
      </c>
      <c r="W86" s="181">
        <v>24591455</v>
      </c>
      <c r="X86" s="178">
        <v>44408</v>
      </c>
      <c r="Y86" s="87" t="s">
        <v>7151</v>
      </c>
      <c r="Z86" s="87" t="s">
        <v>7152</v>
      </c>
      <c r="AA86" s="182" t="s">
        <v>7214</v>
      </c>
    </row>
    <row r="87" spans="1:27" ht="15.75" customHeight="1" x14ac:dyDescent="0.2">
      <c r="A87" s="75" t="s">
        <v>8470</v>
      </c>
      <c r="B87" s="75">
        <v>702670004</v>
      </c>
      <c r="C87" s="75" t="s">
        <v>1410</v>
      </c>
      <c r="D87" s="75" t="s">
        <v>1651</v>
      </c>
      <c r="E87" s="75" t="s">
        <v>6846</v>
      </c>
      <c r="F87" s="75" t="s">
        <v>1652</v>
      </c>
      <c r="G87" s="75" t="s">
        <v>6847</v>
      </c>
      <c r="H87" s="75" t="s">
        <v>1653</v>
      </c>
      <c r="I87" s="75" t="s">
        <v>6848</v>
      </c>
      <c r="J87" s="75" t="s">
        <v>6849</v>
      </c>
      <c r="K87" s="75" t="s">
        <v>1654</v>
      </c>
      <c r="L87" s="75" t="s">
        <v>47</v>
      </c>
      <c r="M87" s="75" t="s">
        <v>1655</v>
      </c>
      <c r="N87" s="75" t="s">
        <v>1656</v>
      </c>
      <c r="O87" s="75" t="s">
        <v>1657</v>
      </c>
      <c r="P87" s="75">
        <v>0</v>
      </c>
      <c r="Q87" s="75">
        <v>93401</v>
      </c>
      <c r="R87" s="75" t="s">
        <v>6842</v>
      </c>
      <c r="S87" s="177">
        <v>37970</v>
      </c>
      <c r="T87" s="182">
        <v>2150</v>
      </c>
      <c r="U87" s="182"/>
      <c r="V87" s="181">
        <v>2292740</v>
      </c>
      <c r="W87" s="181">
        <v>39138647</v>
      </c>
      <c r="X87" s="178">
        <v>44408</v>
      </c>
      <c r="Y87" s="87" t="s">
        <v>7151</v>
      </c>
      <c r="Z87" s="87" t="s">
        <v>7152</v>
      </c>
      <c r="AA87" s="182" t="s">
        <v>7187</v>
      </c>
    </row>
    <row r="88" spans="1:27" ht="15.75" customHeight="1" x14ac:dyDescent="0.2">
      <c r="A88" s="75" t="s">
        <v>8470</v>
      </c>
      <c r="B88" s="75">
        <v>702670004</v>
      </c>
      <c r="C88" s="75" t="s">
        <v>1410</v>
      </c>
      <c r="D88" s="75" t="s">
        <v>1651</v>
      </c>
      <c r="E88" s="75" t="s">
        <v>6846</v>
      </c>
      <c r="F88" s="75" t="s">
        <v>1652</v>
      </c>
      <c r="G88" s="75" t="s">
        <v>6847</v>
      </c>
      <c r="H88" s="75" t="s">
        <v>1653</v>
      </c>
      <c r="I88" s="75" t="s">
        <v>6848</v>
      </c>
      <c r="J88" s="75" t="s">
        <v>6849</v>
      </c>
      <c r="K88" s="75" t="s">
        <v>1654</v>
      </c>
      <c r="L88" s="75" t="s">
        <v>47</v>
      </c>
      <c r="M88" s="75" t="s">
        <v>1655</v>
      </c>
      <c r="N88" s="75" t="s">
        <v>1656</v>
      </c>
      <c r="O88" s="75" t="s">
        <v>1657</v>
      </c>
      <c r="P88" s="75">
        <v>0</v>
      </c>
      <c r="Q88" s="75">
        <v>93401</v>
      </c>
      <c r="R88" s="75" t="s">
        <v>6842</v>
      </c>
      <c r="S88" s="177">
        <v>37970</v>
      </c>
      <c r="T88" s="182">
        <v>2150</v>
      </c>
      <c r="U88" s="182"/>
      <c r="V88" s="181">
        <v>25339438</v>
      </c>
      <c r="W88" s="181">
        <v>205475538</v>
      </c>
      <c r="X88" s="178">
        <v>44408</v>
      </c>
      <c r="Y88" s="87" t="s">
        <v>7151</v>
      </c>
      <c r="Z88" s="87" t="s">
        <v>7152</v>
      </c>
      <c r="AA88" s="182" t="s">
        <v>7153</v>
      </c>
    </row>
    <row r="89" spans="1:27" ht="15.75" customHeight="1" x14ac:dyDescent="0.2">
      <c r="A89" s="75" t="s">
        <v>8470</v>
      </c>
      <c r="B89" s="75">
        <v>702670004</v>
      </c>
      <c r="C89" s="75" t="s">
        <v>1410</v>
      </c>
      <c r="D89" s="75" t="s">
        <v>1651</v>
      </c>
      <c r="E89" s="75" t="s">
        <v>6846</v>
      </c>
      <c r="F89" s="75" t="s">
        <v>1652</v>
      </c>
      <c r="G89" s="75" t="s">
        <v>6847</v>
      </c>
      <c r="H89" s="75" t="s">
        <v>1653</v>
      </c>
      <c r="I89" s="75" t="s">
        <v>6848</v>
      </c>
      <c r="J89" s="75" t="s">
        <v>6849</v>
      </c>
      <c r="K89" s="75" t="s">
        <v>1654</v>
      </c>
      <c r="L89" s="75" t="s">
        <v>47</v>
      </c>
      <c r="M89" s="75" t="s">
        <v>1655</v>
      </c>
      <c r="N89" s="75" t="s">
        <v>1656</v>
      </c>
      <c r="O89" s="75" t="s">
        <v>1657</v>
      </c>
      <c r="P89" s="75">
        <v>0</v>
      </c>
      <c r="Q89" s="75">
        <v>93401</v>
      </c>
      <c r="R89" s="75" t="s">
        <v>6842</v>
      </c>
      <c r="S89" s="177">
        <v>37970</v>
      </c>
      <c r="T89" s="182">
        <v>2150</v>
      </c>
      <c r="U89" s="182"/>
      <c r="V89" s="181">
        <v>0</v>
      </c>
      <c r="W89" s="181">
        <v>10730411</v>
      </c>
      <c r="X89" s="178">
        <v>44408</v>
      </c>
      <c r="Y89" s="87" t="s">
        <v>7151</v>
      </c>
      <c r="Z89" s="87" t="s">
        <v>7152</v>
      </c>
      <c r="AA89" s="182" t="s">
        <v>7216</v>
      </c>
    </row>
    <row r="90" spans="1:27" ht="15.75" customHeight="1" x14ac:dyDescent="0.2">
      <c r="A90" s="75" t="s">
        <v>8470</v>
      </c>
      <c r="B90" s="75">
        <v>702670004</v>
      </c>
      <c r="C90" s="75" t="s">
        <v>1410</v>
      </c>
      <c r="D90" s="75" t="s">
        <v>1651</v>
      </c>
      <c r="E90" s="75" t="s">
        <v>6846</v>
      </c>
      <c r="F90" s="75" t="s">
        <v>1652</v>
      </c>
      <c r="G90" s="75" t="s">
        <v>6847</v>
      </c>
      <c r="H90" s="75" t="s">
        <v>1653</v>
      </c>
      <c r="I90" s="75" t="s">
        <v>6848</v>
      </c>
      <c r="J90" s="75" t="s">
        <v>6849</v>
      </c>
      <c r="K90" s="75" t="s">
        <v>1654</v>
      </c>
      <c r="L90" s="75" t="s">
        <v>47</v>
      </c>
      <c r="M90" s="75" t="s">
        <v>1655</v>
      </c>
      <c r="N90" s="75" t="s">
        <v>1656</v>
      </c>
      <c r="O90" s="75" t="s">
        <v>1657</v>
      </c>
      <c r="P90" s="75">
        <v>0</v>
      </c>
      <c r="Q90" s="75">
        <v>93401</v>
      </c>
      <c r="R90" s="75" t="s">
        <v>6842</v>
      </c>
      <c r="S90" s="177">
        <v>37970</v>
      </c>
      <c r="T90" s="182">
        <v>2150</v>
      </c>
      <c r="U90" s="182"/>
      <c r="V90" s="181">
        <v>12024900</v>
      </c>
      <c r="W90" s="181">
        <v>74394048</v>
      </c>
      <c r="X90" s="178">
        <v>44408</v>
      </c>
      <c r="Y90" s="87" t="s">
        <v>7151</v>
      </c>
      <c r="Z90" s="87" t="s">
        <v>7152</v>
      </c>
      <c r="AA90" s="182" t="s">
        <v>71</v>
      </c>
    </row>
    <row r="91" spans="1:27" ht="15.75" customHeight="1" x14ac:dyDescent="0.2">
      <c r="A91" s="75" t="s">
        <v>8470</v>
      </c>
      <c r="B91" s="75">
        <v>702670004</v>
      </c>
      <c r="C91" s="75" t="s">
        <v>1410</v>
      </c>
      <c r="D91" s="75" t="s">
        <v>1651</v>
      </c>
      <c r="E91" s="75" t="s">
        <v>6846</v>
      </c>
      <c r="F91" s="75" t="s">
        <v>1652</v>
      </c>
      <c r="G91" s="75" t="s">
        <v>6847</v>
      </c>
      <c r="H91" s="75" t="s">
        <v>1653</v>
      </c>
      <c r="I91" s="75" t="s">
        <v>6848</v>
      </c>
      <c r="J91" s="75" t="s">
        <v>6849</v>
      </c>
      <c r="K91" s="75" t="s">
        <v>1654</v>
      </c>
      <c r="L91" s="75" t="s">
        <v>47</v>
      </c>
      <c r="M91" s="75" t="s">
        <v>1655</v>
      </c>
      <c r="N91" s="75" t="s">
        <v>1656</v>
      </c>
      <c r="O91" s="75" t="s">
        <v>1657</v>
      </c>
      <c r="P91" s="75">
        <v>0</v>
      </c>
      <c r="Q91" s="75">
        <v>93401</v>
      </c>
      <c r="R91" s="75" t="s">
        <v>6842</v>
      </c>
      <c r="S91" s="177">
        <v>37970</v>
      </c>
      <c r="T91" s="182">
        <v>2150</v>
      </c>
      <c r="U91" s="182"/>
      <c r="V91" s="181">
        <v>5781631</v>
      </c>
      <c r="W91" s="181">
        <v>113779404</v>
      </c>
      <c r="X91" s="178">
        <v>44408</v>
      </c>
      <c r="Y91" s="87" t="s">
        <v>7151</v>
      </c>
      <c r="Z91" s="87" t="s">
        <v>7152</v>
      </c>
      <c r="AA91" s="182" t="s">
        <v>7197</v>
      </c>
    </row>
    <row r="92" spans="1:27" ht="15.75" customHeight="1" x14ac:dyDescent="0.2">
      <c r="A92" s="75" t="s">
        <v>8470</v>
      </c>
      <c r="B92" s="75">
        <v>702670004</v>
      </c>
      <c r="C92" s="75" t="s">
        <v>1410</v>
      </c>
      <c r="D92" s="75" t="s">
        <v>1651</v>
      </c>
      <c r="E92" s="75" t="s">
        <v>6846</v>
      </c>
      <c r="F92" s="75" t="s">
        <v>1652</v>
      </c>
      <c r="G92" s="75" t="s">
        <v>6847</v>
      </c>
      <c r="H92" s="75" t="s">
        <v>1653</v>
      </c>
      <c r="I92" s="75" t="s">
        <v>6848</v>
      </c>
      <c r="J92" s="75" t="s">
        <v>6849</v>
      </c>
      <c r="K92" s="75" t="s">
        <v>1654</v>
      </c>
      <c r="L92" s="75" t="s">
        <v>47</v>
      </c>
      <c r="M92" s="75" t="s">
        <v>1655</v>
      </c>
      <c r="N92" s="75" t="s">
        <v>1656</v>
      </c>
      <c r="O92" s="75" t="s">
        <v>1657</v>
      </c>
      <c r="P92" s="75">
        <v>0</v>
      </c>
      <c r="Q92" s="75">
        <v>93401</v>
      </c>
      <c r="R92" s="75" t="s">
        <v>6842</v>
      </c>
      <c r="S92" s="177">
        <v>37970</v>
      </c>
      <c r="T92" s="182">
        <v>2150</v>
      </c>
      <c r="U92" s="182"/>
      <c r="V92" s="181">
        <v>13698044</v>
      </c>
      <c r="W92" s="181">
        <v>140751093</v>
      </c>
      <c r="X92" s="178">
        <v>44408</v>
      </c>
      <c r="Y92" s="87" t="s">
        <v>7151</v>
      </c>
      <c r="Z92" s="87" t="s">
        <v>7152</v>
      </c>
      <c r="AA92" s="182" t="s">
        <v>7217</v>
      </c>
    </row>
    <row r="93" spans="1:27" ht="15.75" customHeight="1" x14ac:dyDescent="0.2">
      <c r="A93" s="75" t="s">
        <v>8470</v>
      </c>
      <c r="B93" s="75">
        <v>702670004</v>
      </c>
      <c r="C93" s="75" t="s">
        <v>1410</v>
      </c>
      <c r="D93" s="75" t="s">
        <v>1651</v>
      </c>
      <c r="E93" s="75" t="s">
        <v>6846</v>
      </c>
      <c r="F93" s="75" t="s">
        <v>1652</v>
      </c>
      <c r="G93" s="75" t="s">
        <v>6847</v>
      </c>
      <c r="H93" s="75" t="s">
        <v>1653</v>
      </c>
      <c r="I93" s="75" t="s">
        <v>6848</v>
      </c>
      <c r="J93" s="75" t="s">
        <v>6849</v>
      </c>
      <c r="K93" s="75" t="s">
        <v>1654</v>
      </c>
      <c r="L93" s="75" t="s">
        <v>47</v>
      </c>
      <c r="M93" s="75" t="s">
        <v>1655</v>
      </c>
      <c r="N93" s="75" t="s">
        <v>1656</v>
      </c>
      <c r="O93" s="75" t="s">
        <v>1657</v>
      </c>
      <c r="P93" s="75">
        <v>0</v>
      </c>
      <c r="Q93" s="75">
        <v>93401</v>
      </c>
      <c r="R93" s="75" t="s">
        <v>6842</v>
      </c>
      <c r="S93" s="177">
        <v>37970</v>
      </c>
      <c r="T93" s="182">
        <v>2150</v>
      </c>
      <c r="U93" s="182"/>
      <c r="V93" s="181">
        <v>2437047</v>
      </c>
      <c r="W93" s="181">
        <v>38249319</v>
      </c>
      <c r="X93" s="178">
        <v>44408</v>
      </c>
      <c r="Y93" s="87" t="s">
        <v>7151</v>
      </c>
      <c r="Z93" s="87" t="s">
        <v>7152</v>
      </c>
      <c r="AA93" s="182" t="s">
        <v>7170</v>
      </c>
    </row>
    <row r="94" spans="1:27" ht="15.75" customHeight="1" x14ac:dyDescent="0.2">
      <c r="A94" s="75" t="s">
        <v>8470</v>
      </c>
      <c r="B94" s="75">
        <v>702670004</v>
      </c>
      <c r="C94" s="75" t="s">
        <v>1410</v>
      </c>
      <c r="D94" s="75" t="s">
        <v>1651</v>
      </c>
      <c r="E94" s="75" t="s">
        <v>6846</v>
      </c>
      <c r="F94" s="75" t="s">
        <v>1652</v>
      </c>
      <c r="G94" s="75" t="s">
        <v>6847</v>
      </c>
      <c r="H94" s="75" t="s">
        <v>1653</v>
      </c>
      <c r="I94" s="75" t="s">
        <v>6848</v>
      </c>
      <c r="J94" s="75" t="s">
        <v>6849</v>
      </c>
      <c r="K94" s="75" t="s">
        <v>1654</v>
      </c>
      <c r="L94" s="75" t="s">
        <v>47</v>
      </c>
      <c r="M94" s="75" t="s">
        <v>1655</v>
      </c>
      <c r="N94" s="75" t="s">
        <v>1656</v>
      </c>
      <c r="O94" s="75" t="s">
        <v>1657</v>
      </c>
      <c r="P94" s="75">
        <v>0</v>
      </c>
      <c r="Q94" s="75">
        <v>93401</v>
      </c>
      <c r="R94" s="75" t="s">
        <v>6842</v>
      </c>
      <c r="S94" s="177">
        <v>37970</v>
      </c>
      <c r="T94" s="182">
        <v>2150</v>
      </c>
      <c r="U94" s="182"/>
      <c r="V94" s="181">
        <v>15016159</v>
      </c>
      <c r="W94" s="181">
        <v>43909672</v>
      </c>
      <c r="X94" s="178">
        <v>44408</v>
      </c>
      <c r="Y94" s="87" t="s">
        <v>7151</v>
      </c>
      <c r="Z94" s="87" t="s">
        <v>7152</v>
      </c>
      <c r="AA94" s="182" t="s">
        <v>183</v>
      </c>
    </row>
    <row r="95" spans="1:27" ht="15.75" customHeight="1" x14ac:dyDescent="0.2">
      <c r="A95" s="75" t="s">
        <v>8470</v>
      </c>
      <c r="B95" s="75">
        <v>702670004</v>
      </c>
      <c r="C95" s="75" t="s">
        <v>1410</v>
      </c>
      <c r="D95" s="75" t="s">
        <v>1651</v>
      </c>
      <c r="E95" s="75" t="s">
        <v>6846</v>
      </c>
      <c r="F95" s="75" t="s">
        <v>1652</v>
      </c>
      <c r="G95" s="75" t="s">
        <v>6847</v>
      </c>
      <c r="H95" s="75" t="s">
        <v>1653</v>
      </c>
      <c r="I95" s="75" t="s">
        <v>6848</v>
      </c>
      <c r="J95" s="75" t="s">
        <v>6849</v>
      </c>
      <c r="K95" s="75" t="s">
        <v>1654</v>
      </c>
      <c r="L95" s="75" t="s">
        <v>47</v>
      </c>
      <c r="M95" s="75" t="s">
        <v>1655</v>
      </c>
      <c r="N95" s="75" t="s">
        <v>1656</v>
      </c>
      <c r="O95" s="75" t="s">
        <v>1657</v>
      </c>
      <c r="P95" s="75">
        <v>0</v>
      </c>
      <c r="Q95" s="75">
        <v>93401</v>
      </c>
      <c r="R95" s="75" t="s">
        <v>6842</v>
      </c>
      <c r="S95" s="177">
        <v>37970</v>
      </c>
      <c r="T95" s="182">
        <v>2150</v>
      </c>
      <c r="U95" s="182"/>
      <c r="V95" s="181">
        <v>16388601</v>
      </c>
      <c r="W95" s="181">
        <v>54932268</v>
      </c>
      <c r="X95" s="178">
        <v>44408</v>
      </c>
      <c r="Y95" s="87" t="s">
        <v>7151</v>
      </c>
      <c r="Z95" s="87" t="s">
        <v>7152</v>
      </c>
      <c r="AA95" s="182" t="s">
        <v>8188</v>
      </c>
    </row>
    <row r="96" spans="1:27" ht="15.75" customHeight="1" x14ac:dyDescent="0.2">
      <c r="A96" s="75" t="s">
        <v>8371</v>
      </c>
      <c r="B96" s="75">
        <v>711620001</v>
      </c>
      <c r="C96" s="75" t="s">
        <v>73</v>
      </c>
      <c r="D96" s="75" t="s">
        <v>842</v>
      </c>
      <c r="E96" s="75" t="s">
        <v>6497</v>
      </c>
      <c r="F96" s="75" t="s">
        <v>843</v>
      </c>
      <c r="G96" s="75" t="s">
        <v>6498</v>
      </c>
      <c r="H96" s="75" t="s">
        <v>6499</v>
      </c>
      <c r="I96" s="75" t="s">
        <v>6094</v>
      </c>
      <c r="J96" s="75" t="s">
        <v>844</v>
      </c>
      <c r="K96" s="75" t="s">
        <v>845</v>
      </c>
      <c r="L96" s="75" t="s">
        <v>47</v>
      </c>
      <c r="M96" s="75" t="s">
        <v>603</v>
      </c>
      <c r="N96" s="75">
        <v>225589874</v>
      </c>
      <c r="O96" s="75" t="s">
        <v>6000</v>
      </c>
      <c r="P96" s="75">
        <v>0</v>
      </c>
      <c r="Q96" s="75">
        <v>93401</v>
      </c>
      <c r="R96" s="75" t="s">
        <v>6547</v>
      </c>
      <c r="S96" s="177">
        <v>37970</v>
      </c>
      <c r="T96" s="182">
        <v>2260</v>
      </c>
      <c r="U96" s="182"/>
      <c r="V96" s="181">
        <v>0</v>
      </c>
      <c r="W96" s="181">
        <v>29652800</v>
      </c>
      <c r="X96" s="178">
        <v>44408</v>
      </c>
      <c r="Y96" s="87" t="s">
        <v>7151</v>
      </c>
      <c r="Z96" s="87" t="s">
        <v>7152</v>
      </c>
      <c r="AA96" s="182" t="s">
        <v>7211</v>
      </c>
    </row>
    <row r="97" spans="1:27" ht="15.75" customHeight="1" x14ac:dyDescent="0.2">
      <c r="A97" s="75" t="s">
        <v>8371</v>
      </c>
      <c r="B97" s="75">
        <v>711620001</v>
      </c>
      <c r="C97" s="75" t="s">
        <v>73</v>
      </c>
      <c r="D97" s="75" t="s">
        <v>842</v>
      </c>
      <c r="E97" s="75" t="s">
        <v>6497</v>
      </c>
      <c r="F97" s="75" t="s">
        <v>843</v>
      </c>
      <c r="G97" s="75" t="s">
        <v>6498</v>
      </c>
      <c r="H97" s="75" t="s">
        <v>6499</v>
      </c>
      <c r="I97" s="75" t="s">
        <v>6094</v>
      </c>
      <c r="J97" s="75" t="s">
        <v>844</v>
      </c>
      <c r="K97" s="75" t="s">
        <v>845</v>
      </c>
      <c r="L97" s="75" t="s">
        <v>47</v>
      </c>
      <c r="M97" s="75" t="s">
        <v>603</v>
      </c>
      <c r="N97" s="75">
        <v>225589874</v>
      </c>
      <c r="O97" s="75" t="s">
        <v>6000</v>
      </c>
      <c r="P97" s="75">
        <v>0</v>
      </c>
      <c r="Q97" s="75">
        <v>93401</v>
      </c>
      <c r="R97" s="75" t="s">
        <v>6547</v>
      </c>
      <c r="S97" s="177">
        <v>37970</v>
      </c>
      <c r="T97" s="182">
        <v>2260</v>
      </c>
      <c r="U97" s="182"/>
      <c r="V97" s="181">
        <v>57797100</v>
      </c>
      <c r="W97" s="181">
        <v>404965014</v>
      </c>
      <c r="X97" s="178">
        <v>44408</v>
      </c>
      <c r="Y97" s="87" t="s">
        <v>7151</v>
      </c>
      <c r="Z97" s="87" t="s">
        <v>7152</v>
      </c>
      <c r="AA97" s="182" t="s">
        <v>7218</v>
      </c>
    </row>
    <row r="98" spans="1:27" ht="15.75" customHeight="1" x14ac:dyDescent="0.2">
      <c r="A98" s="75" t="s">
        <v>8371</v>
      </c>
      <c r="B98" s="75">
        <v>711620001</v>
      </c>
      <c r="C98" s="75" t="s">
        <v>73</v>
      </c>
      <c r="D98" s="75" t="s">
        <v>842</v>
      </c>
      <c r="E98" s="75" t="s">
        <v>6497</v>
      </c>
      <c r="F98" s="75" t="s">
        <v>843</v>
      </c>
      <c r="G98" s="75" t="s">
        <v>6498</v>
      </c>
      <c r="H98" s="75" t="s">
        <v>6499</v>
      </c>
      <c r="I98" s="75" t="s">
        <v>6094</v>
      </c>
      <c r="J98" s="75" t="s">
        <v>844</v>
      </c>
      <c r="K98" s="75" t="s">
        <v>845</v>
      </c>
      <c r="L98" s="75" t="s">
        <v>47</v>
      </c>
      <c r="M98" s="75" t="s">
        <v>603</v>
      </c>
      <c r="N98" s="75">
        <v>225589874</v>
      </c>
      <c r="O98" s="75" t="s">
        <v>6000</v>
      </c>
      <c r="P98" s="75">
        <v>0</v>
      </c>
      <c r="Q98" s="75">
        <v>93401</v>
      </c>
      <c r="R98" s="75" t="s">
        <v>6547</v>
      </c>
      <c r="S98" s="177">
        <v>37970</v>
      </c>
      <c r="T98" s="182">
        <v>2260</v>
      </c>
      <c r="U98" s="182"/>
      <c r="V98" s="181">
        <v>9619920</v>
      </c>
      <c r="W98" s="181">
        <v>59002176</v>
      </c>
      <c r="X98" s="178">
        <v>44408</v>
      </c>
      <c r="Y98" s="87" t="s">
        <v>7151</v>
      </c>
      <c r="Z98" s="87" t="s">
        <v>7152</v>
      </c>
      <c r="AA98" s="182" t="s">
        <v>7219</v>
      </c>
    </row>
    <row r="99" spans="1:27" ht="15.75" customHeight="1" x14ac:dyDescent="0.2">
      <c r="A99" s="75" t="s">
        <v>8371</v>
      </c>
      <c r="B99" s="75">
        <v>711620001</v>
      </c>
      <c r="C99" s="75" t="s">
        <v>73</v>
      </c>
      <c r="D99" s="75" t="s">
        <v>842</v>
      </c>
      <c r="E99" s="75" t="s">
        <v>6497</v>
      </c>
      <c r="F99" s="75" t="s">
        <v>843</v>
      </c>
      <c r="G99" s="75" t="s">
        <v>6498</v>
      </c>
      <c r="H99" s="75" t="s">
        <v>6499</v>
      </c>
      <c r="I99" s="75" t="s">
        <v>6094</v>
      </c>
      <c r="J99" s="75" t="s">
        <v>844</v>
      </c>
      <c r="K99" s="75" t="s">
        <v>845</v>
      </c>
      <c r="L99" s="75" t="s">
        <v>47</v>
      </c>
      <c r="M99" s="75" t="s">
        <v>603</v>
      </c>
      <c r="N99" s="75">
        <v>225589874</v>
      </c>
      <c r="O99" s="75" t="s">
        <v>6000</v>
      </c>
      <c r="P99" s="75">
        <v>0</v>
      </c>
      <c r="Q99" s="75">
        <v>93401</v>
      </c>
      <c r="R99" s="75" t="s">
        <v>6547</v>
      </c>
      <c r="S99" s="177">
        <v>37970</v>
      </c>
      <c r="T99" s="182">
        <v>2260</v>
      </c>
      <c r="U99" s="182"/>
      <c r="V99" s="181">
        <v>7856268</v>
      </c>
      <c r="W99" s="181">
        <v>55955868</v>
      </c>
      <c r="X99" s="178">
        <v>44408</v>
      </c>
      <c r="Y99" s="87" t="s">
        <v>7151</v>
      </c>
      <c r="Z99" s="87" t="s">
        <v>7152</v>
      </c>
      <c r="AA99" s="182" t="s">
        <v>7220</v>
      </c>
    </row>
    <row r="100" spans="1:27" ht="15.75" customHeight="1" x14ac:dyDescent="0.2">
      <c r="A100" s="75" t="s">
        <v>8371</v>
      </c>
      <c r="B100" s="75">
        <v>711620001</v>
      </c>
      <c r="C100" s="75" t="s">
        <v>73</v>
      </c>
      <c r="D100" s="75" t="s">
        <v>842</v>
      </c>
      <c r="E100" s="75" t="s">
        <v>6497</v>
      </c>
      <c r="F100" s="75" t="s">
        <v>843</v>
      </c>
      <c r="G100" s="75" t="s">
        <v>6498</v>
      </c>
      <c r="H100" s="75" t="s">
        <v>6499</v>
      </c>
      <c r="I100" s="75" t="s">
        <v>6094</v>
      </c>
      <c r="J100" s="75" t="s">
        <v>844</v>
      </c>
      <c r="K100" s="75" t="s">
        <v>845</v>
      </c>
      <c r="L100" s="75" t="s">
        <v>47</v>
      </c>
      <c r="M100" s="75" t="s">
        <v>603</v>
      </c>
      <c r="N100" s="75">
        <v>225589874</v>
      </c>
      <c r="O100" s="75" t="s">
        <v>6000</v>
      </c>
      <c r="P100" s="75">
        <v>0</v>
      </c>
      <c r="Q100" s="75">
        <v>93401</v>
      </c>
      <c r="R100" s="75" t="s">
        <v>6547</v>
      </c>
      <c r="S100" s="177">
        <v>37970</v>
      </c>
      <c r="T100" s="182">
        <v>2260</v>
      </c>
      <c r="U100" s="182"/>
      <c r="V100" s="181">
        <v>7413200</v>
      </c>
      <c r="W100" s="181">
        <v>103488272</v>
      </c>
      <c r="X100" s="178">
        <v>44408</v>
      </c>
      <c r="Y100" s="87" t="s">
        <v>7151</v>
      </c>
      <c r="Z100" s="87" t="s">
        <v>7152</v>
      </c>
      <c r="AA100" s="182" t="s">
        <v>7206</v>
      </c>
    </row>
    <row r="101" spans="1:27" ht="15.75" customHeight="1" x14ac:dyDescent="0.2">
      <c r="A101" s="75" t="s">
        <v>8379</v>
      </c>
      <c r="B101" s="75">
        <v>713523003</v>
      </c>
      <c r="C101" s="75" t="s">
        <v>73</v>
      </c>
      <c r="D101" s="75" t="s">
        <v>891</v>
      </c>
      <c r="E101" s="75" t="s">
        <v>6390</v>
      </c>
      <c r="F101" s="75" t="s">
        <v>892</v>
      </c>
      <c r="G101" s="75" t="s">
        <v>6391</v>
      </c>
      <c r="H101" s="75" t="s">
        <v>814</v>
      </c>
      <c r="I101" s="75" t="s">
        <v>6392</v>
      </c>
      <c r="J101" s="75" t="s">
        <v>893</v>
      </c>
      <c r="K101" s="75" t="s">
        <v>6394</v>
      </c>
      <c r="L101" s="75" t="s">
        <v>5591</v>
      </c>
      <c r="M101" s="75" t="s">
        <v>894</v>
      </c>
      <c r="N101" s="75" t="s">
        <v>895</v>
      </c>
      <c r="O101" s="75" t="s">
        <v>6393</v>
      </c>
      <c r="P101" s="75" t="s">
        <v>6395</v>
      </c>
      <c r="Q101" s="75" t="s">
        <v>375</v>
      </c>
      <c r="R101" s="75" t="s">
        <v>6471</v>
      </c>
      <c r="S101" s="177">
        <v>37970</v>
      </c>
      <c r="T101" s="182">
        <v>2330</v>
      </c>
      <c r="U101" s="182" t="s">
        <v>7932</v>
      </c>
      <c r="V101" s="181">
        <v>10612944</v>
      </c>
      <c r="W101" s="181">
        <v>33365417</v>
      </c>
      <c r="X101" s="178">
        <v>44408</v>
      </c>
      <c r="Y101" s="87" t="s">
        <v>7151</v>
      </c>
      <c r="Z101" s="87" t="s">
        <v>7152</v>
      </c>
      <c r="AA101" s="182" t="s">
        <v>7221</v>
      </c>
    </row>
    <row r="102" spans="1:27" ht="15.75" customHeight="1" x14ac:dyDescent="0.2">
      <c r="A102" s="75" t="s">
        <v>8379</v>
      </c>
      <c r="B102" s="75">
        <v>713523003</v>
      </c>
      <c r="C102" s="75" t="s">
        <v>73</v>
      </c>
      <c r="D102" s="75" t="s">
        <v>891</v>
      </c>
      <c r="E102" s="75" t="s">
        <v>6390</v>
      </c>
      <c r="F102" s="75" t="s">
        <v>892</v>
      </c>
      <c r="G102" s="75" t="s">
        <v>6391</v>
      </c>
      <c r="H102" s="75" t="s">
        <v>814</v>
      </c>
      <c r="I102" s="75" t="s">
        <v>6392</v>
      </c>
      <c r="J102" s="75" t="s">
        <v>893</v>
      </c>
      <c r="K102" s="75" t="s">
        <v>6394</v>
      </c>
      <c r="L102" s="75" t="s">
        <v>5591</v>
      </c>
      <c r="M102" s="75" t="s">
        <v>894</v>
      </c>
      <c r="N102" s="75" t="s">
        <v>895</v>
      </c>
      <c r="O102" s="75" t="s">
        <v>6393</v>
      </c>
      <c r="P102" s="75" t="s">
        <v>6395</v>
      </c>
      <c r="Q102" s="75" t="s">
        <v>375</v>
      </c>
      <c r="R102" s="75" t="s">
        <v>6471</v>
      </c>
      <c r="S102" s="177">
        <v>37970</v>
      </c>
      <c r="T102" s="182">
        <v>2330</v>
      </c>
      <c r="U102" s="182" t="s">
        <v>7932</v>
      </c>
      <c r="V102" s="181">
        <v>9551631</v>
      </c>
      <c r="W102" s="181">
        <v>62616349</v>
      </c>
      <c r="X102" s="178">
        <v>44408</v>
      </c>
      <c r="Y102" s="87" t="s">
        <v>7151</v>
      </c>
      <c r="Z102" s="87" t="s">
        <v>7152</v>
      </c>
      <c r="AA102" s="182" t="s">
        <v>7222</v>
      </c>
    </row>
    <row r="103" spans="1:27" ht="15.75" customHeight="1" x14ac:dyDescent="0.2">
      <c r="A103" s="75" t="s">
        <v>8379</v>
      </c>
      <c r="B103" s="75">
        <v>713523003</v>
      </c>
      <c r="C103" s="75" t="s">
        <v>73</v>
      </c>
      <c r="D103" s="75" t="s">
        <v>891</v>
      </c>
      <c r="E103" s="75" t="s">
        <v>6390</v>
      </c>
      <c r="F103" s="75" t="s">
        <v>892</v>
      </c>
      <c r="G103" s="75" t="s">
        <v>6391</v>
      </c>
      <c r="H103" s="75" t="s">
        <v>814</v>
      </c>
      <c r="I103" s="75" t="s">
        <v>6392</v>
      </c>
      <c r="J103" s="75" t="s">
        <v>893</v>
      </c>
      <c r="K103" s="75" t="s">
        <v>6394</v>
      </c>
      <c r="L103" s="75" t="s">
        <v>5591</v>
      </c>
      <c r="M103" s="75" t="s">
        <v>894</v>
      </c>
      <c r="N103" s="75" t="s">
        <v>895</v>
      </c>
      <c r="O103" s="75" t="s">
        <v>6393</v>
      </c>
      <c r="P103" s="75" t="s">
        <v>6395</v>
      </c>
      <c r="Q103" s="75" t="s">
        <v>375</v>
      </c>
      <c r="R103" s="75" t="s">
        <v>6471</v>
      </c>
      <c r="S103" s="177">
        <v>37970</v>
      </c>
      <c r="T103" s="182">
        <v>2330</v>
      </c>
      <c r="U103" s="182" t="s">
        <v>7932</v>
      </c>
      <c r="V103" s="181">
        <v>52876785</v>
      </c>
      <c r="W103" s="181">
        <v>152861373</v>
      </c>
      <c r="X103" s="178">
        <v>44408</v>
      </c>
      <c r="Y103" s="87" t="s">
        <v>7151</v>
      </c>
      <c r="Z103" s="87" t="s">
        <v>7152</v>
      </c>
      <c r="AA103" s="182" t="s">
        <v>7223</v>
      </c>
    </row>
    <row r="104" spans="1:27" ht="15.75" customHeight="1" x14ac:dyDescent="0.2">
      <c r="A104" s="75" t="s">
        <v>8379</v>
      </c>
      <c r="B104" s="75">
        <v>713523003</v>
      </c>
      <c r="C104" s="75" t="s">
        <v>73</v>
      </c>
      <c r="D104" s="75" t="s">
        <v>891</v>
      </c>
      <c r="E104" s="75" t="s">
        <v>6390</v>
      </c>
      <c r="F104" s="75" t="s">
        <v>892</v>
      </c>
      <c r="G104" s="75" t="s">
        <v>6391</v>
      </c>
      <c r="H104" s="75" t="s">
        <v>814</v>
      </c>
      <c r="I104" s="75" t="s">
        <v>6392</v>
      </c>
      <c r="J104" s="75" t="s">
        <v>893</v>
      </c>
      <c r="K104" s="75" t="s">
        <v>6394</v>
      </c>
      <c r="L104" s="75" t="s">
        <v>5591</v>
      </c>
      <c r="M104" s="75" t="s">
        <v>894</v>
      </c>
      <c r="N104" s="75" t="s">
        <v>895</v>
      </c>
      <c r="O104" s="75" t="s">
        <v>6393</v>
      </c>
      <c r="P104" s="75" t="s">
        <v>6395</v>
      </c>
      <c r="Q104" s="75" t="s">
        <v>375</v>
      </c>
      <c r="R104" s="75" t="s">
        <v>6471</v>
      </c>
      <c r="S104" s="177">
        <v>37970</v>
      </c>
      <c r="T104" s="182">
        <v>2330</v>
      </c>
      <c r="U104" s="182" t="s">
        <v>7932</v>
      </c>
      <c r="V104" s="181">
        <v>18277824</v>
      </c>
      <c r="W104" s="181">
        <v>73111368</v>
      </c>
      <c r="X104" s="178">
        <v>44408</v>
      </c>
      <c r="Y104" s="87" t="s">
        <v>7151</v>
      </c>
      <c r="Z104" s="87" t="s">
        <v>7152</v>
      </c>
      <c r="AA104" s="182" t="s">
        <v>7163</v>
      </c>
    </row>
    <row r="105" spans="1:27" ht="15.75" customHeight="1" x14ac:dyDescent="0.2">
      <c r="A105" s="75" t="s">
        <v>8379</v>
      </c>
      <c r="B105" s="75">
        <v>713523003</v>
      </c>
      <c r="C105" s="75" t="s">
        <v>73</v>
      </c>
      <c r="D105" s="75" t="s">
        <v>891</v>
      </c>
      <c r="E105" s="75" t="s">
        <v>6390</v>
      </c>
      <c r="F105" s="75" t="s">
        <v>892</v>
      </c>
      <c r="G105" s="75" t="s">
        <v>6391</v>
      </c>
      <c r="H105" s="75" t="s">
        <v>814</v>
      </c>
      <c r="I105" s="75" t="s">
        <v>6392</v>
      </c>
      <c r="J105" s="75" t="s">
        <v>893</v>
      </c>
      <c r="K105" s="75" t="s">
        <v>6394</v>
      </c>
      <c r="L105" s="75" t="s">
        <v>5591</v>
      </c>
      <c r="M105" s="75" t="s">
        <v>894</v>
      </c>
      <c r="N105" s="75" t="s">
        <v>895</v>
      </c>
      <c r="O105" s="75" t="s">
        <v>6393</v>
      </c>
      <c r="P105" s="75" t="s">
        <v>6395</v>
      </c>
      <c r="Q105" s="75" t="s">
        <v>375</v>
      </c>
      <c r="R105" s="75" t="s">
        <v>6471</v>
      </c>
      <c r="S105" s="177">
        <v>37970</v>
      </c>
      <c r="T105" s="182">
        <v>2330</v>
      </c>
      <c r="U105" s="182" t="s">
        <v>7932</v>
      </c>
      <c r="V105" s="181">
        <v>8225013</v>
      </c>
      <c r="W105" s="181">
        <v>61997261</v>
      </c>
      <c r="X105" s="178">
        <v>44408</v>
      </c>
      <c r="Y105" s="87" t="s">
        <v>7151</v>
      </c>
      <c r="Z105" s="87" t="s">
        <v>7152</v>
      </c>
      <c r="AA105" s="182" t="s">
        <v>7224</v>
      </c>
    </row>
    <row r="106" spans="1:27" ht="15.75" customHeight="1" x14ac:dyDescent="0.2">
      <c r="A106" s="75" t="s">
        <v>8379</v>
      </c>
      <c r="B106" s="75">
        <v>713523003</v>
      </c>
      <c r="C106" s="75" t="s">
        <v>73</v>
      </c>
      <c r="D106" s="75" t="s">
        <v>891</v>
      </c>
      <c r="E106" s="75" t="s">
        <v>6390</v>
      </c>
      <c r="F106" s="75" t="s">
        <v>892</v>
      </c>
      <c r="G106" s="75" t="s">
        <v>6391</v>
      </c>
      <c r="H106" s="75" t="s">
        <v>814</v>
      </c>
      <c r="I106" s="75" t="s">
        <v>6392</v>
      </c>
      <c r="J106" s="75" t="s">
        <v>893</v>
      </c>
      <c r="K106" s="75" t="s">
        <v>6394</v>
      </c>
      <c r="L106" s="75" t="s">
        <v>5591</v>
      </c>
      <c r="M106" s="75" t="s">
        <v>894</v>
      </c>
      <c r="N106" s="75" t="s">
        <v>895</v>
      </c>
      <c r="O106" s="75" t="s">
        <v>6393</v>
      </c>
      <c r="P106" s="75" t="s">
        <v>6395</v>
      </c>
      <c r="Q106" s="75" t="s">
        <v>375</v>
      </c>
      <c r="R106" s="75" t="s">
        <v>6471</v>
      </c>
      <c r="S106" s="177">
        <v>37970</v>
      </c>
      <c r="T106" s="182">
        <v>2330</v>
      </c>
      <c r="U106" s="182" t="s">
        <v>7932</v>
      </c>
      <c r="V106" s="181">
        <v>0</v>
      </c>
      <c r="W106" s="181">
        <v>38915506</v>
      </c>
      <c r="X106" s="178">
        <v>44408</v>
      </c>
      <c r="Y106" s="87" t="s">
        <v>7151</v>
      </c>
      <c r="Z106" s="87" t="s">
        <v>7152</v>
      </c>
      <c r="AA106" s="182" t="s">
        <v>7186</v>
      </c>
    </row>
    <row r="107" spans="1:27" ht="15.75" customHeight="1" x14ac:dyDescent="0.2">
      <c r="A107" s="75" t="s">
        <v>8379</v>
      </c>
      <c r="B107" s="75">
        <v>713523003</v>
      </c>
      <c r="C107" s="75" t="s">
        <v>73</v>
      </c>
      <c r="D107" s="75" t="s">
        <v>891</v>
      </c>
      <c r="E107" s="75" t="s">
        <v>6390</v>
      </c>
      <c r="F107" s="75" t="s">
        <v>892</v>
      </c>
      <c r="G107" s="75" t="s">
        <v>6391</v>
      </c>
      <c r="H107" s="75" t="s">
        <v>814</v>
      </c>
      <c r="I107" s="75" t="s">
        <v>6392</v>
      </c>
      <c r="J107" s="75" t="s">
        <v>893</v>
      </c>
      <c r="K107" s="75" t="s">
        <v>6394</v>
      </c>
      <c r="L107" s="75" t="s">
        <v>5591</v>
      </c>
      <c r="M107" s="75" t="s">
        <v>894</v>
      </c>
      <c r="N107" s="75" t="s">
        <v>895</v>
      </c>
      <c r="O107" s="75" t="s">
        <v>6393</v>
      </c>
      <c r="P107" s="75" t="s">
        <v>6395</v>
      </c>
      <c r="Q107" s="75" t="s">
        <v>375</v>
      </c>
      <c r="R107" s="75" t="s">
        <v>6471</v>
      </c>
      <c r="S107" s="177">
        <v>37970</v>
      </c>
      <c r="T107" s="182">
        <v>2330</v>
      </c>
      <c r="U107" s="182" t="s">
        <v>7932</v>
      </c>
      <c r="V107" s="181">
        <v>14150560</v>
      </c>
      <c r="W107" s="181">
        <v>387090980</v>
      </c>
      <c r="X107" s="178">
        <v>44408</v>
      </c>
      <c r="Y107" s="87" t="s">
        <v>7151</v>
      </c>
      <c r="Z107" s="87" t="s">
        <v>7152</v>
      </c>
      <c r="AA107" s="182" t="s">
        <v>7187</v>
      </c>
    </row>
    <row r="108" spans="1:27" ht="15.75" customHeight="1" x14ac:dyDescent="0.2">
      <c r="A108" s="75" t="s">
        <v>8379</v>
      </c>
      <c r="B108" s="75">
        <v>713523003</v>
      </c>
      <c r="C108" s="75" t="s">
        <v>73</v>
      </c>
      <c r="D108" s="75" t="s">
        <v>891</v>
      </c>
      <c r="E108" s="75" t="s">
        <v>6390</v>
      </c>
      <c r="F108" s="75" t="s">
        <v>892</v>
      </c>
      <c r="G108" s="75" t="s">
        <v>6391</v>
      </c>
      <c r="H108" s="75" t="s">
        <v>814</v>
      </c>
      <c r="I108" s="75" t="s">
        <v>6392</v>
      </c>
      <c r="J108" s="75" t="s">
        <v>893</v>
      </c>
      <c r="K108" s="75" t="s">
        <v>6394</v>
      </c>
      <c r="L108" s="75" t="s">
        <v>5591</v>
      </c>
      <c r="M108" s="75" t="s">
        <v>894</v>
      </c>
      <c r="N108" s="75" t="s">
        <v>895</v>
      </c>
      <c r="O108" s="75" t="s">
        <v>6393</v>
      </c>
      <c r="P108" s="75" t="s">
        <v>6395</v>
      </c>
      <c r="Q108" s="75" t="s">
        <v>375</v>
      </c>
      <c r="R108" s="75" t="s">
        <v>6471</v>
      </c>
      <c r="S108" s="177">
        <v>37970</v>
      </c>
      <c r="T108" s="182">
        <v>2330</v>
      </c>
      <c r="U108" s="182" t="s">
        <v>7932</v>
      </c>
      <c r="V108" s="181">
        <v>10752690</v>
      </c>
      <c r="W108" s="181">
        <v>153602526</v>
      </c>
      <c r="X108" s="178">
        <v>44408</v>
      </c>
      <c r="Y108" s="87" t="s">
        <v>7151</v>
      </c>
      <c r="Z108" s="87" t="s">
        <v>7152</v>
      </c>
      <c r="AA108" s="182" t="s">
        <v>7225</v>
      </c>
    </row>
    <row r="109" spans="1:27" ht="15.75" customHeight="1" x14ac:dyDescent="0.2">
      <c r="A109" s="75" t="s">
        <v>8379</v>
      </c>
      <c r="B109" s="75">
        <v>713523003</v>
      </c>
      <c r="C109" s="75" t="s">
        <v>73</v>
      </c>
      <c r="D109" s="75" t="s">
        <v>891</v>
      </c>
      <c r="E109" s="75" t="s">
        <v>6390</v>
      </c>
      <c r="F109" s="75" t="s">
        <v>892</v>
      </c>
      <c r="G109" s="75" t="s">
        <v>6391</v>
      </c>
      <c r="H109" s="75" t="s">
        <v>814</v>
      </c>
      <c r="I109" s="75" t="s">
        <v>6392</v>
      </c>
      <c r="J109" s="75" t="s">
        <v>893</v>
      </c>
      <c r="K109" s="75" t="s">
        <v>6394</v>
      </c>
      <c r="L109" s="75" t="s">
        <v>5591</v>
      </c>
      <c r="M109" s="75" t="s">
        <v>894</v>
      </c>
      <c r="N109" s="75" t="s">
        <v>895</v>
      </c>
      <c r="O109" s="75" t="s">
        <v>6393</v>
      </c>
      <c r="P109" s="75" t="s">
        <v>6395</v>
      </c>
      <c r="Q109" s="75" t="s">
        <v>375</v>
      </c>
      <c r="R109" s="75" t="s">
        <v>6471</v>
      </c>
      <c r="S109" s="177">
        <v>37970</v>
      </c>
      <c r="T109" s="182">
        <v>2330</v>
      </c>
      <c r="U109" s="182" t="s">
        <v>7932</v>
      </c>
      <c r="V109" s="181">
        <v>46254747</v>
      </c>
      <c r="W109" s="181">
        <v>138046217</v>
      </c>
      <c r="X109" s="178">
        <v>44408</v>
      </c>
      <c r="Y109" s="87" t="s">
        <v>7151</v>
      </c>
      <c r="Z109" s="87" t="s">
        <v>7152</v>
      </c>
      <c r="AA109" s="182" t="s">
        <v>7176</v>
      </c>
    </row>
    <row r="110" spans="1:27" ht="15.75" customHeight="1" x14ac:dyDescent="0.2">
      <c r="A110" s="75" t="s">
        <v>8379</v>
      </c>
      <c r="B110" s="75">
        <v>713523003</v>
      </c>
      <c r="C110" s="75" t="s">
        <v>73</v>
      </c>
      <c r="D110" s="75" t="s">
        <v>891</v>
      </c>
      <c r="E110" s="75" t="s">
        <v>6390</v>
      </c>
      <c r="F110" s="75" t="s">
        <v>892</v>
      </c>
      <c r="G110" s="75" t="s">
        <v>6391</v>
      </c>
      <c r="H110" s="75" t="s">
        <v>814</v>
      </c>
      <c r="I110" s="75" t="s">
        <v>6392</v>
      </c>
      <c r="J110" s="75" t="s">
        <v>893</v>
      </c>
      <c r="K110" s="75" t="s">
        <v>6394</v>
      </c>
      <c r="L110" s="75" t="s">
        <v>5591</v>
      </c>
      <c r="M110" s="75" t="s">
        <v>894</v>
      </c>
      <c r="N110" s="75" t="s">
        <v>895</v>
      </c>
      <c r="O110" s="75" t="s">
        <v>6393</v>
      </c>
      <c r="P110" s="75" t="s">
        <v>6395</v>
      </c>
      <c r="Q110" s="75" t="s">
        <v>375</v>
      </c>
      <c r="R110" s="75" t="s">
        <v>6471</v>
      </c>
      <c r="S110" s="177">
        <v>37970</v>
      </c>
      <c r="T110" s="182">
        <v>2330</v>
      </c>
      <c r="U110" s="182" t="s">
        <v>7932</v>
      </c>
      <c r="V110" s="181">
        <v>7075312</v>
      </c>
      <c r="W110" s="181">
        <v>107898278</v>
      </c>
      <c r="X110" s="178">
        <v>44408</v>
      </c>
      <c r="Y110" s="87" t="s">
        <v>7151</v>
      </c>
      <c r="Z110" s="87" t="s">
        <v>7152</v>
      </c>
      <c r="AA110" s="182" t="s">
        <v>8192</v>
      </c>
    </row>
    <row r="111" spans="1:27" ht="15.75" customHeight="1" x14ac:dyDescent="0.2">
      <c r="A111" s="75" t="s">
        <v>8392</v>
      </c>
      <c r="B111" s="75">
        <v>700028100</v>
      </c>
      <c r="C111" s="75" t="s">
        <v>49</v>
      </c>
      <c r="D111" s="75" t="s">
        <v>1005</v>
      </c>
      <c r="E111" s="75" t="s">
        <v>6886</v>
      </c>
      <c r="F111" s="75" t="s">
        <v>1006</v>
      </c>
      <c r="G111" s="75" t="s">
        <v>6887</v>
      </c>
      <c r="H111" s="75" t="s">
        <v>1007</v>
      </c>
      <c r="I111" s="75" t="s">
        <v>6888</v>
      </c>
      <c r="J111" s="75" t="s">
        <v>8118</v>
      </c>
      <c r="K111" s="75" t="s">
        <v>1008</v>
      </c>
      <c r="L111" s="75" t="s">
        <v>47</v>
      </c>
      <c r="M111" s="75" t="s">
        <v>658</v>
      </c>
      <c r="N111" s="75" t="s">
        <v>6098</v>
      </c>
      <c r="O111" s="75" t="s">
        <v>1009</v>
      </c>
      <c r="P111" s="75">
        <v>0</v>
      </c>
      <c r="Q111" s="75">
        <v>93401</v>
      </c>
      <c r="R111" s="75" t="s">
        <v>6968</v>
      </c>
      <c r="S111" s="177">
        <v>37970</v>
      </c>
      <c r="T111" s="182">
        <v>2450</v>
      </c>
      <c r="U111" s="182"/>
      <c r="V111" s="181">
        <v>11325025</v>
      </c>
      <c r="W111" s="181">
        <v>111042368</v>
      </c>
      <c r="X111" s="178">
        <v>44408</v>
      </c>
      <c r="Y111" s="87" t="s">
        <v>7151</v>
      </c>
      <c r="Z111" s="87" t="s">
        <v>7152</v>
      </c>
      <c r="AA111" s="182" t="s">
        <v>7183</v>
      </c>
    </row>
    <row r="112" spans="1:27" ht="15.75" customHeight="1" x14ac:dyDescent="0.2">
      <c r="A112" s="75" t="s">
        <v>8392</v>
      </c>
      <c r="B112" s="75">
        <v>700028100</v>
      </c>
      <c r="C112" s="75" t="s">
        <v>49</v>
      </c>
      <c r="D112" s="75" t="s">
        <v>1005</v>
      </c>
      <c r="E112" s="75" t="s">
        <v>6886</v>
      </c>
      <c r="F112" s="75" t="s">
        <v>1006</v>
      </c>
      <c r="G112" s="75" t="s">
        <v>6887</v>
      </c>
      <c r="H112" s="75" t="s">
        <v>1007</v>
      </c>
      <c r="I112" s="75" t="s">
        <v>6888</v>
      </c>
      <c r="J112" s="75" t="s">
        <v>8118</v>
      </c>
      <c r="K112" s="75" t="s">
        <v>1008</v>
      </c>
      <c r="L112" s="75" t="s">
        <v>47</v>
      </c>
      <c r="M112" s="75" t="s">
        <v>658</v>
      </c>
      <c r="N112" s="75" t="s">
        <v>6098</v>
      </c>
      <c r="O112" s="75" t="s">
        <v>1009</v>
      </c>
      <c r="P112" s="75">
        <v>0</v>
      </c>
      <c r="Q112" s="75">
        <v>93401</v>
      </c>
      <c r="R112" s="75" t="s">
        <v>6968</v>
      </c>
      <c r="S112" s="177">
        <v>37970</v>
      </c>
      <c r="T112" s="182">
        <v>2450</v>
      </c>
      <c r="U112" s="182"/>
      <c r="V112" s="181">
        <v>17911657</v>
      </c>
      <c r="W112" s="181">
        <v>182409355</v>
      </c>
      <c r="X112" s="178">
        <v>44408</v>
      </c>
      <c r="Y112" s="87" t="s">
        <v>7151</v>
      </c>
      <c r="Z112" s="87" t="s">
        <v>7152</v>
      </c>
      <c r="AA112" s="182" t="s">
        <v>7226</v>
      </c>
    </row>
    <row r="113" spans="1:27" ht="15.75" customHeight="1" x14ac:dyDescent="0.2">
      <c r="A113" s="75" t="s">
        <v>8397</v>
      </c>
      <c r="B113" s="75">
        <v>708781002</v>
      </c>
      <c r="C113" s="75" t="s">
        <v>73</v>
      </c>
      <c r="D113" s="75" t="s">
        <v>1040</v>
      </c>
      <c r="E113" s="75" t="s">
        <v>6864</v>
      </c>
      <c r="F113" s="75" t="s">
        <v>1041</v>
      </c>
      <c r="G113" s="75" t="s">
        <v>6884</v>
      </c>
      <c r="H113" s="75" t="s">
        <v>976</v>
      </c>
      <c r="I113" s="75" t="s">
        <v>6885</v>
      </c>
      <c r="J113" s="75" t="s">
        <v>5872</v>
      </c>
      <c r="K113" s="75" t="s">
        <v>1043</v>
      </c>
      <c r="L113" s="75" t="s">
        <v>47</v>
      </c>
      <c r="M113" s="75" t="s">
        <v>1045</v>
      </c>
      <c r="N113" s="75" t="s">
        <v>1044</v>
      </c>
      <c r="O113" s="75" t="s">
        <v>1042</v>
      </c>
      <c r="P113" s="75">
        <v>0</v>
      </c>
      <c r="Q113" s="75">
        <v>93101</v>
      </c>
      <c r="R113" s="75" t="s">
        <v>6863</v>
      </c>
      <c r="S113" s="177">
        <v>37970</v>
      </c>
      <c r="T113" s="182">
        <v>2550</v>
      </c>
      <c r="U113" s="182"/>
      <c r="V113" s="181">
        <v>0</v>
      </c>
      <c r="W113" s="181">
        <v>145071907</v>
      </c>
      <c r="X113" s="178">
        <v>44408</v>
      </c>
      <c r="Y113" s="87" t="s">
        <v>7151</v>
      </c>
      <c r="Z113" s="87" t="s">
        <v>7152</v>
      </c>
      <c r="AA113" s="182" t="s">
        <v>7227</v>
      </c>
    </row>
    <row r="114" spans="1:27" ht="15.75" customHeight="1" x14ac:dyDescent="0.2">
      <c r="A114" s="75" t="s">
        <v>8397</v>
      </c>
      <c r="B114" s="75">
        <v>708781002</v>
      </c>
      <c r="C114" s="75" t="s">
        <v>73</v>
      </c>
      <c r="D114" s="75" t="s">
        <v>1040</v>
      </c>
      <c r="E114" s="75" t="s">
        <v>6864</v>
      </c>
      <c r="F114" s="75" t="s">
        <v>1041</v>
      </c>
      <c r="G114" s="75" t="s">
        <v>6884</v>
      </c>
      <c r="H114" s="75" t="s">
        <v>976</v>
      </c>
      <c r="I114" s="75" t="s">
        <v>6885</v>
      </c>
      <c r="J114" s="75" t="s">
        <v>5872</v>
      </c>
      <c r="K114" s="75" t="s">
        <v>1043</v>
      </c>
      <c r="L114" s="75" t="s">
        <v>47</v>
      </c>
      <c r="M114" s="75" t="s">
        <v>1045</v>
      </c>
      <c r="N114" s="75" t="s">
        <v>1044</v>
      </c>
      <c r="O114" s="75" t="s">
        <v>1042</v>
      </c>
      <c r="P114" s="75">
        <v>0</v>
      </c>
      <c r="Q114" s="75">
        <v>93101</v>
      </c>
      <c r="R114" s="75" t="s">
        <v>6863</v>
      </c>
      <c r="S114" s="177">
        <v>37970</v>
      </c>
      <c r="T114" s="182">
        <v>2550</v>
      </c>
      <c r="U114" s="182"/>
      <c r="V114" s="181">
        <v>0</v>
      </c>
      <c r="W114" s="181">
        <v>44833143</v>
      </c>
      <c r="X114" s="178">
        <v>44408</v>
      </c>
      <c r="Y114" s="87" t="s">
        <v>7151</v>
      </c>
      <c r="Z114" s="87" t="s">
        <v>7152</v>
      </c>
      <c r="AA114" s="182" t="s">
        <v>231</v>
      </c>
    </row>
    <row r="115" spans="1:27" ht="15.75" customHeight="1" x14ac:dyDescent="0.2">
      <c r="A115" s="75" t="s">
        <v>8425</v>
      </c>
      <c r="B115" s="75">
        <v>709963007</v>
      </c>
      <c r="C115" s="75" t="s">
        <v>8125</v>
      </c>
      <c r="D115" s="75" t="s">
        <v>7947</v>
      </c>
      <c r="E115" s="75" t="s">
        <v>6927</v>
      </c>
      <c r="F115" s="75" t="s">
        <v>1268</v>
      </c>
      <c r="G115" s="75" t="s">
        <v>5929</v>
      </c>
      <c r="H115" s="75" t="s">
        <v>1269</v>
      </c>
      <c r="I115" s="75" t="s">
        <v>6928</v>
      </c>
      <c r="J115" s="75" t="s">
        <v>5706</v>
      </c>
      <c r="K115" s="75" t="s">
        <v>1271</v>
      </c>
      <c r="L115" s="75" t="s">
        <v>47</v>
      </c>
      <c r="M115" s="75" t="s">
        <v>1272</v>
      </c>
      <c r="N115" s="75">
        <v>0</v>
      </c>
      <c r="O115" s="75" t="s">
        <v>1270</v>
      </c>
      <c r="P115" s="75">
        <v>0</v>
      </c>
      <c r="Q115" s="75" t="s">
        <v>45</v>
      </c>
      <c r="R115" s="75" t="s">
        <v>6916</v>
      </c>
      <c r="S115" s="177">
        <v>37970</v>
      </c>
      <c r="T115" s="182">
        <v>3200</v>
      </c>
      <c r="U115" s="182"/>
      <c r="V115" s="181">
        <v>11418914</v>
      </c>
      <c r="W115" s="181">
        <v>79400545</v>
      </c>
      <c r="X115" s="178">
        <v>44408</v>
      </c>
      <c r="Y115" s="87" t="s">
        <v>7151</v>
      </c>
      <c r="Z115" s="87" t="s">
        <v>7152</v>
      </c>
      <c r="AA115" s="182" t="s">
        <v>7228</v>
      </c>
    </row>
    <row r="116" spans="1:27" ht="15.75" customHeight="1" x14ac:dyDescent="0.2">
      <c r="A116" s="75" t="s">
        <v>8425</v>
      </c>
      <c r="B116" s="75">
        <v>709963007</v>
      </c>
      <c r="C116" s="75" t="s">
        <v>8125</v>
      </c>
      <c r="D116" s="75" t="s">
        <v>7947</v>
      </c>
      <c r="E116" s="75" t="s">
        <v>6927</v>
      </c>
      <c r="F116" s="75" t="s">
        <v>1268</v>
      </c>
      <c r="G116" s="75" t="s">
        <v>5929</v>
      </c>
      <c r="H116" s="75" t="s">
        <v>1269</v>
      </c>
      <c r="I116" s="75" t="s">
        <v>6928</v>
      </c>
      <c r="J116" s="75" t="s">
        <v>5706</v>
      </c>
      <c r="K116" s="75" t="s">
        <v>1271</v>
      </c>
      <c r="L116" s="75" t="s">
        <v>47</v>
      </c>
      <c r="M116" s="75" t="s">
        <v>1272</v>
      </c>
      <c r="N116" s="75">
        <v>0</v>
      </c>
      <c r="O116" s="75" t="s">
        <v>1270</v>
      </c>
      <c r="P116" s="75">
        <v>0</v>
      </c>
      <c r="Q116" s="75" t="s">
        <v>45</v>
      </c>
      <c r="R116" s="75" t="s">
        <v>6916</v>
      </c>
      <c r="S116" s="177">
        <v>37970</v>
      </c>
      <c r="T116" s="182">
        <v>3200</v>
      </c>
      <c r="U116" s="182"/>
      <c r="V116" s="181">
        <v>10928781</v>
      </c>
      <c r="W116" s="181">
        <v>75525692</v>
      </c>
      <c r="X116" s="178">
        <v>44408</v>
      </c>
      <c r="Y116" s="87" t="s">
        <v>7151</v>
      </c>
      <c r="Z116" s="87" t="s">
        <v>7152</v>
      </c>
      <c r="AA116" s="182" t="s">
        <v>8193</v>
      </c>
    </row>
    <row r="117" spans="1:27" ht="15.75" customHeight="1" x14ac:dyDescent="0.2">
      <c r="A117" s="75" t="s">
        <v>8425</v>
      </c>
      <c r="B117" s="75">
        <v>709963007</v>
      </c>
      <c r="C117" s="75" t="s">
        <v>8125</v>
      </c>
      <c r="D117" s="75" t="s">
        <v>7947</v>
      </c>
      <c r="E117" s="75" t="s">
        <v>6927</v>
      </c>
      <c r="F117" s="75" t="s">
        <v>1268</v>
      </c>
      <c r="G117" s="75" t="s">
        <v>5929</v>
      </c>
      <c r="H117" s="75" t="s">
        <v>1269</v>
      </c>
      <c r="I117" s="75" t="s">
        <v>6928</v>
      </c>
      <c r="J117" s="75" t="s">
        <v>5706</v>
      </c>
      <c r="K117" s="75" t="s">
        <v>1271</v>
      </c>
      <c r="L117" s="75" t="s">
        <v>47</v>
      </c>
      <c r="M117" s="75" t="s">
        <v>1272</v>
      </c>
      <c r="N117" s="75">
        <v>0</v>
      </c>
      <c r="O117" s="75" t="s">
        <v>1270</v>
      </c>
      <c r="P117" s="75">
        <v>0</v>
      </c>
      <c r="Q117" s="75" t="s">
        <v>45</v>
      </c>
      <c r="R117" s="75" t="s">
        <v>6916</v>
      </c>
      <c r="S117" s="177">
        <v>37970</v>
      </c>
      <c r="T117" s="182">
        <v>3200</v>
      </c>
      <c r="U117" s="182"/>
      <c r="V117" s="181">
        <v>8026082</v>
      </c>
      <c r="W117" s="181">
        <v>62925130</v>
      </c>
      <c r="X117" s="178">
        <v>44408</v>
      </c>
      <c r="Y117" s="87" t="s">
        <v>7151</v>
      </c>
      <c r="Z117" s="87" t="s">
        <v>7152</v>
      </c>
      <c r="AA117" s="182" t="s">
        <v>8194</v>
      </c>
    </row>
    <row r="118" spans="1:27" ht="15.75" customHeight="1" x14ac:dyDescent="0.2">
      <c r="A118" s="75" t="s">
        <v>8425</v>
      </c>
      <c r="B118" s="75">
        <v>709963007</v>
      </c>
      <c r="C118" s="75" t="s">
        <v>8125</v>
      </c>
      <c r="D118" s="75" t="s">
        <v>7947</v>
      </c>
      <c r="E118" s="75" t="s">
        <v>6927</v>
      </c>
      <c r="F118" s="75" t="s">
        <v>1268</v>
      </c>
      <c r="G118" s="75" t="s">
        <v>5929</v>
      </c>
      <c r="H118" s="75" t="s">
        <v>1269</v>
      </c>
      <c r="I118" s="75" t="s">
        <v>6928</v>
      </c>
      <c r="J118" s="75" t="s">
        <v>5706</v>
      </c>
      <c r="K118" s="75" t="s">
        <v>1271</v>
      </c>
      <c r="L118" s="75" t="s">
        <v>47</v>
      </c>
      <c r="M118" s="75" t="s">
        <v>1272</v>
      </c>
      <c r="N118" s="75">
        <v>0</v>
      </c>
      <c r="O118" s="75" t="s">
        <v>1270</v>
      </c>
      <c r="P118" s="75">
        <v>0</v>
      </c>
      <c r="Q118" s="75" t="s">
        <v>45</v>
      </c>
      <c r="R118" s="75" t="s">
        <v>6916</v>
      </c>
      <c r="S118" s="177">
        <v>37970</v>
      </c>
      <c r="T118" s="182">
        <v>3200</v>
      </c>
      <c r="U118" s="182"/>
      <c r="V118" s="181">
        <v>25322458</v>
      </c>
      <c r="W118" s="181">
        <v>182962955</v>
      </c>
      <c r="X118" s="178">
        <v>44408</v>
      </c>
      <c r="Y118" s="87" t="s">
        <v>7151</v>
      </c>
      <c r="Z118" s="87" t="s">
        <v>7152</v>
      </c>
      <c r="AA118" s="182" t="s">
        <v>7196</v>
      </c>
    </row>
    <row r="119" spans="1:27" ht="15.75" customHeight="1" x14ac:dyDescent="0.2">
      <c r="A119" s="75" t="s">
        <v>1405</v>
      </c>
      <c r="B119" s="75">
        <v>705121001</v>
      </c>
      <c r="C119" s="75" t="s">
        <v>1406</v>
      </c>
      <c r="D119" s="75" t="s">
        <v>1407</v>
      </c>
      <c r="E119" s="75" t="s">
        <v>26</v>
      </c>
      <c r="F119" s="75" t="s">
        <v>1408</v>
      </c>
      <c r="G119" s="75" t="s">
        <v>7044</v>
      </c>
      <c r="H119" s="75" t="s">
        <v>7047</v>
      </c>
      <c r="I119" s="75" t="s">
        <v>7045</v>
      </c>
      <c r="J119" s="75" t="s">
        <v>7046</v>
      </c>
      <c r="K119" s="75" t="s">
        <v>1409</v>
      </c>
      <c r="L119" s="75" t="s">
        <v>47</v>
      </c>
      <c r="M119" s="75" t="s">
        <v>769</v>
      </c>
      <c r="N119" s="75" t="s">
        <v>7042</v>
      </c>
      <c r="O119" s="75" t="s">
        <v>7043</v>
      </c>
      <c r="P119" s="75">
        <v>0</v>
      </c>
      <c r="Q119" s="75" t="s">
        <v>45</v>
      </c>
      <c r="R119" s="75" t="s">
        <v>7039</v>
      </c>
      <c r="S119" s="177">
        <v>37970</v>
      </c>
      <c r="T119" s="182">
        <v>3450</v>
      </c>
      <c r="U119" s="182" t="s">
        <v>7963</v>
      </c>
      <c r="V119" s="181">
        <v>34175635</v>
      </c>
      <c r="W119" s="181">
        <v>217469983</v>
      </c>
      <c r="X119" s="178">
        <v>44408</v>
      </c>
      <c r="Y119" s="87" t="s">
        <v>7151</v>
      </c>
      <c r="Z119" s="87" t="s">
        <v>7152</v>
      </c>
      <c r="AA119" s="182" t="s">
        <v>7230</v>
      </c>
    </row>
    <row r="120" spans="1:27" ht="15.75" customHeight="1" x14ac:dyDescent="0.2">
      <c r="A120" s="75" t="s">
        <v>1405</v>
      </c>
      <c r="B120" s="75">
        <v>705121001</v>
      </c>
      <c r="C120" s="75" t="s">
        <v>1406</v>
      </c>
      <c r="D120" s="75" t="s">
        <v>1407</v>
      </c>
      <c r="E120" s="75" t="s">
        <v>26</v>
      </c>
      <c r="F120" s="75" t="s">
        <v>1408</v>
      </c>
      <c r="G120" s="75" t="s">
        <v>7044</v>
      </c>
      <c r="H120" s="75" t="s">
        <v>7047</v>
      </c>
      <c r="I120" s="75" t="s">
        <v>7045</v>
      </c>
      <c r="J120" s="75" t="s">
        <v>7046</v>
      </c>
      <c r="K120" s="75" t="s">
        <v>1409</v>
      </c>
      <c r="L120" s="75" t="s">
        <v>47</v>
      </c>
      <c r="M120" s="75" t="s">
        <v>769</v>
      </c>
      <c r="N120" s="75" t="s">
        <v>7042</v>
      </c>
      <c r="O120" s="75" t="s">
        <v>7043</v>
      </c>
      <c r="P120" s="75">
        <v>0</v>
      </c>
      <c r="Q120" s="75" t="s">
        <v>45</v>
      </c>
      <c r="R120" s="75" t="s">
        <v>7039</v>
      </c>
      <c r="S120" s="177">
        <v>37970</v>
      </c>
      <c r="T120" s="182">
        <v>3450</v>
      </c>
      <c r="U120" s="182" t="s">
        <v>7963</v>
      </c>
      <c r="V120" s="181">
        <v>7075296</v>
      </c>
      <c r="W120" s="181">
        <v>54037583</v>
      </c>
      <c r="X120" s="178">
        <v>44408</v>
      </c>
      <c r="Y120" s="87" t="s">
        <v>7151</v>
      </c>
      <c r="Z120" s="87" t="s">
        <v>7152</v>
      </c>
      <c r="AA120" s="182" t="s">
        <v>7231</v>
      </c>
    </row>
    <row r="121" spans="1:27" ht="15.75" customHeight="1" x14ac:dyDescent="0.2">
      <c r="A121" s="75" t="s">
        <v>8804</v>
      </c>
      <c r="B121" s="75">
        <v>714041002</v>
      </c>
      <c r="C121" s="75" t="s">
        <v>1491</v>
      </c>
      <c r="D121" s="75" t="s">
        <v>1670</v>
      </c>
      <c r="E121" s="75" t="s">
        <v>6619</v>
      </c>
      <c r="F121" s="75" t="s">
        <v>1669</v>
      </c>
      <c r="G121" s="75" t="s">
        <v>6126</v>
      </c>
      <c r="H121" s="75" t="s">
        <v>248</v>
      </c>
      <c r="I121" s="75" t="s">
        <v>6620</v>
      </c>
      <c r="J121" s="75" t="s">
        <v>6625</v>
      </c>
      <c r="K121" s="75" t="s">
        <v>6234</v>
      </c>
      <c r="L121" s="75" t="s">
        <v>565</v>
      </c>
      <c r="M121" s="75" t="s">
        <v>3992</v>
      </c>
      <c r="N121" s="75">
        <v>352471664</v>
      </c>
      <c r="O121" s="75" t="s">
        <v>6235</v>
      </c>
      <c r="P121" s="75">
        <v>0</v>
      </c>
      <c r="Q121" s="75" t="s">
        <v>1147</v>
      </c>
      <c r="R121" s="75" t="s">
        <v>6639</v>
      </c>
      <c r="S121" s="177">
        <v>37970</v>
      </c>
      <c r="T121" s="182">
        <v>3650</v>
      </c>
      <c r="U121" s="182" t="s">
        <v>7963</v>
      </c>
      <c r="V121" s="181">
        <v>40021626</v>
      </c>
      <c r="W121" s="181">
        <v>341313980</v>
      </c>
      <c r="X121" s="178">
        <v>44408</v>
      </c>
      <c r="Y121" s="87" t="s">
        <v>7151</v>
      </c>
      <c r="Z121" s="87" t="s">
        <v>7152</v>
      </c>
      <c r="AA121" s="182" t="s">
        <v>7232</v>
      </c>
    </row>
    <row r="122" spans="1:27" ht="15.75" customHeight="1" x14ac:dyDescent="0.2">
      <c r="A122" s="75" t="s">
        <v>8801</v>
      </c>
      <c r="B122" s="75">
        <v>700177300</v>
      </c>
      <c r="C122" s="75" t="s">
        <v>1512</v>
      </c>
      <c r="D122" s="75" t="s">
        <v>1598</v>
      </c>
      <c r="E122" s="75" t="s">
        <v>1529</v>
      </c>
      <c r="F122" s="75" t="s">
        <v>1599</v>
      </c>
      <c r="G122" s="75" t="s">
        <v>6341</v>
      </c>
      <c r="H122" s="75" t="s">
        <v>6929</v>
      </c>
      <c r="I122" s="75" t="s">
        <v>6930</v>
      </c>
      <c r="J122" s="75" t="s">
        <v>1600</v>
      </c>
      <c r="K122" s="75" t="s">
        <v>6343</v>
      </c>
      <c r="L122" s="75" t="s">
        <v>313</v>
      </c>
      <c r="M122" s="75" t="s">
        <v>1602</v>
      </c>
      <c r="N122" s="75">
        <v>0</v>
      </c>
      <c r="O122" s="75" t="s">
        <v>1601</v>
      </c>
      <c r="P122" s="75">
        <v>0</v>
      </c>
      <c r="Q122" s="75" t="s">
        <v>45</v>
      </c>
      <c r="R122" s="75" t="s">
        <v>6342</v>
      </c>
      <c r="S122" s="177">
        <v>37970</v>
      </c>
      <c r="T122" s="182">
        <v>3800</v>
      </c>
      <c r="U122" s="182" t="s">
        <v>7963</v>
      </c>
      <c r="V122" s="181">
        <v>26670445</v>
      </c>
      <c r="W122" s="181">
        <v>173566386</v>
      </c>
      <c r="X122" s="178">
        <v>44408</v>
      </c>
      <c r="Y122" s="87" t="s">
        <v>7151</v>
      </c>
      <c r="Z122" s="87" t="s">
        <v>7152</v>
      </c>
      <c r="AA122" s="182" t="s">
        <v>7180</v>
      </c>
    </row>
    <row r="123" spans="1:27" ht="15.75" customHeight="1" x14ac:dyDescent="0.2">
      <c r="A123" s="75" t="s">
        <v>8801</v>
      </c>
      <c r="B123" s="75">
        <v>700177300</v>
      </c>
      <c r="C123" s="75" t="s">
        <v>1512</v>
      </c>
      <c r="D123" s="75" t="s">
        <v>1598</v>
      </c>
      <c r="E123" s="75" t="s">
        <v>1529</v>
      </c>
      <c r="F123" s="75" t="s">
        <v>1599</v>
      </c>
      <c r="G123" s="75" t="s">
        <v>6341</v>
      </c>
      <c r="H123" s="75" t="s">
        <v>6929</v>
      </c>
      <c r="I123" s="75" t="s">
        <v>6930</v>
      </c>
      <c r="J123" s="75" t="s">
        <v>1600</v>
      </c>
      <c r="K123" s="75" t="s">
        <v>6343</v>
      </c>
      <c r="L123" s="75" t="s">
        <v>313</v>
      </c>
      <c r="M123" s="75" t="s">
        <v>1602</v>
      </c>
      <c r="N123" s="75">
        <v>0</v>
      </c>
      <c r="O123" s="75" t="s">
        <v>1601</v>
      </c>
      <c r="P123" s="75">
        <v>0</v>
      </c>
      <c r="Q123" s="75" t="s">
        <v>45</v>
      </c>
      <c r="R123" s="75" t="s">
        <v>6342</v>
      </c>
      <c r="S123" s="177">
        <v>37970</v>
      </c>
      <c r="T123" s="182">
        <v>3800</v>
      </c>
      <c r="U123" s="182" t="s">
        <v>7963</v>
      </c>
      <c r="V123" s="181">
        <v>88114537</v>
      </c>
      <c r="W123" s="181">
        <v>613881839</v>
      </c>
      <c r="X123" s="178">
        <v>44408</v>
      </c>
      <c r="Y123" s="87" t="s">
        <v>7151</v>
      </c>
      <c r="Z123" s="87" t="s">
        <v>7152</v>
      </c>
      <c r="AA123" s="182" t="s">
        <v>149</v>
      </c>
    </row>
    <row r="124" spans="1:27" ht="15.75" customHeight="1" x14ac:dyDescent="0.2">
      <c r="A124" s="75" t="s">
        <v>8801</v>
      </c>
      <c r="B124" s="75">
        <v>700177300</v>
      </c>
      <c r="C124" s="75" t="s">
        <v>1512</v>
      </c>
      <c r="D124" s="75" t="s">
        <v>1598</v>
      </c>
      <c r="E124" s="75" t="s">
        <v>1529</v>
      </c>
      <c r="F124" s="75" t="s">
        <v>1599</v>
      </c>
      <c r="G124" s="75" t="s">
        <v>6341</v>
      </c>
      <c r="H124" s="75" t="s">
        <v>6929</v>
      </c>
      <c r="I124" s="75" t="s">
        <v>6930</v>
      </c>
      <c r="J124" s="75" t="s">
        <v>1600</v>
      </c>
      <c r="K124" s="75" t="s">
        <v>6343</v>
      </c>
      <c r="L124" s="75" t="s">
        <v>313</v>
      </c>
      <c r="M124" s="75" t="s">
        <v>1602</v>
      </c>
      <c r="N124" s="75">
        <v>0</v>
      </c>
      <c r="O124" s="75" t="s">
        <v>1601</v>
      </c>
      <c r="P124" s="75">
        <v>0</v>
      </c>
      <c r="Q124" s="75" t="s">
        <v>45</v>
      </c>
      <c r="R124" s="75" t="s">
        <v>6342</v>
      </c>
      <c r="S124" s="177">
        <v>37970</v>
      </c>
      <c r="T124" s="182">
        <v>3800</v>
      </c>
      <c r="U124" s="182" t="s">
        <v>7963</v>
      </c>
      <c r="V124" s="181">
        <v>89684619</v>
      </c>
      <c r="W124" s="181">
        <v>668732704</v>
      </c>
      <c r="X124" s="178">
        <v>44408</v>
      </c>
      <c r="Y124" s="87" t="s">
        <v>7151</v>
      </c>
      <c r="Z124" s="87" t="s">
        <v>7152</v>
      </c>
      <c r="AA124" s="182" t="s">
        <v>7212</v>
      </c>
    </row>
    <row r="125" spans="1:27" ht="15.75" customHeight="1" x14ac:dyDescent="0.2">
      <c r="A125" s="75" t="s">
        <v>8801</v>
      </c>
      <c r="B125" s="75">
        <v>700177300</v>
      </c>
      <c r="C125" s="75" t="s">
        <v>1512</v>
      </c>
      <c r="D125" s="75" t="s">
        <v>1598</v>
      </c>
      <c r="E125" s="75" t="s">
        <v>1529</v>
      </c>
      <c r="F125" s="75" t="s">
        <v>1599</v>
      </c>
      <c r="G125" s="75" t="s">
        <v>6341</v>
      </c>
      <c r="H125" s="75" t="s">
        <v>6929</v>
      </c>
      <c r="I125" s="75" t="s">
        <v>6930</v>
      </c>
      <c r="J125" s="75" t="s">
        <v>1600</v>
      </c>
      <c r="K125" s="75" t="s">
        <v>6343</v>
      </c>
      <c r="L125" s="75" t="s">
        <v>313</v>
      </c>
      <c r="M125" s="75" t="s">
        <v>1602</v>
      </c>
      <c r="N125" s="75">
        <v>0</v>
      </c>
      <c r="O125" s="75" t="s">
        <v>1601</v>
      </c>
      <c r="P125" s="75">
        <v>0</v>
      </c>
      <c r="Q125" s="75" t="s">
        <v>45</v>
      </c>
      <c r="R125" s="75" t="s">
        <v>6342</v>
      </c>
      <c r="S125" s="177">
        <v>37970</v>
      </c>
      <c r="T125" s="182">
        <v>3800</v>
      </c>
      <c r="U125" s="182" t="s">
        <v>7963</v>
      </c>
      <c r="V125" s="181">
        <v>26502880</v>
      </c>
      <c r="W125" s="181">
        <v>155089051</v>
      </c>
      <c r="X125" s="178">
        <v>44408</v>
      </c>
      <c r="Y125" s="87" t="s">
        <v>7151</v>
      </c>
      <c r="Z125" s="87" t="s">
        <v>7152</v>
      </c>
      <c r="AA125" s="182" t="s">
        <v>7204</v>
      </c>
    </row>
    <row r="126" spans="1:27" ht="15.75" customHeight="1" x14ac:dyDescent="0.2">
      <c r="A126" s="75" t="s">
        <v>8801</v>
      </c>
      <c r="B126" s="75">
        <v>700177300</v>
      </c>
      <c r="C126" s="75" t="s">
        <v>1512</v>
      </c>
      <c r="D126" s="75" t="s">
        <v>1598</v>
      </c>
      <c r="E126" s="75" t="s">
        <v>1529</v>
      </c>
      <c r="F126" s="75" t="s">
        <v>1599</v>
      </c>
      <c r="G126" s="75" t="s">
        <v>6341</v>
      </c>
      <c r="H126" s="75" t="s">
        <v>6929</v>
      </c>
      <c r="I126" s="75" t="s">
        <v>6930</v>
      </c>
      <c r="J126" s="75" t="s">
        <v>1600</v>
      </c>
      <c r="K126" s="75" t="s">
        <v>6343</v>
      </c>
      <c r="L126" s="75" t="s">
        <v>313</v>
      </c>
      <c r="M126" s="75" t="s">
        <v>1602</v>
      </c>
      <c r="N126" s="75">
        <v>0</v>
      </c>
      <c r="O126" s="75" t="s">
        <v>1601</v>
      </c>
      <c r="P126" s="75">
        <v>0</v>
      </c>
      <c r="Q126" s="75" t="s">
        <v>45</v>
      </c>
      <c r="R126" s="75" t="s">
        <v>6342</v>
      </c>
      <c r="S126" s="177">
        <v>37970</v>
      </c>
      <c r="T126" s="182">
        <v>3800</v>
      </c>
      <c r="U126" s="182" t="s">
        <v>7963</v>
      </c>
      <c r="V126" s="181">
        <v>49082073</v>
      </c>
      <c r="W126" s="181">
        <v>315536973</v>
      </c>
      <c r="X126" s="178">
        <v>44408</v>
      </c>
      <c r="Y126" s="87" t="s">
        <v>7151</v>
      </c>
      <c r="Z126" s="87" t="s">
        <v>7152</v>
      </c>
      <c r="AA126" s="182" t="s">
        <v>7233</v>
      </c>
    </row>
    <row r="127" spans="1:27" ht="15.75" customHeight="1" x14ac:dyDescent="0.2">
      <c r="A127" s="75" t="s">
        <v>8347</v>
      </c>
      <c r="B127" s="75">
        <v>719400000</v>
      </c>
      <c r="C127" s="75" t="s">
        <v>73</v>
      </c>
      <c r="D127" s="75" t="s">
        <v>652</v>
      </c>
      <c r="E127" s="75" t="s">
        <v>6703</v>
      </c>
      <c r="F127" s="75" t="s">
        <v>653</v>
      </c>
      <c r="G127" s="75" t="s">
        <v>6704</v>
      </c>
      <c r="H127" s="75" t="s">
        <v>654</v>
      </c>
      <c r="I127" s="75" t="s">
        <v>655</v>
      </c>
      <c r="J127" s="75" t="s">
        <v>656</v>
      </c>
      <c r="K127" s="75" t="s">
        <v>657</v>
      </c>
      <c r="L127" s="75" t="s">
        <v>47</v>
      </c>
      <c r="M127" s="75" t="s">
        <v>658</v>
      </c>
      <c r="N127" s="75" t="s">
        <v>6705</v>
      </c>
      <c r="O127" s="75" t="s">
        <v>659</v>
      </c>
      <c r="P127" s="75">
        <v>0</v>
      </c>
      <c r="Q127" s="75" t="s">
        <v>375</v>
      </c>
      <c r="R127" s="75" t="s">
        <v>6719</v>
      </c>
      <c r="S127" s="177">
        <v>37970</v>
      </c>
      <c r="T127" s="182">
        <v>3842</v>
      </c>
      <c r="U127" s="182" t="s">
        <v>7925</v>
      </c>
      <c r="V127" s="181">
        <v>0</v>
      </c>
      <c r="W127" s="181">
        <v>27126798</v>
      </c>
      <c r="X127" s="178">
        <v>44408</v>
      </c>
      <c r="Y127" s="87" t="s">
        <v>7151</v>
      </c>
      <c r="Z127" s="87" t="s">
        <v>7152</v>
      </c>
      <c r="AA127" s="182" t="s">
        <v>7184</v>
      </c>
    </row>
    <row r="128" spans="1:27" ht="15.75" customHeight="1" x14ac:dyDescent="0.2">
      <c r="A128" s="75" t="s">
        <v>8347</v>
      </c>
      <c r="B128" s="75">
        <v>719400000</v>
      </c>
      <c r="C128" s="75" t="s">
        <v>73</v>
      </c>
      <c r="D128" s="75" t="s">
        <v>652</v>
      </c>
      <c r="E128" s="75" t="s">
        <v>6703</v>
      </c>
      <c r="F128" s="75" t="s">
        <v>653</v>
      </c>
      <c r="G128" s="75" t="s">
        <v>6704</v>
      </c>
      <c r="H128" s="75" t="s">
        <v>654</v>
      </c>
      <c r="I128" s="75" t="s">
        <v>655</v>
      </c>
      <c r="J128" s="75" t="s">
        <v>656</v>
      </c>
      <c r="K128" s="75" t="s">
        <v>657</v>
      </c>
      <c r="L128" s="75" t="s">
        <v>47</v>
      </c>
      <c r="M128" s="75" t="s">
        <v>658</v>
      </c>
      <c r="N128" s="75" t="s">
        <v>6705</v>
      </c>
      <c r="O128" s="75" t="s">
        <v>659</v>
      </c>
      <c r="P128" s="75">
        <v>0</v>
      </c>
      <c r="Q128" s="75" t="s">
        <v>375</v>
      </c>
      <c r="R128" s="75" t="s">
        <v>6719</v>
      </c>
      <c r="S128" s="177">
        <v>37970</v>
      </c>
      <c r="T128" s="182">
        <v>3842</v>
      </c>
      <c r="U128" s="182" t="s">
        <v>7925</v>
      </c>
      <c r="V128" s="181">
        <v>11150832</v>
      </c>
      <c r="W128" s="181">
        <v>82213834</v>
      </c>
      <c r="X128" s="178">
        <v>44408</v>
      </c>
      <c r="Y128" s="87" t="s">
        <v>7151</v>
      </c>
      <c r="Z128" s="87" t="s">
        <v>7152</v>
      </c>
      <c r="AA128" s="182" t="s">
        <v>7234</v>
      </c>
    </row>
    <row r="129" spans="1:27" ht="15.75" customHeight="1" x14ac:dyDescent="0.2">
      <c r="A129" s="75" t="s">
        <v>8347</v>
      </c>
      <c r="B129" s="75">
        <v>719400000</v>
      </c>
      <c r="C129" s="75" t="s">
        <v>73</v>
      </c>
      <c r="D129" s="75" t="s">
        <v>652</v>
      </c>
      <c r="E129" s="75" t="s">
        <v>6703</v>
      </c>
      <c r="F129" s="75" t="s">
        <v>653</v>
      </c>
      <c r="G129" s="75" t="s">
        <v>6704</v>
      </c>
      <c r="H129" s="75" t="s">
        <v>654</v>
      </c>
      <c r="I129" s="75" t="s">
        <v>655</v>
      </c>
      <c r="J129" s="75" t="s">
        <v>656</v>
      </c>
      <c r="K129" s="75" t="s">
        <v>657</v>
      </c>
      <c r="L129" s="75" t="s">
        <v>47</v>
      </c>
      <c r="M129" s="75" t="s">
        <v>658</v>
      </c>
      <c r="N129" s="75" t="s">
        <v>6705</v>
      </c>
      <c r="O129" s="75" t="s">
        <v>659</v>
      </c>
      <c r="P129" s="75">
        <v>0</v>
      </c>
      <c r="Q129" s="75" t="s">
        <v>375</v>
      </c>
      <c r="R129" s="75" t="s">
        <v>6719</v>
      </c>
      <c r="S129" s="177">
        <v>37970</v>
      </c>
      <c r="T129" s="182">
        <v>3842</v>
      </c>
      <c r="U129" s="182" t="s">
        <v>7925</v>
      </c>
      <c r="V129" s="181">
        <v>100185002</v>
      </c>
      <c r="W129" s="181">
        <v>466640371</v>
      </c>
      <c r="X129" s="178">
        <v>44408</v>
      </c>
      <c r="Y129" s="87" t="s">
        <v>7151</v>
      </c>
      <c r="Z129" s="87" t="s">
        <v>7152</v>
      </c>
      <c r="AA129" s="182" t="s">
        <v>7169</v>
      </c>
    </row>
    <row r="130" spans="1:27" ht="15.75" customHeight="1" x14ac:dyDescent="0.2">
      <c r="A130" s="75" t="s">
        <v>8347</v>
      </c>
      <c r="B130" s="75">
        <v>719400000</v>
      </c>
      <c r="C130" s="75" t="s">
        <v>73</v>
      </c>
      <c r="D130" s="75" t="s">
        <v>652</v>
      </c>
      <c r="E130" s="75" t="s">
        <v>6703</v>
      </c>
      <c r="F130" s="75" t="s">
        <v>653</v>
      </c>
      <c r="G130" s="75" t="s">
        <v>6704</v>
      </c>
      <c r="H130" s="75" t="s">
        <v>654</v>
      </c>
      <c r="I130" s="75" t="s">
        <v>655</v>
      </c>
      <c r="J130" s="75" t="s">
        <v>656</v>
      </c>
      <c r="K130" s="75" t="s">
        <v>657</v>
      </c>
      <c r="L130" s="75" t="s">
        <v>47</v>
      </c>
      <c r="M130" s="75" t="s">
        <v>658</v>
      </c>
      <c r="N130" s="75" t="s">
        <v>6705</v>
      </c>
      <c r="O130" s="75" t="s">
        <v>659</v>
      </c>
      <c r="P130" s="75">
        <v>0</v>
      </c>
      <c r="Q130" s="75" t="s">
        <v>375</v>
      </c>
      <c r="R130" s="75" t="s">
        <v>6719</v>
      </c>
      <c r="S130" s="177">
        <v>37970</v>
      </c>
      <c r="T130" s="182">
        <v>3842</v>
      </c>
      <c r="U130" s="182" t="s">
        <v>7925</v>
      </c>
      <c r="V130" s="181">
        <v>8761368</v>
      </c>
      <c r="W130" s="181">
        <v>63055300</v>
      </c>
      <c r="X130" s="178">
        <v>44408</v>
      </c>
      <c r="Y130" s="87" t="s">
        <v>7151</v>
      </c>
      <c r="Z130" s="87" t="s">
        <v>7152</v>
      </c>
      <c r="AA130" s="182" t="s">
        <v>7235</v>
      </c>
    </row>
    <row r="131" spans="1:27" ht="15.75" customHeight="1" x14ac:dyDescent="0.2">
      <c r="A131" s="75" t="s">
        <v>8347</v>
      </c>
      <c r="B131" s="75">
        <v>719400000</v>
      </c>
      <c r="C131" s="75" t="s">
        <v>73</v>
      </c>
      <c r="D131" s="75" t="s">
        <v>652</v>
      </c>
      <c r="E131" s="75" t="s">
        <v>6703</v>
      </c>
      <c r="F131" s="75" t="s">
        <v>653</v>
      </c>
      <c r="G131" s="75" t="s">
        <v>6704</v>
      </c>
      <c r="H131" s="75" t="s">
        <v>654</v>
      </c>
      <c r="I131" s="75" t="s">
        <v>655</v>
      </c>
      <c r="J131" s="75" t="s">
        <v>656</v>
      </c>
      <c r="K131" s="75" t="s">
        <v>657</v>
      </c>
      <c r="L131" s="75" t="s">
        <v>47</v>
      </c>
      <c r="M131" s="75" t="s">
        <v>658</v>
      </c>
      <c r="N131" s="75" t="s">
        <v>6705</v>
      </c>
      <c r="O131" s="75" t="s">
        <v>659</v>
      </c>
      <c r="P131" s="75">
        <v>0</v>
      </c>
      <c r="Q131" s="75" t="s">
        <v>375</v>
      </c>
      <c r="R131" s="75" t="s">
        <v>6719</v>
      </c>
      <c r="S131" s="177">
        <v>37970</v>
      </c>
      <c r="T131" s="182">
        <v>3842</v>
      </c>
      <c r="U131" s="182" t="s">
        <v>7925</v>
      </c>
      <c r="V131" s="181">
        <v>21805152</v>
      </c>
      <c r="W131" s="181">
        <v>262486458</v>
      </c>
      <c r="X131" s="178">
        <v>44408</v>
      </c>
      <c r="Y131" s="87" t="s">
        <v>7151</v>
      </c>
      <c r="Z131" s="87" t="s">
        <v>7152</v>
      </c>
      <c r="AA131" s="182" t="s">
        <v>7236</v>
      </c>
    </row>
    <row r="132" spans="1:27" ht="15.75" customHeight="1" x14ac:dyDescent="0.2">
      <c r="A132" s="75" t="s">
        <v>8347</v>
      </c>
      <c r="B132" s="75">
        <v>719400000</v>
      </c>
      <c r="C132" s="75" t="s">
        <v>73</v>
      </c>
      <c r="D132" s="75" t="s">
        <v>652</v>
      </c>
      <c r="E132" s="75" t="s">
        <v>6703</v>
      </c>
      <c r="F132" s="75" t="s">
        <v>653</v>
      </c>
      <c r="G132" s="75" t="s">
        <v>6704</v>
      </c>
      <c r="H132" s="75" t="s">
        <v>654</v>
      </c>
      <c r="I132" s="75" t="s">
        <v>655</v>
      </c>
      <c r="J132" s="75" t="s">
        <v>656</v>
      </c>
      <c r="K132" s="75" t="s">
        <v>657</v>
      </c>
      <c r="L132" s="75" t="s">
        <v>47</v>
      </c>
      <c r="M132" s="75" t="s">
        <v>658</v>
      </c>
      <c r="N132" s="75" t="s">
        <v>6705</v>
      </c>
      <c r="O132" s="75" t="s">
        <v>659</v>
      </c>
      <c r="P132" s="75">
        <v>0</v>
      </c>
      <c r="Q132" s="75" t="s">
        <v>375</v>
      </c>
      <c r="R132" s="75" t="s">
        <v>6719</v>
      </c>
      <c r="S132" s="177">
        <v>37970</v>
      </c>
      <c r="T132" s="182">
        <v>3842</v>
      </c>
      <c r="U132" s="182" t="s">
        <v>7925</v>
      </c>
      <c r="V132" s="181">
        <v>33640067</v>
      </c>
      <c r="W132" s="181">
        <v>247377278</v>
      </c>
      <c r="X132" s="178">
        <v>44408</v>
      </c>
      <c r="Y132" s="87" t="s">
        <v>7151</v>
      </c>
      <c r="Z132" s="87" t="s">
        <v>7152</v>
      </c>
      <c r="AA132" s="182" t="s">
        <v>7237</v>
      </c>
    </row>
    <row r="133" spans="1:27" ht="15.75" customHeight="1" x14ac:dyDescent="0.2">
      <c r="A133" s="75" t="s">
        <v>8347</v>
      </c>
      <c r="B133" s="75">
        <v>719400000</v>
      </c>
      <c r="C133" s="75" t="s">
        <v>73</v>
      </c>
      <c r="D133" s="75" t="s">
        <v>652</v>
      </c>
      <c r="E133" s="75" t="s">
        <v>6703</v>
      </c>
      <c r="F133" s="75" t="s">
        <v>653</v>
      </c>
      <c r="G133" s="75" t="s">
        <v>6704</v>
      </c>
      <c r="H133" s="75" t="s">
        <v>654</v>
      </c>
      <c r="I133" s="75" t="s">
        <v>655</v>
      </c>
      <c r="J133" s="75" t="s">
        <v>656</v>
      </c>
      <c r="K133" s="75" t="s">
        <v>657</v>
      </c>
      <c r="L133" s="75" t="s">
        <v>47</v>
      </c>
      <c r="M133" s="75" t="s">
        <v>658</v>
      </c>
      <c r="N133" s="75" t="s">
        <v>6705</v>
      </c>
      <c r="O133" s="75" t="s">
        <v>659</v>
      </c>
      <c r="P133" s="75">
        <v>0</v>
      </c>
      <c r="Q133" s="75" t="s">
        <v>375</v>
      </c>
      <c r="R133" s="75" t="s">
        <v>6719</v>
      </c>
      <c r="S133" s="177">
        <v>37970</v>
      </c>
      <c r="T133" s="182">
        <v>3842</v>
      </c>
      <c r="U133" s="182" t="s">
        <v>7925</v>
      </c>
      <c r="V133" s="181">
        <v>56705812</v>
      </c>
      <c r="W133" s="181">
        <v>200931516</v>
      </c>
      <c r="X133" s="178">
        <v>44408</v>
      </c>
      <c r="Y133" s="87" t="s">
        <v>7151</v>
      </c>
      <c r="Z133" s="87" t="s">
        <v>7152</v>
      </c>
      <c r="AA133" s="182" t="s">
        <v>7203</v>
      </c>
    </row>
    <row r="134" spans="1:27" ht="15.75" customHeight="1" x14ac:dyDescent="0.2">
      <c r="A134" s="75" t="s">
        <v>8347</v>
      </c>
      <c r="B134" s="75">
        <v>719400000</v>
      </c>
      <c r="C134" s="75" t="s">
        <v>73</v>
      </c>
      <c r="D134" s="75" t="s">
        <v>652</v>
      </c>
      <c r="E134" s="75" t="s">
        <v>6703</v>
      </c>
      <c r="F134" s="75" t="s">
        <v>653</v>
      </c>
      <c r="G134" s="75" t="s">
        <v>6704</v>
      </c>
      <c r="H134" s="75" t="s">
        <v>654</v>
      </c>
      <c r="I134" s="75" t="s">
        <v>655</v>
      </c>
      <c r="J134" s="75" t="s">
        <v>656</v>
      </c>
      <c r="K134" s="75" t="s">
        <v>657</v>
      </c>
      <c r="L134" s="75" t="s">
        <v>47</v>
      </c>
      <c r="M134" s="75" t="s">
        <v>658</v>
      </c>
      <c r="N134" s="75" t="s">
        <v>6705</v>
      </c>
      <c r="O134" s="75" t="s">
        <v>659</v>
      </c>
      <c r="P134" s="75">
        <v>0</v>
      </c>
      <c r="Q134" s="75" t="s">
        <v>375</v>
      </c>
      <c r="R134" s="75" t="s">
        <v>6719</v>
      </c>
      <c r="S134" s="177">
        <v>37970</v>
      </c>
      <c r="T134" s="182">
        <v>3842</v>
      </c>
      <c r="U134" s="182" t="s">
        <v>7925</v>
      </c>
      <c r="V134" s="181">
        <v>21231750</v>
      </c>
      <c r="W134" s="181">
        <v>136451673</v>
      </c>
      <c r="X134" s="178">
        <v>44408</v>
      </c>
      <c r="Y134" s="87" t="s">
        <v>7151</v>
      </c>
      <c r="Z134" s="87" t="s">
        <v>7152</v>
      </c>
      <c r="AA134" s="182" t="s">
        <v>7217</v>
      </c>
    </row>
    <row r="135" spans="1:27" ht="15.75" customHeight="1" x14ac:dyDescent="0.2">
      <c r="A135" s="75" t="s">
        <v>8347</v>
      </c>
      <c r="B135" s="75">
        <v>719400000</v>
      </c>
      <c r="C135" s="75" t="s">
        <v>73</v>
      </c>
      <c r="D135" s="75" t="s">
        <v>652</v>
      </c>
      <c r="E135" s="75" t="s">
        <v>6703</v>
      </c>
      <c r="F135" s="75" t="s">
        <v>653</v>
      </c>
      <c r="G135" s="75" t="s">
        <v>6704</v>
      </c>
      <c r="H135" s="75" t="s">
        <v>654</v>
      </c>
      <c r="I135" s="75" t="s">
        <v>655</v>
      </c>
      <c r="J135" s="75" t="s">
        <v>656</v>
      </c>
      <c r="K135" s="75" t="s">
        <v>657</v>
      </c>
      <c r="L135" s="75" t="s">
        <v>47</v>
      </c>
      <c r="M135" s="75" t="s">
        <v>658</v>
      </c>
      <c r="N135" s="75" t="s">
        <v>6705</v>
      </c>
      <c r="O135" s="75" t="s">
        <v>659</v>
      </c>
      <c r="P135" s="75">
        <v>0</v>
      </c>
      <c r="Q135" s="75" t="s">
        <v>375</v>
      </c>
      <c r="R135" s="75" t="s">
        <v>6719</v>
      </c>
      <c r="S135" s="177">
        <v>37970</v>
      </c>
      <c r="T135" s="182">
        <v>3842</v>
      </c>
      <c r="U135" s="182" t="s">
        <v>7925</v>
      </c>
      <c r="V135" s="181">
        <v>17358094</v>
      </c>
      <c r="W135" s="181">
        <v>128244039</v>
      </c>
      <c r="X135" s="178">
        <v>44408</v>
      </c>
      <c r="Y135" s="87" t="s">
        <v>7151</v>
      </c>
      <c r="Z135" s="87" t="s">
        <v>7152</v>
      </c>
      <c r="AA135" s="182" t="s">
        <v>5877</v>
      </c>
    </row>
    <row r="136" spans="1:27" ht="15.75" customHeight="1" x14ac:dyDescent="0.2">
      <c r="A136" s="75" t="s">
        <v>8347</v>
      </c>
      <c r="B136" s="75">
        <v>719400000</v>
      </c>
      <c r="C136" s="75" t="s">
        <v>73</v>
      </c>
      <c r="D136" s="75" t="s">
        <v>652</v>
      </c>
      <c r="E136" s="75" t="s">
        <v>6703</v>
      </c>
      <c r="F136" s="75" t="s">
        <v>653</v>
      </c>
      <c r="G136" s="75" t="s">
        <v>6704</v>
      </c>
      <c r="H136" s="75" t="s">
        <v>654</v>
      </c>
      <c r="I136" s="75" t="s">
        <v>655</v>
      </c>
      <c r="J136" s="75" t="s">
        <v>656</v>
      </c>
      <c r="K136" s="75" t="s">
        <v>657</v>
      </c>
      <c r="L136" s="75" t="s">
        <v>47</v>
      </c>
      <c r="M136" s="75" t="s">
        <v>658</v>
      </c>
      <c r="N136" s="75" t="s">
        <v>6705</v>
      </c>
      <c r="O136" s="75" t="s">
        <v>659</v>
      </c>
      <c r="P136" s="75">
        <v>0</v>
      </c>
      <c r="Q136" s="75" t="s">
        <v>375</v>
      </c>
      <c r="R136" s="75" t="s">
        <v>6719</v>
      </c>
      <c r="S136" s="177">
        <v>37970</v>
      </c>
      <c r="T136" s="182">
        <v>3842</v>
      </c>
      <c r="U136" s="182" t="s">
        <v>7925</v>
      </c>
      <c r="V136" s="181">
        <v>10531054</v>
      </c>
      <c r="W136" s="181">
        <v>85818478</v>
      </c>
      <c r="X136" s="178">
        <v>44408</v>
      </c>
      <c r="Y136" s="87" t="s">
        <v>7151</v>
      </c>
      <c r="Z136" s="87" t="s">
        <v>7152</v>
      </c>
      <c r="AA136" s="182" t="s">
        <v>7206</v>
      </c>
    </row>
    <row r="137" spans="1:27" ht="15.75" customHeight="1" x14ac:dyDescent="0.2">
      <c r="A137" s="75" t="s">
        <v>8771</v>
      </c>
      <c r="B137" s="75">
        <v>800665612</v>
      </c>
      <c r="C137" s="75" t="s">
        <v>3602</v>
      </c>
      <c r="D137" s="75" t="s">
        <v>5270</v>
      </c>
      <c r="E137" s="75" t="s">
        <v>5271</v>
      </c>
      <c r="F137" s="75" t="s">
        <v>5271</v>
      </c>
      <c r="G137" s="75" t="s">
        <v>28</v>
      </c>
      <c r="H137" s="75">
        <v>0</v>
      </c>
      <c r="I137" s="75">
        <v>0</v>
      </c>
      <c r="J137" s="75" t="s">
        <v>6949</v>
      </c>
      <c r="K137" s="75" t="s">
        <v>5272</v>
      </c>
      <c r="L137" s="75" t="s">
        <v>313</v>
      </c>
      <c r="M137" s="75" t="s">
        <v>1562</v>
      </c>
      <c r="N137" s="75" t="s">
        <v>5273</v>
      </c>
      <c r="O137" s="75">
        <v>0</v>
      </c>
      <c r="P137" s="75">
        <v>0</v>
      </c>
      <c r="Q137" s="75" t="s">
        <v>232</v>
      </c>
      <c r="R137" s="75" t="s">
        <v>6844</v>
      </c>
      <c r="S137" s="177">
        <v>37970</v>
      </c>
      <c r="T137" s="182">
        <v>3846</v>
      </c>
      <c r="U137" s="182"/>
      <c r="V137" s="181">
        <v>3782143</v>
      </c>
      <c r="W137" s="181">
        <v>53394913</v>
      </c>
      <c r="X137" s="178">
        <v>44408</v>
      </c>
      <c r="Y137" s="87" t="s">
        <v>7151</v>
      </c>
      <c r="Z137" s="87" t="s">
        <v>7152</v>
      </c>
      <c r="AA137" s="182" t="s">
        <v>7183</v>
      </c>
    </row>
    <row r="138" spans="1:27" ht="15.75" customHeight="1" x14ac:dyDescent="0.2">
      <c r="A138" s="75" t="s">
        <v>3601</v>
      </c>
      <c r="B138" s="75">
        <v>702085047</v>
      </c>
      <c r="C138" s="75" t="s">
        <v>3602</v>
      </c>
      <c r="D138" s="75" t="s">
        <v>141</v>
      </c>
      <c r="E138" s="75" t="s">
        <v>1529</v>
      </c>
      <c r="F138" s="75" t="s">
        <v>3603</v>
      </c>
      <c r="G138" s="75" t="s">
        <v>28</v>
      </c>
      <c r="H138" s="75">
        <v>0</v>
      </c>
      <c r="I138" s="75">
        <v>0</v>
      </c>
      <c r="J138" s="75" t="s">
        <v>6486</v>
      </c>
      <c r="K138" s="75" t="s">
        <v>5844</v>
      </c>
      <c r="L138" s="75" t="s">
        <v>5588</v>
      </c>
      <c r="M138" s="75" t="s">
        <v>3883</v>
      </c>
      <c r="N138" s="75" t="s">
        <v>5843</v>
      </c>
      <c r="O138" s="75" t="s">
        <v>5845</v>
      </c>
      <c r="P138" s="75">
        <v>0</v>
      </c>
      <c r="Q138" s="75" t="s">
        <v>232</v>
      </c>
      <c r="R138" s="75" t="s">
        <v>6611</v>
      </c>
      <c r="S138" s="177">
        <v>37970</v>
      </c>
      <c r="T138" s="182">
        <v>3848</v>
      </c>
      <c r="U138" s="182"/>
      <c r="V138" s="181">
        <v>6993580</v>
      </c>
      <c r="W138" s="181">
        <v>50429984</v>
      </c>
      <c r="X138" s="178">
        <v>44408</v>
      </c>
      <c r="Y138" s="87" t="s">
        <v>7151</v>
      </c>
      <c r="Z138" s="87" t="s">
        <v>7152</v>
      </c>
      <c r="AA138" s="182" t="s">
        <v>7197</v>
      </c>
    </row>
    <row r="139" spans="1:27" ht="15.75" customHeight="1" x14ac:dyDescent="0.2">
      <c r="A139" s="75" t="s">
        <v>8476</v>
      </c>
      <c r="B139" s="75">
        <v>814968006</v>
      </c>
      <c r="C139" s="75" t="s">
        <v>1410</v>
      </c>
      <c r="D139" s="75" t="s">
        <v>1701</v>
      </c>
      <c r="E139" s="75" t="s">
        <v>6512</v>
      </c>
      <c r="F139" s="75" t="s">
        <v>1702</v>
      </c>
      <c r="G139" s="75" t="s">
        <v>6774</v>
      </c>
      <c r="H139" s="75" t="s">
        <v>6764</v>
      </c>
      <c r="I139" s="75" t="s">
        <v>7452</v>
      </c>
      <c r="J139" s="75" t="s">
        <v>6775</v>
      </c>
      <c r="K139" s="75" t="s">
        <v>6233</v>
      </c>
      <c r="L139" s="75" t="s">
        <v>47</v>
      </c>
      <c r="M139" s="75" t="s">
        <v>1703</v>
      </c>
      <c r="N139" s="75">
        <v>225409300</v>
      </c>
      <c r="O139" s="75" t="s">
        <v>6763</v>
      </c>
      <c r="P139" s="75">
        <v>0</v>
      </c>
      <c r="Q139" s="75" t="s">
        <v>1147</v>
      </c>
      <c r="R139" s="75" t="s">
        <v>6268</v>
      </c>
      <c r="S139" s="177">
        <v>37970</v>
      </c>
      <c r="T139" s="182">
        <v>3950</v>
      </c>
      <c r="U139" s="182" t="s">
        <v>8844</v>
      </c>
      <c r="V139" s="181">
        <v>12777598</v>
      </c>
      <c r="W139" s="181">
        <v>75799597</v>
      </c>
      <c r="X139" s="178">
        <v>44408</v>
      </c>
      <c r="Y139" s="87" t="s">
        <v>7151</v>
      </c>
      <c r="Z139" s="87" t="s">
        <v>7152</v>
      </c>
      <c r="AA139" s="182" t="s">
        <v>7234</v>
      </c>
    </row>
    <row r="140" spans="1:27" ht="15.75" customHeight="1" x14ac:dyDescent="0.2">
      <c r="A140" s="75" t="s">
        <v>8476</v>
      </c>
      <c r="B140" s="75">
        <v>814968006</v>
      </c>
      <c r="C140" s="75" t="s">
        <v>1410</v>
      </c>
      <c r="D140" s="75" t="s">
        <v>1701</v>
      </c>
      <c r="E140" s="75" t="s">
        <v>6512</v>
      </c>
      <c r="F140" s="75" t="s">
        <v>1702</v>
      </c>
      <c r="G140" s="75" t="s">
        <v>6774</v>
      </c>
      <c r="H140" s="75" t="s">
        <v>6764</v>
      </c>
      <c r="I140" s="75" t="s">
        <v>7452</v>
      </c>
      <c r="J140" s="75" t="s">
        <v>6775</v>
      </c>
      <c r="K140" s="75" t="s">
        <v>6233</v>
      </c>
      <c r="L140" s="75" t="s">
        <v>47</v>
      </c>
      <c r="M140" s="75" t="s">
        <v>1703</v>
      </c>
      <c r="N140" s="75">
        <v>225409300</v>
      </c>
      <c r="O140" s="75" t="s">
        <v>6763</v>
      </c>
      <c r="P140" s="75">
        <v>0</v>
      </c>
      <c r="Q140" s="75" t="s">
        <v>1147</v>
      </c>
      <c r="R140" s="75" t="s">
        <v>6268</v>
      </c>
      <c r="S140" s="177">
        <v>37970</v>
      </c>
      <c r="T140" s="182">
        <v>3950</v>
      </c>
      <c r="U140" s="182" t="s">
        <v>8844</v>
      </c>
      <c r="V140" s="181">
        <v>29232518</v>
      </c>
      <c r="W140" s="181">
        <v>193414038</v>
      </c>
      <c r="X140" s="178">
        <v>44408</v>
      </c>
      <c r="Y140" s="87" t="s">
        <v>7151</v>
      </c>
      <c r="Z140" s="87" t="s">
        <v>7152</v>
      </c>
      <c r="AA140" s="182" t="s">
        <v>7187</v>
      </c>
    </row>
    <row r="141" spans="1:27" ht="15.75" customHeight="1" x14ac:dyDescent="0.2">
      <c r="A141" s="75" t="s">
        <v>8476</v>
      </c>
      <c r="B141" s="75">
        <v>814968006</v>
      </c>
      <c r="C141" s="75" t="s">
        <v>1410</v>
      </c>
      <c r="D141" s="75" t="s">
        <v>1701</v>
      </c>
      <c r="E141" s="75" t="s">
        <v>6512</v>
      </c>
      <c r="F141" s="75" t="s">
        <v>1702</v>
      </c>
      <c r="G141" s="75" t="s">
        <v>6774</v>
      </c>
      <c r="H141" s="75" t="s">
        <v>6764</v>
      </c>
      <c r="I141" s="75" t="s">
        <v>7452</v>
      </c>
      <c r="J141" s="75" t="s">
        <v>6775</v>
      </c>
      <c r="K141" s="75" t="s">
        <v>6233</v>
      </c>
      <c r="L141" s="75" t="s">
        <v>47</v>
      </c>
      <c r="M141" s="75" t="s">
        <v>1703</v>
      </c>
      <c r="N141" s="75">
        <v>225409300</v>
      </c>
      <c r="O141" s="75" t="s">
        <v>6763</v>
      </c>
      <c r="P141" s="75">
        <v>0</v>
      </c>
      <c r="Q141" s="75" t="s">
        <v>1147</v>
      </c>
      <c r="R141" s="75" t="s">
        <v>6268</v>
      </c>
      <c r="S141" s="177">
        <v>37970</v>
      </c>
      <c r="T141" s="182">
        <v>3950</v>
      </c>
      <c r="U141" s="182" t="s">
        <v>8844</v>
      </c>
      <c r="V141" s="181">
        <v>11798366</v>
      </c>
      <c r="W141" s="181">
        <v>11798366</v>
      </c>
      <c r="X141" s="178">
        <v>44408</v>
      </c>
      <c r="Y141" s="87" t="s">
        <v>7151</v>
      </c>
      <c r="Z141" s="87" t="s">
        <v>7152</v>
      </c>
      <c r="AA141" s="182" t="s">
        <v>71</v>
      </c>
    </row>
    <row r="142" spans="1:27" ht="15.75" customHeight="1" x14ac:dyDescent="0.2">
      <c r="A142" s="75" t="s">
        <v>8501</v>
      </c>
      <c r="B142" s="75">
        <v>707182008</v>
      </c>
      <c r="C142" s="75" t="s">
        <v>1422</v>
      </c>
      <c r="D142" s="75" t="s">
        <v>1943</v>
      </c>
      <c r="E142" s="75" t="s">
        <v>1944</v>
      </c>
      <c r="F142" s="75" t="s">
        <v>1945</v>
      </c>
      <c r="G142" s="75" t="s">
        <v>6323</v>
      </c>
      <c r="H142" s="75" t="s">
        <v>1946</v>
      </c>
      <c r="I142" s="75" t="s">
        <v>6324</v>
      </c>
      <c r="J142" s="75" t="s">
        <v>1947</v>
      </c>
      <c r="K142" s="75" t="s">
        <v>1949</v>
      </c>
      <c r="L142" s="75" t="s">
        <v>5593</v>
      </c>
      <c r="M142" s="75" t="s">
        <v>913</v>
      </c>
      <c r="N142" s="75" t="s">
        <v>1950</v>
      </c>
      <c r="O142" s="75" t="s">
        <v>1948</v>
      </c>
      <c r="P142" s="75">
        <v>0</v>
      </c>
      <c r="Q142" s="75">
        <v>91401</v>
      </c>
      <c r="R142" s="75" t="s">
        <v>6325</v>
      </c>
      <c r="S142" s="177">
        <v>37970</v>
      </c>
      <c r="T142" s="182">
        <v>4100</v>
      </c>
      <c r="U142" s="182" t="s">
        <v>7981</v>
      </c>
      <c r="V142" s="181">
        <v>0</v>
      </c>
      <c r="W142" s="181">
        <v>37277791</v>
      </c>
      <c r="X142" s="178">
        <v>44408</v>
      </c>
      <c r="Y142" s="87" t="s">
        <v>7151</v>
      </c>
      <c r="Z142" s="87" t="s">
        <v>7152</v>
      </c>
      <c r="AA142" s="182" t="s">
        <v>7170</v>
      </c>
    </row>
    <row r="143" spans="1:27" ht="15.75" customHeight="1" x14ac:dyDescent="0.2">
      <c r="A143" s="75" t="s">
        <v>8519</v>
      </c>
      <c r="B143" s="75" t="s">
        <v>7089</v>
      </c>
      <c r="C143" s="75" t="s">
        <v>1474</v>
      </c>
      <c r="D143" s="75" t="s">
        <v>2113</v>
      </c>
      <c r="E143" s="75" t="s">
        <v>6993</v>
      </c>
      <c r="F143" s="75" t="s">
        <v>2114</v>
      </c>
      <c r="G143" s="75" t="s">
        <v>7462</v>
      </c>
      <c r="H143" s="75" t="s">
        <v>433</v>
      </c>
      <c r="I143" s="75" t="s">
        <v>6994</v>
      </c>
      <c r="J143" s="75" t="s">
        <v>7463</v>
      </c>
      <c r="K143" s="75" t="s">
        <v>2115</v>
      </c>
      <c r="L143" s="75" t="s">
        <v>47</v>
      </c>
      <c r="M143" s="75" t="s">
        <v>769</v>
      </c>
      <c r="N143" s="75" t="s">
        <v>2116</v>
      </c>
      <c r="O143" s="75" t="s">
        <v>7023</v>
      </c>
      <c r="P143" s="75">
        <v>0</v>
      </c>
      <c r="Q143" s="75">
        <v>93401</v>
      </c>
      <c r="R143" s="75" t="s">
        <v>6345</v>
      </c>
      <c r="S143" s="177">
        <v>37970</v>
      </c>
      <c r="T143" s="182">
        <v>4250</v>
      </c>
      <c r="U143" s="182" t="s">
        <v>7981</v>
      </c>
      <c r="V143" s="181">
        <v>9946692</v>
      </c>
      <c r="W143" s="181">
        <v>74852607</v>
      </c>
      <c r="X143" s="178">
        <v>44408</v>
      </c>
      <c r="Y143" s="87" t="s">
        <v>7151</v>
      </c>
      <c r="Z143" s="87" t="s">
        <v>7152</v>
      </c>
      <c r="AA143" s="182" t="s">
        <v>7177</v>
      </c>
    </row>
    <row r="144" spans="1:27" ht="15.75" customHeight="1" x14ac:dyDescent="0.2">
      <c r="A144" s="75" t="s">
        <v>8519</v>
      </c>
      <c r="B144" s="75" t="s">
        <v>7089</v>
      </c>
      <c r="C144" s="75" t="s">
        <v>1474</v>
      </c>
      <c r="D144" s="75" t="s">
        <v>2113</v>
      </c>
      <c r="E144" s="75" t="s">
        <v>6993</v>
      </c>
      <c r="F144" s="75" t="s">
        <v>2114</v>
      </c>
      <c r="G144" s="75" t="s">
        <v>7462</v>
      </c>
      <c r="H144" s="75" t="s">
        <v>433</v>
      </c>
      <c r="I144" s="75" t="s">
        <v>6994</v>
      </c>
      <c r="J144" s="75" t="s">
        <v>7463</v>
      </c>
      <c r="K144" s="75" t="s">
        <v>2115</v>
      </c>
      <c r="L144" s="75" t="s">
        <v>47</v>
      </c>
      <c r="M144" s="75" t="s">
        <v>769</v>
      </c>
      <c r="N144" s="75" t="s">
        <v>2116</v>
      </c>
      <c r="O144" s="75" t="s">
        <v>7023</v>
      </c>
      <c r="P144" s="75">
        <v>0</v>
      </c>
      <c r="Q144" s="75">
        <v>93401</v>
      </c>
      <c r="R144" s="75" t="s">
        <v>6345</v>
      </c>
      <c r="S144" s="177">
        <v>37970</v>
      </c>
      <c r="T144" s="182">
        <v>4250</v>
      </c>
      <c r="U144" s="182" t="s">
        <v>7981</v>
      </c>
      <c r="V144" s="181">
        <v>204318233</v>
      </c>
      <c r="W144" s="181">
        <v>424129420</v>
      </c>
      <c r="X144" s="178">
        <v>44408</v>
      </c>
      <c r="Y144" s="87" t="s">
        <v>7151</v>
      </c>
      <c r="Z144" s="87" t="s">
        <v>7152</v>
      </c>
      <c r="AA144" s="182" t="s">
        <v>7154</v>
      </c>
    </row>
    <row r="145" spans="1:27" ht="15.75" customHeight="1" x14ac:dyDescent="0.2">
      <c r="A145" s="75" t="s">
        <v>8519</v>
      </c>
      <c r="B145" s="75" t="s">
        <v>7089</v>
      </c>
      <c r="C145" s="75" t="s">
        <v>1474</v>
      </c>
      <c r="D145" s="75" t="s">
        <v>2113</v>
      </c>
      <c r="E145" s="75" t="s">
        <v>6993</v>
      </c>
      <c r="F145" s="75" t="s">
        <v>2114</v>
      </c>
      <c r="G145" s="75" t="s">
        <v>7462</v>
      </c>
      <c r="H145" s="75" t="s">
        <v>433</v>
      </c>
      <c r="I145" s="75" t="s">
        <v>6994</v>
      </c>
      <c r="J145" s="75" t="s">
        <v>7463</v>
      </c>
      <c r="K145" s="75" t="s">
        <v>2115</v>
      </c>
      <c r="L145" s="75" t="s">
        <v>47</v>
      </c>
      <c r="M145" s="75" t="s">
        <v>769</v>
      </c>
      <c r="N145" s="75" t="s">
        <v>2116</v>
      </c>
      <c r="O145" s="75" t="s">
        <v>7023</v>
      </c>
      <c r="P145" s="75">
        <v>0</v>
      </c>
      <c r="Q145" s="75">
        <v>93401</v>
      </c>
      <c r="R145" s="75" t="s">
        <v>6345</v>
      </c>
      <c r="S145" s="177">
        <v>37970</v>
      </c>
      <c r="T145" s="182">
        <v>4250</v>
      </c>
      <c r="U145" s="182" t="s">
        <v>7981</v>
      </c>
      <c r="V145" s="181">
        <v>12298046</v>
      </c>
      <c r="W145" s="181">
        <v>179141516</v>
      </c>
      <c r="X145" s="178">
        <v>44408</v>
      </c>
      <c r="Y145" s="87" t="s">
        <v>7151</v>
      </c>
      <c r="Z145" s="87" t="s">
        <v>7152</v>
      </c>
      <c r="AA145" s="182" t="s">
        <v>7171</v>
      </c>
    </row>
    <row r="146" spans="1:27" ht="15.75" customHeight="1" x14ac:dyDescent="0.2">
      <c r="A146" s="75" t="s">
        <v>8519</v>
      </c>
      <c r="B146" s="75" t="s">
        <v>7089</v>
      </c>
      <c r="C146" s="75" t="s">
        <v>1474</v>
      </c>
      <c r="D146" s="75" t="s">
        <v>2113</v>
      </c>
      <c r="E146" s="75" t="s">
        <v>6993</v>
      </c>
      <c r="F146" s="75" t="s">
        <v>2114</v>
      </c>
      <c r="G146" s="75" t="s">
        <v>7462</v>
      </c>
      <c r="H146" s="75" t="s">
        <v>433</v>
      </c>
      <c r="I146" s="75" t="s">
        <v>6994</v>
      </c>
      <c r="J146" s="75" t="s">
        <v>7463</v>
      </c>
      <c r="K146" s="75" t="s">
        <v>2115</v>
      </c>
      <c r="L146" s="75" t="s">
        <v>47</v>
      </c>
      <c r="M146" s="75" t="s">
        <v>769</v>
      </c>
      <c r="N146" s="75" t="s">
        <v>2116</v>
      </c>
      <c r="O146" s="75" t="s">
        <v>7023</v>
      </c>
      <c r="P146" s="75">
        <v>0</v>
      </c>
      <c r="Q146" s="75">
        <v>93401</v>
      </c>
      <c r="R146" s="75" t="s">
        <v>6345</v>
      </c>
      <c r="S146" s="177">
        <v>37970</v>
      </c>
      <c r="T146" s="182">
        <v>4250</v>
      </c>
      <c r="U146" s="182" t="s">
        <v>7981</v>
      </c>
      <c r="V146" s="181">
        <v>16033200</v>
      </c>
      <c r="W146" s="181">
        <v>117202692</v>
      </c>
      <c r="X146" s="178">
        <v>44408</v>
      </c>
      <c r="Y146" s="87" t="s">
        <v>7151</v>
      </c>
      <c r="Z146" s="87" t="s">
        <v>7152</v>
      </c>
      <c r="AA146" s="182" t="s">
        <v>7166</v>
      </c>
    </row>
    <row r="147" spans="1:27" ht="15.75" customHeight="1" x14ac:dyDescent="0.2">
      <c r="A147" s="75" t="s">
        <v>8519</v>
      </c>
      <c r="B147" s="75" t="s">
        <v>7089</v>
      </c>
      <c r="C147" s="75" t="s">
        <v>1474</v>
      </c>
      <c r="D147" s="75" t="s">
        <v>2113</v>
      </c>
      <c r="E147" s="75" t="s">
        <v>6993</v>
      </c>
      <c r="F147" s="75" t="s">
        <v>2114</v>
      </c>
      <c r="G147" s="75" t="s">
        <v>7462</v>
      </c>
      <c r="H147" s="75" t="s">
        <v>433</v>
      </c>
      <c r="I147" s="75" t="s">
        <v>6994</v>
      </c>
      <c r="J147" s="75" t="s">
        <v>7463</v>
      </c>
      <c r="K147" s="75" t="s">
        <v>2115</v>
      </c>
      <c r="L147" s="75" t="s">
        <v>47</v>
      </c>
      <c r="M147" s="75" t="s">
        <v>769</v>
      </c>
      <c r="N147" s="75" t="s">
        <v>2116</v>
      </c>
      <c r="O147" s="75" t="s">
        <v>7023</v>
      </c>
      <c r="P147" s="75">
        <v>0</v>
      </c>
      <c r="Q147" s="75">
        <v>93401</v>
      </c>
      <c r="R147" s="75" t="s">
        <v>6345</v>
      </c>
      <c r="S147" s="177">
        <v>37970</v>
      </c>
      <c r="T147" s="182">
        <v>4250</v>
      </c>
      <c r="U147" s="182" t="s">
        <v>7981</v>
      </c>
      <c r="V147" s="181">
        <v>135845126</v>
      </c>
      <c r="W147" s="181">
        <v>514382222</v>
      </c>
      <c r="X147" s="178">
        <v>44408</v>
      </c>
      <c r="Y147" s="87" t="s">
        <v>7151</v>
      </c>
      <c r="Z147" s="87" t="s">
        <v>7152</v>
      </c>
      <c r="AA147" s="182" t="s">
        <v>7155</v>
      </c>
    </row>
    <row r="148" spans="1:27" ht="15.75" customHeight="1" x14ac:dyDescent="0.2">
      <c r="A148" s="75" t="s">
        <v>8519</v>
      </c>
      <c r="B148" s="75" t="s">
        <v>7089</v>
      </c>
      <c r="C148" s="75" t="s">
        <v>1474</v>
      </c>
      <c r="D148" s="75" t="s">
        <v>2113</v>
      </c>
      <c r="E148" s="75" t="s">
        <v>6993</v>
      </c>
      <c r="F148" s="75" t="s">
        <v>2114</v>
      </c>
      <c r="G148" s="75" t="s">
        <v>7462</v>
      </c>
      <c r="H148" s="75" t="s">
        <v>433</v>
      </c>
      <c r="I148" s="75" t="s">
        <v>6994</v>
      </c>
      <c r="J148" s="75" t="s">
        <v>7463</v>
      </c>
      <c r="K148" s="75" t="s">
        <v>2115</v>
      </c>
      <c r="L148" s="75" t="s">
        <v>47</v>
      </c>
      <c r="M148" s="75" t="s">
        <v>769</v>
      </c>
      <c r="N148" s="75" t="s">
        <v>2116</v>
      </c>
      <c r="O148" s="75" t="s">
        <v>7023</v>
      </c>
      <c r="P148" s="75">
        <v>0</v>
      </c>
      <c r="Q148" s="75">
        <v>93401</v>
      </c>
      <c r="R148" s="75" t="s">
        <v>6345</v>
      </c>
      <c r="S148" s="177">
        <v>37970</v>
      </c>
      <c r="T148" s="182">
        <v>4250</v>
      </c>
      <c r="U148" s="182" t="s">
        <v>7981</v>
      </c>
      <c r="V148" s="181">
        <v>40371352</v>
      </c>
      <c r="W148" s="181">
        <v>167973694</v>
      </c>
      <c r="X148" s="178">
        <v>44408</v>
      </c>
      <c r="Y148" s="87" t="s">
        <v>7151</v>
      </c>
      <c r="Z148" s="87" t="s">
        <v>7152</v>
      </c>
      <c r="AA148" s="182" t="s">
        <v>7239</v>
      </c>
    </row>
    <row r="149" spans="1:27" ht="15.75" customHeight="1" x14ac:dyDescent="0.2">
      <c r="A149" s="75" t="s">
        <v>8519</v>
      </c>
      <c r="B149" s="75" t="s">
        <v>7089</v>
      </c>
      <c r="C149" s="75" t="s">
        <v>1474</v>
      </c>
      <c r="D149" s="75" t="s">
        <v>2113</v>
      </c>
      <c r="E149" s="75" t="s">
        <v>6993</v>
      </c>
      <c r="F149" s="75" t="s">
        <v>2114</v>
      </c>
      <c r="G149" s="75" t="s">
        <v>7462</v>
      </c>
      <c r="H149" s="75" t="s">
        <v>433</v>
      </c>
      <c r="I149" s="75" t="s">
        <v>6994</v>
      </c>
      <c r="J149" s="75" t="s">
        <v>7463</v>
      </c>
      <c r="K149" s="75" t="s">
        <v>2115</v>
      </c>
      <c r="L149" s="75" t="s">
        <v>47</v>
      </c>
      <c r="M149" s="75" t="s">
        <v>769</v>
      </c>
      <c r="N149" s="75" t="s">
        <v>2116</v>
      </c>
      <c r="O149" s="75" t="s">
        <v>7023</v>
      </c>
      <c r="P149" s="75">
        <v>0</v>
      </c>
      <c r="Q149" s="75">
        <v>93401</v>
      </c>
      <c r="R149" s="75" t="s">
        <v>6345</v>
      </c>
      <c r="S149" s="177">
        <v>37970</v>
      </c>
      <c r="T149" s="182">
        <v>4250</v>
      </c>
      <c r="U149" s="182" t="s">
        <v>7981</v>
      </c>
      <c r="V149" s="181">
        <v>4732380</v>
      </c>
      <c r="W149" s="181">
        <v>39565800</v>
      </c>
      <c r="X149" s="178">
        <v>44408</v>
      </c>
      <c r="Y149" s="87" t="s">
        <v>7151</v>
      </c>
      <c r="Z149" s="87" t="s">
        <v>7152</v>
      </c>
      <c r="AA149" s="182" t="s">
        <v>7240</v>
      </c>
    </row>
    <row r="150" spans="1:27" ht="15.75" customHeight="1" x14ac:dyDescent="0.2">
      <c r="A150" s="75" t="s">
        <v>8519</v>
      </c>
      <c r="B150" s="75" t="s">
        <v>7089</v>
      </c>
      <c r="C150" s="75" t="s">
        <v>1474</v>
      </c>
      <c r="D150" s="75" t="s">
        <v>2113</v>
      </c>
      <c r="E150" s="75" t="s">
        <v>6993</v>
      </c>
      <c r="F150" s="75" t="s">
        <v>2114</v>
      </c>
      <c r="G150" s="75" t="s">
        <v>7462</v>
      </c>
      <c r="H150" s="75" t="s">
        <v>433</v>
      </c>
      <c r="I150" s="75" t="s">
        <v>6994</v>
      </c>
      <c r="J150" s="75" t="s">
        <v>7463</v>
      </c>
      <c r="K150" s="75" t="s">
        <v>2115</v>
      </c>
      <c r="L150" s="75" t="s">
        <v>47</v>
      </c>
      <c r="M150" s="75" t="s">
        <v>769</v>
      </c>
      <c r="N150" s="75" t="s">
        <v>2116</v>
      </c>
      <c r="O150" s="75" t="s">
        <v>7023</v>
      </c>
      <c r="P150" s="75">
        <v>0</v>
      </c>
      <c r="Q150" s="75">
        <v>93401</v>
      </c>
      <c r="R150" s="75" t="s">
        <v>6345</v>
      </c>
      <c r="S150" s="177">
        <v>37970</v>
      </c>
      <c r="T150" s="182">
        <v>4250</v>
      </c>
      <c r="U150" s="182" t="s">
        <v>7981</v>
      </c>
      <c r="V150" s="181">
        <v>7944160</v>
      </c>
      <c r="W150" s="181">
        <v>55609312</v>
      </c>
      <c r="X150" s="178">
        <v>44408</v>
      </c>
      <c r="Y150" s="87" t="s">
        <v>7151</v>
      </c>
      <c r="Z150" s="87" t="s">
        <v>7152</v>
      </c>
      <c r="AA150" s="182" t="s">
        <v>7178</v>
      </c>
    </row>
    <row r="151" spans="1:27" ht="15.75" customHeight="1" x14ac:dyDescent="0.2">
      <c r="A151" s="75" t="s">
        <v>8519</v>
      </c>
      <c r="B151" s="75" t="s">
        <v>7089</v>
      </c>
      <c r="C151" s="75" t="s">
        <v>1474</v>
      </c>
      <c r="D151" s="75" t="s">
        <v>2113</v>
      </c>
      <c r="E151" s="75" t="s">
        <v>6993</v>
      </c>
      <c r="F151" s="75" t="s">
        <v>2114</v>
      </c>
      <c r="G151" s="75" t="s">
        <v>7462</v>
      </c>
      <c r="H151" s="75" t="s">
        <v>433</v>
      </c>
      <c r="I151" s="75" t="s">
        <v>6994</v>
      </c>
      <c r="J151" s="75" t="s">
        <v>7463</v>
      </c>
      <c r="K151" s="75" t="s">
        <v>2115</v>
      </c>
      <c r="L151" s="75" t="s">
        <v>47</v>
      </c>
      <c r="M151" s="75" t="s">
        <v>769</v>
      </c>
      <c r="N151" s="75" t="s">
        <v>2116</v>
      </c>
      <c r="O151" s="75" t="s">
        <v>7023</v>
      </c>
      <c r="P151" s="75">
        <v>0</v>
      </c>
      <c r="Q151" s="75">
        <v>93401</v>
      </c>
      <c r="R151" s="75" t="s">
        <v>6345</v>
      </c>
      <c r="S151" s="177">
        <v>37970</v>
      </c>
      <c r="T151" s="182">
        <v>4250</v>
      </c>
      <c r="U151" s="182" t="s">
        <v>7981</v>
      </c>
      <c r="V151" s="181">
        <v>45964587</v>
      </c>
      <c r="W151" s="181">
        <v>240462414</v>
      </c>
      <c r="X151" s="178">
        <v>44408</v>
      </c>
      <c r="Y151" s="87" t="s">
        <v>7151</v>
      </c>
      <c r="Z151" s="87" t="s">
        <v>7152</v>
      </c>
      <c r="AA151" s="182" t="s">
        <v>7241</v>
      </c>
    </row>
    <row r="152" spans="1:27" ht="15.75" customHeight="1" x14ac:dyDescent="0.2">
      <c r="A152" s="75" t="s">
        <v>8519</v>
      </c>
      <c r="B152" s="75" t="s">
        <v>7089</v>
      </c>
      <c r="C152" s="75" t="s">
        <v>1474</v>
      </c>
      <c r="D152" s="75" t="s">
        <v>2113</v>
      </c>
      <c r="E152" s="75" t="s">
        <v>6993</v>
      </c>
      <c r="F152" s="75" t="s">
        <v>2114</v>
      </c>
      <c r="G152" s="75" t="s">
        <v>7462</v>
      </c>
      <c r="H152" s="75" t="s">
        <v>433</v>
      </c>
      <c r="I152" s="75" t="s">
        <v>6994</v>
      </c>
      <c r="J152" s="75" t="s">
        <v>7463</v>
      </c>
      <c r="K152" s="75" t="s">
        <v>2115</v>
      </c>
      <c r="L152" s="75" t="s">
        <v>47</v>
      </c>
      <c r="M152" s="75" t="s">
        <v>769</v>
      </c>
      <c r="N152" s="75" t="s">
        <v>2116</v>
      </c>
      <c r="O152" s="75" t="s">
        <v>7023</v>
      </c>
      <c r="P152" s="75">
        <v>0</v>
      </c>
      <c r="Q152" s="75">
        <v>93401</v>
      </c>
      <c r="R152" s="75" t="s">
        <v>6345</v>
      </c>
      <c r="S152" s="177">
        <v>37970</v>
      </c>
      <c r="T152" s="182">
        <v>4250</v>
      </c>
      <c r="U152" s="182" t="s">
        <v>7981</v>
      </c>
      <c r="V152" s="181">
        <v>7447680</v>
      </c>
      <c r="W152" s="181">
        <v>75562920</v>
      </c>
      <c r="X152" s="178">
        <v>44408</v>
      </c>
      <c r="Y152" s="87" t="s">
        <v>7151</v>
      </c>
      <c r="Z152" s="87" t="s">
        <v>7152</v>
      </c>
      <c r="AA152" s="182" t="s">
        <v>7162</v>
      </c>
    </row>
    <row r="153" spans="1:27" ht="15.75" customHeight="1" x14ac:dyDescent="0.2">
      <c r="A153" s="75" t="s">
        <v>8519</v>
      </c>
      <c r="B153" s="75" t="s">
        <v>7089</v>
      </c>
      <c r="C153" s="75" t="s">
        <v>1474</v>
      </c>
      <c r="D153" s="75" t="s">
        <v>2113</v>
      </c>
      <c r="E153" s="75" t="s">
        <v>6993</v>
      </c>
      <c r="F153" s="75" t="s">
        <v>2114</v>
      </c>
      <c r="G153" s="75" t="s">
        <v>7462</v>
      </c>
      <c r="H153" s="75" t="s">
        <v>433</v>
      </c>
      <c r="I153" s="75" t="s">
        <v>6994</v>
      </c>
      <c r="J153" s="75" t="s">
        <v>7463</v>
      </c>
      <c r="K153" s="75" t="s">
        <v>2115</v>
      </c>
      <c r="L153" s="75" t="s">
        <v>47</v>
      </c>
      <c r="M153" s="75" t="s">
        <v>769</v>
      </c>
      <c r="N153" s="75" t="s">
        <v>2116</v>
      </c>
      <c r="O153" s="75" t="s">
        <v>7023</v>
      </c>
      <c r="P153" s="75">
        <v>0</v>
      </c>
      <c r="Q153" s="75">
        <v>93401</v>
      </c>
      <c r="R153" s="75" t="s">
        <v>6345</v>
      </c>
      <c r="S153" s="177">
        <v>37970</v>
      </c>
      <c r="T153" s="182">
        <v>4250</v>
      </c>
      <c r="U153" s="182" t="s">
        <v>7981</v>
      </c>
      <c r="V153" s="181">
        <v>2741676</v>
      </c>
      <c r="W153" s="181">
        <v>19191731</v>
      </c>
      <c r="X153" s="178">
        <v>44408</v>
      </c>
      <c r="Y153" s="87" t="s">
        <v>7151</v>
      </c>
      <c r="Z153" s="87" t="s">
        <v>7152</v>
      </c>
      <c r="AA153" s="182" t="s">
        <v>7223</v>
      </c>
    </row>
    <row r="154" spans="1:27" ht="15.75" customHeight="1" x14ac:dyDescent="0.2">
      <c r="A154" s="75" t="s">
        <v>8519</v>
      </c>
      <c r="B154" s="75" t="s">
        <v>7089</v>
      </c>
      <c r="C154" s="75" t="s">
        <v>1474</v>
      </c>
      <c r="D154" s="75" t="s">
        <v>2113</v>
      </c>
      <c r="E154" s="75" t="s">
        <v>6993</v>
      </c>
      <c r="F154" s="75" t="s">
        <v>2114</v>
      </c>
      <c r="G154" s="75" t="s">
        <v>7462</v>
      </c>
      <c r="H154" s="75" t="s">
        <v>433</v>
      </c>
      <c r="I154" s="75" t="s">
        <v>6994</v>
      </c>
      <c r="J154" s="75" t="s">
        <v>7463</v>
      </c>
      <c r="K154" s="75" t="s">
        <v>2115</v>
      </c>
      <c r="L154" s="75" t="s">
        <v>47</v>
      </c>
      <c r="M154" s="75" t="s">
        <v>769</v>
      </c>
      <c r="N154" s="75" t="s">
        <v>2116</v>
      </c>
      <c r="O154" s="75" t="s">
        <v>7023</v>
      </c>
      <c r="P154" s="75">
        <v>0</v>
      </c>
      <c r="Q154" s="75">
        <v>93401</v>
      </c>
      <c r="R154" s="75" t="s">
        <v>6345</v>
      </c>
      <c r="S154" s="177">
        <v>37970</v>
      </c>
      <c r="T154" s="182">
        <v>4250</v>
      </c>
      <c r="U154" s="182" t="s">
        <v>7981</v>
      </c>
      <c r="V154" s="181">
        <v>3290012</v>
      </c>
      <c r="W154" s="181">
        <v>23030099</v>
      </c>
      <c r="X154" s="178">
        <v>44408</v>
      </c>
      <c r="Y154" s="87" t="s">
        <v>7151</v>
      </c>
      <c r="Z154" s="87" t="s">
        <v>7152</v>
      </c>
      <c r="AA154" s="182" t="s">
        <v>7163</v>
      </c>
    </row>
    <row r="155" spans="1:27" ht="15.75" customHeight="1" x14ac:dyDescent="0.2">
      <c r="A155" s="75" t="s">
        <v>8519</v>
      </c>
      <c r="B155" s="75" t="s">
        <v>7089</v>
      </c>
      <c r="C155" s="75" t="s">
        <v>1474</v>
      </c>
      <c r="D155" s="75" t="s">
        <v>2113</v>
      </c>
      <c r="E155" s="75" t="s">
        <v>6993</v>
      </c>
      <c r="F155" s="75" t="s">
        <v>2114</v>
      </c>
      <c r="G155" s="75" t="s">
        <v>7462</v>
      </c>
      <c r="H155" s="75" t="s">
        <v>433</v>
      </c>
      <c r="I155" s="75" t="s">
        <v>6994</v>
      </c>
      <c r="J155" s="75" t="s">
        <v>7463</v>
      </c>
      <c r="K155" s="75" t="s">
        <v>2115</v>
      </c>
      <c r="L155" s="75" t="s">
        <v>47</v>
      </c>
      <c r="M155" s="75" t="s">
        <v>769</v>
      </c>
      <c r="N155" s="75" t="s">
        <v>2116</v>
      </c>
      <c r="O155" s="75" t="s">
        <v>7023</v>
      </c>
      <c r="P155" s="75">
        <v>0</v>
      </c>
      <c r="Q155" s="75">
        <v>93401</v>
      </c>
      <c r="R155" s="75" t="s">
        <v>6345</v>
      </c>
      <c r="S155" s="177">
        <v>37970</v>
      </c>
      <c r="T155" s="182">
        <v>4250</v>
      </c>
      <c r="U155" s="182" t="s">
        <v>7981</v>
      </c>
      <c r="V155" s="181">
        <v>7695936</v>
      </c>
      <c r="W155" s="181">
        <v>55795536</v>
      </c>
      <c r="X155" s="178">
        <v>44408</v>
      </c>
      <c r="Y155" s="87" t="s">
        <v>7151</v>
      </c>
      <c r="Z155" s="87" t="s">
        <v>7152</v>
      </c>
      <c r="AA155" s="182" t="s">
        <v>7218</v>
      </c>
    </row>
    <row r="156" spans="1:27" ht="15.75" customHeight="1" x14ac:dyDescent="0.2">
      <c r="A156" s="75" t="s">
        <v>8519</v>
      </c>
      <c r="B156" s="75" t="s">
        <v>7089</v>
      </c>
      <c r="C156" s="75" t="s">
        <v>1474</v>
      </c>
      <c r="D156" s="75" t="s">
        <v>2113</v>
      </c>
      <c r="E156" s="75" t="s">
        <v>6993</v>
      </c>
      <c r="F156" s="75" t="s">
        <v>2114</v>
      </c>
      <c r="G156" s="75" t="s">
        <v>7462</v>
      </c>
      <c r="H156" s="75" t="s">
        <v>433</v>
      </c>
      <c r="I156" s="75" t="s">
        <v>6994</v>
      </c>
      <c r="J156" s="75" t="s">
        <v>7463</v>
      </c>
      <c r="K156" s="75" t="s">
        <v>2115</v>
      </c>
      <c r="L156" s="75" t="s">
        <v>47</v>
      </c>
      <c r="M156" s="75" t="s">
        <v>769</v>
      </c>
      <c r="N156" s="75" t="s">
        <v>2116</v>
      </c>
      <c r="O156" s="75" t="s">
        <v>7023</v>
      </c>
      <c r="P156" s="75">
        <v>0</v>
      </c>
      <c r="Q156" s="75">
        <v>93401</v>
      </c>
      <c r="R156" s="75" t="s">
        <v>6345</v>
      </c>
      <c r="S156" s="177">
        <v>37970</v>
      </c>
      <c r="T156" s="182">
        <v>4250</v>
      </c>
      <c r="U156" s="182" t="s">
        <v>7981</v>
      </c>
      <c r="V156" s="181">
        <v>15919416</v>
      </c>
      <c r="W156" s="181">
        <v>62793238</v>
      </c>
      <c r="X156" s="178">
        <v>44408</v>
      </c>
      <c r="Y156" s="87" t="s">
        <v>7151</v>
      </c>
      <c r="Z156" s="87" t="s">
        <v>7152</v>
      </c>
      <c r="AA156" s="182" t="s">
        <v>7242</v>
      </c>
    </row>
    <row r="157" spans="1:27" ht="15.75" customHeight="1" x14ac:dyDescent="0.2">
      <c r="A157" s="75" t="s">
        <v>8519</v>
      </c>
      <c r="B157" s="75" t="s">
        <v>7089</v>
      </c>
      <c r="C157" s="75" t="s">
        <v>1474</v>
      </c>
      <c r="D157" s="75" t="s">
        <v>2113</v>
      </c>
      <c r="E157" s="75" t="s">
        <v>6993</v>
      </c>
      <c r="F157" s="75" t="s">
        <v>2114</v>
      </c>
      <c r="G157" s="75" t="s">
        <v>7462</v>
      </c>
      <c r="H157" s="75" t="s">
        <v>433</v>
      </c>
      <c r="I157" s="75" t="s">
        <v>6994</v>
      </c>
      <c r="J157" s="75" t="s">
        <v>7463</v>
      </c>
      <c r="K157" s="75" t="s">
        <v>2115</v>
      </c>
      <c r="L157" s="75" t="s">
        <v>47</v>
      </c>
      <c r="M157" s="75" t="s">
        <v>769</v>
      </c>
      <c r="N157" s="75" t="s">
        <v>2116</v>
      </c>
      <c r="O157" s="75" t="s">
        <v>7023</v>
      </c>
      <c r="P157" s="75">
        <v>0</v>
      </c>
      <c r="Q157" s="75">
        <v>93401</v>
      </c>
      <c r="R157" s="75" t="s">
        <v>6345</v>
      </c>
      <c r="S157" s="177">
        <v>37970</v>
      </c>
      <c r="T157" s="182">
        <v>4250</v>
      </c>
      <c r="U157" s="182" t="s">
        <v>7981</v>
      </c>
      <c r="V157" s="181">
        <v>3388700</v>
      </c>
      <c r="W157" s="181">
        <v>25778293</v>
      </c>
      <c r="X157" s="178">
        <v>44408</v>
      </c>
      <c r="Y157" s="87" t="s">
        <v>7151</v>
      </c>
      <c r="Z157" s="87" t="s">
        <v>7152</v>
      </c>
      <c r="AA157" s="182" t="s">
        <v>7243</v>
      </c>
    </row>
    <row r="158" spans="1:27" ht="15.75" customHeight="1" x14ac:dyDescent="0.2">
      <c r="A158" s="75" t="s">
        <v>8519</v>
      </c>
      <c r="B158" s="75" t="s">
        <v>7089</v>
      </c>
      <c r="C158" s="75" t="s">
        <v>1474</v>
      </c>
      <c r="D158" s="75" t="s">
        <v>2113</v>
      </c>
      <c r="E158" s="75" t="s">
        <v>6993</v>
      </c>
      <c r="F158" s="75" t="s">
        <v>2114</v>
      </c>
      <c r="G158" s="75" t="s">
        <v>7462</v>
      </c>
      <c r="H158" s="75" t="s">
        <v>433</v>
      </c>
      <c r="I158" s="75" t="s">
        <v>6994</v>
      </c>
      <c r="J158" s="75" t="s">
        <v>7463</v>
      </c>
      <c r="K158" s="75" t="s">
        <v>2115</v>
      </c>
      <c r="L158" s="75" t="s">
        <v>47</v>
      </c>
      <c r="M158" s="75" t="s">
        <v>769</v>
      </c>
      <c r="N158" s="75" t="s">
        <v>2116</v>
      </c>
      <c r="O158" s="75" t="s">
        <v>7023</v>
      </c>
      <c r="P158" s="75">
        <v>0</v>
      </c>
      <c r="Q158" s="75">
        <v>93401</v>
      </c>
      <c r="R158" s="75" t="s">
        <v>6345</v>
      </c>
      <c r="S158" s="177">
        <v>37970</v>
      </c>
      <c r="T158" s="182">
        <v>4250</v>
      </c>
      <c r="U158" s="182" t="s">
        <v>7981</v>
      </c>
      <c r="V158" s="181">
        <v>12645540</v>
      </c>
      <c r="W158" s="181">
        <v>67960080</v>
      </c>
      <c r="X158" s="178">
        <v>44408</v>
      </c>
      <c r="Y158" s="87" t="s">
        <v>7151</v>
      </c>
      <c r="Z158" s="87" t="s">
        <v>7152</v>
      </c>
      <c r="AA158" s="182" t="s">
        <v>7238</v>
      </c>
    </row>
    <row r="159" spans="1:27" ht="15.75" customHeight="1" x14ac:dyDescent="0.2">
      <c r="A159" s="75" t="s">
        <v>8519</v>
      </c>
      <c r="B159" s="75" t="s">
        <v>7089</v>
      </c>
      <c r="C159" s="75" t="s">
        <v>1474</v>
      </c>
      <c r="D159" s="75" t="s">
        <v>2113</v>
      </c>
      <c r="E159" s="75" t="s">
        <v>6993</v>
      </c>
      <c r="F159" s="75" t="s">
        <v>2114</v>
      </c>
      <c r="G159" s="75" t="s">
        <v>7462</v>
      </c>
      <c r="H159" s="75" t="s">
        <v>433</v>
      </c>
      <c r="I159" s="75" t="s">
        <v>6994</v>
      </c>
      <c r="J159" s="75" t="s">
        <v>7463</v>
      </c>
      <c r="K159" s="75" t="s">
        <v>2115</v>
      </c>
      <c r="L159" s="75" t="s">
        <v>47</v>
      </c>
      <c r="M159" s="75" t="s">
        <v>769</v>
      </c>
      <c r="N159" s="75" t="s">
        <v>2116</v>
      </c>
      <c r="O159" s="75" t="s">
        <v>7023</v>
      </c>
      <c r="P159" s="75">
        <v>0</v>
      </c>
      <c r="Q159" s="75">
        <v>93401</v>
      </c>
      <c r="R159" s="75" t="s">
        <v>6345</v>
      </c>
      <c r="S159" s="177">
        <v>37970</v>
      </c>
      <c r="T159" s="182">
        <v>4250</v>
      </c>
      <c r="U159" s="182" t="s">
        <v>7981</v>
      </c>
      <c r="V159" s="181">
        <v>7517486</v>
      </c>
      <c r="W159" s="181">
        <v>46976420</v>
      </c>
      <c r="X159" s="178">
        <v>44408</v>
      </c>
      <c r="Y159" s="87" t="s">
        <v>7151</v>
      </c>
      <c r="Z159" s="87" t="s">
        <v>7152</v>
      </c>
      <c r="AA159" s="182" t="s">
        <v>7244</v>
      </c>
    </row>
    <row r="160" spans="1:27" ht="15.75" customHeight="1" x14ac:dyDescent="0.2">
      <c r="A160" s="75" t="s">
        <v>8519</v>
      </c>
      <c r="B160" s="75" t="s">
        <v>7089</v>
      </c>
      <c r="C160" s="75" t="s">
        <v>1474</v>
      </c>
      <c r="D160" s="75" t="s">
        <v>2113</v>
      </c>
      <c r="E160" s="75" t="s">
        <v>6993</v>
      </c>
      <c r="F160" s="75" t="s">
        <v>2114</v>
      </c>
      <c r="G160" s="75" t="s">
        <v>7462</v>
      </c>
      <c r="H160" s="75" t="s">
        <v>433</v>
      </c>
      <c r="I160" s="75" t="s">
        <v>6994</v>
      </c>
      <c r="J160" s="75" t="s">
        <v>7463</v>
      </c>
      <c r="K160" s="75" t="s">
        <v>2115</v>
      </c>
      <c r="L160" s="75" t="s">
        <v>47</v>
      </c>
      <c r="M160" s="75" t="s">
        <v>769</v>
      </c>
      <c r="N160" s="75" t="s">
        <v>2116</v>
      </c>
      <c r="O160" s="75" t="s">
        <v>7023</v>
      </c>
      <c r="P160" s="75">
        <v>0</v>
      </c>
      <c r="Q160" s="75">
        <v>93401</v>
      </c>
      <c r="R160" s="75" t="s">
        <v>6345</v>
      </c>
      <c r="S160" s="177">
        <v>37970</v>
      </c>
      <c r="T160" s="182">
        <v>4250</v>
      </c>
      <c r="U160" s="182" t="s">
        <v>7981</v>
      </c>
      <c r="V160" s="181">
        <v>16033200</v>
      </c>
      <c r="W160" s="181">
        <v>132754896</v>
      </c>
      <c r="X160" s="178">
        <v>44408</v>
      </c>
      <c r="Y160" s="87" t="s">
        <v>7151</v>
      </c>
      <c r="Z160" s="87" t="s">
        <v>7152</v>
      </c>
      <c r="AA160" s="182" t="s">
        <v>7213</v>
      </c>
    </row>
    <row r="161" spans="1:27" ht="15.75" customHeight="1" x14ac:dyDescent="0.2">
      <c r="A161" s="75" t="s">
        <v>8519</v>
      </c>
      <c r="B161" s="75" t="s">
        <v>7089</v>
      </c>
      <c r="C161" s="75" t="s">
        <v>1474</v>
      </c>
      <c r="D161" s="75" t="s">
        <v>2113</v>
      </c>
      <c r="E161" s="75" t="s">
        <v>6993</v>
      </c>
      <c r="F161" s="75" t="s">
        <v>2114</v>
      </c>
      <c r="G161" s="75" t="s">
        <v>7462</v>
      </c>
      <c r="H161" s="75" t="s">
        <v>433</v>
      </c>
      <c r="I161" s="75" t="s">
        <v>6994</v>
      </c>
      <c r="J161" s="75" t="s">
        <v>7463</v>
      </c>
      <c r="K161" s="75" t="s">
        <v>2115</v>
      </c>
      <c r="L161" s="75" t="s">
        <v>47</v>
      </c>
      <c r="M161" s="75" t="s">
        <v>769</v>
      </c>
      <c r="N161" s="75" t="s">
        <v>2116</v>
      </c>
      <c r="O161" s="75" t="s">
        <v>7023</v>
      </c>
      <c r="P161" s="75">
        <v>0</v>
      </c>
      <c r="Q161" s="75">
        <v>93401</v>
      </c>
      <c r="R161" s="75" t="s">
        <v>6345</v>
      </c>
      <c r="S161" s="177">
        <v>37970</v>
      </c>
      <c r="T161" s="182">
        <v>4250</v>
      </c>
      <c r="U161" s="182" t="s">
        <v>7981</v>
      </c>
      <c r="V161" s="181">
        <v>16033200</v>
      </c>
      <c r="W161" s="181">
        <v>56116200</v>
      </c>
      <c r="X161" s="178">
        <v>44408</v>
      </c>
      <c r="Y161" s="87" t="s">
        <v>7151</v>
      </c>
      <c r="Z161" s="87" t="s">
        <v>7152</v>
      </c>
      <c r="AA161" s="182" t="s">
        <v>7245</v>
      </c>
    </row>
    <row r="162" spans="1:27" ht="15.75" customHeight="1" x14ac:dyDescent="0.2">
      <c r="A162" s="75" t="s">
        <v>8519</v>
      </c>
      <c r="B162" s="75" t="s">
        <v>7089</v>
      </c>
      <c r="C162" s="75" t="s">
        <v>1474</v>
      </c>
      <c r="D162" s="75" t="s">
        <v>2113</v>
      </c>
      <c r="E162" s="75" t="s">
        <v>6993</v>
      </c>
      <c r="F162" s="75" t="s">
        <v>2114</v>
      </c>
      <c r="G162" s="75" t="s">
        <v>7462</v>
      </c>
      <c r="H162" s="75" t="s">
        <v>433</v>
      </c>
      <c r="I162" s="75" t="s">
        <v>6994</v>
      </c>
      <c r="J162" s="75" t="s">
        <v>7463</v>
      </c>
      <c r="K162" s="75" t="s">
        <v>2115</v>
      </c>
      <c r="L162" s="75" t="s">
        <v>47</v>
      </c>
      <c r="M162" s="75" t="s">
        <v>769</v>
      </c>
      <c r="N162" s="75" t="s">
        <v>2116</v>
      </c>
      <c r="O162" s="75" t="s">
        <v>7023</v>
      </c>
      <c r="P162" s="75">
        <v>0</v>
      </c>
      <c r="Q162" s="75">
        <v>93401</v>
      </c>
      <c r="R162" s="75" t="s">
        <v>6345</v>
      </c>
      <c r="S162" s="177">
        <v>37970</v>
      </c>
      <c r="T162" s="182">
        <v>4250</v>
      </c>
      <c r="U162" s="182" t="s">
        <v>7981</v>
      </c>
      <c r="V162" s="181">
        <v>16033200</v>
      </c>
      <c r="W162" s="181">
        <v>151353408</v>
      </c>
      <c r="X162" s="178">
        <v>44408</v>
      </c>
      <c r="Y162" s="87" t="s">
        <v>7151</v>
      </c>
      <c r="Z162" s="87" t="s">
        <v>7152</v>
      </c>
      <c r="AA162" s="182" t="s">
        <v>7210</v>
      </c>
    </row>
    <row r="163" spans="1:27" ht="15.75" customHeight="1" x14ac:dyDescent="0.2">
      <c r="A163" s="75" t="s">
        <v>8519</v>
      </c>
      <c r="B163" s="75" t="s">
        <v>7089</v>
      </c>
      <c r="C163" s="75" t="s">
        <v>1474</v>
      </c>
      <c r="D163" s="75" t="s">
        <v>2113</v>
      </c>
      <c r="E163" s="75" t="s">
        <v>6993</v>
      </c>
      <c r="F163" s="75" t="s">
        <v>2114</v>
      </c>
      <c r="G163" s="75" t="s">
        <v>7462</v>
      </c>
      <c r="H163" s="75" t="s">
        <v>433</v>
      </c>
      <c r="I163" s="75" t="s">
        <v>6994</v>
      </c>
      <c r="J163" s="75" t="s">
        <v>7463</v>
      </c>
      <c r="K163" s="75" t="s">
        <v>2115</v>
      </c>
      <c r="L163" s="75" t="s">
        <v>47</v>
      </c>
      <c r="M163" s="75" t="s">
        <v>769</v>
      </c>
      <c r="N163" s="75" t="s">
        <v>2116</v>
      </c>
      <c r="O163" s="75" t="s">
        <v>7023</v>
      </c>
      <c r="P163" s="75">
        <v>0</v>
      </c>
      <c r="Q163" s="75">
        <v>93401</v>
      </c>
      <c r="R163" s="75" t="s">
        <v>6345</v>
      </c>
      <c r="S163" s="177">
        <v>37970</v>
      </c>
      <c r="T163" s="182">
        <v>4250</v>
      </c>
      <c r="U163" s="182" t="s">
        <v>7981</v>
      </c>
      <c r="V163" s="181">
        <v>15826320</v>
      </c>
      <c r="W163" s="181">
        <v>117999179</v>
      </c>
      <c r="X163" s="178">
        <v>44408</v>
      </c>
      <c r="Y163" s="87" t="s">
        <v>7151</v>
      </c>
      <c r="Z163" s="87" t="s">
        <v>7152</v>
      </c>
      <c r="AA163" s="182" t="s">
        <v>7246</v>
      </c>
    </row>
    <row r="164" spans="1:27" ht="15.75" customHeight="1" x14ac:dyDescent="0.2">
      <c r="A164" s="75" t="s">
        <v>8519</v>
      </c>
      <c r="B164" s="75" t="s">
        <v>7089</v>
      </c>
      <c r="C164" s="75" t="s">
        <v>1474</v>
      </c>
      <c r="D164" s="75" t="s">
        <v>2113</v>
      </c>
      <c r="E164" s="75" t="s">
        <v>6993</v>
      </c>
      <c r="F164" s="75" t="s">
        <v>2114</v>
      </c>
      <c r="G164" s="75" t="s">
        <v>7462</v>
      </c>
      <c r="H164" s="75" t="s">
        <v>433</v>
      </c>
      <c r="I164" s="75" t="s">
        <v>6994</v>
      </c>
      <c r="J164" s="75" t="s">
        <v>7463</v>
      </c>
      <c r="K164" s="75" t="s">
        <v>2115</v>
      </c>
      <c r="L164" s="75" t="s">
        <v>47</v>
      </c>
      <c r="M164" s="75" t="s">
        <v>769</v>
      </c>
      <c r="N164" s="75" t="s">
        <v>2116</v>
      </c>
      <c r="O164" s="75" t="s">
        <v>7023</v>
      </c>
      <c r="P164" s="75">
        <v>0</v>
      </c>
      <c r="Q164" s="75">
        <v>93401</v>
      </c>
      <c r="R164" s="75" t="s">
        <v>6345</v>
      </c>
      <c r="S164" s="177">
        <v>37970</v>
      </c>
      <c r="T164" s="182">
        <v>4250</v>
      </c>
      <c r="U164" s="182" t="s">
        <v>7981</v>
      </c>
      <c r="V164" s="181">
        <v>3315884</v>
      </c>
      <c r="W164" s="181">
        <v>30213683</v>
      </c>
      <c r="X164" s="178">
        <v>44408</v>
      </c>
      <c r="Y164" s="87" t="s">
        <v>7151</v>
      </c>
      <c r="Z164" s="87" t="s">
        <v>7152</v>
      </c>
      <c r="AA164" s="182" t="s">
        <v>7247</v>
      </c>
    </row>
    <row r="165" spans="1:27" ht="15.75" customHeight="1" x14ac:dyDescent="0.2">
      <c r="A165" s="75" t="s">
        <v>8519</v>
      </c>
      <c r="B165" s="75" t="s">
        <v>7089</v>
      </c>
      <c r="C165" s="75" t="s">
        <v>1474</v>
      </c>
      <c r="D165" s="75" t="s">
        <v>2113</v>
      </c>
      <c r="E165" s="75" t="s">
        <v>6993</v>
      </c>
      <c r="F165" s="75" t="s">
        <v>2114</v>
      </c>
      <c r="G165" s="75" t="s">
        <v>7462</v>
      </c>
      <c r="H165" s="75" t="s">
        <v>433</v>
      </c>
      <c r="I165" s="75" t="s">
        <v>6994</v>
      </c>
      <c r="J165" s="75" t="s">
        <v>7463</v>
      </c>
      <c r="K165" s="75" t="s">
        <v>2115</v>
      </c>
      <c r="L165" s="75" t="s">
        <v>47</v>
      </c>
      <c r="M165" s="75" t="s">
        <v>769</v>
      </c>
      <c r="N165" s="75" t="s">
        <v>2116</v>
      </c>
      <c r="O165" s="75" t="s">
        <v>7023</v>
      </c>
      <c r="P165" s="75">
        <v>0</v>
      </c>
      <c r="Q165" s="75">
        <v>93401</v>
      </c>
      <c r="R165" s="75" t="s">
        <v>6345</v>
      </c>
      <c r="S165" s="177">
        <v>37970</v>
      </c>
      <c r="T165" s="182">
        <v>4250</v>
      </c>
      <c r="U165" s="182" t="s">
        <v>7981</v>
      </c>
      <c r="V165" s="181">
        <v>16033200</v>
      </c>
      <c r="W165" s="181">
        <v>173479224</v>
      </c>
      <c r="X165" s="178">
        <v>44408</v>
      </c>
      <c r="Y165" s="87" t="s">
        <v>7151</v>
      </c>
      <c r="Z165" s="87" t="s">
        <v>7152</v>
      </c>
      <c r="AA165" s="182" t="s">
        <v>7219</v>
      </c>
    </row>
    <row r="166" spans="1:27" ht="15.75" customHeight="1" x14ac:dyDescent="0.2">
      <c r="A166" s="75" t="s">
        <v>8519</v>
      </c>
      <c r="B166" s="75" t="s">
        <v>7089</v>
      </c>
      <c r="C166" s="75" t="s">
        <v>1474</v>
      </c>
      <c r="D166" s="75" t="s">
        <v>2113</v>
      </c>
      <c r="E166" s="75" t="s">
        <v>6993</v>
      </c>
      <c r="F166" s="75" t="s">
        <v>2114</v>
      </c>
      <c r="G166" s="75" t="s">
        <v>7462</v>
      </c>
      <c r="H166" s="75" t="s">
        <v>433</v>
      </c>
      <c r="I166" s="75" t="s">
        <v>6994</v>
      </c>
      <c r="J166" s="75" t="s">
        <v>7463</v>
      </c>
      <c r="K166" s="75" t="s">
        <v>2115</v>
      </c>
      <c r="L166" s="75" t="s">
        <v>47</v>
      </c>
      <c r="M166" s="75" t="s">
        <v>769</v>
      </c>
      <c r="N166" s="75" t="s">
        <v>2116</v>
      </c>
      <c r="O166" s="75" t="s">
        <v>7023</v>
      </c>
      <c r="P166" s="75">
        <v>0</v>
      </c>
      <c r="Q166" s="75">
        <v>93401</v>
      </c>
      <c r="R166" s="75" t="s">
        <v>6345</v>
      </c>
      <c r="S166" s="177">
        <v>37970</v>
      </c>
      <c r="T166" s="182">
        <v>4250</v>
      </c>
      <c r="U166" s="182" t="s">
        <v>7981</v>
      </c>
      <c r="V166" s="181">
        <v>8937180</v>
      </c>
      <c r="W166" s="181">
        <v>80066298</v>
      </c>
      <c r="X166" s="178">
        <v>44408</v>
      </c>
      <c r="Y166" s="87" t="s">
        <v>7151</v>
      </c>
      <c r="Z166" s="87" t="s">
        <v>7152</v>
      </c>
      <c r="AA166" s="182" t="s">
        <v>7248</v>
      </c>
    </row>
    <row r="167" spans="1:27" ht="15.75" customHeight="1" x14ac:dyDescent="0.2">
      <c r="A167" s="75" t="s">
        <v>8519</v>
      </c>
      <c r="B167" s="75" t="s">
        <v>7089</v>
      </c>
      <c r="C167" s="75" t="s">
        <v>1474</v>
      </c>
      <c r="D167" s="75" t="s">
        <v>2113</v>
      </c>
      <c r="E167" s="75" t="s">
        <v>6993</v>
      </c>
      <c r="F167" s="75" t="s">
        <v>2114</v>
      </c>
      <c r="G167" s="75" t="s">
        <v>7462</v>
      </c>
      <c r="H167" s="75" t="s">
        <v>433</v>
      </c>
      <c r="I167" s="75" t="s">
        <v>6994</v>
      </c>
      <c r="J167" s="75" t="s">
        <v>7463</v>
      </c>
      <c r="K167" s="75" t="s">
        <v>2115</v>
      </c>
      <c r="L167" s="75" t="s">
        <v>47</v>
      </c>
      <c r="M167" s="75" t="s">
        <v>769</v>
      </c>
      <c r="N167" s="75" t="s">
        <v>2116</v>
      </c>
      <c r="O167" s="75" t="s">
        <v>7023</v>
      </c>
      <c r="P167" s="75">
        <v>0</v>
      </c>
      <c r="Q167" s="75">
        <v>93401</v>
      </c>
      <c r="R167" s="75" t="s">
        <v>6345</v>
      </c>
      <c r="S167" s="177">
        <v>37970</v>
      </c>
      <c r="T167" s="182">
        <v>4250</v>
      </c>
      <c r="U167" s="182" t="s">
        <v>7981</v>
      </c>
      <c r="V167" s="181">
        <v>118118976</v>
      </c>
      <c r="W167" s="181">
        <v>578383871</v>
      </c>
      <c r="X167" s="178">
        <v>44408</v>
      </c>
      <c r="Y167" s="87" t="s">
        <v>7151</v>
      </c>
      <c r="Z167" s="87" t="s">
        <v>7152</v>
      </c>
      <c r="AA167" s="182" t="s">
        <v>7153</v>
      </c>
    </row>
    <row r="168" spans="1:27" ht="15.75" customHeight="1" x14ac:dyDescent="0.2">
      <c r="A168" s="75" t="s">
        <v>8519</v>
      </c>
      <c r="B168" s="75" t="s">
        <v>7089</v>
      </c>
      <c r="C168" s="75" t="s">
        <v>1474</v>
      </c>
      <c r="D168" s="75" t="s">
        <v>2113</v>
      </c>
      <c r="E168" s="75" t="s">
        <v>6993</v>
      </c>
      <c r="F168" s="75" t="s">
        <v>2114</v>
      </c>
      <c r="G168" s="75" t="s">
        <v>7462</v>
      </c>
      <c r="H168" s="75" t="s">
        <v>433</v>
      </c>
      <c r="I168" s="75" t="s">
        <v>6994</v>
      </c>
      <c r="J168" s="75" t="s">
        <v>7463</v>
      </c>
      <c r="K168" s="75" t="s">
        <v>2115</v>
      </c>
      <c r="L168" s="75" t="s">
        <v>47</v>
      </c>
      <c r="M168" s="75" t="s">
        <v>769</v>
      </c>
      <c r="N168" s="75" t="s">
        <v>2116</v>
      </c>
      <c r="O168" s="75" t="s">
        <v>7023</v>
      </c>
      <c r="P168" s="75">
        <v>0</v>
      </c>
      <c r="Q168" s="75">
        <v>93401</v>
      </c>
      <c r="R168" s="75" t="s">
        <v>6345</v>
      </c>
      <c r="S168" s="177">
        <v>37970</v>
      </c>
      <c r="T168" s="182">
        <v>4250</v>
      </c>
      <c r="U168" s="182" t="s">
        <v>7981</v>
      </c>
      <c r="V168" s="181">
        <v>26237538</v>
      </c>
      <c r="W168" s="181">
        <v>234628585</v>
      </c>
      <c r="X168" s="178">
        <v>44408</v>
      </c>
      <c r="Y168" s="87" t="s">
        <v>7151</v>
      </c>
      <c r="Z168" s="87" t="s">
        <v>7152</v>
      </c>
      <c r="AA168" s="182" t="s">
        <v>7225</v>
      </c>
    </row>
    <row r="169" spans="1:27" ht="15.75" customHeight="1" x14ac:dyDescent="0.2">
      <c r="A169" s="75" t="s">
        <v>8519</v>
      </c>
      <c r="B169" s="75" t="s">
        <v>7089</v>
      </c>
      <c r="C169" s="75" t="s">
        <v>1474</v>
      </c>
      <c r="D169" s="75" t="s">
        <v>2113</v>
      </c>
      <c r="E169" s="75" t="s">
        <v>6993</v>
      </c>
      <c r="F169" s="75" t="s">
        <v>2114</v>
      </c>
      <c r="G169" s="75" t="s">
        <v>7462</v>
      </c>
      <c r="H169" s="75" t="s">
        <v>433</v>
      </c>
      <c r="I169" s="75" t="s">
        <v>6994</v>
      </c>
      <c r="J169" s="75" t="s">
        <v>7463</v>
      </c>
      <c r="K169" s="75" t="s">
        <v>2115</v>
      </c>
      <c r="L169" s="75" t="s">
        <v>47</v>
      </c>
      <c r="M169" s="75" t="s">
        <v>769</v>
      </c>
      <c r="N169" s="75" t="s">
        <v>2116</v>
      </c>
      <c r="O169" s="75" t="s">
        <v>7023</v>
      </c>
      <c r="P169" s="75">
        <v>0</v>
      </c>
      <c r="Q169" s="75">
        <v>93401</v>
      </c>
      <c r="R169" s="75" t="s">
        <v>6345</v>
      </c>
      <c r="S169" s="177">
        <v>37970</v>
      </c>
      <c r="T169" s="182">
        <v>4250</v>
      </c>
      <c r="U169" s="182" t="s">
        <v>7981</v>
      </c>
      <c r="V169" s="181">
        <v>17449219</v>
      </c>
      <c r="W169" s="181">
        <v>75731969</v>
      </c>
      <c r="X169" s="178">
        <v>44408</v>
      </c>
      <c r="Y169" s="87" t="s">
        <v>7151</v>
      </c>
      <c r="Z169" s="87" t="s">
        <v>7152</v>
      </c>
      <c r="AA169" s="182" t="s">
        <v>7193</v>
      </c>
    </row>
    <row r="170" spans="1:27" ht="15.75" customHeight="1" x14ac:dyDescent="0.2">
      <c r="A170" s="75" t="s">
        <v>8519</v>
      </c>
      <c r="B170" s="75" t="s">
        <v>7089</v>
      </c>
      <c r="C170" s="75" t="s">
        <v>1474</v>
      </c>
      <c r="D170" s="75" t="s">
        <v>2113</v>
      </c>
      <c r="E170" s="75" t="s">
        <v>6993</v>
      </c>
      <c r="F170" s="75" t="s">
        <v>2114</v>
      </c>
      <c r="G170" s="75" t="s">
        <v>7462</v>
      </c>
      <c r="H170" s="75" t="s">
        <v>433</v>
      </c>
      <c r="I170" s="75" t="s">
        <v>6994</v>
      </c>
      <c r="J170" s="75" t="s">
        <v>7463</v>
      </c>
      <c r="K170" s="75" t="s">
        <v>2115</v>
      </c>
      <c r="L170" s="75" t="s">
        <v>47</v>
      </c>
      <c r="M170" s="75" t="s">
        <v>769</v>
      </c>
      <c r="N170" s="75" t="s">
        <v>2116</v>
      </c>
      <c r="O170" s="75" t="s">
        <v>7023</v>
      </c>
      <c r="P170" s="75">
        <v>0</v>
      </c>
      <c r="Q170" s="75">
        <v>93401</v>
      </c>
      <c r="R170" s="75" t="s">
        <v>6345</v>
      </c>
      <c r="S170" s="177">
        <v>37970</v>
      </c>
      <c r="T170" s="182">
        <v>4250</v>
      </c>
      <c r="U170" s="182" t="s">
        <v>7981</v>
      </c>
      <c r="V170" s="181">
        <v>6206400</v>
      </c>
      <c r="W170" s="181">
        <v>45996271</v>
      </c>
      <c r="X170" s="178">
        <v>44408</v>
      </c>
      <c r="Y170" s="87" t="s">
        <v>7151</v>
      </c>
      <c r="Z170" s="87" t="s">
        <v>7152</v>
      </c>
      <c r="AA170" s="182" t="s">
        <v>8191</v>
      </c>
    </row>
    <row r="171" spans="1:27" ht="15.75" customHeight="1" x14ac:dyDescent="0.2">
      <c r="A171" s="75" t="s">
        <v>8519</v>
      </c>
      <c r="B171" s="75" t="s">
        <v>7089</v>
      </c>
      <c r="C171" s="75" t="s">
        <v>1474</v>
      </c>
      <c r="D171" s="75" t="s">
        <v>2113</v>
      </c>
      <c r="E171" s="75" t="s">
        <v>6993</v>
      </c>
      <c r="F171" s="75" t="s">
        <v>2114</v>
      </c>
      <c r="G171" s="75" t="s">
        <v>7462</v>
      </c>
      <c r="H171" s="75" t="s">
        <v>433</v>
      </c>
      <c r="I171" s="75" t="s">
        <v>6994</v>
      </c>
      <c r="J171" s="75" t="s">
        <v>7463</v>
      </c>
      <c r="K171" s="75" t="s">
        <v>2115</v>
      </c>
      <c r="L171" s="75" t="s">
        <v>47</v>
      </c>
      <c r="M171" s="75" t="s">
        <v>769</v>
      </c>
      <c r="N171" s="75" t="s">
        <v>2116</v>
      </c>
      <c r="O171" s="75" t="s">
        <v>7023</v>
      </c>
      <c r="P171" s="75">
        <v>0</v>
      </c>
      <c r="Q171" s="75">
        <v>93401</v>
      </c>
      <c r="R171" s="75" t="s">
        <v>6345</v>
      </c>
      <c r="S171" s="177">
        <v>37970</v>
      </c>
      <c r="T171" s="182">
        <v>4250</v>
      </c>
      <c r="U171" s="182" t="s">
        <v>7981</v>
      </c>
      <c r="V171" s="181">
        <v>4292760</v>
      </c>
      <c r="W171" s="181">
        <v>31264740</v>
      </c>
      <c r="X171" s="178">
        <v>44408</v>
      </c>
      <c r="Y171" s="87" t="s">
        <v>7151</v>
      </c>
      <c r="Z171" s="87" t="s">
        <v>7152</v>
      </c>
      <c r="AA171" s="182" t="s">
        <v>7312</v>
      </c>
    </row>
    <row r="172" spans="1:27" ht="15.75" customHeight="1" x14ac:dyDescent="0.2">
      <c r="A172" s="75" t="s">
        <v>8519</v>
      </c>
      <c r="B172" s="75" t="s">
        <v>7089</v>
      </c>
      <c r="C172" s="75" t="s">
        <v>1474</v>
      </c>
      <c r="D172" s="75" t="s">
        <v>2113</v>
      </c>
      <c r="E172" s="75" t="s">
        <v>6993</v>
      </c>
      <c r="F172" s="75" t="s">
        <v>2114</v>
      </c>
      <c r="G172" s="75" t="s">
        <v>7462</v>
      </c>
      <c r="H172" s="75" t="s">
        <v>433</v>
      </c>
      <c r="I172" s="75" t="s">
        <v>6994</v>
      </c>
      <c r="J172" s="75" t="s">
        <v>7463</v>
      </c>
      <c r="K172" s="75" t="s">
        <v>2115</v>
      </c>
      <c r="L172" s="75" t="s">
        <v>47</v>
      </c>
      <c r="M172" s="75" t="s">
        <v>769</v>
      </c>
      <c r="N172" s="75" t="s">
        <v>2116</v>
      </c>
      <c r="O172" s="75" t="s">
        <v>7023</v>
      </c>
      <c r="P172" s="75">
        <v>0</v>
      </c>
      <c r="Q172" s="75">
        <v>93401</v>
      </c>
      <c r="R172" s="75" t="s">
        <v>6345</v>
      </c>
      <c r="S172" s="177">
        <v>37970</v>
      </c>
      <c r="T172" s="182">
        <v>4250</v>
      </c>
      <c r="U172" s="182" t="s">
        <v>7981</v>
      </c>
      <c r="V172" s="181">
        <v>4386660</v>
      </c>
      <c r="W172" s="181">
        <v>74652224</v>
      </c>
      <c r="X172" s="178">
        <v>44408</v>
      </c>
      <c r="Y172" s="87" t="s">
        <v>7151</v>
      </c>
      <c r="Z172" s="87" t="s">
        <v>7152</v>
      </c>
      <c r="AA172" s="182" t="s">
        <v>7197</v>
      </c>
    </row>
    <row r="173" spans="1:27" ht="15.75" customHeight="1" x14ac:dyDescent="0.2">
      <c r="A173" s="75" t="s">
        <v>8519</v>
      </c>
      <c r="B173" s="75" t="s">
        <v>7089</v>
      </c>
      <c r="C173" s="75" t="s">
        <v>1474</v>
      </c>
      <c r="D173" s="75" t="s">
        <v>2113</v>
      </c>
      <c r="E173" s="75" t="s">
        <v>6993</v>
      </c>
      <c r="F173" s="75" t="s">
        <v>2114</v>
      </c>
      <c r="G173" s="75" t="s">
        <v>7462</v>
      </c>
      <c r="H173" s="75" t="s">
        <v>433</v>
      </c>
      <c r="I173" s="75" t="s">
        <v>6994</v>
      </c>
      <c r="J173" s="75" t="s">
        <v>7463</v>
      </c>
      <c r="K173" s="75" t="s">
        <v>2115</v>
      </c>
      <c r="L173" s="75" t="s">
        <v>47</v>
      </c>
      <c r="M173" s="75" t="s">
        <v>769</v>
      </c>
      <c r="N173" s="75" t="s">
        <v>2116</v>
      </c>
      <c r="O173" s="75" t="s">
        <v>7023</v>
      </c>
      <c r="P173" s="75">
        <v>0</v>
      </c>
      <c r="Q173" s="75">
        <v>93401</v>
      </c>
      <c r="R173" s="75" t="s">
        <v>6345</v>
      </c>
      <c r="S173" s="177">
        <v>37970</v>
      </c>
      <c r="T173" s="182">
        <v>4250</v>
      </c>
      <c r="U173" s="182" t="s">
        <v>7981</v>
      </c>
      <c r="V173" s="181">
        <v>24429581</v>
      </c>
      <c r="W173" s="181">
        <v>24429581</v>
      </c>
      <c r="X173" s="178">
        <v>44408</v>
      </c>
      <c r="Y173" s="87" t="s">
        <v>7151</v>
      </c>
      <c r="Z173" s="87" t="s">
        <v>7152</v>
      </c>
      <c r="AA173" s="182" t="s">
        <v>7226</v>
      </c>
    </row>
    <row r="174" spans="1:27" ht="15.75" customHeight="1" x14ac:dyDescent="0.2">
      <c r="A174" s="75" t="s">
        <v>8519</v>
      </c>
      <c r="B174" s="75" t="s">
        <v>7089</v>
      </c>
      <c r="C174" s="75" t="s">
        <v>1474</v>
      </c>
      <c r="D174" s="75" t="s">
        <v>2113</v>
      </c>
      <c r="E174" s="75" t="s">
        <v>6993</v>
      </c>
      <c r="F174" s="75" t="s">
        <v>2114</v>
      </c>
      <c r="G174" s="75" t="s">
        <v>7462</v>
      </c>
      <c r="H174" s="75" t="s">
        <v>433</v>
      </c>
      <c r="I174" s="75" t="s">
        <v>6994</v>
      </c>
      <c r="J174" s="75" t="s">
        <v>7463</v>
      </c>
      <c r="K174" s="75" t="s">
        <v>2115</v>
      </c>
      <c r="L174" s="75" t="s">
        <v>47</v>
      </c>
      <c r="M174" s="75" t="s">
        <v>769</v>
      </c>
      <c r="N174" s="75" t="s">
        <v>2116</v>
      </c>
      <c r="O174" s="75" t="s">
        <v>7023</v>
      </c>
      <c r="P174" s="75">
        <v>0</v>
      </c>
      <c r="Q174" s="75">
        <v>93401</v>
      </c>
      <c r="R174" s="75" t="s">
        <v>6345</v>
      </c>
      <c r="S174" s="177">
        <v>37970</v>
      </c>
      <c r="T174" s="182">
        <v>4250</v>
      </c>
      <c r="U174" s="182" t="s">
        <v>7981</v>
      </c>
      <c r="V174" s="181">
        <v>64019016</v>
      </c>
      <c r="W174" s="181">
        <v>284087616</v>
      </c>
      <c r="X174" s="178">
        <v>44408</v>
      </c>
      <c r="Y174" s="87" t="s">
        <v>7151</v>
      </c>
      <c r="Z174" s="87" t="s">
        <v>7152</v>
      </c>
      <c r="AA174" s="182" t="s">
        <v>7169</v>
      </c>
    </row>
    <row r="175" spans="1:27" ht="15.75" customHeight="1" x14ac:dyDescent="0.2">
      <c r="A175" s="75" t="s">
        <v>8519</v>
      </c>
      <c r="B175" s="75" t="s">
        <v>7089</v>
      </c>
      <c r="C175" s="75" t="s">
        <v>1474</v>
      </c>
      <c r="D175" s="75" t="s">
        <v>2113</v>
      </c>
      <c r="E175" s="75" t="s">
        <v>6993</v>
      </c>
      <c r="F175" s="75" t="s">
        <v>2114</v>
      </c>
      <c r="G175" s="75" t="s">
        <v>7462</v>
      </c>
      <c r="H175" s="75" t="s">
        <v>433</v>
      </c>
      <c r="I175" s="75" t="s">
        <v>6994</v>
      </c>
      <c r="J175" s="75" t="s">
        <v>7463</v>
      </c>
      <c r="K175" s="75" t="s">
        <v>2115</v>
      </c>
      <c r="L175" s="75" t="s">
        <v>47</v>
      </c>
      <c r="M175" s="75" t="s">
        <v>769</v>
      </c>
      <c r="N175" s="75" t="s">
        <v>2116</v>
      </c>
      <c r="O175" s="75" t="s">
        <v>7023</v>
      </c>
      <c r="P175" s="75">
        <v>0</v>
      </c>
      <c r="Q175" s="75">
        <v>93401</v>
      </c>
      <c r="R175" s="75" t="s">
        <v>6345</v>
      </c>
      <c r="S175" s="177">
        <v>37970</v>
      </c>
      <c r="T175" s="182">
        <v>4250</v>
      </c>
      <c r="U175" s="182" t="s">
        <v>7981</v>
      </c>
      <c r="V175" s="181">
        <v>74398013</v>
      </c>
      <c r="W175" s="181">
        <v>132303725</v>
      </c>
      <c r="X175" s="178">
        <v>44408</v>
      </c>
      <c r="Y175" s="87" t="s">
        <v>7151</v>
      </c>
      <c r="Z175" s="87" t="s">
        <v>7152</v>
      </c>
      <c r="AA175" s="182" t="s">
        <v>7236</v>
      </c>
    </row>
    <row r="176" spans="1:27" ht="15.75" customHeight="1" x14ac:dyDescent="0.2">
      <c r="A176" s="75" t="s">
        <v>8519</v>
      </c>
      <c r="B176" s="75" t="s">
        <v>7089</v>
      </c>
      <c r="C176" s="75" t="s">
        <v>1474</v>
      </c>
      <c r="D176" s="75" t="s">
        <v>2113</v>
      </c>
      <c r="E176" s="75" t="s">
        <v>6993</v>
      </c>
      <c r="F176" s="75" t="s">
        <v>2114</v>
      </c>
      <c r="G176" s="75" t="s">
        <v>7462</v>
      </c>
      <c r="H176" s="75" t="s">
        <v>433</v>
      </c>
      <c r="I176" s="75" t="s">
        <v>6994</v>
      </c>
      <c r="J176" s="75" t="s">
        <v>7463</v>
      </c>
      <c r="K176" s="75" t="s">
        <v>2115</v>
      </c>
      <c r="L176" s="75" t="s">
        <v>47</v>
      </c>
      <c r="M176" s="75" t="s">
        <v>769</v>
      </c>
      <c r="N176" s="75" t="s">
        <v>2116</v>
      </c>
      <c r="O176" s="75" t="s">
        <v>7023</v>
      </c>
      <c r="P176" s="75">
        <v>0</v>
      </c>
      <c r="Q176" s="75">
        <v>93401</v>
      </c>
      <c r="R176" s="75" t="s">
        <v>6345</v>
      </c>
      <c r="S176" s="177">
        <v>37970</v>
      </c>
      <c r="T176" s="182">
        <v>4250</v>
      </c>
      <c r="U176" s="182" t="s">
        <v>7981</v>
      </c>
      <c r="V176" s="181">
        <v>59414729</v>
      </c>
      <c r="W176" s="181">
        <v>305194056</v>
      </c>
      <c r="X176" s="178">
        <v>44408</v>
      </c>
      <c r="Y176" s="87" t="s">
        <v>7151</v>
      </c>
      <c r="Z176" s="87" t="s">
        <v>7152</v>
      </c>
      <c r="AA176" s="182" t="s">
        <v>7202</v>
      </c>
    </row>
    <row r="177" spans="1:27" ht="15.75" customHeight="1" x14ac:dyDescent="0.2">
      <c r="A177" s="75" t="s">
        <v>8519</v>
      </c>
      <c r="B177" s="75" t="s">
        <v>7089</v>
      </c>
      <c r="C177" s="75" t="s">
        <v>1474</v>
      </c>
      <c r="D177" s="75" t="s">
        <v>2113</v>
      </c>
      <c r="E177" s="75" t="s">
        <v>6993</v>
      </c>
      <c r="F177" s="75" t="s">
        <v>2114</v>
      </c>
      <c r="G177" s="75" t="s">
        <v>7462</v>
      </c>
      <c r="H177" s="75" t="s">
        <v>433</v>
      </c>
      <c r="I177" s="75" t="s">
        <v>6994</v>
      </c>
      <c r="J177" s="75" t="s">
        <v>7463</v>
      </c>
      <c r="K177" s="75" t="s">
        <v>2115</v>
      </c>
      <c r="L177" s="75" t="s">
        <v>47</v>
      </c>
      <c r="M177" s="75" t="s">
        <v>769</v>
      </c>
      <c r="N177" s="75" t="s">
        <v>2116</v>
      </c>
      <c r="O177" s="75" t="s">
        <v>7023</v>
      </c>
      <c r="P177" s="75">
        <v>0</v>
      </c>
      <c r="Q177" s="75">
        <v>93401</v>
      </c>
      <c r="R177" s="75" t="s">
        <v>6345</v>
      </c>
      <c r="S177" s="177">
        <v>37970</v>
      </c>
      <c r="T177" s="182">
        <v>4250</v>
      </c>
      <c r="U177" s="182" t="s">
        <v>7981</v>
      </c>
      <c r="V177" s="181">
        <v>62442726</v>
      </c>
      <c r="W177" s="181">
        <v>435206325</v>
      </c>
      <c r="X177" s="178">
        <v>44408</v>
      </c>
      <c r="Y177" s="87" t="s">
        <v>7151</v>
      </c>
      <c r="Z177" s="87" t="s">
        <v>7152</v>
      </c>
      <c r="AA177" s="182" t="s">
        <v>7237</v>
      </c>
    </row>
    <row r="178" spans="1:27" ht="15.75" customHeight="1" x14ac:dyDescent="0.2">
      <c r="A178" s="75" t="s">
        <v>8519</v>
      </c>
      <c r="B178" s="75" t="s">
        <v>7089</v>
      </c>
      <c r="C178" s="75" t="s">
        <v>1474</v>
      </c>
      <c r="D178" s="75" t="s">
        <v>2113</v>
      </c>
      <c r="E178" s="75" t="s">
        <v>6993</v>
      </c>
      <c r="F178" s="75" t="s">
        <v>2114</v>
      </c>
      <c r="G178" s="75" t="s">
        <v>7462</v>
      </c>
      <c r="H178" s="75" t="s">
        <v>433</v>
      </c>
      <c r="I178" s="75" t="s">
        <v>6994</v>
      </c>
      <c r="J178" s="75" t="s">
        <v>7463</v>
      </c>
      <c r="K178" s="75" t="s">
        <v>2115</v>
      </c>
      <c r="L178" s="75" t="s">
        <v>47</v>
      </c>
      <c r="M178" s="75" t="s">
        <v>769</v>
      </c>
      <c r="N178" s="75" t="s">
        <v>2116</v>
      </c>
      <c r="O178" s="75" t="s">
        <v>7023</v>
      </c>
      <c r="P178" s="75">
        <v>0</v>
      </c>
      <c r="Q178" s="75">
        <v>93401</v>
      </c>
      <c r="R178" s="75" t="s">
        <v>6345</v>
      </c>
      <c r="S178" s="177">
        <v>37970</v>
      </c>
      <c r="T178" s="182">
        <v>4250</v>
      </c>
      <c r="U178" s="182" t="s">
        <v>7981</v>
      </c>
      <c r="V178" s="181">
        <v>22287141</v>
      </c>
      <c r="W178" s="181">
        <v>208427054</v>
      </c>
      <c r="X178" s="178">
        <v>44408</v>
      </c>
      <c r="Y178" s="87" t="s">
        <v>7151</v>
      </c>
      <c r="Z178" s="87" t="s">
        <v>7152</v>
      </c>
      <c r="AA178" s="182" t="s">
        <v>7249</v>
      </c>
    </row>
    <row r="179" spans="1:27" ht="15.75" customHeight="1" x14ac:dyDescent="0.2">
      <c r="A179" s="75" t="s">
        <v>8519</v>
      </c>
      <c r="B179" s="75" t="s">
        <v>7089</v>
      </c>
      <c r="C179" s="75" t="s">
        <v>1474</v>
      </c>
      <c r="D179" s="75" t="s">
        <v>2113</v>
      </c>
      <c r="E179" s="75" t="s">
        <v>6993</v>
      </c>
      <c r="F179" s="75" t="s">
        <v>2114</v>
      </c>
      <c r="G179" s="75" t="s">
        <v>7462</v>
      </c>
      <c r="H179" s="75" t="s">
        <v>433</v>
      </c>
      <c r="I179" s="75" t="s">
        <v>6994</v>
      </c>
      <c r="J179" s="75" t="s">
        <v>7463</v>
      </c>
      <c r="K179" s="75" t="s">
        <v>2115</v>
      </c>
      <c r="L179" s="75" t="s">
        <v>47</v>
      </c>
      <c r="M179" s="75" t="s">
        <v>769</v>
      </c>
      <c r="N179" s="75" t="s">
        <v>2116</v>
      </c>
      <c r="O179" s="75" t="s">
        <v>7023</v>
      </c>
      <c r="P179" s="75">
        <v>0</v>
      </c>
      <c r="Q179" s="75">
        <v>93401</v>
      </c>
      <c r="R179" s="75" t="s">
        <v>6345</v>
      </c>
      <c r="S179" s="177">
        <v>37970</v>
      </c>
      <c r="T179" s="182">
        <v>4250</v>
      </c>
      <c r="U179" s="182" t="s">
        <v>7981</v>
      </c>
      <c r="V179" s="181">
        <v>25015689</v>
      </c>
      <c r="W179" s="181">
        <v>158453289</v>
      </c>
      <c r="X179" s="178">
        <v>44408</v>
      </c>
      <c r="Y179" s="87" t="s">
        <v>7151</v>
      </c>
      <c r="Z179" s="87" t="s">
        <v>7152</v>
      </c>
      <c r="AA179" s="182" t="s">
        <v>7217</v>
      </c>
    </row>
    <row r="180" spans="1:27" ht="15.75" customHeight="1" x14ac:dyDescent="0.2">
      <c r="A180" s="75" t="s">
        <v>8519</v>
      </c>
      <c r="B180" s="75" t="s">
        <v>7089</v>
      </c>
      <c r="C180" s="75" t="s">
        <v>1474</v>
      </c>
      <c r="D180" s="75" t="s">
        <v>2113</v>
      </c>
      <c r="E180" s="75" t="s">
        <v>6993</v>
      </c>
      <c r="F180" s="75" t="s">
        <v>2114</v>
      </c>
      <c r="G180" s="75" t="s">
        <v>7462</v>
      </c>
      <c r="H180" s="75" t="s">
        <v>433</v>
      </c>
      <c r="I180" s="75" t="s">
        <v>6994</v>
      </c>
      <c r="J180" s="75" t="s">
        <v>7463</v>
      </c>
      <c r="K180" s="75" t="s">
        <v>2115</v>
      </c>
      <c r="L180" s="75" t="s">
        <v>47</v>
      </c>
      <c r="M180" s="75" t="s">
        <v>769</v>
      </c>
      <c r="N180" s="75" t="s">
        <v>2116</v>
      </c>
      <c r="O180" s="75" t="s">
        <v>7023</v>
      </c>
      <c r="P180" s="75">
        <v>0</v>
      </c>
      <c r="Q180" s="75">
        <v>93401</v>
      </c>
      <c r="R180" s="75" t="s">
        <v>6345</v>
      </c>
      <c r="S180" s="177">
        <v>37970</v>
      </c>
      <c r="T180" s="182">
        <v>4250</v>
      </c>
      <c r="U180" s="182" t="s">
        <v>7981</v>
      </c>
      <c r="V180" s="181">
        <v>8016600</v>
      </c>
      <c r="W180" s="181">
        <v>56116200</v>
      </c>
      <c r="X180" s="178">
        <v>44408</v>
      </c>
      <c r="Y180" s="87" t="s">
        <v>7151</v>
      </c>
      <c r="Z180" s="87" t="s">
        <v>7152</v>
      </c>
      <c r="AA180" s="182" t="s">
        <v>7250</v>
      </c>
    </row>
    <row r="181" spans="1:27" ht="15.75" customHeight="1" x14ac:dyDescent="0.2">
      <c r="A181" s="75" t="s">
        <v>8519</v>
      </c>
      <c r="B181" s="75" t="s">
        <v>7089</v>
      </c>
      <c r="C181" s="75" t="s">
        <v>1474</v>
      </c>
      <c r="D181" s="75" t="s">
        <v>2113</v>
      </c>
      <c r="E181" s="75" t="s">
        <v>6993</v>
      </c>
      <c r="F181" s="75" t="s">
        <v>2114</v>
      </c>
      <c r="G181" s="75" t="s">
        <v>7462</v>
      </c>
      <c r="H181" s="75" t="s">
        <v>433</v>
      </c>
      <c r="I181" s="75" t="s">
        <v>6994</v>
      </c>
      <c r="J181" s="75" t="s">
        <v>7463</v>
      </c>
      <c r="K181" s="75" t="s">
        <v>2115</v>
      </c>
      <c r="L181" s="75" t="s">
        <v>47</v>
      </c>
      <c r="M181" s="75" t="s">
        <v>769</v>
      </c>
      <c r="N181" s="75" t="s">
        <v>2116</v>
      </c>
      <c r="O181" s="75" t="s">
        <v>7023</v>
      </c>
      <c r="P181" s="75">
        <v>0</v>
      </c>
      <c r="Q181" s="75">
        <v>93401</v>
      </c>
      <c r="R181" s="75" t="s">
        <v>6345</v>
      </c>
      <c r="S181" s="177">
        <v>37970</v>
      </c>
      <c r="T181" s="182">
        <v>4250</v>
      </c>
      <c r="U181" s="182" t="s">
        <v>7981</v>
      </c>
      <c r="V181" s="181">
        <v>12185232</v>
      </c>
      <c r="W181" s="181">
        <v>86579280</v>
      </c>
      <c r="X181" s="178">
        <v>44408</v>
      </c>
      <c r="Y181" s="87" t="s">
        <v>7151</v>
      </c>
      <c r="Z181" s="87" t="s">
        <v>7152</v>
      </c>
      <c r="AA181" s="182" t="s">
        <v>7205</v>
      </c>
    </row>
    <row r="182" spans="1:27" ht="15.75" customHeight="1" x14ac:dyDescent="0.2">
      <c r="A182" s="75" t="s">
        <v>8519</v>
      </c>
      <c r="B182" s="75" t="s">
        <v>7089</v>
      </c>
      <c r="C182" s="75" t="s">
        <v>1474</v>
      </c>
      <c r="D182" s="75" t="s">
        <v>2113</v>
      </c>
      <c r="E182" s="75" t="s">
        <v>6993</v>
      </c>
      <c r="F182" s="75" t="s">
        <v>2114</v>
      </c>
      <c r="G182" s="75" t="s">
        <v>7462</v>
      </c>
      <c r="H182" s="75" t="s">
        <v>433</v>
      </c>
      <c r="I182" s="75" t="s">
        <v>6994</v>
      </c>
      <c r="J182" s="75" t="s">
        <v>7463</v>
      </c>
      <c r="K182" s="75" t="s">
        <v>2115</v>
      </c>
      <c r="L182" s="75" t="s">
        <v>47</v>
      </c>
      <c r="M182" s="75" t="s">
        <v>769</v>
      </c>
      <c r="N182" s="75" t="s">
        <v>2116</v>
      </c>
      <c r="O182" s="75" t="s">
        <v>7023</v>
      </c>
      <c r="P182" s="75">
        <v>0</v>
      </c>
      <c r="Q182" s="75">
        <v>93401</v>
      </c>
      <c r="R182" s="75" t="s">
        <v>6345</v>
      </c>
      <c r="S182" s="177">
        <v>37970</v>
      </c>
      <c r="T182" s="182">
        <v>4250</v>
      </c>
      <c r="U182" s="182" t="s">
        <v>7981</v>
      </c>
      <c r="V182" s="181">
        <v>55853922</v>
      </c>
      <c r="W182" s="181">
        <v>427072207</v>
      </c>
      <c r="X182" s="178">
        <v>44408</v>
      </c>
      <c r="Y182" s="87" t="s">
        <v>7151</v>
      </c>
      <c r="Z182" s="87" t="s">
        <v>7152</v>
      </c>
      <c r="AA182" s="182" t="s">
        <v>183</v>
      </c>
    </row>
    <row r="183" spans="1:27" ht="15.75" customHeight="1" x14ac:dyDescent="0.2">
      <c r="A183" s="75" t="s">
        <v>8519</v>
      </c>
      <c r="B183" s="75" t="s">
        <v>7089</v>
      </c>
      <c r="C183" s="75" t="s">
        <v>1474</v>
      </c>
      <c r="D183" s="75" t="s">
        <v>2113</v>
      </c>
      <c r="E183" s="75" t="s">
        <v>6993</v>
      </c>
      <c r="F183" s="75" t="s">
        <v>2114</v>
      </c>
      <c r="G183" s="75" t="s">
        <v>7462</v>
      </c>
      <c r="H183" s="75" t="s">
        <v>433</v>
      </c>
      <c r="I183" s="75" t="s">
        <v>6994</v>
      </c>
      <c r="J183" s="75" t="s">
        <v>7463</v>
      </c>
      <c r="K183" s="75" t="s">
        <v>2115</v>
      </c>
      <c r="L183" s="75" t="s">
        <v>47</v>
      </c>
      <c r="M183" s="75" t="s">
        <v>769</v>
      </c>
      <c r="N183" s="75" t="s">
        <v>2116</v>
      </c>
      <c r="O183" s="75" t="s">
        <v>7023</v>
      </c>
      <c r="P183" s="75">
        <v>0</v>
      </c>
      <c r="Q183" s="75">
        <v>93401</v>
      </c>
      <c r="R183" s="75" t="s">
        <v>6345</v>
      </c>
      <c r="S183" s="177">
        <v>37970</v>
      </c>
      <c r="T183" s="182">
        <v>4250</v>
      </c>
      <c r="U183" s="182" t="s">
        <v>7981</v>
      </c>
      <c r="V183" s="181">
        <v>13708386</v>
      </c>
      <c r="W183" s="181">
        <v>56160146</v>
      </c>
      <c r="X183" s="178">
        <v>44408</v>
      </c>
      <c r="Y183" s="87" t="s">
        <v>7151</v>
      </c>
      <c r="Z183" s="87" t="s">
        <v>7152</v>
      </c>
      <c r="AA183" s="182" t="s">
        <v>7252</v>
      </c>
    </row>
    <row r="184" spans="1:27" ht="15.75" customHeight="1" x14ac:dyDescent="0.2">
      <c r="A184" s="75" t="s">
        <v>8519</v>
      </c>
      <c r="B184" s="75" t="s">
        <v>7089</v>
      </c>
      <c r="C184" s="75" t="s">
        <v>1474</v>
      </c>
      <c r="D184" s="75" t="s">
        <v>2113</v>
      </c>
      <c r="E184" s="75" t="s">
        <v>6993</v>
      </c>
      <c r="F184" s="75" t="s">
        <v>2114</v>
      </c>
      <c r="G184" s="75" t="s">
        <v>7462</v>
      </c>
      <c r="H184" s="75" t="s">
        <v>433</v>
      </c>
      <c r="I184" s="75" t="s">
        <v>6994</v>
      </c>
      <c r="J184" s="75" t="s">
        <v>7463</v>
      </c>
      <c r="K184" s="75" t="s">
        <v>2115</v>
      </c>
      <c r="L184" s="75" t="s">
        <v>47</v>
      </c>
      <c r="M184" s="75" t="s">
        <v>769</v>
      </c>
      <c r="N184" s="75" t="s">
        <v>2116</v>
      </c>
      <c r="O184" s="75" t="s">
        <v>7023</v>
      </c>
      <c r="P184" s="75">
        <v>0</v>
      </c>
      <c r="Q184" s="75">
        <v>93401</v>
      </c>
      <c r="R184" s="75" t="s">
        <v>6345</v>
      </c>
      <c r="S184" s="177">
        <v>37970</v>
      </c>
      <c r="T184" s="182">
        <v>4250</v>
      </c>
      <c r="U184" s="182" t="s">
        <v>7981</v>
      </c>
      <c r="V184" s="181">
        <v>78271931</v>
      </c>
      <c r="W184" s="181">
        <v>424747488</v>
      </c>
      <c r="X184" s="178">
        <v>44408</v>
      </c>
      <c r="Y184" s="87" t="s">
        <v>7151</v>
      </c>
      <c r="Z184" s="87" t="s">
        <v>7152</v>
      </c>
      <c r="AA184" s="182" t="s">
        <v>7207</v>
      </c>
    </row>
    <row r="185" spans="1:27" ht="15.75" customHeight="1" x14ac:dyDescent="0.2">
      <c r="A185" s="75" t="s">
        <v>8519</v>
      </c>
      <c r="B185" s="75" t="s">
        <v>7089</v>
      </c>
      <c r="C185" s="75" t="s">
        <v>1474</v>
      </c>
      <c r="D185" s="75" t="s">
        <v>2113</v>
      </c>
      <c r="E185" s="75" t="s">
        <v>6993</v>
      </c>
      <c r="F185" s="75" t="s">
        <v>2114</v>
      </c>
      <c r="G185" s="75" t="s">
        <v>7462</v>
      </c>
      <c r="H185" s="75" t="s">
        <v>433</v>
      </c>
      <c r="I185" s="75" t="s">
        <v>6994</v>
      </c>
      <c r="J185" s="75" t="s">
        <v>7463</v>
      </c>
      <c r="K185" s="75" t="s">
        <v>2115</v>
      </c>
      <c r="L185" s="75" t="s">
        <v>47</v>
      </c>
      <c r="M185" s="75" t="s">
        <v>769</v>
      </c>
      <c r="N185" s="75" t="s">
        <v>2116</v>
      </c>
      <c r="O185" s="75" t="s">
        <v>7023</v>
      </c>
      <c r="P185" s="75">
        <v>0</v>
      </c>
      <c r="Q185" s="75">
        <v>93401</v>
      </c>
      <c r="R185" s="75" t="s">
        <v>6345</v>
      </c>
      <c r="S185" s="177">
        <v>37970</v>
      </c>
      <c r="T185" s="182">
        <v>4250</v>
      </c>
      <c r="U185" s="182" t="s">
        <v>7981</v>
      </c>
      <c r="V185" s="181">
        <v>23942912</v>
      </c>
      <c r="W185" s="181">
        <v>103605504</v>
      </c>
      <c r="X185" s="178">
        <v>44408</v>
      </c>
      <c r="Y185" s="87" t="s">
        <v>7151</v>
      </c>
      <c r="Z185" s="87" t="s">
        <v>7152</v>
      </c>
      <c r="AA185" s="182" t="s">
        <v>7160</v>
      </c>
    </row>
    <row r="186" spans="1:27" ht="15.75" customHeight="1" x14ac:dyDescent="0.2">
      <c r="A186" s="75" t="s">
        <v>8519</v>
      </c>
      <c r="B186" s="75" t="s">
        <v>7089</v>
      </c>
      <c r="C186" s="75" t="s">
        <v>1474</v>
      </c>
      <c r="D186" s="75" t="s">
        <v>2113</v>
      </c>
      <c r="E186" s="75" t="s">
        <v>6993</v>
      </c>
      <c r="F186" s="75" t="s">
        <v>2114</v>
      </c>
      <c r="G186" s="75" t="s">
        <v>7462</v>
      </c>
      <c r="H186" s="75" t="s">
        <v>433</v>
      </c>
      <c r="I186" s="75" t="s">
        <v>6994</v>
      </c>
      <c r="J186" s="75" t="s">
        <v>7463</v>
      </c>
      <c r="K186" s="75" t="s">
        <v>2115</v>
      </c>
      <c r="L186" s="75" t="s">
        <v>47</v>
      </c>
      <c r="M186" s="75" t="s">
        <v>769</v>
      </c>
      <c r="N186" s="75" t="s">
        <v>2116</v>
      </c>
      <c r="O186" s="75" t="s">
        <v>7023</v>
      </c>
      <c r="P186" s="75">
        <v>0</v>
      </c>
      <c r="Q186" s="75">
        <v>93401</v>
      </c>
      <c r="R186" s="75" t="s">
        <v>6345</v>
      </c>
      <c r="S186" s="177">
        <v>37970</v>
      </c>
      <c r="T186" s="182">
        <v>4250</v>
      </c>
      <c r="U186" s="182" t="s">
        <v>7981</v>
      </c>
      <c r="V186" s="181">
        <v>19699524</v>
      </c>
      <c r="W186" s="181">
        <v>84171177</v>
      </c>
      <c r="X186" s="178">
        <v>44408</v>
      </c>
      <c r="Y186" s="87" t="s">
        <v>7151</v>
      </c>
      <c r="Z186" s="87" t="s">
        <v>7152</v>
      </c>
      <c r="AA186" s="182" t="s">
        <v>7253</v>
      </c>
    </row>
    <row r="187" spans="1:27" ht="15.75" customHeight="1" x14ac:dyDescent="0.2">
      <c r="A187" s="75" t="s">
        <v>8519</v>
      </c>
      <c r="B187" s="75" t="s">
        <v>7089</v>
      </c>
      <c r="C187" s="75" t="s">
        <v>1474</v>
      </c>
      <c r="D187" s="75" t="s">
        <v>2113</v>
      </c>
      <c r="E187" s="75" t="s">
        <v>6993</v>
      </c>
      <c r="F187" s="75" t="s">
        <v>2114</v>
      </c>
      <c r="G187" s="75" t="s">
        <v>7462</v>
      </c>
      <c r="H187" s="75" t="s">
        <v>433</v>
      </c>
      <c r="I187" s="75" t="s">
        <v>6994</v>
      </c>
      <c r="J187" s="75" t="s">
        <v>7463</v>
      </c>
      <c r="K187" s="75" t="s">
        <v>2115</v>
      </c>
      <c r="L187" s="75" t="s">
        <v>47</v>
      </c>
      <c r="M187" s="75" t="s">
        <v>769</v>
      </c>
      <c r="N187" s="75" t="s">
        <v>2116</v>
      </c>
      <c r="O187" s="75" t="s">
        <v>7023</v>
      </c>
      <c r="P187" s="75">
        <v>0</v>
      </c>
      <c r="Q187" s="75">
        <v>93401</v>
      </c>
      <c r="R187" s="75" t="s">
        <v>6345</v>
      </c>
      <c r="S187" s="177">
        <v>37970</v>
      </c>
      <c r="T187" s="182">
        <v>4250</v>
      </c>
      <c r="U187" s="182" t="s">
        <v>7981</v>
      </c>
      <c r="V187" s="181">
        <v>19537230</v>
      </c>
      <c r="W187" s="181">
        <v>89338542</v>
      </c>
      <c r="X187" s="178">
        <v>44408</v>
      </c>
      <c r="Y187" s="87" t="s">
        <v>7151</v>
      </c>
      <c r="Z187" s="87" t="s">
        <v>7152</v>
      </c>
      <c r="AA187" s="182" t="s">
        <v>8188</v>
      </c>
    </row>
    <row r="188" spans="1:27" ht="15.75" customHeight="1" x14ac:dyDescent="0.2">
      <c r="A188" s="75" t="s">
        <v>8520</v>
      </c>
      <c r="B188" s="75" t="s">
        <v>7090</v>
      </c>
      <c r="C188" s="75" t="s">
        <v>1422</v>
      </c>
      <c r="D188" s="75" t="s">
        <v>2117</v>
      </c>
      <c r="E188" s="75" t="s">
        <v>6660</v>
      </c>
      <c r="F188" s="75" t="s">
        <v>2118</v>
      </c>
      <c r="G188" s="75" t="s">
        <v>6662</v>
      </c>
      <c r="H188" s="75" t="s">
        <v>4338</v>
      </c>
      <c r="I188" s="75">
        <v>43622</v>
      </c>
      <c r="J188" s="75" t="s">
        <v>5984</v>
      </c>
      <c r="K188" s="75" t="s">
        <v>2119</v>
      </c>
      <c r="L188" s="75" t="s">
        <v>5593</v>
      </c>
      <c r="M188" s="75" t="s">
        <v>2120</v>
      </c>
      <c r="N188" s="75" t="s">
        <v>6661</v>
      </c>
      <c r="O188" s="75" t="s">
        <v>5983</v>
      </c>
      <c r="P188" s="75">
        <v>0</v>
      </c>
      <c r="Q188" s="75">
        <v>93401</v>
      </c>
      <c r="R188" s="75" t="s">
        <v>6383</v>
      </c>
      <c r="S188" s="177">
        <v>37970</v>
      </c>
      <c r="T188" s="182">
        <v>4300</v>
      </c>
      <c r="U188" s="182" t="s">
        <v>7983</v>
      </c>
      <c r="V188" s="181">
        <v>20707964</v>
      </c>
      <c r="W188" s="181">
        <v>135143642</v>
      </c>
      <c r="X188" s="178">
        <v>44408</v>
      </c>
      <c r="Y188" s="87" t="s">
        <v>7151</v>
      </c>
      <c r="Z188" s="87" t="s">
        <v>7152</v>
      </c>
      <c r="AA188" s="182" t="s">
        <v>7179</v>
      </c>
    </row>
    <row r="189" spans="1:27" ht="15.75" customHeight="1" x14ac:dyDescent="0.2">
      <c r="A189" s="75" t="s">
        <v>8520</v>
      </c>
      <c r="B189" s="75" t="s">
        <v>7090</v>
      </c>
      <c r="C189" s="75" t="s">
        <v>1422</v>
      </c>
      <c r="D189" s="75" t="s">
        <v>2117</v>
      </c>
      <c r="E189" s="75" t="s">
        <v>6660</v>
      </c>
      <c r="F189" s="75" t="s">
        <v>2118</v>
      </c>
      <c r="G189" s="75" t="s">
        <v>6662</v>
      </c>
      <c r="H189" s="75" t="s">
        <v>4338</v>
      </c>
      <c r="I189" s="75">
        <v>43622</v>
      </c>
      <c r="J189" s="75" t="s">
        <v>5984</v>
      </c>
      <c r="K189" s="75" t="s">
        <v>2119</v>
      </c>
      <c r="L189" s="75" t="s">
        <v>5593</v>
      </c>
      <c r="M189" s="75" t="s">
        <v>2120</v>
      </c>
      <c r="N189" s="75" t="s">
        <v>6661</v>
      </c>
      <c r="O189" s="75" t="s">
        <v>5983</v>
      </c>
      <c r="P189" s="75">
        <v>0</v>
      </c>
      <c r="Q189" s="75">
        <v>93401</v>
      </c>
      <c r="R189" s="75" t="s">
        <v>6383</v>
      </c>
      <c r="S189" s="177">
        <v>37970</v>
      </c>
      <c r="T189" s="182">
        <v>4300</v>
      </c>
      <c r="U189" s="182" t="s">
        <v>7983</v>
      </c>
      <c r="V189" s="181">
        <v>19219876</v>
      </c>
      <c r="W189" s="181">
        <v>125436120</v>
      </c>
      <c r="X189" s="178">
        <v>44408</v>
      </c>
      <c r="Y189" s="87" t="s">
        <v>7151</v>
      </c>
      <c r="Z189" s="87" t="s">
        <v>7152</v>
      </c>
      <c r="AA189" s="182" t="s">
        <v>7254</v>
      </c>
    </row>
    <row r="190" spans="1:27" ht="15.75" customHeight="1" x14ac:dyDescent="0.2">
      <c r="A190" s="75" t="s">
        <v>8814</v>
      </c>
      <c r="B190" s="75">
        <v>702358000</v>
      </c>
      <c r="C190" s="75" t="s">
        <v>1422</v>
      </c>
      <c r="D190" s="75" t="s">
        <v>2169</v>
      </c>
      <c r="E190" s="75" t="s">
        <v>6711</v>
      </c>
      <c r="F190" s="75" t="s">
        <v>2170</v>
      </c>
      <c r="G190" s="75" t="s">
        <v>6712</v>
      </c>
      <c r="H190" s="75" t="s">
        <v>6713</v>
      </c>
      <c r="I190" s="75" t="s">
        <v>6714</v>
      </c>
      <c r="J190" s="75" t="s">
        <v>6715</v>
      </c>
      <c r="K190" s="75" t="s">
        <v>6716</v>
      </c>
      <c r="L190" s="75" t="s">
        <v>47</v>
      </c>
      <c r="M190" s="75" t="s">
        <v>2172</v>
      </c>
      <c r="N190" s="75" t="s">
        <v>2171</v>
      </c>
      <c r="O190" s="75" t="s">
        <v>6245</v>
      </c>
      <c r="P190" s="75">
        <v>0</v>
      </c>
      <c r="Q190" s="75" t="s">
        <v>2173</v>
      </c>
      <c r="R190" s="75" t="s">
        <v>6570</v>
      </c>
      <c r="S190" s="177">
        <v>37970</v>
      </c>
      <c r="T190" s="182">
        <v>4400</v>
      </c>
      <c r="U190" s="182" t="s">
        <v>7983</v>
      </c>
      <c r="V190" s="181">
        <v>24966830</v>
      </c>
      <c r="W190" s="181">
        <v>189046049</v>
      </c>
      <c r="X190" s="178">
        <v>44408</v>
      </c>
      <c r="Y190" s="87" t="s">
        <v>7151</v>
      </c>
      <c r="Z190" s="87" t="s">
        <v>7152</v>
      </c>
      <c r="AA190" s="182" t="s">
        <v>173</v>
      </c>
    </row>
    <row r="191" spans="1:27" ht="15.75" customHeight="1" x14ac:dyDescent="0.2">
      <c r="A191" s="75" t="s">
        <v>8814</v>
      </c>
      <c r="B191" s="75">
        <v>702358000</v>
      </c>
      <c r="C191" s="75" t="s">
        <v>1422</v>
      </c>
      <c r="D191" s="75" t="s">
        <v>2169</v>
      </c>
      <c r="E191" s="75" t="s">
        <v>6711</v>
      </c>
      <c r="F191" s="75" t="s">
        <v>2170</v>
      </c>
      <c r="G191" s="75" t="s">
        <v>6712</v>
      </c>
      <c r="H191" s="75" t="s">
        <v>6713</v>
      </c>
      <c r="I191" s="75" t="s">
        <v>6714</v>
      </c>
      <c r="J191" s="75" t="s">
        <v>6715</v>
      </c>
      <c r="K191" s="75" t="s">
        <v>6716</v>
      </c>
      <c r="L191" s="75" t="s">
        <v>47</v>
      </c>
      <c r="M191" s="75" t="s">
        <v>2172</v>
      </c>
      <c r="N191" s="75" t="s">
        <v>2171</v>
      </c>
      <c r="O191" s="75" t="s">
        <v>6245</v>
      </c>
      <c r="P191" s="75">
        <v>0</v>
      </c>
      <c r="Q191" s="75" t="s">
        <v>2173</v>
      </c>
      <c r="R191" s="75" t="s">
        <v>6570</v>
      </c>
      <c r="S191" s="177">
        <v>37970</v>
      </c>
      <c r="T191" s="182">
        <v>4400</v>
      </c>
      <c r="U191" s="182" t="s">
        <v>7983</v>
      </c>
      <c r="V191" s="181">
        <v>82383922</v>
      </c>
      <c r="W191" s="181">
        <v>299519431</v>
      </c>
      <c r="X191" s="178">
        <v>44408</v>
      </c>
      <c r="Y191" s="87" t="s">
        <v>7151</v>
      </c>
      <c r="Z191" s="87" t="s">
        <v>7152</v>
      </c>
      <c r="AA191" s="182" t="s">
        <v>7255</v>
      </c>
    </row>
    <row r="192" spans="1:27" ht="15.75" customHeight="1" x14ac:dyDescent="0.2">
      <c r="A192" s="75" t="s">
        <v>8814</v>
      </c>
      <c r="B192" s="75">
        <v>702358000</v>
      </c>
      <c r="C192" s="75" t="s">
        <v>1422</v>
      </c>
      <c r="D192" s="75" t="s">
        <v>2169</v>
      </c>
      <c r="E192" s="75" t="s">
        <v>6711</v>
      </c>
      <c r="F192" s="75" t="s">
        <v>2170</v>
      </c>
      <c r="G192" s="75" t="s">
        <v>6712</v>
      </c>
      <c r="H192" s="75" t="s">
        <v>6713</v>
      </c>
      <c r="I192" s="75" t="s">
        <v>6714</v>
      </c>
      <c r="J192" s="75" t="s">
        <v>6715</v>
      </c>
      <c r="K192" s="75" t="s">
        <v>6716</v>
      </c>
      <c r="L192" s="75" t="s">
        <v>47</v>
      </c>
      <c r="M192" s="75" t="s">
        <v>2172</v>
      </c>
      <c r="N192" s="75" t="s">
        <v>2171</v>
      </c>
      <c r="O192" s="75" t="s">
        <v>6245</v>
      </c>
      <c r="P192" s="75">
        <v>0</v>
      </c>
      <c r="Q192" s="75" t="s">
        <v>2173</v>
      </c>
      <c r="R192" s="75" t="s">
        <v>6570</v>
      </c>
      <c r="S192" s="177">
        <v>37970</v>
      </c>
      <c r="T192" s="182">
        <v>4400</v>
      </c>
      <c r="U192" s="182" t="s">
        <v>7983</v>
      </c>
      <c r="V192" s="181">
        <v>11642517</v>
      </c>
      <c r="W192" s="181">
        <v>34519101</v>
      </c>
      <c r="X192" s="178">
        <v>44408</v>
      </c>
      <c r="Y192" s="87" t="s">
        <v>7151</v>
      </c>
      <c r="Z192" s="87" t="s">
        <v>7152</v>
      </c>
      <c r="AA192" s="182" t="s">
        <v>7264</v>
      </c>
    </row>
    <row r="193" spans="1:27" ht="15.75" customHeight="1" x14ac:dyDescent="0.2">
      <c r="A193" s="75" t="s">
        <v>8814</v>
      </c>
      <c r="B193" s="75">
        <v>702358000</v>
      </c>
      <c r="C193" s="75" t="s">
        <v>1422</v>
      </c>
      <c r="D193" s="75" t="s">
        <v>2169</v>
      </c>
      <c r="E193" s="75" t="s">
        <v>6711</v>
      </c>
      <c r="F193" s="75" t="s">
        <v>2170</v>
      </c>
      <c r="G193" s="75" t="s">
        <v>6712</v>
      </c>
      <c r="H193" s="75" t="s">
        <v>6713</v>
      </c>
      <c r="I193" s="75" t="s">
        <v>6714</v>
      </c>
      <c r="J193" s="75" t="s">
        <v>6715</v>
      </c>
      <c r="K193" s="75" t="s">
        <v>6716</v>
      </c>
      <c r="L193" s="75" t="s">
        <v>47</v>
      </c>
      <c r="M193" s="75" t="s">
        <v>2172</v>
      </c>
      <c r="N193" s="75" t="s">
        <v>2171</v>
      </c>
      <c r="O193" s="75" t="s">
        <v>6245</v>
      </c>
      <c r="P193" s="75">
        <v>0</v>
      </c>
      <c r="Q193" s="75" t="s">
        <v>2173</v>
      </c>
      <c r="R193" s="75" t="s">
        <v>6570</v>
      </c>
      <c r="S193" s="177">
        <v>37970</v>
      </c>
      <c r="T193" s="182">
        <v>4400</v>
      </c>
      <c r="U193" s="182" t="s">
        <v>7983</v>
      </c>
      <c r="V193" s="181">
        <v>18373331</v>
      </c>
      <c r="W193" s="181">
        <v>143236393</v>
      </c>
      <c r="X193" s="178">
        <v>44408</v>
      </c>
      <c r="Y193" s="87" t="s">
        <v>7151</v>
      </c>
      <c r="Z193" s="87" t="s">
        <v>7152</v>
      </c>
      <c r="AA193" s="182" t="s">
        <v>7153</v>
      </c>
    </row>
    <row r="194" spans="1:27" ht="15.75" customHeight="1" x14ac:dyDescent="0.2">
      <c r="A194" s="75" t="s">
        <v>8814</v>
      </c>
      <c r="B194" s="75">
        <v>702358000</v>
      </c>
      <c r="C194" s="75" t="s">
        <v>1422</v>
      </c>
      <c r="D194" s="75" t="s">
        <v>2169</v>
      </c>
      <c r="E194" s="75" t="s">
        <v>6711</v>
      </c>
      <c r="F194" s="75" t="s">
        <v>2170</v>
      </c>
      <c r="G194" s="75" t="s">
        <v>6712</v>
      </c>
      <c r="H194" s="75" t="s">
        <v>6713</v>
      </c>
      <c r="I194" s="75" t="s">
        <v>6714</v>
      </c>
      <c r="J194" s="75" t="s">
        <v>6715</v>
      </c>
      <c r="K194" s="75" t="s">
        <v>6716</v>
      </c>
      <c r="L194" s="75" t="s">
        <v>47</v>
      </c>
      <c r="M194" s="75" t="s">
        <v>2172</v>
      </c>
      <c r="N194" s="75" t="s">
        <v>2171</v>
      </c>
      <c r="O194" s="75" t="s">
        <v>6245</v>
      </c>
      <c r="P194" s="75">
        <v>0</v>
      </c>
      <c r="Q194" s="75" t="s">
        <v>2173</v>
      </c>
      <c r="R194" s="75" t="s">
        <v>6570</v>
      </c>
      <c r="S194" s="177">
        <v>37970</v>
      </c>
      <c r="T194" s="182">
        <v>4400</v>
      </c>
      <c r="U194" s="182" t="s">
        <v>7983</v>
      </c>
      <c r="V194" s="181">
        <v>10660328</v>
      </c>
      <c r="W194" s="181">
        <v>102178503</v>
      </c>
      <c r="X194" s="178">
        <v>44408</v>
      </c>
      <c r="Y194" s="87" t="s">
        <v>7151</v>
      </c>
      <c r="Z194" s="87" t="s">
        <v>7152</v>
      </c>
      <c r="AA194" s="182" t="s">
        <v>7225</v>
      </c>
    </row>
    <row r="195" spans="1:27" ht="15.75" customHeight="1" x14ac:dyDescent="0.2">
      <c r="A195" s="75" t="s">
        <v>8814</v>
      </c>
      <c r="B195" s="75">
        <v>702358000</v>
      </c>
      <c r="C195" s="75" t="s">
        <v>1422</v>
      </c>
      <c r="D195" s="75" t="s">
        <v>2169</v>
      </c>
      <c r="E195" s="75" t="s">
        <v>6711</v>
      </c>
      <c r="F195" s="75" t="s">
        <v>2170</v>
      </c>
      <c r="G195" s="75" t="s">
        <v>6712</v>
      </c>
      <c r="H195" s="75" t="s">
        <v>6713</v>
      </c>
      <c r="I195" s="75" t="s">
        <v>6714</v>
      </c>
      <c r="J195" s="75" t="s">
        <v>6715</v>
      </c>
      <c r="K195" s="75" t="s">
        <v>6716</v>
      </c>
      <c r="L195" s="75" t="s">
        <v>47</v>
      </c>
      <c r="M195" s="75" t="s">
        <v>2172</v>
      </c>
      <c r="N195" s="75" t="s">
        <v>2171</v>
      </c>
      <c r="O195" s="75" t="s">
        <v>6245</v>
      </c>
      <c r="P195" s="75">
        <v>0</v>
      </c>
      <c r="Q195" s="75" t="s">
        <v>2173</v>
      </c>
      <c r="R195" s="75" t="s">
        <v>6570</v>
      </c>
      <c r="S195" s="177">
        <v>37970</v>
      </c>
      <c r="T195" s="182">
        <v>4400</v>
      </c>
      <c r="U195" s="182" t="s">
        <v>7983</v>
      </c>
      <c r="V195" s="181">
        <v>16628090</v>
      </c>
      <c r="W195" s="181">
        <v>112796067</v>
      </c>
      <c r="X195" s="178">
        <v>44408</v>
      </c>
      <c r="Y195" s="87" t="s">
        <v>7151</v>
      </c>
      <c r="Z195" s="87" t="s">
        <v>7152</v>
      </c>
      <c r="AA195" s="182" t="s">
        <v>7256</v>
      </c>
    </row>
    <row r="196" spans="1:27" ht="15.75" customHeight="1" x14ac:dyDescent="0.2">
      <c r="A196" s="75" t="s">
        <v>8527</v>
      </c>
      <c r="B196" s="75">
        <v>711789006</v>
      </c>
      <c r="C196" s="75" t="s">
        <v>1422</v>
      </c>
      <c r="D196" s="75" t="s">
        <v>2211</v>
      </c>
      <c r="E196" s="75" t="s">
        <v>6840</v>
      </c>
      <c r="F196" s="75" t="s">
        <v>2210</v>
      </c>
      <c r="G196" s="75" t="s">
        <v>6894</v>
      </c>
      <c r="H196" s="75" t="s">
        <v>2212</v>
      </c>
      <c r="I196" s="75" t="s">
        <v>6895</v>
      </c>
      <c r="J196" s="75" t="s">
        <v>2213</v>
      </c>
      <c r="K196" s="75" t="s">
        <v>2215</v>
      </c>
      <c r="L196" s="75" t="s">
        <v>47</v>
      </c>
      <c r="M196" s="75" t="s">
        <v>2217</v>
      </c>
      <c r="N196" s="75" t="s">
        <v>2216</v>
      </c>
      <c r="O196" s="75" t="s">
        <v>2214</v>
      </c>
      <c r="P196" s="75">
        <v>0</v>
      </c>
      <c r="Q196" s="75">
        <v>93401</v>
      </c>
      <c r="R196" s="75" t="s">
        <v>6898</v>
      </c>
      <c r="S196" s="177">
        <v>37970</v>
      </c>
      <c r="T196" s="182">
        <v>4425</v>
      </c>
      <c r="U196" s="182" t="s">
        <v>7985</v>
      </c>
      <c r="V196" s="181">
        <v>27615032</v>
      </c>
      <c r="W196" s="181">
        <v>240472176</v>
      </c>
      <c r="X196" s="178">
        <v>44408</v>
      </c>
      <c r="Y196" s="87" t="s">
        <v>7151</v>
      </c>
      <c r="Z196" s="87" t="s">
        <v>7152</v>
      </c>
      <c r="AA196" s="182" t="s">
        <v>7210</v>
      </c>
    </row>
    <row r="197" spans="1:27" ht="15.75" customHeight="1" x14ac:dyDescent="0.2">
      <c r="A197" s="75" t="s">
        <v>8527</v>
      </c>
      <c r="B197" s="75">
        <v>711789006</v>
      </c>
      <c r="C197" s="75" t="s">
        <v>1422</v>
      </c>
      <c r="D197" s="75" t="s">
        <v>2211</v>
      </c>
      <c r="E197" s="75" t="s">
        <v>6840</v>
      </c>
      <c r="F197" s="75" t="s">
        <v>2210</v>
      </c>
      <c r="G197" s="75" t="s">
        <v>6894</v>
      </c>
      <c r="H197" s="75" t="s">
        <v>2212</v>
      </c>
      <c r="I197" s="75" t="s">
        <v>6895</v>
      </c>
      <c r="J197" s="75" t="s">
        <v>2213</v>
      </c>
      <c r="K197" s="75" t="s">
        <v>2215</v>
      </c>
      <c r="L197" s="75" t="s">
        <v>47</v>
      </c>
      <c r="M197" s="75" t="s">
        <v>2217</v>
      </c>
      <c r="N197" s="75" t="s">
        <v>2216</v>
      </c>
      <c r="O197" s="75" t="s">
        <v>2214</v>
      </c>
      <c r="P197" s="75">
        <v>0</v>
      </c>
      <c r="Q197" s="75">
        <v>93401</v>
      </c>
      <c r="R197" s="75" t="s">
        <v>6898</v>
      </c>
      <c r="S197" s="177">
        <v>37970</v>
      </c>
      <c r="T197" s="182">
        <v>4425</v>
      </c>
      <c r="U197" s="182" t="s">
        <v>7985</v>
      </c>
      <c r="V197" s="181">
        <v>21753432</v>
      </c>
      <c r="W197" s="181">
        <v>110101026</v>
      </c>
      <c r="X197" s="178">
        <v>44408</v>
      </c>
      <c r="Y197" s="87" t="s">
        <v>7151</v>
      </c>
      <c r="Z197" s="87" t="s">
        <v>7152</v>
      </c>
      <c r="AA197" s="182" t="s">
        <v>7257</v>
      </c>
    </row>
    <row r="198" spans="1:27" ht="15.75" customHeight="1" x14ac:dyDescent="0.2">
      <c r="A198" s="75" t="s">
        <v>8538</v>
      </c>
      <c r="B198" s="75">
        <v>706786007</v>
      </c>
      <c r="C198" s="75" t="s">
        <v>1422</v>
      </c>
      <c r="D198" s="75" t="s">
        <v>2275</v>
      </c>
      <c r="E198" s="75" t="s">
        <v>6861</v>
      </c>
      <c r="F198" s="75" t="s">
        <v>2276</v>
      </c>
      <c r="G198" s="75" t="s">
        <v>6862</v>
      </c>
      <c r="H198" s="75" t="s">
        <v>2277</v>
      </c>
      <c r="I198" s="75" t="s">
        <v>2278</v>
      </c>
      <c r="J198" s="75" t="s">
        <v>2279</v>
      </c>
      <c r="K198" s="75" t="s">
        <v>2281</v>
      </c>
      <c r="L198" s="75" t="s">
        <v>47</v>
      </c>
      <c r="M198" s="75" t="s">
        <v>769</v>
      </c>
      <c r="N198" s="75">
        <v>0</v>
      </c>
      <c r="O198" s="75" t="s">
        <v>2280</v>
      </c>
      <c r="P198" s="75">
        <v>0</v>
      </c>
      <c r="Q198" s="75">
        <v>93401</v>
      </c>
      <c r="R198" s="75" t="s">
        <v>6875</v>
      </c>
      <c r="S198" s="177">
        <v>37970</v>
      </c>
      <c r="T198" s="182">
        <v>4450</v>
      </c>
      <c r="U198" s="182" t="s">
        <v>7994</v>
      </c>
      <c r="V198" s="181">
        <v>9930196</v>
      </c>
      <c r="W198" s="181">
        <v>73185824</v>
      </c>
      <c r="X198" s="178">
        <v>44408</v>
      </c>
      <c r="Y198" s="87" t="s">
        <v>7151</v>
      </c>
      <c r="Z198" s="87" t="s">
        <v>7152</v>
      </c>
      <c r="AA198" s="182" t="s">
        <v>7171</v>
      </c>
    </row>
    <row r="199" spans="1:27" ht="15.75" customHeight="1" x14ac:dyDescent="0.2">
      <c r="A199" s="75" t="s">
        <v>8538</v>
      </c>
      <c r="B199" s="75">
        <v>706786007</v>
      </c>
      <c r="C199" s="75" t="s">
        <v>1422</v>
      </c>
      <c r="D199" s="75" t="s">
        <v>2275</v>
      </c>
      <c r="E199" s="75" t="s">
        <v>6861</v>
      </c>
      <c r="F199" s="75" t="s">
        <v>2276</v>
      </c>
      <c r="G199" s="75" t="s">
        <v>6862</v>
      </c>
      <c r="H199" s="75" t="s">
        <v>2277</v>
      </c>
      <c r="I199" s="75" t="s">
        <v>2278</v>
      </c>
      <c r="J199" s="75" t="s">
        <v>2279</v>
      </c>
      <c r="K199" s="75" t="s">
        <v>2281</v>
      </c>
      <c r="L199" s="75" t="s">
        <v>47</v>
      </c>
      <c r="M199" s="75" t="s">
        <v>769</v>
      </c>
      <c r="N199" s="75">
        <v>0</v>
      </c>
      <c r="O199" s="75" t="s">
        <v>2280</v>
      </c>
      <c r="P199" s="75">
        <v>0</v>
      </c>
      <c r="Q199" s="75">
        <v>93401</v>
      </c>
      <c r="R199" s="75" t="s">
        <v>6875</v>
      </c>
      <c r="S199" s="177">
        <v>37970</v>
      </c>
      <c r="T199" s="182">
        <v>4450</v>
      </c>
      <c r="U199" s="182" t="s">
        <v>7994</v>
      </c>
      <c r="V199" s="181">
        <v>7959690</v>
      </c>
      <c r="W199" s="181">
        <v>56602351</v>
      </c>
      <c r="X199" s="178">
        <v>44408</v>
      </c>
      <c r="Y199" s="87" t="s">
        <v>7151</v>
      </c>
      <c r="Z199" s="87" t="s">
        <v>7152</v>
      </c>
      <c r="AA199" s="182" t="s">
        <v>7230</v>
      </c>
    </row>
    <row r="200" spans="1:27" ht="15.75" customHeight="1" x14ac:dyDescent="0.2">
      <c r="A200" s="75" t="s">
        <v>8538</v>
      </c>
      <c r="B200" s="75">
        <v>706786007</v>
      </c>
      <c r="C200" s="75" t="s">
        <v>1422</v>
      </c>
      <c r="D200" s="75" t="s">
        <v>2275</v>
      </c>
      <c r="E200" s="75" t="s">
        <v>6861</v>
      </c>
      <c r="F200" s="75" t="s">
        <v>2276</v>
      </c>
      <c r="G200" s="75" t="s">
        <v>6862</v>
      </c>
      <c r="H200" s="75" t="s">
        <v>2277</v>
      </c>
      <c r="I200" s="75" t="s">
        <v>2278</v>
      </c>
      <c r="J200" s="75" t="s">
        <v>2279</v>
      </c>
      <c r="K200" s="75" t="s">
        <v>2281</v>
      </c>
      <c r="L200" s="75" t="s">
        <v>47</v>
      </c>
      <c r="M200" s="75" t="s">
        <v>769</v>
      </c>
      <c r="N200" s="75">
        <v>0</v>
      </c>
      <c r="O200" s="75" t="s">
        <v>2280</v>
      </c>
      <c r="P200" s="75">
        <v>0</v>
      </c>
      <c r="Q200" s="75">
        <v>93401</v>
      </c>
      <c r="R200" s="75" t="s">
        <v>6875</v>
      </c>
      <c r="S200" s="177">
        <v>37970</v>
      </c>
      <c r="T200" s="182">
        <v>4450</v>
      </c>
      <c r="U200" s="182" t="s">
        <v>7994</v>
      </c>
      <c r="V200" s="181">
        <v>8068320</v>
      </c>
      <c r="W200" s="181">
        <v>47944440</v>
      </c>
      <c r="X200" s="178">
        <v>44408</v>
      </c>
      <c r="Y200" s="87" t="s">
        <v>7151</v>
      </c>
      <c r="Z200" s="87" t="s">
        <v>7152</v>
      </c>
      <c r="AA200" s="182" t="s">
        <v>7156</v>
      </c>
    </row>
    <row r="201" spans="1:27" ht="15.75" customHeight="1" x14ac:dyDescent="0.2">
      <c r="A201" s="75" t="s">
        <v>8538</v>
      </c>
      <c r="B201" s="75">
        <v>706786007</v>
      </c>
      <c r="C201" s="75" t="s">
        <v>1422</v>
      </c>
      <c r="D201" s="75" t="s">
        <v>2275</v>
      </c>
      <c r="E201" s="75" t="s">
        <v>6861</v>
      </c>
      <c r="F201" s="75" t="s">
        <v>2276</v>
      </c>
      <c r="G201" s="75" t="s">
        <v>6862</v>
      </c>
      <c r="H201" s="75" t="s">
        <v>2277</v>
      </c>
      <c r="I201" s="75" t="s">
        <v>2278</v>
      </c>
      <c r="J201" s="75" t="s">
        <v>2279</v>
      </c>
      <c r="K201" s="75" t="s">
        <v>2281</v>
      </c>
      <c r="L201" s="75" t="s">
        <v>47</v>
      </c>
      <c r="M201" s="75" t="s">
        <v>769</v>
      </c>
      <c r="N201" s="75">
        <v>0</v>
      </c>
      <c r="O201" s="75" t="s">
        <v>2280</v>
      </c>
      <c r="P201" s="75">
        <v>0</v>
      </c>
      <c r="Q201" s="75">
        <v>93401</v>
      </c>
      <c r="R201" s="75" t="s">
        <v>6875</v>
      </c>
      <c r="S201" s="177">
        <v>37970</v>
      </c>
      <c r="T201" s="182">
        <v>4450</v>
      </c>
      <c r="U201" s="182" t="s">
        <v>7994</v>
      </c>
      <c r="V201" s="181">
        <v>12027987</v>
      </c>
      <c r="W201" s="181">
        <v>74998121</v>
      </c>
      <c r="X201" s="178">
        <v>44408</v>
      </c>
      <c r="Y201" s="87" t="s">
        <v>7151</v>
      </c>
      <c r="Z201" s="87" t="s">
        <v>7152</v>
      </c>
      <c r="AA201" s="182" t="s">
        <v>7179</v>
      </c>
    </row>
    <row r="202" spans="1:27" ht="15.75" customHeight="1" x14ac:dyDescent="0.2">
      <c r="A202" s="75" t="s">
        <v>8538</v>
      </c>
      <c r="B202" s="75">
        <v>706786007</v>
      </c>
      <c r="C202" s="75" t="s">
        <v>1422</v>
      </c>
      <c r="D202" s="75" t="s">
        <v>2275</v>
      </c>
      <c r="E202" s="75" t="s">
        <v>6861</v>
      </c>
      <c r="F202" s="75" t="s">
        <v>2276</v>
      </c>
      <c r="G202" s="75" t="s">
        <v>6862</v>
      </c>
      <c r="H202" s="75" t="s">
        <v>2277</v>
      </c>
      <c r="I202" s="75" t="s">
        <v>2278</v>
      </c>
      <c r="J202" s="75" t="s">
        <v>2279</v>
      </c>
      <c r="K202" s="75" t="s">
        <v>2281</v>
      </c>
      <c r="L202" s="75" t="s">
        <v>47</v>
      </c>
      <c r="M202" s="75" t="s">
        <v>769</v>
      </c>
      <c r="N202" s="75">
        <v>0</v>
      </c>
      <c r="O202" s="75" t="s">
        <v>2280</v>
      </c>
      <c r="P202" s="75">
        <v>0</v>
      </c>
      <c r="Q202" s="75">
        <v>93401</v>
      </c>
      <c r="R202" s="75" t="s">
        <v>6875</v>
      </c>
      <c r="S202" s="177">
        <v>37970</v>
      </c>
      <c r="T202" s="182">
        <v>4450</v>
      </c>
      <c r="U202" s="182" t="s">
        <v>7994</v>
      </c>
      <c r="V202" s="181">
        <v>7959690</v>
      </c>
      <c r="W202" s="181">
        <v>55098848</v>
      </c>
      <c r="X202" s="178">
        <v>44408</v>
      </c>
      <c r="Y202" s="87" t="s">
        <v>7151</v>
      </c>
      <c r="Z202" s="87" t="s">
        <v>7152</v>
      </c>
      <c r="AA202" s="182" t="s">
        <v>7258</v>
      </c>
    </row>
    <row r="203" spans="1:27" ht="15.75" customHeight="1" x14ac:dyDescent="0.2">
      <c r="A203" s="75" t="s">
        <v>8538</v>
      </c>
      <c r="B203" s="75">
        <v>706786007</v>
      </c>
      <c r="C203" s="75" t="s">
        <v>1422</v>
      </c>
      <c r="D203" s="75" t="s">
        <v>2275</v>
      </c>
      <c r="E203" s="75" t="s">
        <v>6861</v>
      </c>
      <c r="F203" s="75" t="s">
        <v>2276</v>
      </c>
      <c r="G203" s="75" t="s">
        <v>6862</v>
      </c>
      <c r="H203" s="75" t="s">
        <v>2277</v>
      </c>
      <c r="I203" s="75" t="s">
        <v>2278</v>
      </c>
      <c r="J203" s="75" t="s">
        <v>2279</v>
      </c>
      <c r="K203" s="75" t="s">
        <v>2281</v>
      </c>
      <c r="L203" s="75" t="s">
        <v>47</v>
      </c>
      <c r="M203" s="75" t="s">
        <v>769</v>
      </c>
      <c r="N203" s="75">
        <v>0</v>
      </c>
      <c r="O203" s="75" t="s">
        <v>2280</v>
      </c>
      <c r="P203" s="75">
        <v>0</v>
      </c>
      <c r="Q203" s="75">
        <v>93401</v>
      </c>
      <c r="R203" s="75" t="s">
        <v>6875</v>
      </c>
      <c r="S203" s="177">
        <v>37970</v>
      </c>
      <c r="T203" s="182">
        <v>4450</v>
      </c>
      <c r="U203" s="182" t="s">
        <v>7994</v>
      </c>
      <c r="V203" s="181">
        <v>15093933</v>
      </c>
      <c r="W203" s="181">
        <v>73880950</v>
      </c>
      <c r="X203" s="178">
        <v>44408</v>
      </c>
      <c r="Y203" s="87" t="s">
        <v>7151</v>
      </c>
      <c r="Z203" s="87" t="s">
        <v>7152</v>
      </c>
      <c r="AA203" s="182" t="s">
        <v>173</v>
      </c>
    </row>
    <row r="204" spans="1:27" ht="15.75" customHeight="1" x14ac:dyDescent="0.2">
      <c r="A204" s="75" t="s">
        <v>8538</v>
      </c>
      <c r="B204" s="75">
        <v>706786007</v>
      </c>
      <c r="C204" s="75" t="s">
        <v>1422</v>
      </c>
      <c r="D204" s="75" t="s">
        <v>2275</v>
      </c>
      <c r="E204" s="75" t="s">
        <v>6861</v>
      </c>
      <c r="F204" s="75" t="s">
        <v>2276</v>
      </c>
      <c r="G204" s="75" t="s">
        <v>6862</v>
      </c>
      <c r="H204" s="75" t="s">
        <v>2277</v>
      </c>
      <c r="I204" s="75" t="s">
        <v>2278</v>
      </c>
      <c r="J204" s="75" t="s">
        <v>2279</v>
      </c>
      <c r="K204" s="75" t="s">
        <v>2281</v>
      </c>
      <c r="L204" s="75" t="s">
        <v>47</v>
      </c>
      <c r="M204" s="75" t="s">
        <v>769</v>
      </c>
      <c r="N204" s="75">
        <v>0</v>
      </c>
      <c r="O204" s="75" t="s">
        <v>2280</v>
      </c>
      <c r="P204" s="75">
        <v>0</v>
      </c>
      <c r="Q204" s="75">
        <v>93401</v>
      </c>
      <c r="R204" s="75" t="s">
        <v>6875</v>
      </c>
      <c r="S204" s="177">
        <v>37970</v>
      </c>
      <c r="T204" s="182">
        <v>4450</v>
      </c>
      <c r="U204" s="182" t="s">
        <v>7994</v>
      </c>
      <c r="V204" s="181">
        <v>10426720</v>
      </c>
      <c r="W204" s="181">
        <v>68320020</v>
      </c>
      <c r="X204" s="178">
        <v>44408</v>
      </c>
      <c r="Y204" s="87" t="s">
        <v>7151</v>
      </c>
      <c r="Z204" s="87" t="s">
        <v>7152</v>
      </c>
      <c r="AA204" s="182" t="s">
        <v>7259</v>
      </c>
    </row>
    <row r="205" spans="1:27" ht="15.75" customHeight="1" x14ac:dyDescent="0.2">
      <c r="A205" s="75" t="s">
        <v>8538</v>
      </c>
      <c r="B205" s="75">
        <v>706786007</v>
      </c>
      <c r="C205" s="75" t="s">
        <v>1422</v>
      </c>
      <c r="D205" s="75" t="s">
        <v>2275</v>
      </c>
      <c r="E205" s="75" t="s">
        <v>6861</v>
      </c>
      <c r="F205" s="75" t="s">
        <v>2276</v>
      </c>
      <c r="G205" s="75" t="s">
        <v>6862</v>
      </c>
      <c r="H205" s="75" t="s">
        <v>2277</v>
      </c>
      <c r="I205" s="75" t="s">
        <v>2278</v>
      </c>
      <c r="J205" s="75" t="s">
        <v>2279</v>
      </c>
      <c r="K205" s="75" t="s">
        <v>2281</v>
      </c>
      <c r="L205" s="75" t="s">
        <v>47</v>
      </c>
      <c r="M205" s="75" t="s">
        <v>769</v>
      </c>
      <c r="N205" s="75">
        <v>0</v>
      </c>
      <c r="O205" s="75" t="s">
        <v>2280</v>
      </c>
      <c r="P205" s="75">
        <v>0</v>
      </c>
      <c r="Q205" s="75">
        <v>93401</v>
      </c>
      <c r="R205" s="75" t="s">
        <v>6875</v>
      </c>
      <c r="S205" s="177">
        <v>37970</v>
      </c>
      <c r="T205" s="182">
        <v>4450</v>
      </c>
      <c r="U205" s="182" t="s">
        <v>7994</v>
      </c>
      <c r="V205" s="181">
        <v>5896080</v>
      </c>
      <c r="W205" s="181">
        <v>37315980</v>
      </c>
      <c r="X205" s="178">
        <v>44408</v>
      </c>
      <c r="Y205" s="87" t="s">
        <v>7151</v>
      </c>
      <c r="Z205" s="87" t="s">
        <v>7152</v>
      </c>
      <c r="AA205" s="182" t="s">
        <v>7260</v>
      </c>
    </row>
    <row r="206" spans="1:27" ht="15.75" customHeight="1" x14ac:dyDescent="0.2">
      <c r="A206" s="75" t="s">
        <v>8538</v>
      </c>
      <c r="B206" s="75">
        <v>706786007</v>
      </c>
      <c r="C206" s="75" t="s">
        <v>1422</v>
      </c>
      <c r="D206" s="75" t="s">
        <v>2275</v>
      </c>
      <c r="E206" s="75" t="s">
        <v>6861</v>
      </c>
      <c r="F206" s="75" t="s">
        <v>2276</v>
      </c>
      <c r="G206" s="75" t="s">
        <v>6862</v>
      </c>
      <c r="H206" s="75" t="s">
        <v>2277</v>
      </c>
      <c r="I206" s="75" t="s">
        <v>2278</v>
      </c>
      <c r="J206" s="75" t="s">
        <v>2279</v>
      </c>
      <c r="K206" s="75" t="s">
        <v>2281</v>
      </c>
      <c r="L206" s="75" t="s">
        <v>47</v>
      </c>
      <c r="M206" s="75" t="s">
        <v>769</v>
      </c>
      <c r="N206" s="75">
        <v>0</v>
      </c>
      <c r="O206" s="75" t="s">
        <v>2280</v>
      </c>
      <c r="P206" s="75">
        <v>0</v>
      </c>
      <c r="Q206" s="75">
        <v>93401</v>
      </c>
      <c r="R206" s="75" t="s">
        <v>6875</v>
      </c>
      <c r="S206" s="177">
        <v>37970</v>
      </c>
      <c r="T206" s="182">
        <v>4450</v>
      </c>
      <c r="U206" s="182" t="s">
        <v>7994</v>
      </c>
      <c r="V206" s="181">
        <v>26299620</v>
      </c>
      <c r="W206" s="181">
        <v>170520840</v>
      </c>
      <c r="X206" s="178">
        <v>44408</v>
      </c>
      <c r="Y206" s="87" t="s">
        <v>7151</v>
      </c>
      <c r="Z206" s="87" t="s">
        <v>7152</v>
      </c>
      <c r="AA206" s="182" t="s">
        <v>7261</v>
      </c>
    </row>
    <row r="207" spans="1:27" ht="15.75" customHeight="1" x14ac:dyDescent="0.2">
      <c r="A207" s="75" t="s">
        <v>8538</v>
      </c>
      <c r="B207" s="75">
        <v>706786007</v>
      </c>
      <c r="C207" s="75" t="s">
        <v>1422</v>
      </c>
      <c r="D207" s="75" t="s">
        <v>2275</v>
      </c>
      <c r="E207" s="75" t="s">
        <v>6861</v>
      </c>
      <c r="F207" s="75" t="s">
        <v>2276</v>
      </c>
      <c r="G207" s="75" t="s">
        <v>6862</v>
      </c>
      <c r="H207" s="75" t="s">
        <v>2277</v>
      </c>
      <c r="I207" s="75" t="s">
        <v>2278</v>
      </c>
      <c r="J207" s="75" t="s">
        <v>2279</v>
      </c>
      <c r="K207" s="75" t="s">
        <v>2281</v>
      </c>
      <c r="L207" s="75" t="s">
        <v>47</v>
      </c>
      <c r="M207" s="75" t="s">
        <v>769</v>
      </c>
      <c r="N207" s="75">
        <v>0</v>
      </c>
      <c r="O207" s="75" t="s">
        <v>2280</v>
      </c>
      <c r="P207" s="75">
        <v>0</v>
      </c>
      <c r="Q207" s="75">
        <v>93401</v>
      </c>
      <c r="R207" s="75" t="s">
        <v>6875</v>
      </c>
      <c r="S207" s="177">
        <v>37970</v>
      </c>
      <c r="T207" s="182">
        <v>4450</v>
      </c>
      <c r="U207" s="182" t="s">
        <v>7994</v>
      </c>
      <c r="V207" s="181">
        <v>5663340</v>
      </c>
      <c r="W207" s="181">
        <v>43524630</v>
      </c>
      <c r="X207" s="178">
        <v>44408</v>
      </c>
      <c r="Y207" s="87" t="s">
        <v>7151</v>
      </c>
      <c r="Z207" s="87" t="s">
        <v>7152</v>
      </c>
      <c r="AA207" s="182" t="s">
        <v>7262</v>
      </c>
    </row>
    <row r="208" spans="1:27" ht="15.75" customHeight="1" x14ac:dyDescent="0.2">
      <c r="A208" s="75" t="s">
        <v>8538</v>
      </c>
      <c r="B208" s="75">
        <v>706786007</v>
      </c>
      <c r="C208" s="75" t="s">
        <v>1422</v>
      </c>
      <c r="D208" s="75" t="s">
        <v>2275</v>
      </c>
      <c r="E208" s="75" t="s">
        <v>6861</v>
      </c>
      <c r="F208" s="75" t="s">
        <v>2276</v>
      </c>
      <c r="G208" s="75" t="s">
        <v>6862</v>
      </c>
      <c r="H208" s="75" t="s">
        <v>2277</v>
      </c>
      <c r="I208" s="75" t="s">
        <v>2278</v>
      </c>
      <c r="J208" s="75" t="s">
        <v>2279</v>
      </c>
      <c r="K208" s="75" t="s">
        <v>2281</v>
      </c>
      <c r="L208" s="75" t="s">
        <v>47</v>
      </c>
      <c r="M208" s="75" t="s">
        <v>769</v>
      </c>
      <c r="N208" s="75">
        <v>0</v>
      </c>
      <c r="O208" s="75" t="s">
        <v>2280</v>
      </c>
      <c r="P208" s="75">
        <v>0</v>
      </c>
      <c r="Q208" s="75">
        <v>93401</v>
      </c>
      <c r="R208" s="75" t="s">
        <v>6875</v>
      </c>
      <c r="S208" s="177">
        <v>37970</v>
      </c>
      <c r="T208" s="182">
        <v>4450</v>
      </c>
      <c r="U208" s="182" t="s">
        <v>7994</v>
      </c>
      <c r="V208" s="181">
        <v>16715387</v>
      </c>
      <c r="W208" s="181">
        <v>64031411</v>
      </c>
      <c r="X208" s="178">
        <v>44408</v>
      </c>
      <c r="Y208" s="87" t="s">
        <v>7151</v>
      </c>
      <c r="Z208" s="87" t="s">
        <v>7152</v>
      </c>
      <c r="AA208" s="182" t="s">
        <v>7263</v>
      </c>
    </row>
    <row r="209" spans="1:27" ht="15.75" customHeight="1" x14ac:dyDescent="0.2">
      <c r="A209" s="75" t="s">
        <v>8538</v>
      </c>
      <c r="B209" s="75">
        <v>706786007</v>
      </c>
      <c r="C209" s="75" t="s">
        <v>1422</v>
      </c>
      <c r="D209" s="75" t="s">
        <v>2275</v>
      </c>
      <c r="E209" s="75" t="s">
        <v>6861</v>
      </c>
      <c r="F209" s="75" t="s">
        <v>2276</v>
      </c>
      <c r="G209" s="75" t="s">
        <v>6862</v>
      </c>
      <c r="H209" s="75" t="s">
        <v>2277</v>
      </c>
      <c r="I209" s="75" t="s">
        <v>2278</v>
      </c>
      <c r="J209" s="75" t="s">
        <v>2279</v>
      </c>
      <c r="K209" s="75" t="s">
        <v>2281</v>
      </c>
      <c r="L209" s="75" t="s">
        <v>47</v>
      </c>
      <c r="M209" s="75" t="s">
        <v>769</v>
      </c>
      <c r="N209" s="75">
        <v>0</v>
      </c>
      <c r="O209" s="75" t="s">
        <v>2280</v>
      </c>
      <c r="P209" s="75">
        <v>0</v>
      </c>
      <c r="Q209" s="75">
        <v>93401</v>
      </c>
      <c r="R209" s="75" t="s">
        <v>6875</v>
      </c>
      <c r="S209" s="177">
        <v>37970</v>
      </c>
      <c r="T209" s="182">
        <v>4450</v>
      </c>
      <c r="U209" s="182" t="s">
        <v>7994</v>
      </c>
      <c r="V209" s="181">
        <v>11419760</v>
      </c>
      <c r="W209" s="181">
        <v>81080392</v>
      </c>
      <c r="X209" s="178">
        <v>44408</v>
      </c>
      <c r="Y209" s="87" t="s">
        <v>7151</v>
      </c>
      <c r="Z209" s="87" t="s">
        <v>7152</v>
      </c>
      <c r="AA209" s="182" t="s">
        <v>7264</v>
      </c>
    </row>
    <row r="210" spans="1:27" ht="15.75" customHeight="1" x14ac:dyDescent="0.2">
      <c r="A210" s="75" t="s">
        <v>8538</v>
      </c>
      <c r="B210" s="75">
        <v>706786007</v>
      </c>
      <c r="C210" s="75" t="s">
        <v>1422</v>
      </c>
      <c r="D210" s="75" t="s">
        <v>2275</v>
      </c>
      <c r="E210" s="75" t="s">
        <v>6861</v>
      </c>
      <c r="F210" s="75" t="s">
        <v>2276</v>
      </c>
      <c r="G210" s="75" t="s">
        <v>6862</v>
      </c>
      <c r="H210" s="75" t="s">
        <v>2277</v>
      </c>
      <c r="I210" s="75" t="s">
        <v>2278</v>
      </c>
      <c r="J210" s="75" t="s">
        <v>2279</v>
      </c>
      <c r="K210" s="75" t="s">
        <v>2281</v>
      </c>
      <c r="L210" s="75" t="s">
        <v>47</v>
      </c>
      <c r="M210" s="75" t="s">
        <v>769</v>
      </c>
      <c r="N210" s="75">
        <v>0</v>
      </c>
      <c r="O210" s="75" t="s">
        <v>2280</v>
      </c>
      <c r="P210" s="75">
        <v>0</v>
      </c>
      <c r="Q210" s="75">
        <v>93401</v>
      </c>
      <c r="R210" s="75" t="s">
        <v>6875</v>
      </c>
      <c r="S210" s="177">
        <v>37970</v>
      </c>
      <c r="T210" s="182">
        <v>4450</v>
      </c>
      <c r="U210" s="182" t="s">
        <v>7994</v>
      </c>
      <c r="V210" s="181">
        <v>75174935</v>
      </c>
      <c r="W210" s="181">
        <v>349969433</v>
      </c>
      <c r="X210" s="178">
        <v>44408</v>
      </c>
      <c r="Y210" s="87" t="s">
        <v>7151</v>
      </c>
      <c r="Z210" s="87" t="s">
        <v>7152</v>
      </c>
      <c r="AA210" s="182" t="s">
        <v>7153</v>
      </c>
    </row>
    <row r="211" spans="1:27" ht="15.75" customHeight="1" x14ac:dyDescent="0.2">
      <c r="A211" s="75" t="s">
        <v>8538</v>
      </c>
      <c r="B211" s="75">
        <v>706786007</v>
      </c>
      <c r="C211" s="75" t="s">
        <v>1422</v>
      </c>
      <c r="D211" s="75" t="s">
        <v>2275</v>
      </c>
      <c r="E211" s="75" t="s">
        <v>6861</v>
      </c>
      <c r="F211" s="75" t="s">
        <v>2276</v>
      </c>
      <c r="G211" s="75" t="s">
        <v>6862</v>
      </c>
      <c r="H211" s="75" t="s">
        <v>2277</v>
      </c>
      <c r="I211" s="75" t="s">
        <v>2278</v>
      </c>
      <c r="J211" s="75" t="s">
        <v>2279</v>
      </c>
      <c r="K211" s="75" t="s">
        <v>2281</v>
      </c>
      <c r="L211" s="75" t="s">
        <v>47</v>
      </c>
      <c r="M211" s="75" t="s">
        <v>769</v>
      </c>
      <c r="N211" s="75">
        <v>0</v>
      </c>
      <c r="O211" s="75" t="s">
        <v>2280</v>
      </c>
      <c r="P211" s="75">
        <v>0</v>
      </c>
      <c r="Q211" s="75">
        <v>93401</v>
      </c>
      <c r="R211" s="75" t="s">
        <v>6875</v>
      </c>
      <c r="S211" s="177">
        <v>37970</v>
      </c>
      <c r="T211" s="182">
        <v>4450</v>
      </c>
      <c r="U211" s="182" t="s">
        <v>7994</v>
      </c>
      <c r="V211" s="181">
        <v>12180060</v>
      </c>
      <c r="W211" s="181">
        <v>68115240</v>
      </c>
      <c r="X211" s="178">
        <v>44408</v>
      </c>
      <c r="Y211" s="87" t="s">
        <v>7151</v>
      </c>
      <c r="Z211" s="87" t="s">
        <v>7152</v>
      </c>
      <c r="AA211" s="182" t="s">
        <v>7265</v>
      </c>
    </row>
    <row r="212" spans="1:27" ht="15.75" customHeight="1" x14ac:dyDescent="0.2">
      <c r="A212" s="75" t="s">
        <v>8538</v>
      </c>
      <c r="B212" s="75">
        <v>706786007</v>
      </c>
      <c r="C212" s="75" t="s">
        <v>1422</v>
      </c>
      <c r="D212" s="75" t="s">
        <v>2275</v>
      </c>
      <c r="E212" s="75" t="s">
        <v>6861</v>
      </c>
      <c r="F212" s="75" t="s">
        <v>2276</v>
      </c>
      <c r="G212" s="75" t="s">
        <v>6862</v>
      </c>
      <c r="H212" s="75" t="s">
        <v>2277</v>
      </c>
      <c r="I212" s="75" t="s">
        <v>2278</v>
      </c>
      <c r="J212" s="75" t="s">
        <v>2279</v>
      </c>
      <c r="K212" s="75" t="s">
        <v>2281</v>
      </c>
      <c r="L212" s="75" t="s">
        <v>47</v>
      </c>
      <c r="M212" s="75" t="s">
        <v>769</v>
      </c>
      <c r="N212" s="75">
        <v>0</v>
      </c>
      <c r="O212" s="75" t="s">
        <v>2280</v>
      </c>
      <c r="P212" s="75">
        <v>0</v>
      </c>
      <c r="Q212" s="75">
        <v>93401</v>
      </c>
      <c r="R212" s="75" t="s">
        <v>6875</v>
      </c>
      <c r="S212" s="177">
        <v>37970</v>
      </c>
      <c r="T212" s="182">
        <v>4450</v>
      </c>
      <c r="U212" s="182" t="s">
        <v>7994</v>
      </c>
      <c r="V212" s="181">
        <v>12412800</v>
      </c>
      <c r="W212" s="181">
        <v>88906680</v>
      </c>
      <c r="X212" s="178">
        <v>44408</v>
      </c>
      <c r="Y212" s="87" t="s">
        <v>7151</v>
      </c>
      <c r="Z212" s="87" t="s">
        <v>7152</v>
      </c>
      <c r="AA212" s="182" t="s">
        <v>7196</v>
      </c>
    </row>
    <row r="213" spans="1:27" ht="15.75" customHeight="1" x14ac:dyDescent="0.2">
      <c r="A213" s="75" t="s">
        <v>8538</v>
      </c>
      <c r="B213" s="75">
        <v>706786007</v>
      </c>
      <c r="C213" s="75" t="s">
        <v>1422</v>
      </c>
      <c r="D213" s="75" t="s">
        <v>2275</v>
      </c>
      <c r="E213" s="75" t="s">
        <v>6861</v>
      </c>
      <c r="F213" s="75" t="s">
        <v>2276</v>
      </c>
      <c r="G213" s="75" t="s">
        <v>6862</v>
      </c>
      <c r="H213" s="75" t="s">
        <v>2277</v>
      </c>
      <c r="I213" s="75" t="s">
        <v>2278</v>
      </c>
      <c r="J213" s="75" t="s">
        <v>2279</v>
      </c>
      <c r="K213" s="75" t="s">
        <v>2281</v>
      </c>
      <c r="L213" s="75" t="s">
        <v>47</v>
      </c>
      <c r="M213" s="75" t="s">
        <v>769</v>
      </c>
      <c r="N213" s="75">
        <v>0</v>
      </c>
      <c r="O213" s="75" t="s">
        <v>2280</v>
      </c>
      <c r="P213" s="75">
        <v>0</v>
      </c>
      <c r="Q213" s="75">
        <v>93401</v>
      </c>
      <c r="R213" s="75" t="s">
        <v>6875</v>
      </c>
      <c r="S213" s="177">
        <v>37970</v>
      </c>
      <c r="T213" s="182">
        <v>4450</v>
      </c>
      <c r="U213" s="182" t="s">
        <v>7994</v>
      </c>
      <c r="V213" s="181">
        <v>6283980</v>
      </c>
      <c r="W213" s="181">
        <v>44686080</v>
      </c>
      <c r="X213" s="178">
        <v>44408</v>
      </c>
      <c r="Y213" s="87" t="s">
        <v>7151</v>
      </c>
      <c r="Z213" s="87" t="s">
        <v>7152</v>
      </c>
      <c r="AA213" s="182" t="s">
        <v>7266</v>
      </c>
    </row>
    <row r="214" spans="1:27" ht="15.75" customHeight="1" x14ac:dyDescent="0.2">
      <c r="A214" s="75" t="s">
        <v>8538</v>
      </c>
      <c r="B214" s="75">
        <v>706786007</v>
      </c>
      <c r="C214" s="75" t="s">
        <v>1422</v>
      </c>
      <c r="D214" s="75" t="s">
        <v>2275</v>
      </c>
      <c r="E214" s="75" t="s">
        <v>6861</v>
      </c>
      <c r="F214" s="75" t="s">
        <v>2276</v>
      </c>
      <c r="G214" s="75" t="s">
        <v>6862</v>
      </c>
      <c r="H214" s="75" t="s">
        <v>2277</v>
      </c>
      <c r="I214" s="75" t="s">
        <v>2278</v>
      </c>
      <c r="J214" s="75" t="s">
        <v>2279</v>
      </c>
      <c r="K214" s="75" t="s">
        <v>2281</v>
      </c>
      <c r="L214" s="75" t="s">
        <v>47</v>
      </c>
      <c r="M214" s="75" t="s">
        <v>769</v>
      </c>
      <c r="N214" s="75">
        <v>0</v>
      </c>
      <c r="O214" s="75" t="s">
        <v>2280</v>
      </c>
      <c r="P214" s="75">
        <v>0</v>
      </c>
      <c r="Q214" s="75">
        <v>93401</v>
      </c>
      <c r="R214" s="75" t="s">
        <v>6875</v>
      </c>
      <c r="S214" s="177">
        <v>37970</v>
      </c>
      <c r="T214" s="182">
        <v>4450</v>
      </c>
      <c r="U214" s="182" t="s">
        <v>7994</v>
      </c>
      <c r="V214" s="181">
        <v>10395720</v>
      </c>
      <c r="W214" s="181">
        <v>69123780</v>
      </c>
      <c r="X214" s="178">
        <v>44408</v>
      </c>
      <c r="Y214" s="87" t="s">
        <v>7151</v>
      </c>
      <c r="Z214" s="87" t="s">
        <v>7152</v>
      </c>
      <c r="AA214" s="182" t="s">
        <v>7267</v>
      </c>
    </row>
    <row r="215" spans="1:27" ht="15.75" customHeight="1" x14ac:dyDescent="0.2">
      <c r="A215" s="75" t="s">
        <v>8538</v>
      </c>
      <c r="B215" s="75">
        <v>706786007</v>
      </c>
      <c r="C215" s="75" t="s">
        <v>1422</v>
      </c>
      <c r="D215" s="75" t="s">
        <v>2275</v>
      </c>
      <c r="E215" s="75" t="s">
        <v>6861</v>
      </c>
      <c r="F215" s="75" t="s">
        <v>2276</v>
      </c>
      <c r="G215" s="75" t="s">
        <v>6862</v>
      </c>
      <c r="H215" s="75" t="s">
        <v>2277</v>
      </c>
      <c r="I215" s="75" t="s">
        <v>2278</v>
      </c>
      <c r="J215" s="75" t="s">
        <v>2279</v>
      </c>
      <c r="K215" s="75" t="s">
        <v>2281</v>
      </c>
      <c r="L215" s="75" t="s">
        <v>47</v>
      </c>
      <c r="M215" s="75" t="s">
        <v>769</v>
      </c>
      <c r="N215" s="75">
        <v>0</v>
      </c>
      <c r="O215" s="75" t="s">
        <v>2280</v>
      </c>
      <c r="P215" s="75">
        <v>0</v>
      </c>
      <c r="Q215" s="75">
        <v>93401</v>
      </c>
      <c r="R215" s="75" t="s">
        <v>6875</v>
      </c>
      <c r="S215" s="177">
        <v>37970</v>
      </c>
      <c r="T215" s="182">
        <v>4450</v>
      </c>
      <c r="U215" s="182" t="s">
        <v>7994</v>
      </c>
      <c r="V215" s="181">
        <v>6206400</v>
      </c>
      <c r="W215" s="181">
        <v>44763660</v>
      </c>
      <c r="X215" s="178">
        <v>44408</v>
      </c>
      <c r="Y215" s="87" t="s">
        <v>7151</v>
      </c>
      <c r="Z215" s="87" t="s">
        <v>7152</v>
      </c>
      <c r="AA215" s="182" t="s">
        <v>7268</v>
      </c>
    </row>
    <row r="216" spans="1:27" ht="15.75" customHeight="1" x14ac:dyDescent="0.2">
      <c r="A216" s="75" t="s">
        <v>8538</v>
      </c>
      <c r="B216" s="75">
        <v>706786007</v>
      </c>
      <c r="C216" s="75" t="s">
        <v>1422</v>
      </c>
      <c r="D216" s="75" t="s">
        <v>2275</v>
      </c>
      <c r="E216" s="75" t="s">
        <v>6861</v>
      </c>
      <c r="F216" s="75" t="s">
        <v>2276</v>
      </c>
      <c r="G216" s="75" t="s">
        <v>6862</v>
      </c>
      <c r="H216" s="75" t="s">
        <v>2277</v>
      </c>
      <c r="I216" s="75" t="s">
        <v>2278</v>
      </c>
      <c r="J216" s="75" t="s">
        <v>2279</v>
      </c>
      <c r="K216" s="75" t="s">
        <v>2281</v>
      </c>
      <c r="L216" s="75" t="s">
        <v>47</v>
      </c>
      <c r="M216" s="75" t="s">
        <v>769</v>
      </c>
      <c r="N216" s="75">
        <v>0</v>
      </c>
      <c r="O216" s="75" t="s">
        <v>2280</v>
      </c>
      <c r="P216" s="75">
        <v>0</v>
      </c>
      <c r="Q216" s="75">
        <v>93401</v>
      </c>
      <c r="R216" s="75" t="s">
        <v>6875</v>
      </c>
      <c r="S216" s="177">
        <v>37970</v>
      </c>
      <c r="T216" s="182">
        <v>4450</v>
      </c>
      <c r="U216" s="182" t="s">
        <v>7994</v>
      </c>
      <c r="V216" s="181">
        <v>31927274</v>
      </c>
      <c r="W216" s="181">
        <v>164364783</v>
      </c>
      <c r="X216" s="178">
        <v>44408</v>
      </c>
      <c r="Y216" s="87" t="s">
        <v>7151</v>
      </c>
      <c r="Z216" s="87" t="s">
        <v>7152</v>
      </c>
      <c r="AA216" s="182" t="s">
        <v>7204</v>
      </c>
    </row>
    <row r="217" spans="1:27" ht="15.75" customHeight="1" x14ac:dyDescent="0.2">
      <c r="A217" s="75" t="s">
        <v>8538</v>
      </c>
      <c r="B217" s="75">
        <v>706786007</v>
      </c>
      <c r="C217" s="75" t="s">
        <v>1422</v>
      </c>
      <c r="D217" s="75" t="s">
        <v>2275</v>
      </c>
      <c r="E217" s="75" t="s">
        <v>6861</v>
      </c>
      <c r="F217" s="75" t="s">
        <v>2276</v>
      </c>
      <c r="G217" s="75" t="s">
        <v>6862</v>
      </c>
      <c r="H217" s="75" t="s">
        <v>2277</v>
      </c>
      <c r="I217" s="75" t="s">
        <v>2278</v>
      </c>
      <c r="J217" s="75" t="s">
        <v>2279</v>
      </c>
      <c r="K217" s="75" t="s">
        <v>2281</v>
      </c>
      <c r="L217" s="75" t="s">
        <v>47</v>
      </c>
      <c r="M217" s="75" t="s">
        <v>769</v>
      </c>
      <c r="N217" s="75">
        <v>0</v>
      </c>
      <c r="O217" s="75" t="s">
        <v>2280</v>
      </c>
      <c r="P217" s="75">
        <v>0</v>
      </c>
      <c r="Q217" s="75">
        <v>93401</v>
      </c>
      <c r="R217" s="75" t="s">
        <v>6875</v>
      </c>
      <c r="S217" s="177">
        <v>37970</v>
      </c>
      <c r="T217" s="182">
        <v>4450</v>
      </c>
      <c r="U217" s="182" t="s">
        <v>7994</v>
      </c>
      <c r="V217" s="181">
        <v>17697701</v>
      </c>
      <c r="W217" s="181">
        <v>65018397</v>
      </c>
      <c r="X217" s="178">
        <v>44408</v>
      </c>
      <c r="Y217" s="87" t="s">
        <v>7151</v>
      </c>
      <c r="Z217" s="87" t="s">
        <v>7152</v>
      </c>
      <c r="AA217" s="182" t="s">
        <v>7251</v>
      </c>
    </row>
    <row r="218" spans="1:27" ht="15.75" customHeight="1" x14ac:dyDescent="0.2">
      <c r="A218" s="75" t="s">
        <v>8538</v>
      </c>
      <c r="B218" s="75">
        <v>706786007</v>
      </c>
      <c r="C218" s="75" t="s">
        <v>1422</v>
      </c>
      <c r="D218" s="75" t="s">
        <v>2275</v>
      </c>
      <c r="E218" s="75" t="s">
        <v>6861</v>
      </c>
      <c r="F218" s="75" t="s">
        <v>2276</v>
      </c>
      <c r="G218" s="75" t="s">
        <v>6862</v>
      </c>
      <c r="H218" s="75" t="s">
        <v>2277</v>
      </c>
      <c r="I218" s="75" t="s">
        <v>2278</v>
      </c>
      <c r="J218" s="75" t="s">
        <v>2279</v>
      </c>
      <c r="K218" s="75" t="s">
        <v>2281</v>
      </c>
      <c r="L218" s="75" t="s">
        <v>47</v>
      </c>
      <c r="M218" s="75" t="s">
        <v>769</v>
      </c>
      <c r="N218" s="75">
        <v>0</v>
      </c>
      <c r="O218" s="75" t="s">
        <v>2280</v>
      </c>
      <c r="P218" s="75">
        <v>0</v>
      </c>
      <c r="Q218" s="75">
        <v>93401</v>
      </c>
      <c r="R218" s="75" t="s">
        <v>6875</v>
      </c>
      <c r="S218" s="177">
        <v>37970</v>
      </c>
      <c r="T218" s="182">
        <v>4450</v>
      </c>
      <c r="U218" s="182" t="s">
        <v>7994</v>
      </c>
      <c r="V218" s="181">
        <v>6544649</v>
      </c>
      <c r="W218" s="181">
        <v>48996409</v>
      </c>
      <c r="X218" s="178">
        <v>44408</v>
      </c>
      <c r="Y218" s="87" t="s">
        <v>7151</v>
      </c>
      <c r="Z218" s="87" t="s">
        <v>7152</v>
      </c>
      <c r="AA218" s="182" t="s">
        <v>7269</v>
      </c>
    </row>
    <row r="219" spans="1:27" ht="15.75" customHeight="1" x14ac:dyDescent="0.2">
      <c r="A219" s="75" t="s">
        <v>8547</v>
      </c>
      <c r="B219" s="75">
        <v>700155609</v>
      </c>
      <c r="C219" s="75" t="s">
        <v>1422</v>
      </c>
      <c r="D219" s="75" t="s">
        <v>2321</v>
      </c>
      <c r="E219" s="75" t="s">
        <v>6857</v>
      </c>
      <c r="F219" s="75" t="s">
        <v>2322</v>
      </c>
      <c r="G219" s="75" t="s">
        <v>6858</v>
      </c>
      <c r="H219" s="75" t="s">
        <v>2323</v>
      </c>
      <c r="I219" s="75" t="s">
        <v>2324</v>
      </c>
      <c r="J219" s="75" t="s">
        <v>2325</v>
      </c>
      <c r="K219" s="75" t="s">
        <v>2326</v>
      </c>
      <c r="L219" s="75" t="s">
        <v>565</v>
      </c>
      <c r="M219" s="75" t="s">
        <v>189</v>
      </c>
      <c r="N219" s="75" t="s">
        <v>2327</v>
      </c>
      <c r="O219" s="75" t="s">
        <v>2328</v>
      </c>
      <c r="P219" s="75">
        <v>0</v>
      </c>
      <c r="Q219" s="75">
        <v>93401</v>
      </c>
      <c r="R219" s="75" t="s">
        <v>6871</v>
      </c>
      <c r="S219" s="177">
        <v>37970</v>
      </c>
      <c r="T219" s="182">
        <v>4550</v>
      </c>
      <c r="U219" s="182" t="s">
        <v>8004</v>
      </c>
      <c r="V219" s="181">
        <v>26718134</v>
      </c>
      <c r="W219" s="181">
        <v>211029087</v>
      </c>
      <c r="X219" s="178">
        <v>44408</v>
      </c>
      <c r="Y219" s="87" t="s">
        <v>7151</v>
      </c>
      <c r="Z219" s="87" t="s">
        <v>7152</v>
      </c>
      <c r="AA219" s="182" t="s">
        <v>7156</v>
      </c>
    </row>
    <row r="220" spans="1:27" ht="15.75" customHeight="1" x14ac:dyDescent="0.2">
      <c r="A220" s="75" t="s">
        <v>8547</v>
      </c>
      <c r="B220" s="75">
        <v>700155609</v>
      </c>
      <c r="C220" s="75" t="s">
        <v>1422</v>
      </c>
      <c r="D220" s="75" t="s">
        <v>2321</v>
      </c>
      <c r="E220" s="75" t="s">
        <v>6857</v>
      </c>
      <c r="F220" s="75" t="s">
        <v>2322</v>
      </c>
      <c r="G220" s="75" t="s">
        <v>6858</v>
      </c>
      <c r="H220" s="75" t="s">
        <v>2323</v>
      </c>
      <c r="I220" s="75" t="s">
        <v>2324</v>
      </c>
      <c r="J220" s="75" t="s">
        <v>2325</v>
      </c>
      <c r="K220" s="75" t="s">
        <v>2326</v>
      </c>
      <c r="L220" s="75" t="s">
        <v>565</v>
      </c>
      <c r="M220" s="75" t="s">
        <v>189</v>
      </c>
      <c r="N220" s="75" t="s">
        <v>2327</v>
      </c>
      <c r="O220" s="75" t="s">
        <v>2328</v>
      </c>
      <c r="P220" s="75">
        <v>0</v>
      </c>
      <c r="Q220" s="75">
        <v>93401</v>
      </c>
      <c r="R220" s="75" t="s">
        <v>6871</v>
      </c>
      <c r="S220" s="177">
        <v>37970</v>
      </c>
      <c r="T220" s="182">
        <v>4550</v>
      </c>
      <c r="U220" s="182" t="s">
        <v>8004</v>
      </c>
      <c r="V220" s="181">
        <v>23309803</v>
      </c>
      <c r="W220" s="181">
        <v>141416909</v>
      </c>
      <c r="X220" s="178">
        <v>44408</v>
      </c>
      <c r="Y220" s="87" t="s">
        <v>7151</v>
      </c>
      <c r="Z220" s="87" t="s">
        <v>7152</v>
      </c>
      <c r="AA220" s="182" t="s">
        <v>7270</v>
      </c>
    </row>
    <row r="221" spans="1:27" ht="15.75" customHeight="1" x14ac:dyDescent="0.2">
      <c r="A221" s="75" t="s">
        <v>8547</v>
      </c>
      <c r="B221" s="75">
        <v>700155609</v>
      </c>
      <c r="C221" s="75" t="s">
        <v>1422</v>
      </c>
      <c r="D221" s="75" t="s">
        <v>2321</v>
      </c>
      <c r="E221" s="75" t="s">
        <v>6857</v>
      </c>
      <c r="F221" s="75" t="s">
        <v>2322</v>
      </c>
      <c r="G221" s="75" t="s">
        <v>6858</v>
      </c>
      <c r="H221" s="75" t="s">
        <v>2323</v>
      </c>
      <c r="I221" s="75" t="s">
        <v>2324</v>
      </c>
      <c r="J221" s="75" t="s">
        <v>2325</v>
      </c>
      <c r="K221" s="75" t="s">
        <v>2326</v>
      </c>
      <c r="L221" s="75" t="s">
        <v>565</v>
      </c>
      <c r="M221" s="75" t="s">
        <v>189</v>
      </c>
      <c r="N221" s="75" t="s">
        <v>2327</v>
      </c>
      <c r="O221" s="75" t="s">
        <v>2328</v>
      </c>
      <c r="P221" s="75">
        <v>0</v>
      </c>
      <c r="Q221" s="75">
        <v>93401</v>
      </c>
      <c r="R221" s="75" t="s">
        <v>6871</v>
      </c>
      <c r="S221" s="177">
        <v>37970</v>
      </c>
      <c r="T221" s="182">
        <v>4550</v>
      </c>
      <c r="U221" s="182" t="s">
        <v>8004</v>
      </c>
      <c r="V221" s="181">
        <v>25503132</v>
      </c>
      <c r="W221" s="181">
        <v>124220451</v>
      </c>
      <c r="X221" s="178">
        <v>44408</v>
      </c>
      <c r="Y221" s="87" t="s">
        <v>7151</v>
      </c>
      <c r="Z221" s="87" t="s">
        <v>7152</v>
      </c>
      <c r="AA221" s="182" t="s">
        <v>7271</v>
      </c>
    </row>
    <row r="222" spans="1:27" ht="15.75" customHeight="1" x14ac:dyDescent="0.2">
      <c r="A222" s="75" t="s">
        <v>8547</v>
      </c>
      <c r="B222" s="75">
        <v>700155609</v>
      </c>
      <c r="C222" s="75" t="s">
        <v>1422</v>
      </c>
      <c r="D222" s="75" t="s">
        <v>2321</v>
      </c>
      <c r="E222" s="75" t="s">
        <v>6857</v>
      </c>
      <c r="F222" s="75" t="s">
        <v>2322</v>
      </c>
      <c r="G222" s="75" t="s">
        <v>6858</v>
      </c>
      <c r="H222" s="75" t="s">
        <v>2323</v>
      </c>
      <c r="I222" s="75" t="s">
        <v>2324</v>
      </c>
      <c r="J222" s="75" t="s">
        <v>2325</v>
      </c>
      <c r="K222" s="75" t="s">
        <v>2326</v>
      </c>
      <c r="L222" s="75" t="s">
        <v>565</v>
      </c>
      <c r="M222" s="75" t="s">
        <v>189</v>
      </c>
      <c r="N222" s="75" t="s">
        <v>2327</v>
      </c>
      <c r="O222" s="75" t="s">
        <v>2328</v>
      </c>
      <c r="P222" s="75">
        <v>0</v>
      </c>
      <c r="Q222" s="75">
        <v>93401</v>
      </c>
      <c r="R222" s="75" t="s">
        <v>6871</v>
      </c>
      <c r="S222" s="177">
        <v>37970</v>
      </c>
      <c r="T222" s="182">
        <v>4550</v>
      </c>
      <c r="U222" s="182" t="s">
        <v>8004</v>
      </c>
      <c r="V222" s="181">
        <v>29988980</v>
      </c>
      <c r="W222" s="181">
        <v>197437148</v>
      </c>
      <c r="X222" s="178">
        <v>44408</v>
      </c>
      <c r="Y222" s="87" t="s">
        <v>7151</v>
      </c>
      <c r="Z222" s="87" t="s">
        <v>7152</v>
      </c>
      <c r="AA222" s="182" t="s">
        <v>7157</v>
      </c>
    </row>
    <row r="223" spans="1:27" ht="15.75" customHeight="1" x14ac:dyDescent="0.2">
      <c r="A223" s="75" t="s">
        <v>8547</v>
      </c>
      <c r="B223" s="75">
        <v>700155609</v>
      </c>
      <c r="C223" s="75" t="s">
        <v>1422</v>
      </c>
      <c r="D223" s="75" t="s">
        <v>2321</v>
      </c>
      <c r="E223" s="75" t="s">
        <v>6857</v>
      </c>
      <c r="F223" s="75" t="s">
        <v>2322</v>
      </c>
      <c r="G223" s="75" t="s">
        <v>6858</v>
      </c>
      <c r="H223" s="75" t="s">
        <v>2323</v>
      </c>
      <c r="I223" s="75" t="s">
        <v>2324</v>
      </c>
      <c r="J223" s="75" t="s">
        <v>2325</v>
      </c>
      <c r="K223" s="75" t="s">
        <v>2326</v>
      </c>
      <c r="L223" s="75" t="s">
        <v>565</v>
      </c>
      <c r="M223" s="75" t="s">
        <v>189</v>
      </c>
      <c r="N223" s="75" t="s">
        <v>2327</v>
      </c>
      <c r="O223" s="75" t="s">
        <v>2328</v>
      </c>
      <c r="P223" s="75">
        <v>0</v>
      </c>
      <c r="Q223" s="75">
        <v>93401</v>
      </c>
      <c r="R223" s="75" t="s">
        <v>6871</v>
      </c>
      <c r="S223" s="177">
        <v>37970</v>
      </c>
      <c r="T223" s="182">
        <v>4550</v>
      </c>
      <c r="U223" s="182" t="s">
        <v>8004</v>
      </c>
      <c r="V223" s="181">
        <v>30289990</v>
      </c>
      <c r="W223" s="181">
        <v>153366235</v>
      </c>
      <c r="X223" s="178">
        <v>44408</v>
      </c>
      <c r="Y223" s="87" t="s">
        <v>7151</v>
      </c>
      <c r="Z223" s="87" t="s">
        <v>7152</v>
      </c>
      <c r="AA223" s="182" t="s">
        <v>7158</v>
      </c>
    </row>
    <row r="224" spans="1:27" ht="15.75" customHeight="1" x14ac:dyDescent="0.2">
      <c r="A224" s="75" t="s">
        <v>8547</v>
      </c>
      <c r="B224" s="75">
        <v>700155609</v>
      </c>
      <c r="C224" s="75" t="s">
        <v>1422</v>
      </c>
      <c r="D224" s="75" t="s">
        <v>2321</v>
      </c>
      <c r="E224" s="75" t="s">
        <v>6857</v>
      </c>
      <c r="F224" s="75" t="s">
        <v>2322</v>
      </c>
      <c r="G224" s="75" t="s">
        <v>6858</v>
      </c>
      <c r="H224" s="75" t="s">
        <v>2323</v>
      </c>
      <c r="I224" s="75" t="s">
        <v>2324</v>
      </c>
      <c r="J224" s="75" t="s">
        <v>2325</v>
      </c>
      <c r="K224" s="75" t="s">
        <v>2326</v>
      </c>
      <c r="L224" s="75" t="s">
        <v>565</v>
      </c>
      <c r="M224" s="75" t="s">
        <v>189</v>
      </c>
      <c r="N224" s="75" t="s">
        <v>2327</v>
      </c>
      <c r="O224" s="75" t="s">
        <v>2328</v>
      </c>
      <c r="P224" s="75">
        <v>0</v>
      </c>
      <c r="Q224" s="75">
        <v>93401</v>
      </c>
      <c r="R224" s="75" t="s">
        <v>6871</v>
      </c>
      <c r="S224" s="177">
        <v>37970</v>
      </c>
      <c r="T224" s="182">
        <v>4550</v>
      </c>
      <c r="U224" s="182" t="s">
        <v>8004</v>
      </c>
      <c r="V224" s="181">
        <v>4168632</v>
      </c>
      <c r="W224" s="181">
        <v>29821752</v>
      </c>
      <c r="X224" s="178">
        <v>44408</v>
      </c>
      <c r="Y224" s="87" t="s">
        <v>7151</v>
      </c>
      <c r="Z224" s="87" t="s">
        <v>7152</v>
      </c>
      <c r="AA224" s="182" t="s">
        <v>7160</v>
      </c>
    </row>
    <row r="225" spans="1:27" ht="15.75" customHeight="1" x14ac:dyDescent="0.2">
      <c r="A225" s="75" t="s">
        <v>8547</v>
      </c>
      <c r="B225" s="75">
        <v>700155609</v>
      </c>
      <c r="C225" s="75" t="s">
        <v>1422</v>
      </c>
      <c r="D225" s="75" t="s">
        <v>2321</v>
      </c>
      <c r="E225" s="75" t="s">
        <v>6857</v>
      </c>
      <c r="F225" s="75" t="s">
        <v>2322</v>
      </c>
      <c r="G225" s="75" t="s">
        <v>6858</v>
      </c>
      <c r="H225" s="75" t="s">
        <v>2323</v>
      </c>
      <c r="I225" s="75" t="s">
        <v>2324</v>
      </c>
      <c r="J225" s="75" t="s">
        <v>2325</v>
      </c>
      <c r="K225" s="75" t="s">
        <v>2326</v>
      </c>
      <c r="L225" s="75" t="s">
        <v>565</v>
      </c>
      <c r="M225" s="75" t="s">
        <v>189</v>
      </c>
      <c r="N225" s="75" t="s">
        <v>2327</v>
      </c>
      <c r="O225" s="75" t="s">
        <v>2328</v>
      </c>
      <c r="P225" s="75">
        <v>0</v>
      </c>
      <c r="Q225" s="75">
        <v>93401</v>
      </c>
      <c r="R225" s="75" t="s">
        <v>6871</v>
      </c>
      <c r="S225" s="177">
        <v>37970</v>
      </c>
      <c r="T225" s="182">
        <v>4550</v>
      </c>
      <c r="U225" s="182" t="s">
        <v>8004</v>
      </c>
      <c r="V225" s="181">
        <v>26666832</v>
      </c>
      <c r="W225" s="181">
        <v>168826881</v>
      </c>
      <c r="X225" s="178">
        <v>44408</v>
      </c>
      <c r="Y225" s="87" t="s">
        <v>7151</v>
      </c>
      <c r="Z225" s="87" t="s">
        <v>7152</v>
      </c>
      <c r="AA225" s="182" t="s">
        <v>7208</v>
      </c>
    </row>
    <row r="226" spans="1:27" ht="15.75" customHeight="1" x14ac:dyDescent="0.2">
      <c r="A226" s="75" t="s">
        <v>2839</v>
      </c>
      <c r="B226" s="75">
        <v>692403002</v>
      </c>
      <c r="C226" s="75" t="s">
        <v>2558</v>
      </c>
      <c r="D226" s="75" t="s">
        <v>2575</v>
      </c>
      <c r="E226" s="75" t="s">
        <v>26</v>
      </c>
      <c r="F226" s="75" t="s">
        <v>2576</v>
      </c>
      <c r="G226" s="75" t="s">
        <v>28</v>
      </c>
      <c r="H226" s="75">
        <v>0</v>
      </c>
      <c r="I226" s="75">
        <v>0</v>
      </c>
      <c r="J226" s="75" t="s">
        <v>2840</v>
      </c>
      <c r="K226" s="75" t="s">
        <v>2841</v>
      </c>
      <c r="L226" s="75" t="s">
        <v>803</v>
      </c>
      <c r="M226" s="75" t="s">
        <v>804</v>
      </c>
      <c r="N226" s="75">
        <v>0</v>
      </c>
      <c r="O226" s="75">
        <v>0</v>
      </c>
      <c r="P226" s="75">
        <v>0</v>
      </c>
      <c r="Q226" s="75">
        <v>91001</v>
      </c>
      <c r="R226" s="75" t="s">
        <v>2579</v>
      </c>
      <c r="S226" s="177">
        <v>37970</v>
      </c>
      <c r="T226" s="182">
        <v>5150</v>
      </c>
      <c r="U226" s="182"/>
      <c r="V226" s="181">
        <v>6582232</v>
      </c>
      <c r="W226" s="181">
        <v>39684292</v>
      </c>
      <c r="X226" s="178">
        <v>44408</v>
      </c>
      <c r="Y226" s="87" t="s">
        <v>7151</v>
      </c>
      <c r="Z226" s="87" t="s">
        <v>7152</v>
      </c>
      <c r="AA226" s="182" t="s">
        <v>7877</v>
      </c>
    </row>
    <row r="227" spans="1:27" ht="15.75" customHeight="1" x14ac:dyDescent="0.2">
      <c r="A227" s="75" t="s">
        <v>3029</v>
      </c>
      <c r="B227" s="75">
        <v>690707004</v>
      </c>
      <c r="C227" s="75" t="s">
        <v>3029</v>
      </c>
      <c r="D227" s="75" t="s">
        <v>2575</v>
      </c>
      <c r="E227" s="75" t="s">
        <v>26</v>
      </c>
      <c r="F227" s="75" t="s">
        <v>2576</v>
      </c>
      <c r="G227" s="75" t="s">
        <v>28</v>
      </c>
      <c r="H227" s="75">
        <v>0</v>
      </c>
      <c r="I227" s="75">
        <v>0</v>
      </c>
      <c r="J227" s="75" t="s">
        <v>3030</v>
      </c>
      <c r="K227" s="75" t="s">
        <v>3031</v>
      </c>
      <c r="L227" s="75" t="s">
        <v>47</v>
      </c>
      <c r="M227" s="75" t="s">
        <v>603</v>
      </c>
      <c r="N227" s="75" t="s">
        <v>3032</v>
      </c>
      <c r="O227" s="75">
        <v>0</v>
      </c>
      <c r="P227" s="75">
        <v>0</v>
      </c>
      <c r="Q227" s="75">
        <v>91001</v>
      </c>
      <c r="R227" s="75" t="s">
        <v>2579</v>
      </c>
      <c r="S227" s="177">
        <v>37970</v>
      </c>
      <c r="T227" s="182">
        <v>5200</v>
      </c>
      <c r="U227" s="182"/>
      <c r="V227" s="181">
        <v>10468611</v>
      </c>
      <c r="W227" s="181">
        <v>73280277</v>
      </c>
      <c r="X227" s="178">
        <v>44408</v>
      </c>
      <c r="Y227" s="87" t="s">
        <v>7151</v>
      </c>
      <c r="Z227" s="87" t="s">
        <v>7152</v>
      </c>
      <c r="AA227" s="182" t="s">
        <v>7228</v>
      </c>
    </row>
    <row r="228" spans="1:27" ht="15.75" customHeight="1" x14ac:dyDescent="0.2">
      <c r="A228" s="75" t="s">
        <v>5218</v>
      </c>
      <c r="B228" s="75">
        <v>708967009</v>
      </c>
      <c r="C228" s="75" t="s">
        <v>5219</v>
      </c>
      <c r="D228" s="75" t="s">
        <v>8099</v>
      </c>
      <c r="E228" s="75" t="s">
        <v>5220</v>
      </c>
      <c r="F228" s="75" t="s">
        <v>5221</v>
      </c>
      <c r="G228" s="75" t="s">
        <v>28</v>
      </c>
      <c r="H228" s="75">
        <v>0</v>
      </c>
      <c r="I228" s="75">
        <v>0</v>
      </c>
      <c r="J228" s="75" t="s">
        <v>5222</v>
      </c>
      <c r="K228" s="75" t="s">
        <v>5223</v>
      </c>
      <c r="L228" s="75" t="s">
        <v>5591</v>
      </c>
      <c r="M228" s="75" t="s">
        <v>2983</v>
      </c>
      <c r="N228" s="75" t="s">
        <v>5224</v>
      </c>
      <c r="O228" s="75" t="s">
        <v>6549</v>
      </c>
      <c r="P228" s="75">
        <v>0</v>
      </c>
      <c r="Q228" s="75" t="s">
        <v>5225</v>
      </c>
      <c r="R228" s="75" t="s">
        <v>7056</v>
      </c>
      <c r="S228" s="177">
        <v>37970</v>
      </c>
      <c r="T228" s="182">
        <v>5650</v>
      </c>
      <c r="U228" s="182"/>
      <c r="V228" s="181">
        <v>3537640</v>
      </c>
      <c r="W228" s="181">
        <v>54391322</v>
      </c>
      <c r="X228" s="178">
        <v>44408</v>
      </c>
      <c r="Y228" s="87" t="s">
        <v>7151</v>
      </c>
      <c r="Z228" s="87" t="s">
        <v>7152</v>
      </c>
      <c r="AA228" s="182" t="s">
        <v>7273</v>
      </c>
    </row>
    <row r="229" spans="1:27" ht="15.75" customHeight="1" x14ac:dyDescent="0.2">
      <c r="A229" s="75" t="s">
        <v>8415</v>
      </c>
      <c r="B229" s="75">
        <v>700159108</v>
      </c>
      <c r="C229" s="75" t="s">
        <v>73</v>
      </c>
      <c r="D229" s="75" t="s">
        <v>1196</v>
      </c>
      <c r="E229" s="75" t="s">
        <v>7427</v>
      </c>
      <c r="F229" s="75" t="s">
        <v>1197</v>
      </c>
      <c r="G229" s="75" t="s">
        <v>1198</v>
      </c>
      <c r="H229" s="75" t="s">
        <v>1199</v>
      </c>
      <c r="I229" s="75" t="s">
        <v>1200</v>
      </c>
      <c r="J229" s="75" t="s">
        <v>1201</v>
      </c>
      <c r="K229" s="75" t="s">
        <v>1203</v>
      </c>
      <c r="L229" s="75" t="s">
        <v>47</v>
      </c>
      <c r="M229" s="75" t="s">
        <v>1205</v>
      </c>
      <c r="N229" s="75" t="s">
        <v>1204</v>
      </c>
      <c r="O229" s="75" t="s">
        <v>1202</v>
      </c>
      <c r="P229" s="75">
        <v>0</v>
      </c>
      <c r="Q229" s="75">
        <v>93401</v>
      </c>
      <c r="R229" s="75" t="s">
        <v>7428</v>
      </c>
      <c r="S229" s="177">
        <v>37970</v>
      </c>
      <c r="T229" s="182">
        <v>5800</v>
      </c>
      <c r="U229" s="182"/>
      <c r="V229" s="181">
        <v>27195669</v>
      </c>
      <c r="W229" s="181">
        <v>178894999</v>
      </c>
      <c r="X229" s="178">
        <v>44408</v>
      </c>
      <c r="Y229" s="87" t="s">
        <v>7151</v>
      </c>
      <c r="Z229" s="87" t="s">
        <v>7152</v>
      </c>
      <c r="AA229" s="182" t="s">
        <v>7246</v>
      </c>
    </row>
    <row r="230" spans="1:27" ht="15.75" customHeight="1" x14ac:dyDescent="0.2">
      <c r="A230" s="75" t="s">
        <v>8754</v>
      </c>
      <c r="B230" s="75">
        <v>700270009</v>
      </c>
      <c r="C230" s="75" t="s">
        <v>5240</v>
      </c>
      <c r="D230" s="75" t="s">
        <v>8104</v>
      </c>
      <c r="E230" s="75" t="s">
        <v>6881</v>
      </c>
      <c r="F230" s="75" t="s">
        <v>3786</v>
      </c>
      <c r="G230" s="75" t="s">
        <v>28</v>
      </c>
      <c r="H230" s="75">
        <v>0</v>
      </c>
      <c r="I230" s="75">
        <v>0</v>
      </c>
      <c r="J230" s="75" t="s">
        <v>5993</v>
      </c>
      <c r="K230" s="75" t="s">
        <v>5241</v>
      </c>
      <c r="L230" s="75" t="s">
        <v>47</v>
      </c>
      <c r="M230" s="75" t="s">
        <v>29</v>
      </c>
      <c r="N230" s="75" t="s">
        <v>5242</v>
      </c>
      <c r="O230" s="75">
        <v>0</v>
      </c>
      <c r="P230" s="75">
        <v>0</v>
      </c>
      <c r="Q230" s="75" t="s">
        <v>5243</v>
      </c>
      <c r="R230" s="75" t="s">
        <v>7040</v>
      </c>
      <c r="S230" s="177">
        <v>37970</v>
      </c>
      <c r="T230" s="182">
        <v>5850</v>
      </c>
      <c r="U230" s="182"/>
      <c r="V230" s="181">
        <v>16302144</v>
      </c>
      <c r="W230" s="181">
        <v>132176103</v>
      </c>
      <c r="X230" s="178">
        <v>44408</v>
      </c>
      <c r="Y230" s="87" t="s">
        <v>7151</v>
      </c>
      <c r="Z230" s="87" t="s">
        <v>7152</v>
      </c>
      <c r="AA230" s="182" t="s">
        <v>7235</v>
      </c>
    </row>
    <row r="231" spans="1:27" ht="15.75" customHeight="1" x14ac:dyDescent="0.2">
      <c r="A231" s="75" t="s">
        <v>8754</v>
      </c>
      <c r="B231" s="75">
        <v>700270009</v>
      </c>
      <c r="C231" s="75" t="s">
        <v>5240</v>
      </c>
      <c r="D231" s="75" t="s">
        <v>8104</v>
      </c>
      <c r="E231" s="75" t="s">
        <v>6881</v>
      </c>
      <c r="F231" s="75" t="s">
        <v>3786</v>
      </c>
      <c r="G231" s="75" t="s">
        <v>28</v>
      </c>
      <c r="H231" s="75">
        <v>0</v>
      </c>
      <c r="I231" s="75">
        <v>0</v>
      </c>
      <c r="J231" s="75" t="s">
        <v>5993</v>
      </c>
      <c r="K231" s="75" t="s">
        <v>5241</v>
      </c>
      <c r="L231" s="75" t="s">
        <v>47</v>
      </c>
      <c r="M231" s="75" t="s">
        <v>29</v>
      </c>
      <c r="N231" s="75" t="s">
        <v>5242</v>
      </c>
      <c r="O231" s="75">
        <v>0</v>
      </c>
      <c r="P231" s="75">
        <v>0</v>
      </c>
      <c r="Q231" s="75" t="s">
        <v>5243</v>
      </c>
      <c r="R231" s="75" t="s">
        <v>7040</v>
      </c>
      <c r="S231" s="177">
        <v>37970</v>
      </c>
      <c r="T231" s="182">
        <v>5850</v>
      </c>
      <c r="U231" s="182"/>
      <c r="V231" s="181">
        <v>20493956</v>
      </c>
      <c r="W231" s="181">
        <v>133042477</v>
      </c>
      <c r="X231" s="178">
        <v>44408</v>
      </c>
      <c r="Y231" s="87" t="s">
        <v>7151</v>
      </c>
      <c r="Z231" s="87" t="s">
        <v>7152</v>
      </c>
      <c r="AA231" s="182" t="s">
        <v>7253</v>
      </c>
    </row>
    <row r="232" spans="1:27" ht="15.75" customHeight="1" x14ac:dyDescent="0.2">
      <c r="A232" s="75" t="s">
        <v>8282</v>
      </c>
      <c r="B232" s="75">
        <v>823695004</v>
      </c>
      <c r="C232" s="75" t="s">
        <v>226</v>
      </c>
      <c r="D232" s="75" t="s">
        <v>5361</v>
      </c>
      <c r="E232" s="75" t="s">
        <v>5362</v>
      </c>
      <c r="F232" s="75" t="s">
        <v>228</v>
      </c>
      <c r="G232" s="75" t="s">
        <v>28</v>
      </c>
      <c r="H232" s="75">
        <v>0</v>
      </c>
      <c r="I232" s="75">
        <v>0</v>
      </c>
      <c r="J232" s="75" t="s">
        <v>5363</v>
      </c>
      <c r="K232" s="75" t="s">
        <v>5364</v>
      </c>
      <c r="L232" s="75" t="s">
        <v>565</v>
      </c>
      <c r="M232" s="75" t="s">
        <v>415</v>
      </c>
      <c r="N232" s="75" t="s">
        <v>5365</v>
      </c>
      <c r="O232" s="75">
        <v>0</v>
      </c>
      <c r="P232" s="75">
        <v>0</v>
      </c>
      <c r="Q232" s="75">
        <v>93910</v>
      </c>
      <c r="R232" s="75" t="s">
        <v>6225</v>
      </c>
      <c r="S232" s="177">
        <v>37970</v>
      </c>
      <c r="T232" s="182">
        <v>5900</v>
      </c>
      <c r="U232" s="182" t="s">
        <v>8108</v>
      </c>
      <c r="V232" s="181">
        <v>38451257</v>
      </c>
      <c r="W232" s="181">
        <v>188912714</v>
      </c>
      <c r="X232" s="178">
        <v>44408</v>
      </c>
      <c r="Y232" s="87" t="s">
        <v>7151</v>
      </c>
      <c r="Z232" s="87" t="s">
        <v>7152</v>
      </c>
      <c r="AA232" s="182" t="s">
        <v>8188</v>
      </c>
    </row>
    <row r="233" spans="1:27" ht="15.75" customHeight="1" x14ac:dyDescent="0.2">
      <c r="A233" s="75" t="s">
        <v>8537</v>
      </c>
      <c r="B233" s="75">
        <v>708401005</v>
      </c>
      <c r="C233" s="75" t="s">
        <v>1410</v>
      </c>
      <c r="D233" s="75" t="s">
        <v>2270</v>
      </c>
      <c r="E233" s="75" t="s">
        <v>6794</v>
      </c>
      <c r="F233" s="75" t="s">
        <v>2271</v>
      </c>
      <c r="G233" s="75" t="s">
        <v>6985</v>
      </c>
      <c r="H233" s="75" t="s">
        <v>6795</v>
      </c>
      <c r="I233" s="75" t="s">
        <v>6796</v>
      </c>
      <c r="J233" s="75" t="s">
        <v>6797</v>
      </c>
      <c r="K233" s="75" t="s">
        <v>2273</v>
      </c>
      <c r="L233" s="75" t="s">
        <v>565</v>
      </c>
      <c r="M233" s="75" t="s">
        <v>189</v>
      </c>
      <c r="N233" s="75" t="s">
        <v>2274</v>
      </c>
      <c r="O233" s="75" t="s">
        <v>2272</v>
      </c>
      <c r="P233" s="75">
        <v>0</v>
      </c>
      <c r="Q233" s="75" t="s">
        <v>84</v>
      </c>
      <c r="R233" s="75" t="s">
        <v>6474</v>
      </c>
      <c r="S233" s="177">
        <v>37970</v>
      </c>
      <c r="T233" s="182">
        <v>5950</v>
      </c>
      <c r="U233" s="182" t="s">
        <v>8108</v>
      </c>
      <c r="V233" s="181">
        <v>86394812</v>
      </c>
      <c r="W233" s="181">
        <v>645513525</v>
      </c>
      <c r="X233" s="178">
        <v>44408</v>
      </c>
      <c r="Y233" s="87" t="s">
        <v>7151</v>
      </c>
      <c r="Z233" s="87" t="s">
        <v>7152</v>
      </c>
      <c r="AA233" s="182" t="s">
        <v>7160</v>
      </c>
    </row>
    <row r="234" spans="1:27" ht="15.75" customHeight="1" x14ac:dyDescent="0.2">
      <c r="A234" s="75" t="s">
        <v>8537</v>
      </c>
      <c r="B234" s="75">
        <v>708401005</v>
      </c>
      <c r="C234" s="75" t="s">
        <v>1410</v>
      </c>
      <c r="D234" s="75" t="s">
        <v>2270</v>
      </c>
      <c r="E234" s="75" t="s">
        <v>6794</v>
      </c>
      <c r="F234" s="75" t="s">
        <v>2271</v>
      </c>
      <c r="G234" s="75" t="s">
        <v>6985</v>
      </c>
      <c r="H234" s="75" t="s">
        <v>6795</v>
      </c>
      <c r="I234" s="75" t="s">
        <v>6796</v>
      </c>
      <c r="J234" s="75" t="s">
        <v>6797</v>
      </c>
      <c r="K234" s="75" t="s">
        <v>2273</v>
      </c>
      <c r="L234" s="75" t="s">
        <v>565</v>
      </c>
      <c r="M234" s="75" t="s">
        <v>189</v>
      </c>
      <c r="N234" s="75" t="s">
        <v>2274</v>
      </c>
      <c r="O234" s="75" t="s">
        <v>2272</v>
      </c>
      <c r="P234" s="75">
        <v>0</v>
      </c>
      <c r="Q234" s="75" t="s">
        <v>84</v>
      </c>
      <c r="R234" s="75" t="s">
        <v>6474</v>
      </c>
      <c r="S234" s="177">
        <v>37970</v>
      </c>
      <c r="T234" s="182">
        <v>5950</v>
      </c>
      <c r="U234" s="182" t="s">
        <v>8108</v>
      </c>
      <c r="V234" s="181">
        <v>20729893</v>
      </c>
      <c r="W234" s="181">
        <v>132763067</v>
      </c>
      <c r="X234" s="178">
        <v>44408</v>
      </c>
      <c r="Y234" s="87" t="s">
        <v>7151</v>
      </c>
      <c r="Z234" s="87" t="s">
        <v>7152</v>
      </c>
      <c r="AA234" s="182" t="s">
        <v>8188</v>
      </c>
    </row>
    <row r="235" spans="1:27" ht="15.75" customHeight="1" x14ac:dyDescent="0.2">
      <c r="A235" s="75" t="s">
        <v>8756</v>
      </c>
      <c r="B235" s="75">
        <v>700124509</v>
      </c>
      <c r="C235" s="75" t="s">
        <v>73</v>
      </c>
      <c r="D235" s="75" t="s">
        <v>5375</v>
      </c>
      <c r="E235" s="75" t="s">
        <v>6596</v>
      </c>
      <c r="F235" s="75" t="s">
        <v>5376</v>
      </c>
      <c r="G235" s="75" t="s">
        <v>6597</v>
      </c>
      <c r="H235" s="75" t="s">
        <v>5377</v>
      </c>
      <c r="I235" s="75" t="s">
        <v>6115</v>
      </c>
      <c r="J235" s="75" t="s">
        <v>5378</v>
      </c>
      <c r="K235" s="75" t="s">
        <v>5380</v>
      </c>
      <c r="L235" s="75" t="s">
        <v>47</v>
      </c>
      <c r="M235" s="75" t="s">
        <v>5382</v>
      </c>
      <c r="N235" s="75" t="s">
        <v>5381</v>
      </c>
      <c r="O235" s="75" t="s">
        <v>5379</v>
      </c>
      <c r="P235" s="75">
        <v>0</v>
      </c>
      <c r="Q235" s="75">
        <v>93401</v>
      </c>
      <c r="R235" s="75" t="s">
        <v>6682</v>
      </c>
      <c r="S235" s="177">
        <v>37970</v>
      </c>
      <c r="T235" s="182">
        <v>6100</v>
      </c>
      <c r="U235" s="182" t="s">
        <v>8108</v>
      </c>
      <c r="V235" s="181">
        <v>0</v>
      </c>
      <c r="W235" s="181">
        <v>50337950</v>
      </c>
      <c r="X235" s="178">
        <v>44408</v>
      </c>
      <c r="Y235" s="87" t="s">
        <v>7151</v>
      </c>
      <c r="Z235" s="87" t="s">
        <v>7152</v>
      </c>
      <c r="AA235" s="182" t="s">
        <v>7177</v>
      </c>
    </row>
    <row r="236" spans="1:27" ht="15.75" customHeight="1" x14ac:dyDescent="0.2">
      <c r="A236" s="75" t="s">
        <v>8756</v>
      </c>
      <c r="B236" s="75">
        <v>700124509</v>
      </c>
      <c r="C236" s="75" t="s">
        <v>73</v>
      </c>
      <c r="D236" s="75" t="s">
        <v>5375</v>
      </c>
      <c r="E236" s="75" t="s">
        <v>6596</v>
      </c>
      <c r="F236" s="75" t="s">
        <v>5376</v>
      </c>
      <c r="G236" s="75" t="s">
        <v>6597</v>
      </c>
      <c r="H236" s="75" t="s">
        <v>5377</v>
      </c>
      <c r="I236" s="75" t="s">
        <v>6115</v>
      </c>
      <c r="J236" s="75" t="s">
        <v>5378</v>
      </c>
      <c r="K236" s="75" t="s">
        <v>5380</v>
      </c>
      <c r="L236" s="75" t="s">
        <v>47</v>
      </c>
      <c r="M236" s="75" t="s">
        <v>5382</v>
      </c>
      <c r="N236" s="75" t="s">
        <v>5381</v>
      </c>
      <c r="O236" s="75" t="s">
        <v>5379</v>
      </c>
      <c r="P236" s="75">
        <v>0</v>
      </c>
      <c r="Q236" s="75">
        <v>93401</v>
      </c>
      <c r="R236" s="75" t="s">
        <v>6682</v>
      </c>
      <c r="S236" s="177">
        <v>37970</v>
      </c>
      <c r="T236" s="182">
        <v>6100</v>
      </c>
      <c r="U236" s="182" t="s">
        <v>8108</v>
      </c>
      <c r="V236" s="181">
        <v>0</v>
      </c>
      <c r="W236" s="181">
        <v>13809414</v>
      </c>
      <c r="X236" s="178">
        <v>44408</v>
      </c>
      <c r="Y236" s="87" t="s">
        <v>7151</v>
      </c>
      <c r="Z236" s="87" t="s">
        <v>7152</v>
      </c>
      <c r="AA236" s="182" t="s">
        <v>213</v>
      </c>
    </row>
    <row r="237" spans="1:27" ht="15.75" customHeight="1" x14ac:dyDescent="0.2">
      <c r="A237" s="75" t="s">
        <v>8756</v>
      </c>
      <c r="B237" s="75">
        <v>700124509</v>
      </c>
      <c r="C237" s="75" t="s">
        <v>73</v>
      </c>
      <c r="D237" s="75" t="s">
        <v>5375</v>
      </c>
      <c r="E237" s="75" t="s">
        <v>6596</v>
      </c>
      <c r="F237" s="75" t="s">
        <v>5376</v>
      </c>
      <c r="G237" s="75" t="s">
        <v>6597</v>
      </c>
      <c r="H237" s="75" t="s">
        <v>5377</v>
      </c>
      <c r="I237" s="75" t="s">
        <v>6115</v>
      </c>
      <c r="J237" s="75" t="s">
        <v>5378</v>
      </c>
      <c r="K237" s="75" t="s">
        <v>5380</v>
      </c>
      <c r="L237" s="75" t="s">
        <v>47</v>
      </c>
      <c r="M237" s="75" t="s">
        <v>5382</v>
      </c>
      <c r="N237" s="75" t="s">
        <v>5381</v>
      </c>
      <c r="O237" s="75" t="s">
        <v>5379</v>
      </c>
      <c r="P237" s="75">
        <v>0</v>
      </c>
      <c r="Q237" s="75">
        <v>93401</v>
      </c>
      <c r="R237" s="75" t="s">
        <v>6682</v>
      </c>
      <c r="S237" s="177">
        <v>37970</v>
      </c>
      <c r="T237" s="182">
        <v>6100</v>
      </c>
      <c r="U237" s="182" t="s">
        <v>8108</v>
      </c>
      <c r="V237" s="181">
        <v>6206400</v>
      </c>
      <c r="W237" s="181">
        <v>57254040</v>
      </c>
      <c r="X237" s="178">
        <v>44408</v>
      </c>
      <c r="Y237" s="87" t="s">
        <v>7151</v>
      </c>
      <c r="Z237" s="87" t="s">
        <v>7152</v>
      </c>
      <c r="AA237" s="182" t="s">
        <v>7167</v>
      </c>
    </row>
    <row r="238" spans="1:27" ht="15.75" customHeight="1" x14ac:dyDescent="0.2">
      <c r="A238" s="75" t="s">
        <v>8756</v>
      </c>
      <c r="B238" s="75">
        <v>700124509</v>
      </c>
      <c r="C238" s="75" t="s">
        <v>73</v>
      </c>
      <c r="D238" s="75" t="s">
        <v>5375</v>
      </c>
      <c r="E238" s="75" t="s">
        <v>6596</v>
      </c>
      <c r="F238" s="75" t="s">
        <v>5376</v>
      </c>
      <c r="G238" s="75" t="s">
        <v>6597</v>
      </c>
      <c r="H238" s="75" t="s">
        <v>5377</v>
      </c>
      <c r="I238" s="75" t="s">
        <v>6115</v>
      </c>
      <c r="J238" s="75" t="s">
        <v>5378</v>
      </c>
      <c r="K238" s="75" t="s">
        <v>5380</v>
      </c>
      <c r="L238" s="75" t="s">
        <v>47</v>
      </c>
      <c r="M238" s="75" t="s">
        <v>5382</v>
      </c>
      <c r="N238" s="75" t="s">
        <v>5381</v>
      </c>
      <c r="O238" s="75" t="s">
        <v>5379</v>
      </c>
      <c r="P238" s="75">
        <v>0</v>
      </c>
      <c r="Q238" s="75">
        <v>93401</v>
      </c>
      <c r="R238" s="75" t="s">
        <v>6682</v>
      </c>
      <c r="S238" s="177">
        <v>37970</v>
      </c>
      <c r="T238" s="182">
        <v>6100</v>
      </c>
      <c r="U238" s="182" t="s">
        <v>8108</v>
      </c>
      <c r="V238" s="181">
        <v>34845853</v>
      </c>
      <c r="W238" s="181">
        <v>271945399</v>
      </c>
      <c r="X238" s="178">
        <v>44408</v>
      </c>
      <c r="Y238" s="87" t="s">
        <v>7151</v>
      </c>
      <c r="Z238" s="87" t="s">
        <v>7152</v>
      </c>
      <c r="AA238" s="182" t="s">
        <v>7181</v>
      </c>
    </row>
    <row r="239" spans="1:27" ht="15.75" customHeight="1" x14ac:dyDescent="0.2">
      <c r="A239" s="75" t="s">
        <v>8756</v>
      </c>
      <c r="B239" s="75">
        <v>700124509</v>
      </c>
      <c r="C239" s="75" t="s">
        <v>73</v>
      </c>
      <c r="D239" s="75" t="s">
        <v>5375</v>
      </c>
      <c r="E239" s="75" t="s">
        <v>6596</v>
      </c>
      <c r="F239" s="75" t="s">
        <v>5376</v>
      </c>
      <c r="G239" s="75" t="s">
        <v>6597</v>
      </c>
      <c r="H239" s="75" t="s">
        <v>5377</v>
      </c>
      <c r="I239" s="75" t="s">
        <v>6115</v>
      </c>
      <c r="J239" s="75" t="s">
        <v>5378</v>
      </c>
      <c r="K239" s="75" t="s">
        <v>5380</v>
      </c>
      <c r="L239" s="75" t="s">
        <v>47</v>
      </c>
      <c r="M239" s="75" t="s">
        <v>5382</v>
      </c>
      <c r="N239" s="75" t="s">
        <v>5381</v>
      </c>
      <c r="O239" s="75" t="s">
        <v>5379</v>
      </c>
      <c r="P239" s="75">
        <v>0</v>
      </c>
      <c r="Q239" s="75">
        <v>93401</v>
      </c>
      <c r="R239" s="75" t="s">
        <v>6682</v>
      </c>
      <c r="S239" s="177">
        <v>37970</v>
      </c>
      <c r="T239" s="182">
        <v>6100</v>
      </c>
      <c r="U239" s="182" t="s">
        <v>8108</v>
      </c>
      <c r="V239" s="181">
        <v>18655176</v>
      </c>
      <c r="W239" s="181">
        <v>120675029</v>
      </c>
      <c r="X239" s="178">
        <v>44408</v>
      </c>
      <c r="Y239" s="87" t="s">
        <v>7151</v>
      </c>
      <c r="Z239" s="87" t="s">
        <v>7152</v>
      </c>
      <c r="AA239" s="182" t="s">
        <v>149</v>
      </c>
    </row>
    <row r="240" spans="1:27" ht="15.75" customHeight="1" x14ac:dyDescent="0.2">
      <c r="A240" s="75" t="s">
        <v>8756</v>
      </c>
      <c r="B240" s="75">
        <v>700124509</v>
      </c>
      <c r="C240" s="75" t="s">
        <v>73</v>
      </c>
      <c r="D240" s="75" t="s">
        <v>5375</v>
      </c>
      <c r="E240" s="75" t="s">
        <v>6596</v>
      </c>
      <c r="F240" s="75" t="s">
        <v>5376</v>
      </c>
      <c r="G240" s="75" t="s">
        <v>6597</v>
      </c>
      <c r="H240" s="75" t="s">
        <v>5377</v>
      </c>
      <c r="I240" s="75" t="s">
        <v>6115</v>
      </c>
      <c r="J240" s="75" t="s">
        <v>5378</v>
      </c>
      <c r="K240" s="75" t="s">
        <v>5380</v>
      </c>
      <c r="L240" s="75" t="s">
        <v>47</v>
      </c>
      <c r="M240" s="75" t="s">
        <v>5382</v>
      </c>
      <c r="N240" s="75" t="s">
        <v>5381</v>
      </c>
      <c r="O240" s="75" t="s">
        <v>5379</v>
      </c>
      <c r="P240" s="75">
        <v>0</v>
      </c>
      <c r="Q240" s="75">
        <v>93401</v>
      </c>
      <c r="R240" s="75" t="s">
        <v>6682</v>
      </c>
      <c r="S240" s="177">
        <v>37970</v>
      </c>
      <c r="T240" s="182">
        <v>6100</v>
      </c>
      <c r="U240" s="182" t="s">
        <v>8108</v>
      </c>
      <c r="V240" s="181">
        <v>7758000</v>
      </c>
      <c r="W240" s="181">
        <v>56402910</v>
      </c>
      <c r="X240" s="178">
        <v>44408</v>
      </c>
      <c r="Y240" s="87" t="s">
        <v>7151</v>
      </c>
      <c r="Z240" s="87" t="s">
        <v>7152</v>
      </c>
      <c r="AA240" s="182" t="s">
        <v>7227</v>
      </c>
    </row>
    <row r="241" spans="1:27" ht="15.75" customHeight="1" x14ac:dyDescent="0.2">
      <c r="A241" s="75" t="s">
        <v>8756</v>
      </c>
      <c r="B241" s="75">
        <v>700124509</v>
      </c>
      <c r="C241" s="75" t="s">
        <v>73</v>
      </c>
      <c r="D241" s="75" t="s">
        <v>5375</v>
      </c>
      <c r="E241" s="75" t="s">
        <v>6596</v>
      </c>
      <c r="F241" s="75" t="s">
        <v>5376</v>
      </c>
      <c r="G241" s="75" t="s">
        <v>6597</v>
      </c>
      <c r="H241" s="75" t="s">
        <v>5377</v>
      </c>
      <c r="I241" s="75" t="s">
        <v>6115</v>
      </c>
      <c r="J241" s="75" t="s">
        <v>5378</v>
      </c>
      <c r="K241" s="75" t="s">
        <v>5380</v>
      </c>
      <c r="L241" s="75" t="s">
        <v>47</v>
      </c>
      <c r="M241" s="75" t="s">
        <v>5382</v>
      </c>
      <c r="N241" s="75" t="s">
        <v>5381</v>
      </c>
      <c r="O241" s="75" t="s">
        <v>5379</v>
      </c>
      <c r="P241" s="75">
        <v>0</v>
      </c>
      <c r="Q241" s="75">
        <v>93401</v>
      </c>
      <c r="R241" s="75" t="s">
        <v>6682</v>
      </c>
      <c r="S241" s="177">
        <v>37970</v>
      </c>
      <c r="T241" s="182">
        <v>6100</v>
      </c>
      <c r="U241" s="182" t="s">
        <v>8108</v>
      </c>
      <c r="V241" s="181">
        <v>56116008</v>
      </c>
      <c r="W241" s="181">
        <v>355764640</v>
      </c>
      <c r="X241" s="178">
        <v>44408</v>
      </c>
      <c r="Y241" s="87" t="s">
        <v>7151</v>
      </c>
      <c r="Z241" s="87" t="s">
        <v>7152</v>
      </c>
      <c r="AA241" s="182" t="s">
        <v>7212</v>
      </c>
    </row>
    <row r="242" spans="1:27" ht="15.75" customHeight="1" x14ac:dyDescent="0.2">
      <c r="A242" s="75" t="s">
        <v>8756</v>
      </c>
      <c r="B242" s="75">
        <v>700124509</v>
      </c>
      <c r="C242" s="75" t="s">
        <v>73</v>
      </c>
      <c r="D242" s="75" t="s">
        <v>5375</v>
      </c>
      <c r="E242" s="75" t="s">
        <v>6596</v>
      </c>
      <c r="F242" s="75" t="s">
        <v>5376</v>
      </c>
      <c r="G242" s="75" t="s">
        <v>6597</v>
      </c>
      <c r="H242" s="75" t="s">
        <v>5377</v>
      </c>
      <c r="I242" s="75" t="s">
        <v>6115</v>
      </c>
      <c r="J242" s="75" t="s">
        <v>5378</v>
      </c>
      <c r="K242" s="75" t="s">
        <v>5380</v>
      </c>
      <c r="L242" s="75" t="s">
        <v>47</v>
      </c>
      <c r="M242" s="75" t="s">
        <v>5382</v>
      </c>
      <c r="N242" s="75" t="s">
        <v>5381</v>
      </c>
      <c r="O242" s="75" t="s">
        <v>5379</v>
      </c>
      <c r="P242" s="75">
        <v>0</v>
      </c>
      <c r="Q242" s="75">
        <v>93401</v>
      </c>
      <c r="R242" s="75" t="s">
        <v>6682</v>
      </c>
      <c r="S242" s="177">
        <v>37970</v>
      </c>
      <c r="T242" s="182">
        <v>6100</v>
      </c>
      <c r="U242" s="182" t="s">
        <v>8108</v>
      </c>
      <c r="V242" s="181">
        <v>6206400</v>
      </c>
      <c r="W242" s="181">
        <v>61676100</v>
      </c>
      <c r="X242" s="178">
        <v>44408</v>
      </c>
      <c r="Y242" s="87" t="s">
        <v>7151</v>
      </c>
      <c r="Z242" s="87" t="s">
        <v>7152</v>
      </c>
      <c r="AA242" s="182" t="s">
        <v>7274</v>
      </c>
    </row>
    <row r="243" spans="1:27" ht="15.75" customHeight="1" x14ac:dyDescent="0.2">
      <c r="A243" s="75" t="s">
        <v>8756</v>
      </c>
      <c r="B243" s="75">
        <v>700124509</v>
      </c>
      <c r="C243" s="75" t="s">
        <v>73</v>
      </c>
      <c r="D243" s="75" t="s">
        <v>5375</v>
      </c>
      <c r="E243" s="75" t="s">
        <v>6596</v>
      </c>
      <c r="F243" s="75" t="s">
        <v>5376</v>
      </c>
      <c r="G243" s="75" t="s">
        <v>6597</v>
      </c>
      <c r="H243" s="75" t="s">
        <v>5377</v>
      </c>
      <c r="I243" s="75" t="s">
        <v>6115</v>
      </c>
      <c r="J243" s="75" t="s">
        <v>5378</v>
      </c>
      <c r="K243" s="75" t="s">
        <v>5380</v>
      </c>
      <c r="L243" s="75" t="s">
        <v>47</v>
      </c>
      <c r="M243" s="75" t="s">
        <v>5382</v>
      </c>
      <c r="N243" s="75" t="s">
        <v>5381</v>
      </c>
      <c r="O243" s="75" t="s">
        <v>5379</v>
      </c>
      <c r="P243" s="75">
        <v>0</v>
      </c>
      <c r="Q243" s="75">
        <v>93401</v>
      </c>
      <c r="R243" s="75" t="s">
        <v>6682</v>
      </c>
      <c r="S243" s="177">
        <v>37970</v>
      </c>
      <c r="T243" s="182">
        <v>6100</v>
      </c>
      <c r="U243" s="182" t="s">
        <v>8108</v>
      </c>
      <c r="V243" s="181">
        <v>8068320</v>
      </c>
      <c r="W243" s="181">
        <v>70209900</v>
      </c>
      <c r="X243" s="178">
        <v>44408</v>
      </c>
      <c r="Y243" s="87" t="s">
        <v>7151</v>
      </c>
      <c r="Z243" s="87" t="s">
        <v>7152</v>
      </c>
      <c r="AA243" s="182" t="s">
        <v>7228</v>
      </c>
    </row>
    <row r="244" spans="1:27" ht="15.75" customHeight="1" x14ac:dyDescent="0.2">
      <c r="A244" s="75" t="s">
        <v>8756</v>
      </c>
      <c r="B244" s="75">
        <v>700124509</v>
      </c>
      <c r="C244" s="75" t="s">
        <v>73</v>
      </c>
      <c r="D244" s="75" t="s">
        <v>5375</v>
      </c>
      <c r="E244" s="75" t="s">
        <v>6596</v>
      </c>
      <c r="F244" s="75" t="s">
        <v>5376</v>
      </c>
      <c r="G244" s="75" t="s">
        <v>6597</v>
      </c>
      <c r="H244" s="75" t="s">
        <v>5377</v>
      </c>
      <c r="I244" s="75" t="s">
        <v>6115</v>
      </c>
      <c r="J244" s="75" t="s">
        <v>5378</v>
      </c>
      <c r="K244" s="75" t="s">
        <v>5380</v>
      </c>
      <c r="L244" s="75" t="s">
        <v>47</v>
      </c>
      <c r="M244" s="75" t="s">
        <v>5382</v>
      </c>
      <c r="N244" s="75" t="s">
        <v>5381</v>
      </c>
      <c r="O244" s="75" t="s">
        <v>5379</v>
      </c>
      <c r="P244" s="75">
        <v>0</v>
      </c>
      <c r="Q244" s="75">
        <v>93401</v>
      </c>
      <c r="R244" s="75" t="s">
        <v>6682</v>
      </c>
      <c r="S244" s="177">
        <v>37970</v>
      </c>
      <c r="T244" s="182">
        <v>6100</v>
      </c>
      <c r="U244" s="182" t="s">
        <v>8108</v>
      </c>
      <c r="V244" s="181">
        <v>13177739</v>
      </c>
      <c r="W244" s="181">
        <v>84372883</v>
      </c>
      <c r="X244" s="178">
        <v>44408</v>
      </c>
      <c r="Y244" s="87" t="s">
        <v>7151</v>
      </c>
      <c r="Z244" s="87" t="s">
        <v>7152</v>
      </c>
      <c r="AA244" s="182" t="s">
        <v>7164</v>
      </c>
    </row>
    <row r="245" spans="1:27" ht="15.75" customHeight="1" x14ac:dyDescent="0.2">
      <c r="A245" s="75" t="s">
        <v>8756</v>
      </c>
      <c r="B245" s="75">
        <v>700124509</v>
      </c>
      <c r="C245" s="75" t="s">
        <v>73</v>
      </c>
      <c r="D245" s="75" t="s">
        <v>5375</v>
      </c>
      <c r="E245" s="75" t="s">
        <v>6596</v>
      </c>
      <c r="F245" s="75" t="s">
        <v>5376</v>
      </c>
      <c r="G245" s="75" t="s">
        <v>6597</v>
      </c>
      <c r="H245" s="75" t="s">
        <v>5377</v>
      </c>
      <c r="I245" s="75" t="s">
        <v>6115</v>
      </c>
      <c r="J245" s="75" t="s">
        <v>5378</v>
      </c>
      <c r="K245" s="75" t="s">
        <v>5380</v>
      </c>
      <c r="L245" s="75" t="s">
        <v>47</v>
      </c>
      <c r="M245" s="75" t="s">
        <v>5382</v>
      </c>
      <c r="N245" s="75" t="s">
        <v>5381</v>
      </c>
      <c r="O245" s="75" t="s">
        <v>5379</v>
      </c>
      <c r="P245" s="75">
        <v>0</v>
      </c>
      <c r="Q245" s="75">
        <v>93401</v>
      </c>
      <c r="R245" s="75" t="s">
        <v>6682</v>
      </c>
      <c r="S245" s="177">
        <v>37970</v>
      </c>
      <c r="T245" s="182">
        <v>6100</v>
      </c>
      <c r="U245" s="182" t="s">
        <v>8108</v>
      </c>
      <c r="V245" s="181">
        <v>6206400</v>
      </c>
      <c r="W245" s="181">
        <v>63615600</v>
      </c>
      <c r="X245" s="178">
        <v>44408</v>
      </c>
      <c r="Y245" s="87" t="s">
        <v>7151</v>
      </c>
      <c r="Z245" s="87" t="s">
        <v>7152</v>
      </c>
      <c r="AA245" s="182" t="s">
        <v>7191</v>
      </c>
    </row>
    <row r="246" spans="1:27" ht="15.75" customHeight="1" x14ac:dyDescent="0.2">
      <c r="A246" s="75" t="s">
        <v>8756</v>
      </c>
      <c r="B246" s="75">
        <v>700124509</v>
      </c>
      <c r="C246" s="75" t="s">
        <v>73</v>
      </c>
      <c r="D246" s="75" t="s">
        <v>5375</v>
      </c>
      <c r="E246" s="75" t="s">
        <v>6596</v>
      </c>
      <c r="F246" s="75" t="s">
        <v>5376</v>
      </c>
      <c r="G246" s="75" t="s">
        <v>6597</v>
      </c>
      <c r="H246" s="75" t="s">
        <v>5377</v>
      </c>
      <c r="I246" s="75" t="s">
        <v>6115</v>
      </c>
      <c r="J246" s="75" t="s">
        <v>5378</v>
      </c>
      <c r="K246" s="75" t="s">
        <v>5380</v>
      </c>
      <c r="L246" s="75" t="s">
        <v>47</v>
      </c>
      <c r="M246" s="75" t="s">
        <v>5382</v>
      </c>
      <c r="N246" s="75" t="s">
        <v>5381</v>
      </c>
      <c r="O246" s="75" t="s">
        <v>5379</v>
      </c>
      <c r="P246" s="75">
        <v>0</v>
      </c>
      <c r="Q246" s="75">
        <v>93401</v>
      </c>
      <c r="R246" s="75" t="s">
        <v>6682</v>
      </c>
      <c r="S246" s="177">
        <v>37970</v>
      </c>
      <c r="T246" s="182">
        <v>6100</v>
      </c>
      <c r="U246" s="182" t="s">
        <v>8108</v>
      </c>
      <c r="V246" s="181">
        <v>8068320</v>
      </c>
      <c r="W246" s="181">
        <v>72537300</v>
      </c>
      <c r="X246" s="178">
        <v>44408</v>
      </c>
      <c r="Y246" s="87" t="s">
        <v>7151</v>
      </c>
      <c r="Z246" s="87" t="s">
        <v>7152</v>
      </c>
      <c r="AA246" s="182" t="s">
        <v>7195</v>
      </c>
    </row>
    <row r="247" spans="1:27" ht="15.75" customHeight="1" x14ac:dyDescent="0.2">
      <c r="A247" s="75" t="s">
        <v>8756</v>
      </c>
      <c r="B247" s="75">
        <v>700124509</v>
      </c>
      <c r="C247" s="75" t="s">
        <v>73</v>
      </c>
      <c r="D247" s="75" t="s">
        <v>5375</v>
      </c>
      <c r="E247" s="75" t="s">
        <v>6596</v>
      </c>
      <c r="F247" s="75" t="s">
        <v>5376</v>
      </c>
      <c r="G247" s="75" t="s">
        <v>6597</v>
      </c>
      <c r="H247" s="75" t="s">
        <v>5377</v>
      </c>
      <c r="I247" s="75" t="s">
        <v>6115</v>
      </c>
      <c r="J247" s="75" t="s">
        <v>5378</v>
      </c>
      <c r="K247" s="75" t="s">
        <v>5380</v>
      </c>
      <c r="L247" s="75" t="s">
        <v>47</v>
      </c>
      <c r="M247" s="75" t="s">
        <v>5382</v>
      </c>
      <c r="N247" s="75" t="s">
        <v>5381</v>
      </c>
      <c r="O247" s="75" t="s">
        <v>5379</v>
      </c>
      <c r="P247" s="75">
        <v>0</v>
      </c>
      <c r="Q247" s="75">
        <v>93401</v>
      </c>
      <c r="R247" s="75" t="s">
        <v>6682</v>
      </c>
      <c r="S247" s="177">
        <v>37970</v>
      </c>
      <c r="T247" s="182">
        <v>6100</v>
      </c>
      <c r="U247" s="182" t="s">
        <v>8108</v>
      </c>
      <c r="V247" s="181">
        <v>110905784</v>
      </c>
      <c r="W247" s="181">
        <v>869776907</v>
      </c>
      <c r="X247" s="178">
        <v>44408</v>
      </c>
      <c r="Y247" s="87" t="s">
        <v>7151</v>
      </c>
      <c r="Z247" s="87" t="s">
        <v>7152</v>
      </c>
      <c r="AA247" s="182" t="s">
        <v>7196</v>
      </c>
    </row>
    <row r="248" spans="1:27" ht="15.75" customHeight="1" x14ac:dyDescent="0.2">
      <c r="A248" s="75" t="s">
        <v>8756</v>
      </c>
      <c r="B248" s="75">
        <v>700124509</v>
      </c>
      <c r="C248" s="75" t="s">
        <v>73</v>
      </c>
      <c r="D248" s="75" t="s">
        <v>5375</v>
      </c>
      <c r="E248" s="75" t="s">
        <v>6596</v>
      </c>
      <c r="F248" s="75" t="s">
        <v>5376</v>
      </c>
      <c r="G248" s="75" t="s">
        <v>6597</v>
      </c>
      <c r="H248" s="75" t="s">
        <v>5377</v>
      </c>
      <c r="I248" s="75" t="s">
        <v>6115</v>
      </c>
      <c r="J248" s="75" t="s">
        <v>5378</v>
      </c>
      <c r="K248" s="75" t="s">
        <v>5380</v>
      </c>
      <c r="L248" s="75" t="s">
        <v>47</v>
      </c>
      <c r="M248" s="75" t="s">
        <v>5382</v>
      </c>
      <c r="N248" s="75" t="s">
        <v>5381</v>
      </c>
      <c r="O248" s="75" t="s">
        <v>5379</v>
      </c>
      <c r="P248" s="75">
        <v>0</v>
      </c>
      <c r="Q248" s="75">
        <v>93401</v>
      </c>
      <c r="R248" s="75" t="s">
        <v>6682</v>
      </c>
      <c r="S248" s="177">
        <v>37970</v>
      </c>
      <c r="T248" s="182">
        <v>6100</v>
      </c>
      <c r="U248" s="182" t="s">
        <v>8108</v>
      </c>
      <c r="V248" s="181">
        <v>12412800</v>
      </c>
      <c r="W248" s="181">
        <v>130489559</v>
      </c>
      <c r="X248" s="178">
        <v>44408</v>
      </c>
      <c r="Y248" s="87" t="s">
        <v>7151</v>
      </c>
      <c r="Z248" s="87" t="s">
        <v>7152</v>
      </c>
      <c r="AA248" s="182" t="s">
        <v>7235</v>
      </c>
    </row>
    <row r="249" spans="1:27" ht="15.75" customHeight="1" x14ac:dyDescent="0.2">
      <c r="A249" s="75" t="s">
        <v>8756</v>
      </c>
      <c r="B249" s="75">
        <v>700124509</v>
      </c>
      <c r="C249" s="75" t="s">
        <v>73</v>
      </c>
      <c r="D249" s="75" t="s">
        <v>5375</v>
      </c>
      <c r="E249" s="75" t="s">
        <v>6596</v>
      </c>
      <c r="F249" s="75" t="s">
        <v>5376</v>
      </c>
      <c r="G249" s="75" t="s">
        <v>6597</v>
      </c>
      <c r="H249" s="75" t="s">
        <v>5377</v>
      </c>
      <c r="I249" s="75" t="s">
        <v>6115</v>
      </c>
      <c r="J249" s="75" t="s">
        <v>5378</v>
      </c>
      <c r="K249" s="75" t="s">
        <v>5380</v>
      </c>
      <c r="L249" s="75" t="s">
        <v>47</v>
      </c>
      <c r="M249" s="75" t="s">
        <v>5382</v>
      </c>
      <c r="N249" s="75" t="s">
        <v>5381</v>
      </c>
      <c r="O249" s="75" t="s">
        <v>5379</v>
      </c>
      <c r="P249" s="75">
        <v>0</v>
      </c>
      <c r="Q249" s="75">
        <v>93401</v>
      </c>
      <c r="R249" s="75" t="s">
        <v>6682</v>
      </c>
      <c r="S249" s="177">
        <v>37970</v>
      </c>
      <c r="T249" s="182">
        <v>6100</v>
      </c>
      <c r="U249" s="182" t="s">
        <v>8108</v>
      </c>
      <c r="V249" s="181">
        <v>18983309</v>
      </c>
      <c r="W249" s="181">
        <v>123490736</v>
      </c>
      <c r="X249" s="178">
        <v>44408</v>
      </c>
      <c r="Y249" s="87" t="s">
        <v>7151</v>
      </c>
      <c r="Z249" s="87" t="s">
        <v>7152</v>
      </c>
      <c r="AA249" s="182" t="s">
        <v>7202</v>
      </c>
    </row>
    <row r="250" spans="1:27" ht="15.75" customHeight="1" x14ac:dyDescent="0.2">
      <c r="A250" s="75" t="s">
        <v>8756</v>
      </c>
      <c r="B250" s="75">
        <v>700124509</v>
      </c>
      <c r="C250" s="75" t="s">
        <v>73</v>
      </c>
      <c r="D250" s="75" t="s">
        <v>5375</v>
      </c>
      <c r="E250" s="75" t="s">
        <v>6596</v>
      </c>
      <c r="F250" s="75" t="s">
        <v>5376</v>
      </c>
      <c r="G250" s="75" t="s">
        <v>6597</v>
      </c>
      <c r="H250" s="75" t="s">
        <v>5377</v>
      </c>
      <c r="I250" s="75" t="s">
        <v>6115</v>
      </c>
      <c r="J250" s="75" t="s">
        <v>5378</v>
      </c>
      <c r="K250" s="75" t="s">
        <v>5380</v>
      </c>
      <c r="L250" s="75" t="s">
        <v>47</v>
      </c>
      <c r="M250" s="75" t="s">
        <v>5382</v>
      </c>
      <c r="N250" s="75" t="s">
        <v>5381</v>
      </c>
      <c r="O250" s="75" t="s">
        <v>5379</v>
      </c>
      <c r="P250" s="75">
        <v>0</v>
      </c>
      <c r="Q250" s="75">
        <v>93401</v>
      </c>
      <c r="R250" s="75" t="s">
        <v>6682</v>
      </c>
      <c r="S250" s="177">
        <v>37970</v>
      </c>
      <c r="T250" s="182">
        <v>6100</v>
      </c>
      <c r="U250" s="182" t="s">
        <v>8108</v>
      </c>
      <c r="V250" s="181">
        <v>7758000</v>
      </c>
      <c r="W250" s="181">
        <v>76338720</v>
      </c>
      <c r="X250" s="178">
        <v>44408</v>
      </c>
      <c r="Y250" s="87" t="s">
        <v>7151</v>
      </c>
      <c r="Z250" s="87" t="s">
        <v>7152</v>
      </c>
      <c r="AA250" s="182" t="s">
        <v>7237</v>
      </c>
    </row>
    <row r="251" spans="1:27" ht="15.75" customHeight="1" x14ac:dyDescent="0.2">
      <c r="A251" s="75" t="s">
        <v>8756</v>
      </c>
      <c r="B251" s="75">
        <v>700124509</v>
      </c>
      <c r="C251" s="75" t="s">
        <v>73</v>
      </c>
      <c r="D251" s="75" t="s">
        <v>5375</v>
      </c>
      <c r="E251" s="75" t="s">
        <v>6596</v>
      </c>
      <c r="F251" s="75" t="s">
        <v>5376</v>
      </c>
      <c r="G251" s="75" t="s">
        <v>6597</v>
      </c>
      <c r="H251" s="75" t="s">
        <v>5377</v>
      </c>
      <c r="I251" s="75" t="s">
        <v>6115</v>
      </c>
      <c r="J251" s="75" t="s">
        <v>5378</v>
      </c>
      <c r="K251" s="75" t="s">
        <v>5380</v>
      </c>
      <c r="L251" s="75" t="s">
        <v>47</v>
      </c>
      <c r="M251" s="75" t="s">
        <v>5382</v>
      </c>
      <c r="N251" s="75" t="s">
        <v>5381</v>
      </c>
      <c r="O251" s="75" t="s">
        <v>5379</v>
      </c>
      <c r="P251" s="75">
        <v>0</v>
      </c>
      <c r="Q251" s="75">
        <v>93401</v>
      </c>
      <c r="R251" s="75" t="s">
        <v>6682</v>
      </c>
      <c r="S251" s="177">
        <v>37970</v>
      </c>
      <c r="T251" s="182">
        <v>6100</v>
      </c>
      <c r="U251" s="182" t="s">
        <v>8108</v>
      </c>
      <c r="V251" s="181">
        <v>6206400</v>
      </c>
      <c r="W251" s="181">
        <v>43444800</v>
      </c>
      <c r="X251" s="178">
        <v>44408</v>
      </c>
      <c r="Y251" s="87" t="s">
        <v>7151</v>
      </c>
      <c r="Z251" s="87" t="s">
        <v>7152</v>
      </c>
      <c r="AA251" s="182" t="s">
        <v>7275</v>
      </c>
    </row>
    <row r="252" spans="1:27" ht="15.75" customHeight="1" x14ac:dyDescent="0.2">
      <c r="A252" s="75" t="s">
        <v>8756</v>
      </c>
      <c r="B252" s="75">
        <v>700124509</v>
      </c>
      <c r="C252" s="75" t="s">
        <v>73</v>
      </c>
      <c r="D252" s="75" t="s">
        <v>5375</v>
      </c>
      <c r="E252" s="75" t="s">
        <v>6596</v>
      </c>
      <c r="F252" s="75" t="s">
        <v>5376</v>
      </c>
      <c r="G252" s="75" t="s">
        <v>6597</v>
      </c>
      <c r="H252" s="75" t="s">
        <v>5377</v>
      </c>
      <c r="I252" s="75" t="s">
        <v>6115</v>
      </c>
      <c r="J252" s="75" t="s">
        <v>5378</v>
      </c>
      <c r="K252" s="75" t="s">
        <v>5380</v>
      </c>
      <c r="L252" s="75" t="s">
        <v>47</v>
      </c>
      <c r="M252" s="75" t="s">
        <v>5382</v>
      </c>
      <c r="N252" s="75" t="s">
        <v>5381</v>
      </c>
      <c r="O252" s="75" t="s">
        <v>5379</v>
      </c>
      <c r="P252" s="75">
        <v>0</v>
      </c>
      <c r="Q252" s="75">
        <v>93401</v>
      </c>
      <c r="R252" s="75" t="s">
        <v>6682</v>
      </c>
      <c r="S252" s="177">
        <v>37970</v>
      </c>
      <c r="T252" s="182">
        <v>6100</v>
      </c>
      <c r="U252" s="182" t="s">
        <v>8108</v>
      </c>
      <c r="V252" s="181">
        <v>7758000</v>
      </c>
      <c r="W252" s="181">
        <v>84562200</v>
      </c>
      <c r="X252" s="178">
        <v>44408</v>
      </c>
      <c r="Y252" s="87" t="s">
        <v>7151</v>
      </c>
      <c r="Z252" s="87" t="s">
        <v>7152</v>
      </c>
      <c r="AA252" s="182" t="s">
        <v>5877</v>
      </c>
    </row>
    <row r="253" spans="1:27" ht="15.75" customHeight="1" x14ac:dyDescent="0.2">
      <c r="A253" s="75" t="s">
        <v>8756</v>
      </c>
      <c r="B253" s="75">
        <v>700124509</v>
      </c>
      <c r="C253" s="75" t="s">
        <v>73</v>
      </c>
      <c r="D253" s="75" t="s">
        <v>5375</v>
      </c>
      <c r="E253" s="75" t="s">
        <v>6596</v>
      </c>
      <c r="F253" s="75" t="s">
        <v>5376</v>
      </c>
      <c r="G253" s="75" t="s">
        <v>6597</v>
      </c>
      <c r="H253" s="75" t="s">
        <v>5377</v>
      </c>
      <c r="I253" s="75" t="s">
        <v>6115</v>
      </c>
      <c r="J253" s="75" t="s">
        <v>5378</v>
      </c>
      <c r="K253" s="75" t="s">
        <v>5380</v>
      </c>
      <c r="L253" s="75" t="s">
        <v>47</v>
      </c>
      <c r="M253" s="75" t="s">
        <v>5382</v>
      </c>
      <c r="N253" s="75" t="s">
        <v>5381</v>
      </c>
      <c r="O253" s="75" t="s">
        <v>5379</v>
      </c>
      <c r="P253" s="75">
        <v>0</v>
      </c>
      <c r="Q253" s="75">
        <v>93401</v>
      </c>
      <c r="R253" s="75" t="s">
        <v>6682</v>
      </c>
      <c r="S253" s="177">
        <v>37970</v>
      </c>
      <c r="T253" s="182">
        <v>6100</v>
      </c>
      <c r="U253" s="182" t="s">
        <v>8108</v>
      </c>
      <c r="V253" s="181">
        <v>27077042</v>
      </c>
      <c r="W253" s="181">
        <v>214332555</v>
      </c>
      <c r="X253" s="178">
        <v>44408</v>
      </c>
      <c r="Y253" s="87" t="s">
        <v>7151</v>
      </c>
      <c r="Z253" s="87" t="s">
        <v>7152</v>
      </c>
      <c r="AA253" s="182" t="s">
        <v>7233</v>
      </c>
    </row>
    <row r="254" spans="1:27" ht="15.75" customHeight="1" x14ac:dyDescent="0.2">
      <c r="A254" s="75" t="s">
        <v>8756</v>
      </c>
      <c r="B254" s="75">
        <v>700124509</v>
      </c>
      <c r="C254" s="75" t="s">
        <v>73</v>
      </c>
      <c r="D254" s="75" t="s">
        <v>5375</v>
      </c>
      <c r="E254" s="75" t="s">
        <v>6596</v>
      </c>
      <c r="F254" s="75" t="s">
        <v>5376</v>
      </c>
      <c r="G254" s="75" t="s">
        <v>6597</v>
      </c>
      <c r="H254" s="75" t="s">
        <v>5377</v>
      </c>
      <c r="I254" s="75" t="s">
        <v>6115</v>
      </c>
      <c r="J254" s="75" t="s">
        <v>5378</v>
      </c>
      <c r="K254" s="75" t="s">
        <v>5380</v>
      </c>
      <c r="L254" s="75" t="s">
        <v>47</v>
      </c>
      <c r="M254" s="75" t="s">
        <v>5382</v>
      </c>
      <c r="N254" s="75" t="s">
        <v>5381</v>
      </c>
      <c r="O254" s="75" t="s">
        <v>5379</v>
      </c>
      <c r="P254" s="75">
        <v>0</v>
      </c>
      <c r="Q254" s="75">
        <v>93401</v>
      </c>
      <c r="R254" s="75" t="s">
        <v>6682</v>
      </c>
      <c r="S254" s="177">
        <v>37970</v>
      </c>
      <c r="T254" s="182">
        <v>6100</v>
      </c>
      <c r="U254" s="182" t="s">
        <v>8108</v>
      </c>
      <c r="V254" s="181">
        <v>4021127</v>
      </c>
      <c r="W254" s="181">
        <v>28513445</v>
      </c>
      <c r="X254" s="178">
        <v>44408</v>
      </c>
      <c r="Y254" s="87" t="s">
        <v>7151</v>
      </c>
      <c r="Z254" s="87" t="s">
        <v>7152</v>
      </c>
      <c r="AA254" s="182" t="s">
        <v>183</v>
      </c>
    </row>
    <row r="255" spans="1:27" ht="15.75" customHeight="1" x14ac:dyDescent="0.2">
      <c r="A255" s="75" t="s">
        <v>8842</v>
      </c>
      <c r="B255" s="75">
        <v>702758009</v>
      </c>
      <c r="C255" s="75" t="s">
        <v>73</v>
      </c>
      <c r="D255" s="75" t="s">
        <v>5383</v>
      </c>
      <c r="E255" s="75" t="s">
        <v>7034</v>
      </c>
      <c r="F255" s="75" t="s">
        <v>5384</v>
      </c>
      <c r="G255" s="75" t="s">
        <v>7035</v>
      </c>
      <c r="H255" s="75" t="s">
        <v>7036</v>
      </c>
      <c r="I255" s="75" t="s">
        <v>7037</v>
      </c>
      <c r="J255" s="75" t="s">
        <v>7038</v>
      </c>
      <c r="K255" s="75" t="s">
        <v>5385</v>
      </c>
      <c r="L255" s="75" t="s">
        <v>5594</v>
      </c>
      <c r="M255" s="75" t="s">
        <v>5387</v>
      </c>
      <c r="N255" s="75" t="s">
        <v>5386</v>
      </c>
      <c r="O255" s="75" t="s">
        <v>7048</v>
      </c>
      <c r="P255" s="75">
        <v>0</v>
      </c>
      <c r="Q255" s="75">
        <v>93401</v>
      </c>
      <c r="R255" s="75" t="s">
        <v>6998</v>
      </c>
      <c r="S255" s="177">
        <v>37970</v>
      </c>
      <c r="T255" s="182">
        <v>6150</v>
      </c>
      <c r="U255" s="182" t="s">
        <v>8109</v>
      </c>
      <c r="V255" s="181">
        <v>41532551</v>
      </c>
      <c r="W255" s="181">
        <v>278780075</v>
      </c>
      <c r="X255" s="178">
        <v>44408</v>
      </c>
      <c r="Y255" s="87" t="s">
        <v>7151</v>
      </c>
      <c r="Z255" s="87" t="s">
        <v>7152</v>
      </c>
      <c r="AA255" s="182" t="s">
        <v>7207</v>
      </c>
    </row>
    <row r="256" spans="1:27" ht="15.75" customHeight="1" x14ac:dyDescent="0.2">
      <c r="A256" s="75" t="s">
        <v>8401</v>
      </c>
      <c r="B256" s="75">
        <v>714506005</v>
      </c>
      <c r="C256" s="75" t="s">
        <v>73</v>
      </c>
      <c r="D256" s="75" t="s">
        <v>1072</v>
      </c>
      <c r="E256" s="75" t="s">
        <v>6798</v>
      </c>
      <c r="F256" s="75" t="s">
        <v>1073</v>
      </c>
      <c r="G256" s="75" t="s">
        <v>6799</v>
      </c>
      <c r="H256" s="75" t="s">
        <v>1074</v>
      </c>
      <c r="I256" s="75" t="s">
        <v>6800</v>
      </c>
      <c r="J256" s="75" t="s">
        <v>6067</v>
      </c>
      <c r="K256" s="75" t="s">
        <v>6246</v>
      </c>
      <c r="L256" s="75" t="s">
        <v>5588</v>
      </c>
      <c r="M256" s="75" t="s">
        <v>1075</v>
      </c>
      <c r="N256" s="75" t="s">
        <v>6065</v>
      </c>
      <c r="O256" s="75" t="s">
        <v>6066</v>
      </c>
      <c r="P256" s="75">
        <v>0</v>
      </c>
      <c r="Q256" s="75">
        <v>93401</v>
      </c>
      <c r="R256" s="75" t="s">
        <v>6776</v>
      </c>
      <c r="S256" s="177">
        <v>37970</v>
      </c>
      <c r="T256" s="182">
        <v>6400</v>
      </c>
      <c r="U256" s="182" t="s">
        <v>7934</v>
      </c>
      <c r="V256" s="181">
        <v>1847025</v>
      </c>
      <c r="W256" s="181">
        <v>4104500</v>
      </c>
      <c r="X256" s="178">
        <v>44408</v>
      </c>
      <c r="Y256" s="87" t="s">
        <v>7151</v>
      </c>
      <c r="Z256" s="87" t="s">
        <v>7152</v>
      </c>
      <c r="AA256" s="182" t="s">
        <v>7177</v>
      </c>
    </row>
    <row r="257" spans="1:27" ht="15.75" customHeight="1" x14ac:dyDescent="0.2">
      <c r="A257" s="75" t="s">
        <v>8401</v>
      </c>
      <c r="B257" s="75">
        <v>714506005</v>
      </c>
      <c r="C257" s="75" t="s">
        <v>73</v>
      </c>
      <c r="D257" s="75" t="s">
        <v>1072</v>
      </c>
      <c r="E257" s="75" t="s">
        <v>6798</v>
      </c>
      <c r="F257" s="75" t="s">
        <v>1073</v>
      </c>
      <c r="G257" s="75" t="s">
        <v>6799</v>
      </c>
      <c r="H257" s="75" t="s">
        <v>1074</v>
      </c>
      <c r="I257" s="75" t="s">
        <v>6800</v>
      </c>
      <c r="J257" s="75" t="s">
        <v>6067</v>
      </c>
      <c r="K257" s="75" t="s">
        <v>6246</v>
      </c>
      <c r="L257" s="75" t="s">
        <v>5588</v>
      </c>
      <c r="M257" s="75" t="s">
        <v>1075</v>
      </c>
      <c r="N257" s="75" t="s">
        <v>6065</v>
      </c>
      <c r="O257" s="75" t="s">
        <v>6066</v>
      </c>
      <c r="P257" s="75">
        <v>0</v>
      </c>
      <c r="Q257" s="75">
        <v>93401</v>
      </c>
      <c r="R257" s="75" t="s">
        <v>6776</v>
      </c>
      <c r="S257" s="177">
        <v>37970</v>
      </c>
      <c r="T257" s="182">
        <v>6400</v>
      </c>
      <c r="U257" s="182" t="s">
        <v>7934</v>
      </c>
      <c r="V257" s="181">
        <v>17288444</v>
      </c>
      <c r="W257" s="181">
        <v>121915662</v>
      </c>
      <c r="X257" s="178">
        <v>44408</v>
      </c>
      <c r="Y257" s="87" t="s">
        <v>7151</v>
      </c>
      <c r="Z257" s="87" t="s">
        <v>7152</v>
      </c>
      <c r="AA257" s="182" t="s">
        <v>7277</v>
      </c>
    </row>
    <row r="258" spans="1:27" ht="15.75" customHeight="1" x14ac:dyDescent="0.2">
      <c r="A258" s="75" t="s">
        <v>8405</v>
      </c>
      <c r="B258" s="75">
        <v>709836005</v>
      </c>
      <c r="C258" s="75" t="s">
        <v>73</v>
      </c>
      <c r="D258" s="75" t="s">
        <v>1096</v>
      </c>
      <c r="E258" s="75" t="s">
        <v>5676</v>
      </c>
      <c r="F258" s="75" t="s">
        <v>1097</v>
      </c>
      <c r="G258" s="75" t="s">
        <v>6951</v>
      </c>
      <c r="H258" s="75" t="s">
        <v>1098</v>
      </c>
      <c r="I258" s="75" t="s">
        <v>1099</v>
      </c>
      <c r="J258" s="75" t="s">
        <v>1100</v>
      </c>
      <c r="K258" s="75" t="s">
        <v>1101</v>
      </c>
      <c r="L258" s="75" t="s">
        <v>565</v>
      </c>
      <c r="M258" s="75" t="s">
        <v>732</v>
      </c>
      <c r="N258" s="75">
        <v>0</v>
      </c>
      <c r="O258" s="75">
        <v>0</v>
      </c>
      <c r="P258" s="75">
        <v>0</v>
      </c>
      <c r="Q258" s="75">
        <v>93401</v>
      </c>
      <c r="R258" s="75" t="s">
        <v>6970</v>
      </c>
      <c r="S258" s="177">
        <v>37970</v>
      </c>
      <c r="T258" s="182">
        <v>6410</v>
      </c>
      <c r="U258" s="182" t="s">
        <v>7922</v>
      </c>
      <c r="V258" s="181">
        <v>26250486</v>
      </c>
      <c r="W258" s="181">
        <v>180414159</v>
      </c>
      <c r="X258" s="178">
        <v>44408</v>
      </c>
      <c r="Y258" s="87" t="s">
        <v>7151</v>
      </c>
      <c r="Z258" s="87" t="s">
        <v>7152</v>
      </c>
      <c r="AA258" s="182" t="s">
        <v>7208</v>
      </c>
    </row>
    <row r="259" spans="1:27" ht="15.75" customHeight="1" x14ac:dyDescent="0.2">
      <c r="A259" s="75" t="s">
        <v>5230</v>
      </c>
      <c r="B259" s="75">
        <v>703130003</v>
      </c>
      <c r="C259" s="75" t="s">
        <v>128</v>
      </c>
      <c r="D259" s="75" t="s">
        <v>8101</v>
      </c>
      <c r="E259" s="75" t="s">
        <v>5220</v>
      </c>
      <c r="F259" s="75" t="s">
        <v>5221</v>
      </c>
      <c r="G259" s="75" t="s">
        <v>28</v>
      </c>
      <c r="H259" s="75">
        <v>0</v>
      </c>
      <c r="I259" s="75">
        <v>0</v>
      </c>
      <c r="J259" s="75" t="s">
        <v>7498</v>
      </c>
      <c r="K259" s="75" t="s">
        <v>5231</v>
      </c>
      <c r="L259" s="75" t="s">
        <v>565</v>
      </c>
      <c r="M259" s="75" t="s">
        <v>5644</v>
      </c>
      <c r="N259" s="75" t="s">
        <v>5232</v>
      </c>
      <c r="O259" s="75" t="s">
        <v>6308</v>
      </c>
      <c r="P259" s="75" t="s">
        <v>7499</v>
      </c>
      <c r="Q259" s="75" t="s">
        <v>5225</v>
      </c>
      <c r="R259" s="75" t="s">
        <v>6309</v>
      </c>
      <c r="S259" s="177">
        <v>37970</v>
      </c>
      <c r="T259" s="182">
        <v>6430</v>
      </c>
      <c r="U259" s="182" t="s">
        <v>7922</v>
      </c>
      <c r="V259" s="181">
        <v>61786436</v>
      </c>
      <c r="W259" s="181">
        <v>385218625</v>
      </c>
      <c r="X259" s="178">
        <v>44408</v>
      </c>
      <c r="Y259" s="87" t="s">
        <v>7151</v>
      </c>
      <c r="Z259" s="87" t="s">
        <v>7152</v>
      </c>
      <c r="AA259" s="182" t="s">
        <v>7278</v>
      </c>
    </row>
    <row r="260" spans="1:27" ht="15.75" customHeight="1" x14ac:dyDescent="0.2">
      <c r="A260" s="75" t="s">
        <v>5230</v>
      </c>
      <c r="B260" s="75">
        <v>703130003</v>
      </c>
      <c r="C260" s="75" t="s">
        <v>128</v>
      </c>
      <c r="D260" s="75" t="s">
        <v>8101</v>
      </c>
      <c r="E260" s="75" t="s">
        <v>5220</v>
      </c>
      <c r="F260" s="75" t="s">
        <v>5221</v>
      </c>
      <c r="G260" s="75" t="s">
        <v>28</v>
      </c>
      <c r="H260" s="75">
        <v>0</v>
      </c>
      <c r="I260" s="75">
        <v>0</v>
      </c>
      <c r="J260" s="75" t="s">
        <v>7498</v>
      </c>
      <c r="K260" s="75" t="s">
        <v>5231</v>
      </c>
      <c r="L260" s="75" t="s">
        <v>565</v>
      </c>
      <c r="M260" s="75" t="s">
        <v>5644</v>
      </c>
      <c r="N260" s="75" t="s">
        <v>5232</v>
      </c>
      <c r="O260" s="75" t="s">
        <v>6308</v>
      </c>
      <c r="P260" s="75" t="s">
        <v>7499</v>
      </c>
      <c r="Q260" s="75" t="s">
        <v>5225</v>
      </c>
      <c r="R260" s="75" t="s">
        <v>6309</v>
      </c>
      <c r="S260" s="177">
        <v>37970</v>
      </c>
      <c r="T260" s="182">
        <v>6430</v>
      </c>
      <c r="U260" s="182" t="s">
        <v>7922</v>
      </c>
      <c r="V260" s="181">
        <v>22690456</v>
      </c>
      <c r="W260" s="181">
        <v>286303525</v>
      </c>
      <c r="X260" s="178">
        <v>44408</v>
      </c>
      <c r="Y260" s="87" t="s">
        <v>7151</v>
      </c>
      <c r="Z260" s="87" t="s">
        <v>7152</v>
      </c>
      <c r="AA260" s="182" t="s">
        <v>7159</v>
      </c>
    </row>
    <row r="261" spans="1:27" ht="15.75" customHeight="1" x14ac:dyDescent="0.2">
      <c r="A261" s="75" t="s">
        <v>8525</v>
      </c>
      <c r="B261" s="75">
        <v>716316009</v>
      </c>
      <c r="C261" s="75" t="s">
        <v>1422</v>
      </c>
      <c r="D261" s="75" t="s">
        <v>2147</v>
      </c>
      <c r="E261" s="75" t="s">
        <v>6411</v>
      </c>
      <c r="F261" s="75" t="s">
        <v>2148</v>
      </c>
      <c r="G261" s="75" t="s">
        <v>6414</v>
      </c>
      <c r="H261" s="75" t="s">
        <v>2149</v>
      </c>
      <c r="I261" s="75" t="s">
        <v>6415</v>
      </c>
      <c r="J261" s="75" t="s">
        <v>2150</v>
      </c>
      <c r="K261" s="75" t="s">
        <v>6412</v>
      </c>
      <c r="L261" s="75" t="s">
        <v>47</v>
      </c>
      <c r="M261" s="75" t="s">
        <v>658</v>
      </c>
      <c r="N261" s="75" t="s">
        <v>6413</v>
      </c>
      <c r="O261" s="75" t="s">
        <v>4531</v>
      </c>
      <c r="P261" s="75">
        <v>0</v>
      </c>
      <c r="Q261" s="75">
        <v>93401</v>
      </c>
      <c r="R261" s="75" t="s">
        <v>6603</v>
      </c>
      <c r="S261" s="177">
        <v>37970</v>
      </c>
      <c r="T261" s="182">
        <v>6470</v>
      </c>
      <c r="U261" s="182" t="s">
        <v>7922</v>
      </c>
      <c r="V261" s="181">
        <v>60189150</v>
      </c>
      <c r="W261" s="181">
        <v>233668374</v>
      </c>
      <c r="X261" s="178">
        <v>44408</v>
      </c>
      <c r="Y261" s="87" t="s">
        <v>7151</v>
      </c>
      <c r="Z261" s="87" t="s">
        <v>7152</v>
      </c>
      <c r="AA261" s="182" t="s">
        <v>7166</v>
      </c>
    </row>
    <row r="262" spans="1:27" ht="15.75" customHeight="1" x14ac:dyDescent="0.2">
      <c r="A262" s="75" t="s">
        <v>8525</v>
      </c>
      <c r="B262" s="75">
        <v>716316009</v>
      </c>
      <c r="C262" s="75" t="s">
        <v>1422</v>
      </c>
      <c r="D262" s="75" t="s">
        <v>2147</v>
      </c>
      <c r="E262" s="75" t="s">
        <v>6411</v>
      </c>
      <c r="F262" s="75" t="s">
        <v>2148</v>
      </c>
      <c r="G262" s="75" t="s">
        <v>6414</v>
      </c>
      <c r="H262" s="75" t="s">
        <v>2149</v>
      </c>
      <c r="I262" s="75" t="s">
        <v>6415</v>
      </c>
      <c r="J262" s="75" t="s">
        <v>2150</v>
      </c>
      <c r="K262" s="75" t="s">
        <v>6412</v>
      </c>
      <c r="L262" s="75" t="s">
        <v>47</v>
      </c>
      <c r="M262" s="75" t="s">
        <v>658</v>
      </c>
      <c r="N262" s="75" t="s">
        <v>6413</v>
      </c>
      <c r="O262" s="75" t="s">
        <v>4531</v>
      </c>
      <c r="P262" s="75">
        <v>0</v>
      </c>
      <c r="Q262" s="75">
        <v>93401</v>
      </c>
      <c r="R262" s="75" t="s">
        <v>6603</v>
      </c>
      <c r="S262" s="177">
        <v>37970</v>
      </c>
      <c r="T262" s="182">
        <v>6470</v>
      </c>
      <c r="U262" s="182" t="s">
        <v>7922</v>
      </c>
      <c r="V262" s="181">
        <v>105722921</v>
      </c>
      <c r="W262" s="181">
        <v>492788499</v>
      </c>
      <c r="X262" s="178">
        <v>44408</v>
      </c>
      <c r="Y262" s="87" t="s">
        <v>7151</v>
      </c>
      <c r="Z262" s="87" t="s">
        <v>7152</v>
      </c>
      <c r="AA262" s="182" t="s">
        <v>7211</v>
      </c>
    </row>
    <row r="263" spans="1:27" ht="15.75" customHeight="1" x14ac:dyDescent="0.2">
      <c r="A263" s="75" t="s">
        <v>8525</v>
      </c>
      <c r="B263" s="75">
        <v>716316009</v>
      </c>
      <c r="C263" s="75" t="s">
        <v>1422</v>
      </c>
      <c r="D263" s="75" t="s">
        <v>2147</v>
      </c>
      <c r="E263" s="75" t="s">
        <v>6411</v>
      </c>
      <c r="F263" s="75" t="s">
        <v>2148</v>
      </c>
      <c r="G263" s="75" t="s">
        <v>6414</v>
      </c>
      <c r="H263" s="75" t="s">
        <v>2149</v>
      </c>
      <c r="I263" s="75" t="s">
        <v>6415</v>
      </c>
      <c r="J263" s="75" t="s">
        <v>2150</v>
      </c>
      <c r="K263" s="75" t="s">
        <v>6412</v>
      </c>
      <c r="L263" s="75" t="s">
        <v>47</v>
      </c>
      <c r="M263" s="75" t="s">
        <v>658</v>
      </c>
      <c r="N263" s="75" t="s">
        <v>6413</v>
      </c>
      <c r="O263" s="75" t="s">
        <v>4531</v>
      </c>
      <c r="P263" s="75">
        <v>0</v>
      </c>
      <c r="Q263" s="75">
        <v>93401</v>
      </c>
      <c r="R263" s="75" t="s">
        <v>6603</v>
      </c>
      <c r="S263" s="177">
        <v>37970</v>
      </c>
      <c r="T263" s="182">
        <v>6470</v>
      </c>
      <c r="U263" s="182" t="s">
        <v>7922</v>
      </c>
      <c r="V263" s="181">
        <v>29244521</v>
      </c>
      <c r="W263" s="181">
        <v>106742596</v>
      </c>
      <c r="X263" s="178">
        <v>44408</v>
      </c>
      <c r="Y263" s="87" t="s">
        <v>7151</v>
      </c>
      <c r="Z263" s="87" t="s">
        <v>7152</v>
      </c>
      <c r="AA263" s="182" t="s">
        <v>7183</v>
      </c>
    </row>
    <row r="264" spans="1:27" ht="15.75" customHeight="1" x14ac:dyDescent="0.2">
      <c r="A264" s="75" t="s">
        <v>8525</v>
      </c>
      <c r="B264" s="75">
        <v>716316009</v>
      </c>
      <c r="C264" s="75" t="s">
        <v>1422</v>
      </c>
      <c r="D264" s="75" t="s">
        <v>2147</v>
      </c>
      <c r="E264" s="75" t="s">
        <v>6411</v>
      </c>
      <c r="F264" s="75" t="s">
        <v>2148</v>
      </c>
      <c r="G264" s="75" t="s">
        <v>6414</v>
      </c>
      <c r="H264" s="75" t="s">
        <v>2149</v>
      </c>
      <c r="I264" s="75" t="s">
        <v>6415</v>
      </c>
      <c r="J264" s="75" t="s">
        <v>2150</v>
      </c>
      <c r="K264" s="75" t="s">
        <v>6412</v>
      </c>
      <c r="L264" s="75" t="s">
        <v>47</v>
      </c>
      <c r="M264" s="75" t="s">
        <v>658</v>
      </c>
      <c r="N264" s="75" t="s">
        <v>6413</v>
      </c>
      <c r="O264" s="75" t="s">
        <v>4531</v>
      </c>
      <c r="P264" s="75">
        <v>0</v>
      </c>
      <c r="Q264" s="75">
        <v>93401</v>
      </c>
      <c r="R264" s="75" t="s">
        <v>6603</v>
      </c>
      <c r="S264" s="177">
        <v>37970</v>
      </c>
      <c r="T264" s="182">
        <v>6470</v>
      </c>
      <c r="U264" s="182" t="s">
        <v>7922</v>
      </c>
      <c r="V264" s="181">
        <v>47488959</v>
      </c>
      <c r="W264" s="181">
        <v>350187004</v>
      </c>
      <c r="X264" s="178">
        <v>44408</v>
      </c>
      <c r="Y264" s="87" t="s">
        <v>7151</v>
      </c>
      <c r="Z264" s="87" t="s">
        <v>7152</v>
      </c>
      <c r="AA264" s="182" t="s">
        <v>231</v>
      </c>
    </row>
    <row r="265" spans="1:27" ht="15.75" customHeight="1" x14ac:dyDescent="0.2">
      <c r="A265" s="75" t="s">
        <v>8525</v>
      </c>
      <c r="B265" s="75">
        <v>716316009</v>
      </c>
      <c r="C265" s="75" t="s">
        <v>1422</v>
      </c>
      <c r="D265" s="75" t="s">
        <v>2147</v>
      </c>
      <c r="E265" s="75" t="s">
        <v>6411</v>
      </c>
      <c r="F265" s="75" t="s">
        <v>2148</v>
      </c>
      <c r="G265" s="75" t="s">
        <v>6414</v>
      </c>
      <c r="H265" s="75" t="s">
        <v>2149</v>
      </c>
      <c r="I265" s="75" t="s">
        <v>6415</v>
      </c>
      <c r="J265" s="75" t="s">
        <v>2150</v>
      </c>
      <c r="K265" s="75" t="s">
        <v>6412</v>
      </c>
      <c r="L265" s="75" t="s">
        <v>47</v>
      </c>
      <c r="M265" s="75" t="s">
        <v>658</v>
      </c>
      <c r="N265" s="75" t="s">
        <v>6413</v>
      </c>
      <c r="O265" s="75" t="s">
        <v>4531</v>
      </c>
      <c r="P265" s="75">
        <v>0</v>
      </c>
      <c r="Q265" s="75">
        <v>93401</v>
      </c>
      <c r="R265" s="75" t="s">
        <v>6603</v>
      </c>
      <c r="S265" s="177">
        <v>37970</v>
      </c>
      <c r="T265" s="182">
        <v>6470</v>
      </c>
      <c r="U265" s="182" t="s">
        <v>7922</v>
      </c>
      <c r="V265" s="181">
        <v>16033200</v>
      </c>
      <c r="W265" s="181">
        <v>151193076</v>
      </c>
      <c r="X265" s="178">
        <v>44408</v>
      </c>
      <c r="Y265" s="87" t="s">
        <v>7151</v>
      </c>
      <c r="Z265" s="87" t="s">
        <v>7152</v>
      </c>
      <c r="AA265" s="182" t="s">
        <v>7246</v>
      </c>
    </row>
    <row r="266" spans="1:27" ht="15.75" customHeight="1" x14ac:dyDescent="0.2">
      <c r="A266" s="75" t="s">
        <v>8525</v>
      </c>
      <c r="B266" s="75">
        <v>716316009</v>
      </c>
      <c r="C266" s="75" t="s">
        <v>1422</v>
      </c>
      <c r="D266" s="75" t="s">
        <v>2147</v>
      </c>
      <c r="E266" s="75" t="s">
        <v>6411</v>
      </c>
      <c r="F266" s="75" t="s">
        <v>2148</v>
      </c>
      <c r="G266" s="75" t="s">
        <v>6414</v>
      </c>
      <c r="H266" s="75" t="s">
        <v>2149</v>
      </c>
      <c r="I266" s="75" t="s">
        <v>6415</v>
      </c>
      <c r="J266" s="75" t="s">
        <v>2150</v>
      </c>
      <c r="K266" s="75" t="s">
        <v>6412</v>
      </c>
      <c r="L266" s="75" t="s">
        <v>47</v>
      </c>
      <c r="M266" s="75" t="s">
        <v>658</v>
      </c>
      <c r="N266" s="75" t="s">
        <v>6413</v>
      </c>
      <c r="O266" s="75" t="s">
        <v>4531</v>
      </c>
      <c r="P266" s="75">
        <v>0</v>
      </c>
      <c r="Q266" s="75">
        <v>93401</v>
      </c>
      <c r="R266" s="75" t="s">
        <v>6603</v>
      </c>
      <c r="S266" s="177">
        <v>37970</v>
      </c>
      <c r="T266" s="182">
        <v>6470</v>
      </c>
      <c r="U266" s="182" t="s">
        <v>7922</v>
      </c>
      <c r="V266" s="181">
        <v>106452690</v>
      </c>
      <c r="W266" s="181">
        <v>489320334</v>
      </c>
      <c r="X266" s="178">
        <v>44408</v>
      </c>
      <c r="Y266" s="87" t="s">
        <v>7151</v>
      </c>
      <c r="Z266" s="87" t="s">
        <v>7152</v>
      </c>
      <c r="AA266" s="182" t="s">
        <v>7191</v>
      </c>
    </row>
    <row r="267" spans="1:27" ht="15.75" customHeight="1" x14ac:dyDescent="0.2">
      <c r="A267" s="75" t="s">
        <v>8525</v>
      </c>
      <c r="B267" s="75">
        <v>716316009</v>
      </c>
      <c r="C267" s="75" t="s">
        <v>1422</v>
      </c>
      <c r="D267" s="75" t="s">
        <v>2147</v>
      </c>
      <c r="E267" s="75" t="s">
        <v>6411</v>
      </c>
      <c r="F267" s="75" t="s">
        <v>2148</v>
      </c>
      <c r="G267" s="75" t="s">
        <v>6414</v>
      </c>
      <c r="H267" s="75" t="s">
        <v>2149</v>
      </c>
      <c r="I267" s="75" t="s">
        <v>6415</v>
      </c>
      <c r="J267" s="75" t="s">
        <v>2150</v>
      </c>
      <c r="K267" s="75" t="s">
        <v>6412</v>
      </c>
      <c r="L267" s="75" t="s">
        <v>47</v>
      </c>
      <c r="M267" s="75" t="s">
        <v>658</v>
      </c>
      <c r="N267" s="75" t="s">
        <v>6413</v>
      </c>
      <c r="O267" s="75" t="s">
        <v>4531</v>
      </c>
      <c r="P267" s="75">
        <v>0</v>
      </c>
      <c r="Q267" s="75">
        <v>93401</v>
      </c>
      <c r="R267" s="75" t="s">
        <v>6603</v>
      </c>
      <c r="S267" s="177">
        <v>37970</v>
      </c>
      <c r="T267" s="182">
        <v>6470</v>
      </c>
      <c r="U267" s="182" t="s">
        <v>7922</v>
      </c>
      <c r="V267" s="181">
        <v>23408472</v>
      </c>
      <c r="W267" s="181">
        <v>113554767</v>
      </c>
      <c r="X267" s="178">
        <v>44408</v>
      </c>
      <c r="Y267" s="87" t="s">
        <v>7151</v>
      </c>
      <c r="Z267" s="87" t="s">
        <v>7152</v>
      </c>
      <c r="AA267" s="182" t="s">
        <v>7279</v>
      </c>
    </row>
    <row r="268" spans="1:27" ht="15.75" customHeight="1" x14ac:dyDescent="0.2">
      <c r="A268" s="75" t="s">
        <v>8525</v>
      </c>
      <c r="B268" s="75">
        <v>716316009</v>
      </c>
      <c r="C268" s="75" t="s">
        <v>1422</v>
      </c>
      <c r="D268" s="75" t="s">
        <v>2147</v>
      </c>
      <c r="E268" s="75" t="s">
        <v>6411</v>
      </c>
      <c r="F268" s="75" t="s">
        <v>2148</v>
      </c>
      <c r="G268" s="75" t="s">
        <v>6414</v>
      </c>
      <c r="H268" s="75" t="s">
        <v>2149</v>
      </c>
      <c r="I268" s="75" t="s">
        <v>6415</v>
      </c>
      <c r="J268" s="75" t="s">
        <v>2150</v>
      </c>
      <c r="K268" s="75" t="s">
        <v>6412</v>
      </c>
      <c r="L268" s="75" t="s">
        <v>47</v>
      </c>
      <c r="M268" s="75" t="s">
        <v>658</v>
      </c>
      <c r="N268" s="75" t="s">
        <v>6413</v>
      </c>
      <c r="O268" s="75" t="s">
        <v>4531</v>
      </c>
      <c r="P268" s="75">
        <v>0</v>
      </c>
      <c r="Q268" s="75">
        <v>93401</v>
      </c>
      <c r="R268" s="75" t="s">
        <v>6603</v>
      </c>
      <c r="S268" s="177">
        <v>37970</v>
      </c>
      <c r="T268" s="182">
        <v>6470</v>
      </c>
      <c r="U268" s="182" t="s">
        <v>7922</v>
      </c>
      <c r="V268" s="181">
        <v>89237688</v>
      </c>
      <c r="W268" s="181">
        <v>623888016</v>
      </c>
      <c r="X268" s="178">
        <v>44408</v>
      </c>
      <c r="Y268" s="87" t="s">
        <v>7151</v>
      </c>
      <c r="Z268" s="87" t="s">
        <v>7152</v>
      </c>
      <c r="AA268" s="182" t="s">
        <v>7196</v>
      </c>
    </row>
    <row r="269" spans="1:27" ht="15.75" customHeight="1" x14ac:dyDescent="0.2">
      <c r="A269" s="75" t="s">
        <v>8525</v>
      </c>
      <c r="B269" s="75">
        <v>716316009</v>
      </c>
      <c r="C269" s="75" t="s">
        <v>1422</v>
      </c>
      <c r="D269" s="75" t="s">
        <v>2147</v>
      </c>
      <c r="E269" s="75" t="s">
        <v>6411</v>
      </c>
      <c r="F269" s="75" t="s">
        <v>2148</v>
      </c>
      <c r="G269" s="75" t="s">
        <v>6414</v>
      </c>
      <c r="H269" s="75" t="s">
        <v>2149</v>
      </c>
      <c r="I269" s="75" t="s">
        <v>6415</v>
      </c>
      <c r="J269" s="75" t="s">
        <v>2150</v>
      </c>
      <c r="K269" s="75" t="s">
        <v>6412</v>
      </c>
      <c r="L269" s="75" t="s">
        <v>47</v>
      </c>
      <c r="M269" s="75" t="s">
        <v>658</v>
      </c>
      <c r="N269" s="75" t="s">
        <v>6413</v>
      </c>
      <c r="O269" s="75" t="s">
        <v>4531</v>
      </c>
      <c r="P269" s="75">
        <v>0</v>
      </c>
      <c r="Q269" s="75">
        <v>93401</v>
      </c>
      <c r="R269" s="75" t="s">
        <v>6603</v>
      </c>
      <c r="S269" s="177">
        <v>37970</v>
      </c>
      <c r="T269" s="182">
        <v>6470</v>
      </c>
      <c r="U269" s="182" t="s">
        <v>7922</v>
      </c>
      <c r="V269" s="181">
        <v>14473497</v>
      </c>
      <c r="W269" s="181">
        <v>106920096</v>
      </c>
      <c r="X269" s="178">
        <v>44408</v>
      </c>
      <c r="Y269" s="87" t="s">
        <v>7151</v>
      </c>
      <c r="Z269" s="87" t="s">
        <v>7152</v>
      </c>
      <c r="AA269" s="182" t="s">
        <v>7235</v>
      </c>
    </row>
    <row r="270" spans="1:27" ht="15.75" customHeight="1" x14ac:dyDescent="0.2">
      <c r="A270" s="75" t="s">
        <v>8525</v>
      </c>
      <c r="B270" s="75">
        <v>716316009</v>
      </c>
      <c r="C270" s="75" t="s">
        <v>1422</v>
      </c>
      <c r="D270" s="75" t="s">
        <v>2147</v>
      </c>
      <c r="E270" s="75" t="s">
        <v>6411</v>
      </c>
      <c r="F270" s="75" t="s">
        <v>2148</v>
      </c>
      <c r="G270" s="75" t="s">
        <v>6414</v>
      </c>
      <c r="H270" s="75" t="s">
        <v>2149</v>
      </c>
      <c r="I270" s="75" t="s">
        <v>6415</v>
      </c>
      <c r="J270" s="75" t="s">
        <v>2150</v>
      </c>
      <c r="K270" s="75" t="s">
        <v>6412</v>
      </c>
      <c r="L270" s="75" t="s">
        <v>47</v>
      </c>
      <c r="M270" s="75" t="s">
        <v>658</v>
      </c>
      <c r="N270" s="75" t="s">
        <v>6413</v>
      </c>
      <c r="O270" s="75" t="s">
        <v>4531</v>
      </c>
      <c r="P270" s="75">
        <v>0</v>
      </c>
      <c r="Q270" s="75">
        <v>93401</v>
      </c>
      <c r="R270" s="75" t="s">
        <v>6603</v>
      </c>
      <c r="S270" s="177">
        <v>37970</v>
      </c>
      <c r="T270" s="182">
        <v>6470</v>
      </c>
      <c r="U270" s="182" t="s">
        <v>7922</v>
      </c>
      <c r="V270" s="181">
        <v>68500554</v>
      </c>
      <c r="W270" s="181">
        <v>245830332</v>
      </c>
      <c r="X270" s="178">
        <v>44408</v>
      </c>
      <c r="Y270" s="87" t="s">
        <v>7151</v>
      </c>
      <c r="Z270" s="87" t="s">
        <v>7152</v>
      </c>
      <c r="AA270" s="182" t="s">
        <v>7236</v>
      </c>
    </row>
    <row r="271" spans="1:27" ht="15.75" customHeight="1" x14ac:dyDescent="0.2">
      <c r="A271" s="75" t="s">
        <v>8525</v>
      </c>
      <c r="B271" s="75">
        <v>716316009</v>
      </c>
      <c r="C271" s="75" t="s">
        <v>1422</v>
      </c>
      <c r="D271" s="75" t="s">
        <v>2147</v>
      </c>
      <c r="E271" s="75" t="s">
        <v>6411</v>
      </c>
      <c r="F271" s="75" t="s">
        <v>2148</v>
      </c>
      <c r="G271" s="75" t="s">
        <v>6414</v>
      </c>
      <c r="H271" s="75" t="s">
        <v>2149</v>
      </c>
      <c r="I271" s="75" t="s">
        <v>6415</v>
      </c>
      <c r="J271" s="75" t="s">
        <v>2150</v>
      </c>
      <c r="K271" s="75" t="s">
        <v>6412</v>
      </c>
      <c r="L271" s="75" t="s">
        <v>47</v>
      </c>
      <c r="M271" s="75" t="s">
        <v>658</v>
      </c>
      <c r="N271" s="75" t="s">
        <v>6413</v>
      </c>
      <c r="O271" s="75" t="s">
        <v>4531</v>
      </c>
      <c r="P271" s="75">
        <v>0</v>
      </c>
      <c r="Q271" s="75">
        <v>93401</v>
      </c>
      <c r="R271" s="75" t="s">
        <v>6603</v>
      </c>
      <c r="S271" s="177">
        <v>37970</v>
      </c>
      <c r="T271" s="182">
        <v>6470</v>
      </c>
      <c r="U271" s="182" t="s">
        <v>7922</v>
      </c>
      <c r="V271" s="181">
        <v>78679050</v>
      </c>
      <c r="W271" s="181">
        <v>604311996</v>
      </c>
      <c r="X271" s="178">
        <v>44408</v>
      </c>
      <c r="Y271" s="87" t="s">
        <v>7151</v>
      </c>
      <c r="Z271" s="87" t="s">
        <v>7152</v>
      </c>
      <c r="AA271" s="182" t="s">
        <v>7237</v>
      </c>
    </row>
    <row r="272" spans="1:27" ht="15.75" customHeight="1" x14ac:dyDescent="0.2">
      <c r="A272" s="75" t="s">
        <v>8525</v>
      </c>
      <c r="B272" s="75">
        <v>716316009</v>
      </c>
      <c r="C272" s="75" t="s">
        <v>1422</v>
      </c>
      <c r="D272" s="75" t="s">
        <v>2147</v>
      </c>
      <c r="E272" s="75" t="s">
        <v>6411</v>
      </c>
      <c r="F272" s="75" t="s">
        <v>2148</v>
      </c>
      <c r="G272" s="75" t="s">
        <v>6414</v>
      </c>
      <c r="H272" s="75" t="s">
        <v>2149</v>
      </c>
      <c r="I272" s="75" t="s">
        <v>6415</v>
      </c>
      <c r="J272" s="75" t="s">
        <v>2150</v>
      </c>
      <c r="K272" s="75" t="s">
        <v>6412</v>
      </c>
      <c r="L272" s="75" t="s">
        <v>47</v>
      </c>
      <c r="M272" s="75" t="s">
        <v>658</v>
      </c>
      <c r="N272" s="75" t="s">
        <v>6413</v>
      </c>
      <c r="O272" s="75" t="s">
        <v>4531</v>
      </c>
      <c r="P272" s="75">
        <v>0</v>
      </c>
      <c r="Q272" s="75">
        <v>93401</v>
      </c>
      <c r="R272" s="75" t="s">
        <v>6603</v>
      </c>
      <c r="S272" s="177">
        <v>37970</v>
      </c>
      <c r="T272" s="182">
        <v>6470</v>
      </c>
      <c r="U272" s="182" t="s">
        <v>7922</v>
      </c>
      <c r="V272" s="181">
        <v>36219516</v>
      </c>
      <c r="W272" s="181">
        <v>170790057</v>
      </c>
      <c r="X272" s="178">
        <v>44408</v>
      </c>
      <c r="Y272" s="87" t="s">
        <v>7151</v>
      </c>
      <c r="Z272" s="87" t="s">
        <v>7152</v>
      </c>
      <c r="AA272" s="182" t="s">
        <v>7203</v>
      </c>
    </row>
    <row r="273" spans="1:27" ht="15.75" customHeight="1" x14ac:dyDescent="0.2">
      <c r="A273" s="75" t="s">
        <v>8525</v>
      </c>
      <c r="B273" s="75">
        <v>716316009</v>
      </c>
      <c r="C273" s="75" t="s">
        <v>1422</v>
      </c>
      <c r="D273" s="75" t="s">
        <v>2147</v>
      </c>
      <c r="E273" s="75" t="s">
        <v>6411</v>
      </c>
      <c r="F273" s="75" t="s">
        <v>2148</v>
      </c>
      <c r="G273" s="75" t="s">
        <v>6414</v>
      </c>
      <c r="H273" s="75" t="s">
        <v>2149</v>
      </c>
      <c r="I273" s="75" t="s">
        <v>6415</v>
      </c>
      <c r="J273" s="75" t="s">
        <v>2150</v>
      </c>
      <c r="K273" s="75" t="s">
        <v>6412</v>
      </c>
      <c r="L273" s="75" t="s">
        <v>47</v>
      </c>
      <c r="M273" s="75" t="s">
        <v>658</v>
      </c>
      <c r="N273" s="75" t="s">
        <v>6413</v>
      </c>
      <c r="O273" s="75" t="s">
        <v>4531</v>
      </c>
      <c r="P273" s="75">
        <v>0</v>
      </c>
      <c r="Q273" s="75">
        <v>93401</v>
      </c>
      <c r="R273" s="75" t="s">
        <v>6603</v>
      </c>
      <c r="S273" s="177">
        <v>37970</v>
      </c>
      <c r="T273" s="182">
        <v>6470</v>
      </c>
      <c r="U273" s="182" t="s">
        <v>7922</v>
      </c>
      <c r="V273" s="181">
        <v>7341807</v>
      </c>
      <c r="W273" s="181">
        <v>54284833</v>
      </c>
      <c r="X273" s="178">
        <v>44408</v>
      </c>
      <c r="Y273" s="87" t="s">
        <v>7151</v>
      </c>
      <c r="Z273" s="87" t="s">
        <v>7152</v>
      </c>
      <c r="AA273" s="182" t="s">
        <v>7204</v>
      </c>
    </row>
    <row r="274" spans="1:27" ht="15.75" customHeight="1" x14ac:dyDescent="0.2">
      <c r="A274" s="75" t="s">
        <v>8525</v>
      </c>
      <c r="B274" s="75">
        <v>716316009</v>
      </c>
      <c r="C274" s="75" t="s">
        <v>1422</v>
      </c>
      <c r="D274" s="75" t="s">
        <v>2147</v>
      </c>
      <c r="E274" s="75" t="s">
        <v>6411</v>
      </c>
      <c r="F274" s="75" t="s">
        <v>2148</v>
      </c>
      <c r="G274" s="75" t="s">
        <v>6414</v>
      </c>
      <c r="H274" s="75" t="s">
        <v>2149</v>
      </c>
      <c r="I274" s="75" t="s">
        <v>6415</v>
      </c>
      <c r="J274" s="75" t="s">
        <v>2150</v>
      </c>
      <c r="K274" s="75" t="s">
        <v>6412</v>
      </c>
      <c r="L274" s="75" t="s">
        <v>47</v>
      </c>
      <c r="M274" s="75" t="s">
        <v>658</v>
      </c>
      <c r="N274" s="75" t="s">
        <v>6413</v>
      </c>
      <c r="O274" s="75" t="s">
        <v>4531</v>
      </c>
      <c r="P274" s="75">
        <v>0</v>
      </c>
      <c r="Q274" s="75">
        <v>93401</v>
      </c>
      <c r="R274" s="75" t="s">
        <v>6603</v>
      </c>
      <c r="S274" s="177">
        <v>37970</v>
      </c>
      <c r="T274" s="182">
        <v>6470</v>
      </c>
      <c r="U274" s="182" t="s">
        <v>7922</v>
      </c>
      <c r="V274" s="181">
        <v>19239840</v>
      </c>
      <c r="W274" s="181">
        <v>68461764</v>
      </c>
      <c r="X274" s="178">
        <v>44408</v>
      </c>
      <c r="Y274" s="87" t="s">
        <v>7151</v>
      </c>
      <c r="Z274" s="87" t="s">
        <v>7152</v>
      </c>
      <c r="AA274" s="182" t="s">
        <v>7250</v>
      </c>
    </row>
    <row r="275" spans="1:27" ht="15.75" customHeight="1" x14ac:dyDescent="0.2">
      <c r="A275" s="75" t="s">
        <v>8525</v>
      </c>
      <c r="B275" s="75">
        <v>716316009</v>
      </c>
      <c r="C275" s="75" t="s">
        <v>1422</v>
      </c>
      <c r="D275" s="75" t="s">
        <v>2147</v>
      </c>
      <c r="E275" s="75" t="s">
        <v>6411</v>
      </c>
      <c r="F275" s="75" t="s">
        <v>2148</v>
      </c>
      <c r="G275" s="75" t="s">
        <v>6414</v>
      </c>
      <c r="H275" s="75" t="s">
        <v>2149</v>
      </c>
      <c r="I275" s="75" t="s">
        <v>6415</v>
      </c>
      <c r="J275" s="75" t="s">
        <v>2150</v>
      </c>
      <c r="K275" s="75" t="s">
        <v>6412</v>
      </c>
      <c r="L275" s="75" t="s">
        <v>47</v>
      </c>
      <c r="M275" s="75" t="s">
        <v>658</v>
      </c>
      <c r="N275" s="75" t="s">
        <v>6413</v>
      </c>
      <c r="O275" s="75" t="s">
        <v>4531</v>
      </c>
      <c r="P275" s="75">
        <v>0</v>
      </c>
      <c r="Q275" s="75">
        <v>93401</v>
      </c>
      <c r="R275" s="75" t="s">
        <v>6603</v>
      </c>
      <c r="S275" s="177">
        <v>37970</v>
      </c>
      <c r="T275" s="182">
        <v>6470</v>
      </c>
      <c r="U275" s="182" t="s">
        <v>7922</v>
      </c>
      <c r="V275" s="181">
        <v>16995192</v>
      </c>
      <c r="W275" s="181">
        <v>98443848</v>
      </c>
      <c r="X275" s="178">
        <v>44408</v>
      </c>
      <c r="Y275" s="87" t="s">
        <v>7151</v>
      </c>
      <c r="Z275" s="87" t="s">
        <v>7152</v>
      </c>
      <c r="AA275" s="182" t="s">
        <v>7257</v>
      </c>
    </row>
    <row r="276" spans="1:27" ht="15.75" customHeight="1" x14ac:dyDescent="0.2">
      <c r="A276" s="75" t="s">
        <v>8525</v>
      </c>
      <c r="B276" s="75">
        <v>716316009</v>
      </c>
      <c r="C276" s="75" t="s">
        <v>1422</v>
      </c>
      <c r="D276" s="75" t="s">
        <v>2147</v>
      </c>
      <c r="E276" s="75" t="s">
        <v>6411</v>
      </c>
      <c r="F276" s="75" t="s">
        <v>2148</v>
      </c>
      <c r="G276" s="75" t="s">
        <v>6414</v>
      </c>
      <c r="H276" s="75" t="s">
        <v>2149</v>
      </c>
      <c r="I276" s="75" t="s">
        <v>6415</v>
      </c>
      <c r="J276" s="75" t="s">
        <v>2150</v>
      </c>
      <c r="K276" s="75" t="s">
        <v>6412</v>
      </c>
      <c r="L276" s="75" t="s">
        <v>47</v>
      </c>
      <c r="M276" s="75" t="s">
        <v>658</v>
      </c>
      <c r="N276" s="75" t="s">
        <v>6413</v>
      </c>
      <c r="O276" s="75" t="s">
        <v>4531</v>
      </c>
      <c r="P276" s="75">
        <v>0</v>
      </c>
      <c r="Q276" s="75">
        <v>93401</v>
      </c>
      <c r="R276" s="75" t="s">
        <v>6603</v>
      </c>
      <c r="S276" s="177">
        <v>37970</v>
      </c>
      <c r="T276" s="182">
        <v>6470</v>
      </c>
      <c r="U276" s="182" t="s">
        <v>7922</v>
      </c>
      <c r="V276" s="181">
        <v>30887184</v>
      </c>
      <c r="W276" s="181">
        <v>194354706</v>
      </c>
      <c r="X276" s="178">
        <v>44408</v>
      </c>
      <c r="Y276" s="87" t="s">
        <v>7151</v>
      </c>
      <c r="Z276" s="87" t="s">
        <v>7152</v>
      </c>
      <c r="AA276" s="182" t="s">
        <v>7205</v>
      </c>
    </row>
    <row r="277" spans="1:27" ht="15.75" customHeight="1" x14ac:dyDescent="0.2">
      <c r="A277" s="75" t="s">
        <v>8525</v>
      </c>
      <c r="B277" s="75">
        <v>716316009</v>
      </c>
      <c r="C277" s="75" t="s">
        <v>1422</v>
      </c>
      <c r="D277" s="75" t="s">
        <v>2147</v>
      </c>
      <c r="E277" s="75" t="s">
        <v>6411</v>
      </c>
      <c r="F277" s="75" t="s">
        <v>2148</v>
      </c>
      <c r="G277" s="75" t="s">
        <v>6414</v>
      </c>
      <c r="H277" s="75" t="s">
        <v>2149</v>
      </c>
      <c r="I277" s="75" t="s">
        <v>6415</v>
      </c>
      <c r="J277" s="75" t="s">
        <v>2150</v>
      </c>
      <c r="K277" s="75" t="s">
        <v>6412</v>
      </c>
      <c r="L277" s="75" t="s">
        <v>47</v>
      </c>
      <c r="M277" s="75" t="s">
        <v>658</v>
      </c>
      <c r="N277" s="75" t="s">
        <v>6413</v>
      </c>
      <c r="O277" s="75" t="s">
        <v>4531</v>
      </c>
      <c r="P277" s="75">
        <v>0</v>
      </c>
      <c r="Q277" s="75">
        <v>93401</v>
      </c>
      <c r="R277" s="75" t="s">
        <v>6603</v>
      </c>
      <c r="S277" s="177">
        <v>37970</v>
      </c>
      <c r="T277" s="182">
        <v>6470</v>
      </c>
      <c r="U277" s="182" t="s">
        <v>7922</v>
      </c>
      <c r="V277" s="181">
        <v>69537540</v>
      </c>
      <c r="W277" s="181">
        <v>301481052</v>
      </c>
      <c r="X277" s="178">
        <v>44408</v>
      </c>
      <c r="Y277" s="87" t="s">
        <v>7151</v>
      </c>
      <c r="Z277" s="87" t="s">
        <v>7152</v>
      </c>
      <c r="AA277" s="182" t="s">
        <v>7206</v>
      </c>
    </row>
    <row r="278" spans="1:27" ht="15.75" customHeight="1" x14ac:dyDescent="0.2">
      <c r="A278" s="75" t="s">
        <v>8525</v>
      </c>
      <c r="B278" s="75">
        <v>716316009</v>
      </c>
      <c r="C278" s="75" t="s">
        <v>1422</v>
      </c>
      <c r="D278" s="75" t="s">
        <v>2147</v>
      </c>
      <c r="E278" s="75" t="s">
        <v>6411</v>
      </c>
      <c r="F278" s="75" t="s">
        <v>2148</v>
      </c>
      <c r="G278" s="75" t="s">
        <v>6414</v>
      </c>
      <c r="H278" s="75" t="s">
        <v>2149</v>
      </c>
      <c r="I278" s="75" t="s">
        <v>6415</v>
      </c>
      <c r="J278" s="75" t="s">
        <v>2150</v>
      </c>
      <c r="K278" s="75" t="s">
        <v>6412</v>
      </c>
      <c r="L278" s="75" t="s">
        <v>47</v>
      </c>
      <c r="M278" s="75" t="s">
        <v>658</v>
      </c>
      <c r="N278" s="75" t="s">
        <v>6413</v>
      </c>
      <c r="O278" s="75" t="s">
        <v>4531</v>
      </c>
      <c r="P278" s="75">
        <v>0</v>
      </c>
      <c r="Q278" s="75">
        <v>93401</v>
      </c>
      <c r="R278" s="75" t="s">
        <v>6603</v>
      </c>
      <c r="S278" s="177">
        <v>37970</v>
      </c>
      <c r="T278" s="182">
        <v>6470</v>
      </c>
      <c r="U278" s="182" t="s">
        <v>7922</v>
      </c>
      <c r="V278" s="181">
        <v>105752054</v>
      </c>
      <c r="W278" s="181">
        <v>380010058</v>
      </c>
      <c r="X278" s="178">
        <v>44408</v>
      </c>
      <c r="Y278" s="87" t="s">
        <v>7151</v>
      </c>
      <c r="Z278" s="87" t="s">
        <v>7152</v>
      </c>
      <c r="AA278" s="182" t="s">
        <v>7176</v>
      </c>
    </row>
    <row r="279" spans="1:27" ht="15.75" customHeight="1" x14ac:dyDescent="0.2">
      <c r="A279" s="75" t="s">
        <v>8525</v>
      </c>
      <c r="B279" s="75">
        <v>716316009</v>
      </c>
      <c r="C279" s="75" t="s">
        <v>1422</v>
      </c>
      <c r="D279" s="75" t="s">
        <v>2147</v>
      </c>
      <c r="E279" s="75" t="s">
        <v>6411</v>
      </c>
      <c r="F279" s="75" t="s">
        <v>2148</v>
      </c>
      <c r="G279" s="75" t="s">
        <v>6414</v>
      </c>
      <c r="H279" s="75" t="s">
        <v>2149</v>
      </c>
      <c r="I279" s="75" t="s">
        <v>6415</v>
      </c>
      <c r="J279" s="75" t="s">
        <v>2150</v>
      </c>
      <c r="K279" s="75" t="s">
        <v>6412</v>
      </c>
      <c r="L279" s="75" t="s">
        <v>47</v>
      </c>
      <c r="M279" s="75" t="s">
        <v>658</v>
      </c>
      <c r="N279" s="75" t="s">
        <v>6413</v>
      </c>
      <c r="O279" s="75" t="s">
        <v>4531</v>
      </c>
      <c r="P279" s="75">
        <v>0</v>
      </c>
      <c r="Q279" s="75">
        <v>93401</v>
      </c>
      <c r="R279" s="75" t="s">
        <v>6603</v>
      </c>
      <c r="S279" s="177">
        <v>37970</v>
      </c>
      <c r="T279" s="182">
        <v>6470</v>
      </c>
      <c r="U279" s="182" t="s">
        <v>7922</v>
      </c>
      <c r="V279" s="181">
        <v>8016600</v>
      </c>
      <c r="W279" s="181">
        <v>53069892</v>
      </c>
      <c r="X279" s="178">
        <v>44408</v>
      </c>
      <c r="Y279" s="87" t="s">
        <v>7151</v>
      </c>
      <c r="Z279" s="87" t="s">
        <v>7152</v>
      </c>
      <c r="AA279" s="182" t="s">
        <v>7160</v>
      </c>
    </row>
    <row r="280" spans="1:27" ht="15.75" customHeight="1" x14ac:dyDescent="0.2">
      <c r="A280" s="75" t="s">
        <v>8523</v>
      </c>
      <c r="B280" s="75">
        <v>716569004</v>
      </c>
      <c r="C280" s="75" t="s">
        <v>1422</v>
      </c>
      <c r="D280" s="75" t="s">
        <v>2132</v>
      </c>
      <c r="E280" s="75" t="s">
        <v>6456</v>
      </c>
      <c r="F280" s="75" t="s">
        <v>2133</v>
      </c>
      <c r="G280" s="75" t="s">
        <v>6071</v>
      </c>
      <c r="H280" s="75" t="s">
        <v>2134</v>
      </c>
      <c r="I280" s="75" t="s">
        <v>6459</v>
      </c>
      <c r="J280" s="75" t="s">
        <v>2135</v>
      </c>
      <c r="K280" s="75" t="s">
        <v>2136</v>
      </c>
      <c r="L280" s="75" t="s">
        <v>47</v>
      </c>
      <c r="M280" s="75" t="s">
        <v>2032</v>
      </c>
      <c r="N280" s="75" t="s">
        <v>6457</v>
      </c>
      <c r="O280" s="75" t="s">
        <v>6458</v>
      </c>
      <c r="P280" s="75">
        <v>0</v>
      </c>
      <c r="Q280" s="75">
        <v>93105</v>
      </c>
      <c r="R280" s="75" t="s">
        <v>6492</v>
      </c>
      <c r="S280" s="177">
        <v>37970</v>
      </c>
      <c r="T280" s="182">
        <v>6560</v>
      </c>
      <c r="U280" s="182" t="s">
        <v>7928</v>
      </c>
      <c r="V280" s="181">
        <v>29170080</v>
      </c>
      <c r="W280" s="181">
        <v>234041940</v>
      </c>
      <c r="X280" s="178">
        <v>44408</v>
      </c>
      <c r="Y280" s="87" t="s">
        <v>7151</v>
      </c>
      <c r="Z280" s="87" t="s">
        <v>7152</v>
      </c>
      <c r="AA280" s="182" t="s">
        <v>8191</v>
      </c>
    </row>
    <row r="281" spans="1:27" ht="15.75" customHeight="1" x14ac:dyDescent="0.2">
      <c r="A281" s="75" t="s">
        <v>8359</v>
      </c>
      <c r="B281" s="75">
        <v>717150007</v>
      </c>
      <c r="C281" s="75" t="s">
        <v>73</v>
      </c>
      <c r="D281" s="75" t="s">
        <v>764</v>
      </c>
      <c r="E281" s="75" t="s">
        <v>5838</v>
      </c>
      <c r="F281" s="75" t="s">
        <v>765</v>
      </c>
      <c r="G281" s="75" t="s">
        <v>5839</v>
      </c>
      <c r="H281" s="75" t="s">
        <v>766</v>
      </c>
      <c r="I281" s="75" t="s">
        <v>5840</v>
      </c>
      <c r="J281" s="75" t="s">
        <v>767</v>
      </c>
      <c r="K281" s="75" t="s">
        <v>768</v>
      </c>
      <c r="L281" s="75" t="s">
        <v>47</v>
      </c>
      <c r="M281" s="75" t="s">
        <v>769</v>
      </c>
      <c r="N281" s="75" t="s">
        <v>5841</v>
      </c>
      <c r="O281" s="75">
        <v>0</v>
      </c>
      <c r="P281" s="75">
        <v>0</v>
      </c>
      <c r="Q281" s="75" t="s">
        <v>375</v>
      </c>
      <c r="R281" s="75" t="s">
        <v>6681</v>
      </c>
      <c r="S281" s="177">
        <v>37970</v>
      </c>
      <c r="T281" s="182">
        <v>6570</v>
      </c>
      <c r="U281" s="182" t="s">
        <v>7928</v>
      </c>
      <c r="V281" s="181">
        <v>0</v>
      </c>
      <c r="W281" s="181">
        <v>3053204</v>
      </c>
      <c r="X281" s="178">
        <v>44408</v>
      </c>
      <c r="Y281" s="87" t="s">
        <v>7151</v>
      </c>
      <c r="Z281" s="87" t="s">
        <v>7152</v>
      </c>
      <c r="AA281" s="182" t="s">
        <v>8179</v>
      </c>
    </row>
    <row r="282" spans="1:27" ht="15.75" customHeight="1" x14ac:dyDescent="0.2">
      <c r="A282" s="75" t="s">
        <v>8359</v>
      </c>
      <c r="B282" s="75">
        <v>717150007</v>
      </c>
      <c r="C282" s="75" t="s">
        <v>73</v>
      </c>
      <c r="D282" s="75" t="s">
        <v>764</v>
      </c>
      <c r="E282" s="75" t="s">
        <v>5838</v>
      </c>
      <c r="F282" s="75" t="s">
        <v>765</v>
      </c>
      <c r="G282" s="75" t="s">
        <v>5839</v>
      </c>
      <c r="H282" s="75" t="s">
        <v>766</v>
      </c>
      <c r="I282" s="75" t="s">
        <v>5840</v>
      </c>
      <c r="J282" s="75" t="s">
        <v>767</v>
      </c>
      <c r="K282" s="75" t="s">
        <v>768</v>
      </c>
      <c r="L282" s="75" t="s">
        <v>47</v>
      </c>
      <c r="M282" s="75" t="s">
        <v>769</v>
      </c>
      <c r="N282" s="75" t="s">
        <v>5841</v>
      </c>
      <c r="O282" s="75">
        <v>0</v>
      </c>
      <c r="P282" s="75">
        <v>0</v>
      </c>
      <c r="Q282" s="75" t="s">
        <v>375</v>
      </c>
      <c r="R282" s="75" t="s">
        <v>6681</v>
      </c>
      <c r="S282" s="177">
        <v>37970</v>
      </c>
      <c r="T282" s="182">
        <v>6570</v>
      </c>
      <c r="U282" s="182" t="s">
        <v>7928</v>
      </c>
      <c r="V282" s="181">
        <v>139195448</v>
      </c>
      <c r="W282" s="181">
        <v>535557242</v>
      </c>
      <c r="X282" s="178">
        <v>44408</v>
      </c>
      <c r="Y282" s="87" t="s">
        <v>7151</v>
      </c>
      <c r="Z282" s="87" t="s">
        <v>7152</v>
      </c>
      <c r="AA282" s="182" t="s">
        <v>7280</v>
      </c>
    </row>
    <row r="283" spans="1:27" ht="15.75" customHeight="1" x14ac:dyDescent="0.2">
      <c r="A283" s="75" t="s">
        <v>8359</v>
      </c>
      <c r="B283" s="75">
        <v>717150007</v>
      </c>
      <c r="C283" s="75" t="s">
        <v>73</v>
      </c>
      <c r="D283" s="75" t="s">
        <v>764</v>
      </c>
      <c r="E283" s="75" t="s">
        <v>5838</v>
      </c>
      <c r="F283" s="75" t="s">
        <v>765</v>
      </c>
      <c r="G283" s="75" t="s">
        <v>5839</v>
      </c>
      <c r="H283" s="75" t="s">
        <v>766</v>
      </c>
      <c r="I283" s="75" t="s">
        <v>5840</v>
      </c>
      <c r="J283" s="75" t="s">
        <v>767</v>
      </c>
      <c r="K283" s="75" t="s">
        <v>768</v>
      </c>
      <c r="L283" s="75" t="s">
        <v>47</v>
      </c>
      <c r="M283" s="75" t="s">
        <v>769</v>
      </c>
      <c r="N283" s="75" t="s">
        <v>5841</v>
      </c>
      <c r="O283" s="75">
        <v>0</v>
      </c>
      <c r="P283" s="75">
        <v>0</v>
      </c>
      <c r="Q283" s="75" t="s">
        <v>375</v>
      </c>
      <c r="R283" s="75" t="s">
        <v>6681</v>
      </c>
      <c r="S283" s="177">
        <v>37970</v>
      </c>
      <c r="T283" s="182">
        <v>6570</v>
      </c>
      <c r="U283" s="182" t="s">
        <v>7928</v>
      </c>
      <c r="V283" s="181">
        <v>63113310</v>
      </c>
      <c r="W283" s="181">
        <v>443143410</v>
      </c>
      <c r="X283" s="178">
        <v>44408</v>
      </c>
      <c r="Y283" s="87" t="s">
        <v>7151</v>
      </c>
      <c r="Z283" s="87" t="s">
        <v>7152</v>
      </c>
      <c r="AA283" s="182" t="s">
        <v>7281</v>
      </c>
    </row>
    <row r="284" spans="1:27" ht="15.75" customHeight="1" x14ac:dyDescent="0.2">
      <c r="A284" s="75" t="s">
        <v>8359</v>
      </c>
      <c r="B284" s="75">
        <v>717150007</v>
      </c>
      <c r="C284" s="75" t="s">
        <v>73</v>
      </c>
      <c r="D284" s="75" t="s">
        <v>764</v>
      </c>
      <c r="E284" s="75" t="s">
        <v>5838</v>
      </c>
      <c r="F284" s="75" t="s">
        <v>765</v>
      </c>
      <c r="G284" s="75" t="s">
        <v>5839</v>
      </c>
      <c r="H284" s="75" t="s">
        <v>766</v>
      </c>
      <c r="I284" s="75" t="s">
        <v>5840</v>
      </c>
      <c r="J284" s="75" t="s">
        <v>767</v>
      </c>
      <c r="K284" s="75" t="s">
        <v>768</v>
      </c>
      <c r="L284" s="75" t="s">
        <v>47</v>
      </c>
      <c r="M284" s="75" t="s">
        <v>769</v>
      </c>
      <c r="N284" s="75" t="s">
        <v>5841</v>
      </c>
      <c r="O284" s="75">
        <v>0</v>
      </c>
      <c r="P284" s="75">
        <v>0</v>
      </c>
      <c r="Q284" s="75" t="s">
        <v>375</v>
      </c>
      <c r="R284" s="75" t="s">
        <v>6681</v>
      </c>
      <c r="S284" s="177">
        <v>37970</v>
      </c>
      <c r="T284" s="182">
        <v>6570</v>
      </c>
      <c r="U284" s="182" t="s">
        <v>7928</v>
      </c>
      <c r="V284" s="181">
        <v>18277848</v>
      </c>
      <c r="W284" s="181">
        <v>18277848</v>
      </c>
      <c r="X284" s="178">
        <v>44408</v>
      </c>
      <c r="Y284" s="87" t="s">
        <v>7151</v>
      </c>
      <c r="Z284" s="87" t="s">
        <v>7152</v>
      </c>
      <c r="AA284" s="182" t="s">
        <v>7222</v>
      </c>
    </row>
    <row r="285" spans="1:27" ht="15.75" customHeight="1" x14ac:dyDescent="0.2">
      <c r="A285" s="75" t="s">
        <v>8359</v>
      </c>
      <c r="B285" s="75">
        <v>717150007</v>
      </c>
      <c r="C285" s="75" t="s">
        <v>73</v>
      </c>
      <c r="D285" s="75" t="s">
        <v>764</v>
      </c>
      <c r="E285" s="75" t="s">
        <v>5838</v>
      </c>
      <c r="F285" s="75" t="s">
        <v>765</v>
      </c>
      <c r="G285" s="75" t="s">
        <v>5839</v>
      </c>
      <c r="H285" s="75" t="s">
        <v>766</v>
      </c>
      <c r="I285" s="75" t="s">
        <v>5840</v>
      </c>
      <c r="J285" s="75" t="s">
        <v>767</v>
      </c>
      <c r="K285" s="75" t="s">
        <v>768</v>
      </c>
      <c r="L285" s="75" t="s">
        <v>47</v>
      </c>
      <c r="M285" s="75" t="s">
        <v>769</v>
      </c>
      <c r="N285" s="75" t="s">
        <v>5841</v>
      </c>
      <c r="O285" s="75">
        <v>0</v>
      </c>
      <c r="P285" s="75">
        <v>0</v>
      </c>
      <c r="Q285" s="75" t="s">
        <v>375</v>
      </c>
      <c r="R285" s="75" t="s">
        <v>6681</v>
      </c>
      <c r="S285" s="177">
        <v>37970</v>
      </c>
      <c r="T285" s="182">
        <v>6570</v>
      </c>
      <c r="U285" s="182" t="s">
        <v>7928</v>
      </c>
      <c r="V285" s="181">
        <v>6078475</v>
      </c>
      <c r="W285" s="181">
        <v>26668775</v>
      </c>
      <c r="X285" s="178">
        <v>44408</v>
      </c>
      <c r="Y285" s="87" t="s">
        <v>7151</v>
      </c>
      <c r="Z285" s="87" t="s">
        <v>7152</v>
      </c>
      <c r="AA285" s="182" t="s">
        <v>7179</v>
      </c>
    </row>
    <row r="286" spans="1:27" ht="15.75" customHeight="1" x14ac:dyDescent="0.2">
      <c r="A286" s="75" t="s">
        <v>8359</v>
      </c>
      <c r="B286" s="75">
        <v>717150007</v>
      </c>
      <c r="C286" s="75" t="s">
        <v>73</v>
      </c>
      <c r="D286" s="75" t="s">
        <v>764</v>
      </c>
      <c r="E286" s="75" t="s">
        <v>5838</v>
      </c>
      <c r="F286" s="75" t="s">
        <v>765</v>
      </c>
      <c r="G286" s="75" t="s">
        <v>5839</v>
      </c>
      <c r="H286" s="75" t="s">
        <v>766</v>
      </c>
      <c r="I286" s="75" t="s">
        <v>5840</v>
      </c>
      <c r="J286" s="75" t="s">
        <v>767</v>
      </c>
      <c r="K286" s="75" t="s">
        <v>768</v>
      </c>
      <c r="L286" s="75" t="s">
        <v>47</v>
      </c>
      <c r="M286" s="75" t="s">
        <v>769</v>
      </c>
      <c r="N286" s="75" t="s">
        <v>5841</v>
      </c>
      <c r="O286" s="75">
        <v>0</v>
      </c>
      <c r="P286" s="75">
        <v>0</v>
      </c>
      <c r="Q286" s="75" t="s">
        <v>375</v>
      </c>
      <c r="R286" s="75" t="s">
        <v>6681</v>
      </c>
      <c r="S286" s="177">
        <v>37970</v>
      </c>
      <c r="T286" s="182">
        <v>6570</v>
      </c>
      <c r="U286" s="182" t="s">
        <v>7928</v>
      </c>
      <c r="V286" s="181">
        <v>12880349</v>
      </c>
      <c r="W286" s="181">
        <v>95822001</v>
      </c>
      <c r="X286" s="178">
        <v>44408</v>
      </c>
      <c r="Y286" s="87" t="s">
        <v>7151</v>
      </c>
      <c r="Z286" s="87" t="s">
        <v>7152</v>
      </c>
      <c r="AA286" s="182" t="s">
        <v>7282</v>
      </c>
    </row>
    <row r="287" spans="1:27" ht="15.75" customHeight="1" x14ac:dyDescent="0.2">
      <c r="A287" s="75" t="s">
        <v>8359</v>
      </c>
      <c r="B287" s="75">
        <v>717150007</v>
      </c>
      <c r="C287" s="75" t="s">
        <v>73</v>
      </c>
      <c r="D287" s="75" t="s">
        <v>764</v>
      </c>
      <c r="E287" s="75" t="s">
        <v>5838</v>
      </c>
      <c r="F287" s="75" t="s">
        <v>765</v>
      </c>
      <c r="G287" s="75" t="s">
        <v>5839</v>
      </c>
      <c r="H287" s="75" t="s">
        <v>766</v>
      </c>
      <c r="I287" s="75" t="s">
        <v>5840</v>
      </c>
      <c r="J287" s="75" t="s">
        <v>767</v>
      </c>
      <c r="K287" s="75" t="s">
        <v>768</v>
      </c>
      <c r="L287" s="75" t="s">
        <v>47</v>
      </c>
      <c r="M287" s="75" t="s">
        <v>769</v>
      </c>
      <c r="N287" s="75" t="s">
        <v>5841</v>
      </c>
      <c r="O287" s="75">
        <v>0</v>
      </c>
      <c r="P287" s="75">
        <v>0</v>
      </c>
      <c r="Q287" s="75" t="s">
        <v>375</v>
      </c>
      <c r="R287" s="75" t="s">
        <v>6681</v>
      </c>
      <c r="S287" s="177">
        <v>37970</v>
      </c>
      <c r="T287" s="182">
        <v>6570</v>
      </c>
      <c r="U287" s="182" t="s">
        <v>7928</v>
      </c>
      <c r="V287" s="181">
        <v>62174133</v>
      </c>
      <c r="W287" s="181">
        <v>278684053</v>
      </c>
      <c r="X287" s="178">
        <v>44408</v>
      </c>
      <c r="Y287" s="87" t="s">
        <v>7151</v>
      </c>
      <c r="Z287" s="87" t="s">
        <v>7152</v>
      </c>
      <c r="AA287" s="182" t="s">
        <v>149</v>
      </c>
    </row>
    <row r="288" spans="1:27" ht="15.75" customHeight="1" x14ac:dyDescent="0.2">
      <c r="A288" s="75" t="s">
        <v>8359</v>
      </c>
      <c r="B288" s="75">
        <v>717150007</v>
      </c>
      <c r="C288" s="75" t="s">
        <v>73</v>
      </c>
      <c r="D288" s="75" t="s">
        <v>764</v>
      </c>
      <c r="E288" s="75" t="s">
        <v>5838</v>
      </c>
      <c r="F288" s="75" t="s">
        <v>765</v>
      </c>
      <c r="G288" s="75" t="s">
        <v>5839</v>
      </c>
      <c r="H288" s="75" t="s">
        <v>766</v>
      </c>
      <c r="I288" s="75" t="s">
        <v>5840</v>
      </c>
      <c r="J288" s="75" t="s">
        <v>767</v>
      </c>
      <c r="K288" s="75" t="s">
        <v>768</v>
      </c>
      <c r="L288" s="75" t="s">
        <v>47</v>
      </c>
      <c r="M288" s="75" t="s">
        <v>769</v>
      </c>
      <c r="N288" s="75" t="s">
        <v>5841</v>
      </c>
      <c r="O288" s="75">
        <v>0</v>
      </c>
      <c r="P288" s="75">
        <v>0</v>
      </c>
      <c r="Q288" s="75" t="s">
        <v>375</v>
      </c>
      <c r="R288" s="75" t="s">
        <v>6681</v>
      </c>
      <c r="S288" s="177">
        <v>37970</v>
      </c>
      <c r="T288" s="182">
        <v>6570</v>
      </c>
      <c r="U288" s="182" t="s">
        <v>7928</v>
      </c>
      <c r="V288" s="181">
        <v>0</v>
      </c>
      <c r="W288" s="181">
        <v>31331004</v>
      </c>
      <c r="X288" s="178">
        <v>44408</v>
      </c>
      <c r="Y288" s="87" t="s">
        <v>7151</v>
      </c>
      <c r="Z288" s="87" t="s">
        <v>7152</v>
      </c>
      <c r="AA288" s="182" t="s">
        <v>7227</v>
      </c>
    </row>
    <row r="289" spans="1:27" ht="15.75" customHeight="1" x14ac:dyDescent="0.2">
      <c r="A289" s="75" t="s">
        <v>8359</v>
      </c>
      <c r="B289" s="75">
        <v>717150007</v>
      </c>
      <c r="C289" s="75" t="s">
        <v>73</v>
      </c>
      <c r="D289" s="75" t="s">
        <v>764</v>
      </c>
      <c r="E289" s="75" t="s">
        <v>5838</v>
      </c>
      <c r="F289" s="75" t="s">
        <v>765</v>
      </c>
      <c r="G289" s="75" t="s">
        <v>5839</v>
      </c>
      <c r="H289" s="75" t="s">
        <v>766</v>
      </c>
      <c r="I289" s="75" t="s">
        <v>5840</v>
      </c>
      <c r="J289" s="75" t="s">
        <v>767</v>
      </c>
      <c r="K289" s="75" t="s">
        <v>768</v>
      </c>
      <c r="L289" s="75" t="s">
        <v>47</v>
      </c>
      <c r="M289" s="75" t="s">
        <v>769</v>
      </c>
      <c r="N289" s="75" t="s">
        <v>5841</v>
      </c>
      <c r="O289" s="75">
        <v>0</v>
      </c>
      <c r="P289" s="75">
        <v>0</v>
      </c>
      <c r="Q289" s="75" t="s">
        <v>375</v>
      </c>
      <c r="R289" s="75" t="s">
        <v>6681</v>
      </c>
      <c r="S289" s="177">
        <v>37970</v>
      </c>
      <c r="T289" s="182">
        <v>6570</v>
      </c>
      <c r="U289" s="182" t="s">
        <v>7928</v>
      </c>
      <c r="V289" s="181">
        <v>8978592</v>
      </c>
      <c r="W289" s="181">
        <v>70706412</v>
      </c>
      <c r="X289" s="178">
        <v>44408</v>
      </c>
      <c r="Y289" s="87" t="s">
        <v>7151</v>
      </c>
      <c r="Z289" s="87" t="s">
        <v>7152</v>
      </c>
      <c r="AA289" s="182" t="s">
        <v>7162</v>
      </c>
    </row>
    <row r="290" spans="1:27" ht="15.75" customHeight="1" x14ac:dyDescent="0.2">
      <c r="A290" s="75" t="s">
        <v>8359</v>
      </c>
      <c r="B290" s="75">
        <v>717150007</v>
      </c>
      <c r="C290" s="75" t="s">
        <v>73</v>
      </c>
      <c r="D290" s="75" t="s">
        <v>764</v>
      </c>
      <c r="E290" s="75" t="s">
        <v>5838</v>
      </c>
      <c r="F290" s="75" t="s">
        <v>765</v>
      </c>
      <c r="G290" s="75" t="s">
        <v>5839</v>
      </c>
      <c r="H290" s="75" t="s">
        <v>766</v>
      </c>
      <c r="I290" s="75" t="s">
        <v>5840</v>
      </c>
      <c r="J290" s="75" t="s">
        <v>767</v>
      </c>
      <c r="K290" s="75" t="s">
        <v>768</v>
      </c>
      <c r="L290" s="75" t="s">
        <v>47</v>
      </c>
      <c r="M290" s="75" t="s">
        <v>769</v>
      </c>
      <c r="N290" s="75" t="s">
        <v>5841</v>
      </c>
      <c r="O290" s="75">
        <v>0</v>
      </c>
      <c r="P290" s="75">
        <v>0</v>
      </c>
      <c r="Q290" s="75" t="s">
        <v>375</v>
      </c>
      <c r="R290" s="75" t="s">
        <v>6681</v>
      </c>
      <c r="S290" s="177">
        <v>37970</v>
      </c>
      <c r="T290" s="182">
        <v>6570</v>
      </c>
      <c r="U290" s="182" t="s">
        <v>7928</v>
      </c>
      <c r="V290" s="181">
        <v>120044189</v>
      </c>
      <c r="W290" s="181">
        <v>467899151</v>
      </c>
      <c r="X290" s="178">
        <v>44408</v>
      </c>
      <c r="Y290" s="87" t="s">
        <v>7151</v>
      </c>
      <c r="Z290" s="87" t="s">
        <v>7152</v>
      </c>
      <c r="AA290" s="182" t="s">
        <v>7223</v>
      </c>
    </row>
    <row r="291" spans="1:27" ht="15.75" customHeight="1" x14ac:dyDescent="0.2">
      <c r="A291" s="75" t="s">
        <v>8359</v>
      </c>
      <c r="B291" s="75">
        <v>717150007</v>
      </c>
      <c r="C291" s="75" t="s">
        <v>73</v>
      </c>
      <c r="D291" s="75" t="s">
        <v>764</v>
      </c>
      <c r="E291" s="75" t="s">
        <v>5838</v>
      </c>
      <c r="F291" s="75" t="s">
        <v>765</v>
      </c>
      <c r="G291" s="75" t="s">
        <v>5839</v>
      </c>
      <c r="H291" s="75" t="s">
        <v>766</v>
      </c>
      <c r="I291" s="75" t="s">
        <v>5840</v>
      </c>
      <c r="J291" s="75" t="s">
        <v>767</v>
      </c>
      <c r="K291" s="75" t="s">
        <v>768</v>
      </c>
      <c r="L291" s="75" t="s">
        <v>47</v>
      </c>
      <c r="M291" s="75" t="s">
        <v>769</v>
      </c>
      <c r="N291" s="75" t="s">
        <v>5841</v>
      </c>
      <c r="O291" s="75">
        <v>0</v>
      </c>
      <c r="P291" s="75">
        <v>0</v>
      </c>
      <c r="Q291" s="75" t="s">
        <v>375</v>
      </c>
      <c r="R291" s="75" t="s">
        <v>6681</v>
      </c>
      <c r="S291" s="177">
        <v>37970</v>
      </c>
      <c r="T291" s="182">
        <v>6570</v>
      </c>
      <c r="U291" s="182" t="s">
        <v>7928</v>
      </c>
      <c r="V291" s="181">
        <v>5216060</v>
      </c>
      <c r="W291" s="181">
        <v>78841991</v>
      </c>
      <c r="X291" s="178">
        <v>44408</v>
      </c>
      <c r="Y291" s="87" t="s">
        <v>7151</v>
      </c>
      <c r="Z291" s="87" t="s">
        <v>7152</v>
      </c>
      <c r="AA291" s="182" t="s">
        <v>7163</v>
      </c>
    </row>
    <row r="292" spans="1:27" ht="15.75" customHeight="1" x14ac:dyDescent="0.2">
      <c r="A292" s="75" t="s">
        <v>8359</v>
      </c>
      <c r="B292" s="75">
        <v>717150007</v>
      </c>
      <c r="C292" s="75" t="s">
        <v>73</v>
      </c>
      <c r="D292" s="75" t="s">
        <v>764</v>
      </c>
      <c r="E292" s="75" t="s">
        <v>5838</v>
      </c>
      <c r="F292" s="75" t="s">
        <v>765</v>
      </c>
      <c r="G292" s="75" t="s">
        <v>5839</v>
      </c>
      <c r="H292" s="75" t="s">
        <v>766</v>
      </c>
      <c r="I292" s="75" t="s">
        <v>5840</v>
      </c>
      <c r="J292" s="75" t="s">
        <v>767</v>
      </c>
      <c r="K292" s="75" t="s">
        <v>768</v>
      </c>
      <c r="L292" s="75" t="s">
        <v>47</v>
      </c>
      <c r="M292" s="75" t="s">
        <v>769</v>
      </c>
      <c r="N292" s="75" t="s">
        <v>5841</v>
      </c>
      <c r="O292" s="75">
        <v>0</v>
      </c>
      <c r="P292" s="75">
        <v>0</v>
      </c>
      <c r="Q292" s="75" t="s">
        <v>375</v>
      </c>
      <c r="R292" s="75" t="s">
        <v>6681</v>
      </c>
      <c r="S292" s="177">
        <v>37970</v>
      </c>
      <c r="T292" s="182">
        <v>6570</v>
      </c>
      <c r="U292" s="182" t="s">
        <v>7928</v>
      </c>
      <c r="V292" s="181">
        <v>29792856</v>
      </c>
      <c r="W292" s="181">
        <v>181864581</v>
      </c>
      <c r="X292" s="178">
        <v>44408</v>
      </c>
      <c r="Y292" s="87" t="s">
        <v>7151</v>
      </c>
      <c r="Z292" s="87" t="s">
        <v>7152</v>
      </c>
      <c r="AA292" s="182" t="s">
        <v>7183</v>
      </c>
    </row>
    <row r="293" spans="1:27" ht="15.75" customHeight="1" x14ac:dyDescent="0.2">
      <c r="A293" s="75" t="s">
        <v>8359</v>
      </c>
      <c r="B293" s="75">
        <v>717150007</v>
      </c>
      <c r="C293" s="75" t="s">
        <v>73</v>
      </c>
      <c r="D293" s="75" t="s">
        <v>764</v>
      </c>
      <c r="E293" s="75" t="s">
        <v>5838</v>
      </c>
      <c r="F293" s="75" t="s">
        <v>765</v>
      </c>
      <c r="G293" s="75" t="s">
        <v>5839</v>
      </c>
      <c r="H293" s="75" t="s">
        <v>766</v>
      </c>
      <c r="I293" s="75" t="s">
        <v>5840</v>
      </c>
      <c r="J293" s="75" t="s">
        <v>767</v>
      </c>
      <c r="K293" s="75" t="s">
        <v>768</v>
      </c>
      <c r="L293" s="75" t="s">
        <v>47</v>
      </c>
      <c r="M293" s="75" t="s">
        <v>769</v>
      </c>
      <c r="N293" s="75" t="s">
        <v>5841</v>
      </c>
      <c r="O293" s="75">
        <v>0</v>
      </c>
      <c r="P293" s="75">
        <v>0</v>
      </c>
      <c r="Q293" s="75" t="s">
        <v>375</v>
      </c>
      <c r="R293" s="75" t="s">
        <v>6681</v>
      </c>
      <c r="S293" s="177">
        <v>37970</v>
      </c>
      <c r="T293" s="182">
        <v>6570</v>
      </c>
      <c r="U293" s="182" t="s">
        <v>7928</v>
      </c>
      <c r="V293" s="181">
        <v>63093919</v>
      </c>
      <c r="W293" s="181">
        <v>438630139</v>
      </c>
      <c r="X293" s="178">
        <v>44408</v>
      </c>
      <c r="Y293" s="87" t="s">
        <v>7151</v>
      </c>
      <c r="Z293" s="87" t="s">
        <v>7152</v>
      </c>
      <c r="AA293" s="182" t="s">
        <v>7877</v>
      </c>
    </row>
    <row r="294" spans="1:27" ht="15.75" customHeight="1" x14ac:dyDescent="0.2">
      <c r="A294" s="75" t="s">
        <v>8359</v>
      </c>
      <c r="B294" s="75">
        <v>717150007</v>
      </c>
      <c r="C294" s="75" t="s">
        <v>73</v>
      </c>
      <c r="D294" s="75" t="s">
        <v>764</v>
      </c>
      <c r="E294" s="75" t="s">
        <v>5838</v>
      </c>
      <c r="F294" s="75" t="s">
        <v>765</v>
      </c>
      <c r="G294" s="75" t="s">
        <v>5839</v>
      </c>
      <c r="H294" s="75" t="s">
        <v>766</v>
      </c>
      <c r="I294" s="75" t="s">
        <v>5840</v>
      </c>
      <c r="J294" s="75" t="s">
        <v>767</v>
      </c>
      <c r="K294" s="75" t="s">
        <v>768</v>
      </c>
      <c r="L294" s="75" t="s">
        <v>47</v>
      </c>
      <c r="M294" s="75" t="s">
        <v>769</v>
      </c>
      <c r="N294" s="75" t="s">
        <v>5841</v>
      </c>
      <c r="O294" s="75">
        <v>0</v>
      </c>
      <c r="P294" s="75">
        <v>0</v>
      </c>
      <c r="Q294" s="75" t="s">
        <v>375</v>
      </c>
      <c r="R294" s="75" t="s">
        <v>6681</v>
      </c>
      <c r="S294" s="177">
        <v>37970</v>
      </c>
      <c r="T294" s="182">
        <v>6570</v>
      </c>
      <c r="U294" s="182" t="s">
        <v>7928</v>
      </c>
      <c r="V294" s="181">
        <v>0</v>
      </c>
      <c r="W294" s="181">
        <v>14390208</v>
      </c>
      <c r="X294" s="178">
        <v>44408</v>
      </c>
      <c r="Y294" s="87" t="s">
        <v>7151</v>
      </c>
      <c r="Z294" s="87" t="s">
        <v>7152</v>
      </c>
      <c r="AA294" s="182" t="s">
        <v>7218</v>
      </c>
    </row>
    <row r="295" spans="1:27" ht="15.75" customHeight="1" x14ac:dyDescent="0.2">
      <c r="A295" s="75" t="s">
        <v>8359</v>
      </c>
      <c r="B295" s="75">
        <v>717150007</v>
      </c>
      <c r="C295" s="75" t="s">
        <v>73</v>
      </c>
      <c r="D295" s="75" t="s">
        <v>764</v>
      </c>
      <c r="E295" s="75" t="s">
        <v>5838</v>
      </c>
      <c r="F295" s="75" t="s">
        <v>765</v>
      </c>
      <c r="G295" s="75" t="s">
        <v>5839</v>
      </c>
      <c r="H295" s="75" t="s">
        <v>766</v>
      </c>
      <c r="I295" s="75" t="s">
        <v>5840</v>
      </c>
      <c r="J295" s="75" t="s">
        <v>767</v>
      </c>
      <c r="K295" s="75" t="s">
        <v>768</v>
      </c>
      <c r="L295" s="75" t="s">
        <v>47</v>
      </c>
      <c r="M295" s="75" t="s">
        <v>769</v>
      </c>
      <c r="N295" s="75" t="s">
        <v>5841</v>
      </c>
      <c r="O295" s="75">
        <v>0</v>
      </c>
      <c r="P295" s="75">
        <v>0</v>
      </c>
      <c r="Q295" s="75" t="s">
        <v>375</v>
      </c>
      <c r="R295" s="75" t="s">
        <v>6681</v>
      </c>
      <c r="S295" s="177">
        <v>37970</v>
      </c>
      <c r="T295" s="182">
        <v>6570</v>
      </c>
      <c r="U295" s="182" t="s">
        <v>7928</v>
      </c>
      <c r="V295" s="181">
        <v>0</v>
      </c>
      <c r="W295" s="181">
        <v>20312168</v>
      </c>
      <c r="X295" s="178">
        <v>44408</v>
      </c>
      <c r="Y295" s="87" t="s">
        <v>7151</v>
      </c>
      <c r="Z295" s="87" t="s">
        <v>7152</v>
      </c>
      <c r="AA295" s="182" t="s">
        <v>231</v>
      </c>
    </row>
    <row r="296" spans="1:27" ht="15.75" customHeight="1" x14ac:dyDescent="0.2">
      <c r="A296" s="75" t="s">
        <v>8359</v>
      </c>
      <c r="B296" s="75">
        <v>717150007</v>
      </c>
      <c r="C296" s="75" t="s">
        <v>73</v>
      </c>
      <c r="D296" s="75" t="s">
        <v>764</v>
      </c>
      <c r="E296" s="75" t="s">
        <v>5838</v>
      </c>
      <c r="F296" s="75" t="s">
        <v>765</v>
      </c>
      <c r="G296" s="75" t="s">
        <v>5839</v>
      </c>
      <c r="H296" s="75" t="s">
        <v>766</v>
      </c>
      <c r="I296" s="75" t="s">
        <v>5840</v>
      </c>
      <c r="J296" s="75" t="s">
        <v>767</v>
      </c>
      <c r="K296" s="75" t="s">
        <v>768</v>
      </c>
      <c r="L296" s="75" t="s">
        <v>47</v>
      </c>
      <c r="M296" s="75" t="s">
        <v>769</v>
      </c>
      <c r="N296" s="75" t="s">
        <v>5841</v>
      </c>
      <c r="O296" s="75">
        <v>0</v>
      </c>
      <c r="P296" s="75">
        <v>0</v>
      </c>
      <c r="Q296" s="75" t="s">
        <v>375</v>
      </c>
      <c r="R296" s="75" t="s">
        <v>6681</v>
      </c>
      <c r="S296" s="177">
        <v>37970</v>
      </c>
      <c r="T296" s="182">
        <v>6570</v>
      </c>
      <c r="U296" s="182" t="s">
        <v>7928</v>
      </c>
      <c r="V296" s="181">
        <v>175370001</v>
      </c>
      <c r="W296" s="181">
        <v>733423603</v>
      </c>
      <c r="X296" s="178">
        <v>44408</v>
      </c>
      <c r="Y296" s="87" t="s">
        <v>7151</v>
      </c>
      <c r="Z296" s="87" t="s">
        <v>7152</v>
      </c>
      <c r="AA296" s="182" t="s">
        <v>173</v>
      </c>
    </row>
    <row r="297" spans="1:27" ht="15.75" customHeight="1" x14ac:dyDescent="0.2">
      <c r="A297" s="75" t="s">
        <v>8359</v>
      </c>
      <c r="B297" s="75">
        <v>717150007</v>
      </c>
      <c r="C297" s="75" t="s">
        <v>73</v>
      </c>
      <c r="D297" s="75" t="s">
        <v>764</v>
      </c>
      <c r="E297" s="75" t="s">
        <v>5838</v>
      </c>
      <c r="F297" s="75" t="s">
        <v>765</v>
      </c>
      <c r="G297" s="75" t="s">
        <v>5839</v>
      </c>
      <c r="H297" s="75" t="s">
        <v>766</v>
      </c>
      <c r="I297" s="75" t="s">
        <v>5840</v>
      </c>
      <c r="J297" s="75" t="s">
        <v>767</v>
      </c>
      <c r="K297" s="75" t="s">
        <v>768</v>
      </c>
      <c r="L297" s="75" t="s">
        <v>47</v>
      </c>
      <c r="M297" s="75" t="s">
        <v>769</v>
      </c>
      <c r="N297" s="75" t="s">
        <v>5841</v>
      </c>
      <c r="O297" s="75">
        <v>0</v>
      </c>
      <c r="P297" s="75">
        <v>0</v>
      </c>
      <c r="Q297" s="75" t="s">
        <v>375</v>
      </c>
      <c r="R297" s="75" t="s">
        <v>6681</v>
      </c>
      <c r="S297" s="177">
        <v>37970</v>
      </c>
      <c r="T297" s="182">
        <v>6570</v>
      </c>
      <c r="U297" s="182" t="s">
        <v>7928</v>
      </c>
      <c r="V297" s="181">
        <v>31248879</v>
      </c>
      <c r="W297" s="181">
        <v>254220361</v>
      </c>
      <c r="X297" s="178">
        <v>44408</v>
      </c>
      <c r="Y297" s="87" t="s">
        <v>7151</v>
      </c>
      <c r="Z297" s="87" t="s">
        <v>7152</v>
      </c>
      <c r="AA297" s="182" t="s">
        <v>7213</v>
      </c>
    </row>
    <row r="298" spans="1:27" ht="15.75" customHeight="1" x14ac:dyDescent="0.2">
      <c r="A298" s="75" t="s">
        <v>8359</v>
      </c>
      <c r="B298" s="75">
        <v>717150007</v>
      </c>
      <c r="C298" s="75" t="s">
        <v>73</v>
      </c>
      <c r="D298" s="75" t="s">
        <v>764</v>
      </c>
      <c r="E298" s="75" t="s">
        <v>5838</v>
      </c>
      <c r="F298" s="75" t="s">
        <v>765</v>
      </c>
      <c r="G298" s="75" t="s">
        <v>5839</v>
      </c>
      <c r="H298" s="75" t="s">
        <v>766</v>
      </c>
      <c r="I298" s="75" t="s">
        <v>5840</v>
      </c>
      <c r="J298" s="75" t="s">
        <v>767</v>
      </c>
      <c r="K298" s="75" t="s">
        <v>768</v>
      </c>
      <c r="L298" s="75" t="s">
        <v>47</v>
      </c>
      <c r="M298" s="75" t="s">
        <v>769</v>
      </c>
      <c r="N298" s="75" t="s">
        <v>5841</v>
      </c>
      <c r="O298" s="75">
        <v>0</v>
      </c>
      <c r="P298" s="75">
        <v>0</v>
      </c>
      <c r="Q298" s="75" t="s">
        <v>375</v>
      </c>
      <c r="R298" s="75" t="s">
        <v>6681</v>
      </c>
      <c r="S298" s="177">
        <v>37970</v>
      </c>
      <c r="T298" s="182">
        <v>6570</v>
      </c>
      <c r="U298" s="182" t="s">
        <v>7928</v>
      </c>
      <c r="V298" s="181">
        <v>39898532</v>
      </c>
      <c r="W298" s="181">
        <v>390048372</v>
      </c>
      <c r="X298" s="178">
        <v>44408</v>
      </c>
      <c r="Y298" s="87" t="s">
        <v>7151</v>
      </c>
      <c r="Z298" s="87" t="s">
        <v>7152</v>
      </c>
      <c r="AA298" s="182" t="s">
        <v>7228</v>
      </c>
    </row>
    <row r="299" spans="1:27" ht="15.75" customHeight="1" x14ac:dyDescent="0.2">
      <c r="A299" s="75" t="s">
        <v>8359</v>
      </c>
      <c r="B299" s="75">
        <v>717150007</v>
      </c>
      <c r="C299" s="75" t="s">
        <v>73</v>
      </c>
      <c r="D299" s="75" t="s">
        <v>764</v>
      </c>
      <c r="E299" s="75" t="s">
        <v>5838</v>
      </c>
      <c r="F299" s="75" t="s">
        <v>765</v>
      </c>
      <c r="G299" s="75" t="s">
        <v>5839</v>
      </c>
      <c r="H299" s="75" t="s">
        <v>766</v>
      </c>
      <c r="I299" s="75" t="s">
        <v>5840</v>
      </c>
      <c r="J299" s="75" t="s">
        <v>767</v>
      </c>
      <c r="K299" s="75" t="s">
        <v>768</v>
      </c>
      <c r="L299" s="75" t="s">
        <v>47</v>
      </c>
      <c r="M299" s="75" t="s">
        <v>769</v>
      </c>
      <c r="N299" s="75" t="s">
        <v>5841</v>
      </c>
      <c r="O299" s="75">
        <v>0</v>
      </c>
      <c r="P299" s="75">
        <v>0</v>
      </c>
      <c r="Q299" s="75" t="s">
        <v>375</v>
      </c>
      <c r="R299" s="75" t="s">
        <v>6681</v>
      </c>
      <c r="S299" s="177">
        <v>37970</v>
      </c>
      <c r="T299" s="182">
        <v>6570</v>
      </c>
      <c r="U299" s="182" t="s">
        <v>7928</v>
      </c>
      <c r="V299" s="181">
        <v>16033200</v>
      </c>
      <c r="W299" s="181">
        <v>173479224</v>
      </c>
      <c r="X299" s="178">
        <v>44408</v>
      </c>
      <c r="Y299" s="87" t="s">
        <v>7151</v>
      </c>
      <c r="Z299" s="87" t="s">
        <v>7152</v>
      </c>
      <c r="AA299" s="182" t="s">
        <v>7245</v>
      </c>
    </row>
    <row r="300" spans="1:27" ht="15.75" customHeight="1" x14ac:dyDescent="0.2">
      <c r="A300" s="75" t="s">
        <v>8359</v>
      </c>
      <c r="B300" s="75">
        <v>717150007</v>
      </c>
      <c r="C300" s="75" t="s">
        <v>73</v>
      </c>
      <c r="D300" s="75" t="s">
        <v>764</v>
      </c>
      <c r="E300" s="75" t="s">
        <v>5838</v>
      </c>
      <c r="F300" s="75" t="s">
        <v>765</v>
      </c>
      <c r="G300" s="75" t="s">
        <v>5839</v>
      </c>
      <c r="H300" s="75" t="s">
        <v>766</v>
      </c>
      <c r="I300" s="75" t="s">
        <v>5840</v>
      </c>
      <c r="J300" s="75" t="s">
        <v>767</v>
      </c>
      <c r="K300" s="75" t="s">
        <v>768</v>
      </c>
      <c r="L300" s="75" t="s">
        <v>47</v>
      </c>
      <c r="M300" s="75" t="s">
        <v>769</v>
      </c>
      <c r="N300" s="75" t="s">
        <v>5841</v>
      </c>
      <c r="O300" s="75">
        <v>0</v>
      </c>
      <c r="P300" s="75">
        <v>0</v>
      </c>
      <c r="Q300" s="75" t="s">
        <v>375</v>
      </c>
      <c r="R300" s="75" t="s">
        <v>6681</v>
      </c>
      <c r="S300" s="177">
        <v>37970</v>
      </c>
      <c r="T300" s="182">
        <v>6570</v>
      </c>
      <c r="U300" s="182" t="s">
        <v>7928</v>
      </c>
      <c r="V300" s="181">
        <v>9112719</v>
      </c>
      <c r="W300" s="181">
        <v>74298714</v>
      </c>
      <c r="X300" s="178">
        <v>44408</v>
      </c>
      <c r="Y300" s="87" t="s">
        <v>7151</v>
      </c>
      <c r="Z300" s="87" t="s">
        <v>7152</v>
      </c>
      <c r="AA300" s="182" t="s">
        <v>7210</v>
      </c>
    </row>
    <row r="301" spans="1:27" ht="15.75" customHeight="1" x14ac:dyDescent="0.2">
      <c r="A301" s="75" t="s">
        <v>8359</v>
      </c>
      <c r="B301" s="75">
        <v>717150007</v>
      </c>
      <c r="C301" s="75" t="s">
        <v>73</v>
      </c>
      <c r="D301" s="75" t="s">
        <v>764</v>
      </c>
      <c r="E301" s="75" t="s">
        <v>5838</v>
      </c>
      <c r="F301" s="75" t="s">
        <v>765</v>
      </c>
      <c r="G301" s="75" t="s">
        <v>5839</v>
      </c>
      <c r="H301" s="75" t="s">
        <v>766</v>
      </c>
      <c r="I301" s="75" t="s">
        <v>5840</v>
      </c>
      <c r="J301" s="75" t="s">
        <v>767</v>
      </c>
      <c r="K301" s="75" t="s">
        <v>768</v>
      </c>
      <c r="L301" s="75" t="s">
        <v>47</v>
      </c>
      <c r="M301" s="75" t="s">
        <v>769</v>
      </c>
      <c r="N301" s="75" t="s">
        <v>5841</v>
      </c>
      <c r="O301" s="75">
        <v>0</v>
      </c>
      <c r="P301" s="75">
        <v>0</v>
      </c>
      <c r="Q301" s="75" t="s">
        <v>375</v>
      </c>
      <c r="R301" s="75" t="s">
        <v>6681</v>
      </c>
      <c r="S301" s="177">
        <v>37970</v>
      </c>
      <c r="T301" s="182">
        <v>6570</v>
      </c>
      <c r="U301" s="182" t="s">
        <v>7928</v>
      </c>
      <c r="V301" s="181">
        <v>28199813</v>
      </c>
      <c r="W301" s="181">
        <v>131272074</v>
      </c>
      <c r="X301" s="178">
        <v>44408</v>
      </c>
      <c r="Y301" s="87" t="s">
        <v>7151</v>
      </c>
      <c r="Z301" s="87" t="s">
        <v>7152</v>
      </c>
      <c r="AA301" s="182" t="s">
        <v>7261</v>
      </c>
    </row>
    <row r="302" spans="1:27" ht="15.75" customHeight="1" x14ac:dyDescent="0.2">
      <c r="A302" s="75" t="s">
        <v>8359</v>
      </c>
      <c r="B302" s="75">
        <v>717150007</v>
      </c>
      <c r="C302" s="75" t="s">
        <v>73</v>
      </c>
      <c r="D302" s="75" t="s">
        <v>764</v>
      </c>
      <c r="E302" s="75" t="s">
        <v>5838</v>
      </c>
      <c r="F302" s="75" t="s">
        <v>765</v>
      </c>
      <c r="G302" s="75" t="s">
        <v>5839</v>
      </c>
      <c r="H302" s="75" t="s">
        <v>766</v>
      </c>
      <c r="I302" s="75" t="s">
        <v>5840</v>
      </c>
      <c r="J302" s="75" t="s">
        <v>767</v>
      </c>
      <c r="K302" s="75" t="s">
        <v>768</v>
      </c>
      <c r="L302" s="75" t="s">
        <v>47</v>
      </c>
      <c r="M302" s="75" t="s">
        <v>769</v>
      </c>
      <c r="N302" s="75" t="s">
        <v>5841</v>
      </c>
      <c r="O302" s="75">
        <v>0</v>
      </c>
      <c r="P302" s="75">
        <v>0</v>
      </c>
      <c r="Q302" s="75" t="s">
        <v>375</v>
      </c>
      <c r="R302" s="75" t="s">
        <v>6681</v>
      </c>
      <c r="S302" s="177">
        <v>37970</v>
      </c>
      <c r="T302" s="182">
        <v>6570</v>
      </c>
      <c r="U302" s="182" t="s">
        <v>7928</v>
      </c>
      <c r="V302" s="181">
        <v>17476188</v>
      </c>
      <c r="W302" s="181">
        <v>61178562</v>
      </c>
      <c r="X302" s="178">
        <v>44408</v>
      </c>
      <c r="Y302" s="87" t="s">
        <v>7151</v>
      </c>
      <c r="Z302" s="87" t="s">
        <v>7152</v>
      </c>
      <c r="AA302" s="182" t="s">
        <v>7262</v>
      </c>
    </row>
    <row r="303" spans="1:27" ht="15.75" customHeight="1" x14ac:dyDescent="0.2">
      <c r="A303" s="75" t="s">
        <v>8359</v>
      </c>
      <c r="B303" s="75">
        <v>717150007</v>
      </c>
      <c r="C303" s="75" t="s">
        <v>73</v>
      </c>
      <c r="D303" s="75" t="s">
        <v>764</v>
      </c>
      <c r="E303" s="75" t="s">
        <v>5838</v>
      </c>
      <c r="F303" s="75" t="s">
        <v>765</v>
      </c>
      <c r="G303" s="75" t="s">
        <v>5839</v>
      </c>
      <c r="H303" s="75" t="s">
        <v>766</v>
      </c>
      <c r="I303" s="75" t="s">
        <v>5840</v>
      </c>
      <c r="J303" s="75" t="s">
        <v>767</v>
      </c>
      <c r="K303" s="75" t="s">
        <v>768</v>
      </c>
      <c r="L303" s="75" t="s">
        <v>47</v>
      </c>
      <c r="M303" s="75" t="s">
        <v>769</v>
      </c>
      <c r="N303" s="75" t="s">
        <v>5841</v>
      </c>
      <c r="O303" s="75">
        <v>0</v>
      </c>
      <c r="P303" s="75">
        <v>0</v>
      </c>
      <c r="Q303" s="75" t="s">
        <v>375</v>
      </c>
      <c r="R303" s="75" t="s">
        <v>6681</v>
      </c>
      <c r="S303" s="177">
        <v>37970</v>
      </c>
      <c r="T303" s="182">
        <v>6570</v>
      </c>
      <c r="U303" s="182" t="s">
        <v>7928</v>
      </c>
      <c r="V303" s="181">
        <v>21138654</v>
      </c>
      <c r="W303" s="181">
        <v>180164365</v>
      </c>
      <c r="X303" s="178">
        <v>44408</v>
      </c>
      <c r="Y303" s="87" t="s">
        <v>7151</v>
      </c>
      <c r="Z303" s="87" t="s">
        <v>7152</v>
      </c>
      <c r="AA303" s="182" t="s">
        <v>7247</v>
      </c>
    </row>
    <row r="304" spans="1:27" ht="15.75" customHeight="1" x14ac:dyDescent="0.2">
      <c r="A304" s="75" t="s">
        <v>8359</v>
      </c>
      <c r="B304" s="75">
        <v>717150007</v>
      </c>
      <c r="C304" s="75" t="s">
        <v>73</v>
      </c>
      <c r="D304" s="75" t="s">
        <v>764</v>
      </c>
      <c r="E304" s="75" t="s">
        <v>5838</v>
      </c>
      <c r="F304" s="75" t="s">
        <v>765</v>
      </c>
      <c r="G304" s="75" t="s">
        <v>5839</v>
      </c>
      <c r="H304" s="75" t="s">
        <v>766</v>
      </c>
      <c r="I304" s="75" t="s">
        <v>5840</v>
      </c>
      <c r="J304" s="75" t="s">
        <v>767</v>
      </c>
      <c r="K304" s="75" t="s">
        <v>768</v>
      </c>
      <c r="L304" s="75" t="s">
        <v>47</v>
      </c>
      <c r="M304" s="75" t="s">
        <v>769</v>
      </c>
      <c r="N304" s="75" t="s">
        <v>5841</v>
      </c>
      <c r="O304" s="75">
        <v>0</v>
      </c>
      <c r="P304" s="75">
        <v>0</v>
      </c>
      <c r="Q304" s="75" t="s">
        <v>375</v>
      </c>
      <c r="R304" s="75" t="s">
        <v>6681</v>
      </c>
      <c r="S304" s="177">
        <v>37970</v>
      </c>
      <c r="T304" s="182">
        <v>6570</v>
      </c>
      <c r="U304" s="182" t="s">
        <v>7928</v>
      </c>
      <c r="V304" s="181">
        <v>16133710</v>
      </c>
      <c r="W304" s="181">
        <v>121160477</v>
      </c>
      <c r="X304" s="178">
        <v>44408</v>
      </c>
      <c r="Y304" s="87" t="s">
        <v>7151</v>
      </c>
      <c r="Z304" s="87" t="s">
        <v>7152</v>
      </c>
      <c r="AA304" s="182" t="s">
        <v>7191</v>
      </c>
    </row>
    <row r="305" spans="1:27" ht="15.75" customHeight="1" x14ac:dyDescent="0.2">
      <c r="A305" s="75" t="s">
        <v>8359</v>
      </c>
      <c r="B305" s="75">
        <v>717150007</v>
      </c>
      <c r="C305" s="75" t="s">
        <v>73</v>
      </c>
      <c r="D305" s="75" t="s">
        <v>764</v>
      </c>
      <c r="E305" s="75" t="s">
        <v>5838</v>
      </c>
      <c r="F305" s="75" t="s">
        <v>765</v>
      </c>
      <c r="G305" s="75" t="s">
        <v>5839</v>
      </c>
      <c r="H305" s="75" t="s">
        <v>766</v>
      </c>
      <c r="I305" s="75" t="s">
        <v>5840</v>
      </c>
      <c r="J305" s="75" t="s">
        <v>767</v>
      </c>
      <c r="K305" s="75" t="s">
        <v>768</v>
      </c>
      <c r="L305" s="75" t="s">
        <v>47</v>
      </c>
      <c r="M305" s="75" t="s">
        <v>769</v>
      </c>
      <c r="N305" s="75" t="s">
        <v>5841</v>
      </c>
      <c r="O305" s="75">
        <v>0</v>
      </c>
      <c r="P305" s="75">
        <v>0</v>
      </c>
      <c r="Q305" s="75" t="s">
        <v>375</v>
      </c>
      <c r="R305" s="75" t="s">
        <v>6681</v>
      </c>
      <c r="S305" s="177">
        <v>37970</v>
      </c>
      <c r="T305" s="182">
        <v>6570</v>
      </c>
      <c r="U305" s="182" t="s">
        <v>7928</v>
      </c>
      <c r="V305" s="181">
        <v>0</v>
      </c>
      <c r="W305" s="181">
        <v>1779168</v>
      </c>
      <c r="X305" s="178">
        <v>44408</v>
      </c>
      <c r="Y305" s="87" t="s">
        <v>7151</v>
      </c>
      <c r="Z305" s="87" t="s">
        <v>7152</v>
      </c>
      <c r="AA305" s="182" t="s">
        <v>7192</v>
      </c>
    </row>
    <row r="306" spans="1:27" ht="15.75" customHeight="1" x14ac:dyDescent="0.2">
      <c r="A306" s="75" t="s">
        <v>8359</v>
      </c>
      <c r="B306" s="75">
        <v>717150007</v>
      </c>
      <c r="C306" s="75" t="s">
        <v>73</v>
      </c>
      <c r="D306" s="75" t="s">
        <v>764</v>
      </c>
      <c r="E306" s="75" t="s">
        <v>5838</v>
      </c>
      <c r="F306" s="75" t="s">
        <v>765</v>
      </c>
      <c r="G306" s="75" t="s">
        <v>5839</v>
      </c>
      <c r="H306" s="75" t="s">
        <v>766</v>
      </c>
      <c r="I306" s="75" t="s">
        <v>5840</v>
      </c>
      <c r="J306" s="75" t="s">
        <v>767</v>
      </c>
      <c r="K306" s="75" t="s">
        <v>768</v>
      </c>
      <c r="L306" s="75" t="s">
        <v>47</v>
      </c>
      <c r="M306" s="75" t="s">
        <v>769</v>
      </c>
      <c r="N306" s="75" t="s">
        <v>5841</v>
      </c>
      <c r="O306" s="75">
        <v>0</v>
      </c>
      <c r="P306" s="75">
        <v>0</v>
      </c>
      <c r="Q306" s="75" t="s">
        <v>375</v>
      </c>
      <c r="R306" s="75" t="s">
        <v>6681</v>
      </c>
      <c r="S306" s="177">
        <v>37970</v>
      </c>
      <c r="T306" s="182">
        <v>6570</v>
      </c>
      <c r="U306" s="182" t="s">
        <v>7928</v>
      </c>
      <c r="V306" s="181">
        <v>27436015</v>
      </c>
      <c r="W306" s="181">
        <v>160208021</v>
      </c>
      <c r="X306" s="178">
        <v>44408</v>
      </c>
      <c r="Y306" s="87" t="s">
        <v>7151</v>
      </c>
      <c r="Z306" s="87" t="s">
        <v>7152</v>
      </c>
      <c r="AA306" s="182" t="s">
        <v>7264</v>
      </c>
    </row>
    <row r="307" spans="1:27" ht="15.75" customHeight="1" x14ac:dyDescent="0.2">
      <c r="A307" s="75" t="s">
        <v>8359</v>
      </c>
      <c r="B307" s="75">
        <v>717150007</v>
      </c>
      <c r="C307" s="75" t="s">
        <v>73</v>
      </c>
      <c r="D307" s="75" t="s">
        <v>764</v>
      </c>
      <c r="E307" s="75" t="s">
        <v>5838</v>
      </c>
      <c r="F307" s="75" t="s">
        <v>765</v>
      </c>
      <c r="G307" s="75" t="s">
        <v>5839</v>
      </c>
      <c r="H307" s="75" t="s">
        <v>766</v>
      </c>
      <c r="I307" s="75" t="s">
        <v>5840</v>
      </c>
      <c r="J307" s="75" t="s">
        <v>767</v>
      </c>
      <c r="K307" s="75" t="s">
        <v>768</v>
      </c>
      <c r="L307" s="75" t="s">
        <v>47</v>
      </c>
      <c r="M307" s="75" t="s">
        <v>769</v>
      </c>
      <c r="N307" s="75" t="s">
        <v>5841</v>
      </c>
      <c r="O307" s="75">
        <v>0</v>
      </c>
      <c r="P307" s="75">
        <v>0</v>
      </c>
      <c r="Q307" s="75" t="s">
        <v>375</v>
      </c>
      <c r="R307" s="75" t="s">
        <v>6681</v>
      </c>
      <c r="S307" s="177">
        <v>37970</v>
      </c>
      <c r="T307" s="182">
        <v>6570</v>
      </c>
      <c r="U307" s="182" t="s">
        <v>7928</v>
      </c>
      <c r="V307" s="181">
        <v>40083000</v>
      </c>
      <c r="W307" s="181">
        <v>351514980</v>
      </c>
      <c r="X307" s="178">
        <v>44408</v>
      </c>
      <c r="Y307" s="87" t="s">
        <v>7151</v>
      </c>
      <c r="Z307" s="87" t="s">
        <v>7152</v>
      </c>
      <c r="AA307" s="182" t="s">
        <v>8193</v>
      </c>
    </row>
    <row r="308" spans="1:27" ht="15.75" customHeight="1" x14ac:dyDescent="0.2">
      <c r="A308" s="75" t="s">
        <v>8359</v>
      </c>
      <c r="B308" s="75">
        <v>717150007</v>
      </c>
      <c r="C308" s="75" t="s">
        <v>73</v>
      </c>
      <c r="D308" s="75" t="s">
        <v>764</v>
      </c>
      <c r="E308" s="75" t="s">
        <v>5838</v>
      </c>
      <c r="F308" s="75" t="s">
        <v>765</v>
      </c>
      <c r="G308" s="75" t="s">
        <v>5839</v>
      </c>
      <c r="H308" s="75" t="s">
        <v>766</v>
      </c>
      <c r="I308" s="75" t="s">
        <v>5840</v>
      </c>
      <c r="J308" s="75" t="s">
        <v>767</v>
      </c>
      <c r="K308" s="75" t="s">
        <v>768</v>
      </c>
      <c r="L308" s="75" t="s">
        <v>47</v>
      </c>
      <c r="M308" s="75" t="s">
        <v>769</v>
      </c>
      <c r="N308" s="75" t="s">
        <v>5841</v>
      </c>
      <c r="O308" s="75">
        <v>0</v>
      </c>
      <c r="P308" s="75">
        <v>0</v>
      </c>
      <c r="Q308" s="75" t="s">
        <v>375</v>
      </c>
      <c r="R308" s="75" t="s">
        <v>6681</v>
      </c>
      <c r="S308" s="177">
        <v>37970</v>
      </c>
      <c r="T308" s="182">
        <v>6570</v>
      </c>
      <c r="U308" s="182" t="s">
        <v>7928</v>
      </c>
      <c r="V308" s="181">
        <v>13266180</v>
      </c>
      <c r="W308" s="181">
        <v>85699503</v>
      </c>
      <c r="X308" s="178">
        <v>44408</v>
      </c>
      <c r="Y308" s="87" t="s">
        <v>7151</v>
      </c>
      <c r="Z308" s="87" t="s">
        <v>7152</v>
      </c>
      <c r="AA308" s="182" t="s">
        <v>7225</v>
      </c>
    </row>
    <row r="309" spans="1:27" ht="15.75" customHeight="1" x14ac:dyDescent="0.2">
      <c r="A309" s="75" t="s">
        <v>8359</v>
      </c>
      <c r="B309" s="75">
        <v>717150007</v>
      </c>
      <c r="C309" s="75" t="s">
        <v>73</v>
      </c>
      <c r="D309" s="75" t="s">
        <v>764</v>
      </c>
      <c r="E309" s="75" t="s">
        <v>5838</v>
      </c>
      <c r="F309" s="75" t="s">
        <v>765</v>
      </c>
      <c r="G309" s="75" t="s">
        <v>5839</v>
      </c>
      <c r="H309" s="75" t="s">
        <v>766</v>
      </c>
      <c r="I309" s="75" t="s">
        <v>5840</v>
      </c>
      <c r="J309" s="75" t="s">
        <v>767</v>
      </c>
      <c r="K309" s="75" t="s">
        <v>768</v>
      </c>
      <c r="L309" s="75" t="s">
        <v>47</v>
      </c>
      <c r="M309" s="75" t="s">
        <v>769</v>
      </c>
      <c r="N309" s="75" t="s">
        <v>5841</v>
      </c>
      <c r="O309" s="75">
        <v>0</v>
      </c>
      <c r="P309" s="75">
        <v>0</v>
      </c>
      <c r="Q309" s="75" t="s">
        <v>375</v>
      </c>
      <c r="R309" s="75" t="s">
        <v>6681</v>
      </c>
      <c r="S309" s="177">
        <v>37970</v>
      </c>
      <c r="T309" s="182">
        <v>6570</v>
      </c>
      <c r="U309" s="182" t="s">
        <v>7928</v>
      </c>
      <c r="V309" s="181">
        <v>16033200</v>
      </c>
      <c r="W309" s="181">
        <v>136364412</v>
      </c>
      <c r="X309" s="178">
        <v>44408</v>
      </c>
      <c r="Y309" s="87" t="s">
        <v>7151</v>
      </c>
      <c r="Z309" s="87" t="s">
        <v>7152</v>
      </c>
      <c r="AA309" s="182" t="s">
        <v>7220</v>
      </c>
    </row>
    <row r="310" spans="1:27" ht="15.75" customHeight="1" x14ac:dyDescent="0.2">
      <c r="A310" s="75" t="s">
        <v>8359</v>
      </c>
      <c r="B310" s="75">
        <v>717150007</v>
      </c>
      <c r="C310" s="75" t="s">
        <v>73</v>
      </c>
      <c r="D310" s="75" t="s">
        <v>764</v>
      </c>
      <c r="E310" s="75" t="s">
        <v>5838</v>
      </c>
      <c r="F310" s="75" t="s">
        <v>765</v>
      </c>
      <c r="G310" s="75" t="s">
        <v>5839</v>
      </c>
      <c r="H310" s="75" t="s">
        <v>766</v>
      </c>
      <c r="I310" s="75" t="s">
        <v>5840</v>
      </c>
      <c r="J310" s="75" t="s">
        <v>767</v>
      </c>
      <c r="K310" s="75" t="s">
        <v>768</v>
      </c>
      <c r="L310" s="75" t="s">
        <v>47</v>
      </c>
      <c r="M310" s="75" t="s">
        <v>769</v>
      </c>
      <c r="N310" s="75" t="s">
        <v>5841</v>
      </c>
      <c r="O310" s="75">
        <v>0</v>
      </c>
      <c r="P310" s="75">
        <v>0</v>
      </c>
      <c r="Q310" s="75" t="s">
        <v>375</v>
      </c>
      <c r="R310" s="75" t="s">
        <v>6681</v>
      </c>
      <c r="S310" s="177">
        <v>37970</v>
      </c>
      <c r="T310" s="182">
        <v>6570</v>
      </c>
      <c r="U310" s="182" t="s">
        <v>7928</v>
      </c>
      <c r="V310" s="181">
        <v>16033200</v>
      </c>
      <c r="W310" s="181">
        <v>112232400</v>
      </c>
      <c r="X310" s="178">
        <v>44408</v>
      </c>
      <c r="Y310" s="87" t="s">
        <v>7151</v>
      </c>
      <c r="Z310" s="87" t="s">
        <v>7152</v>
      </c>
      <c r="AA310" s="182" t="s">
        <v>8194</v>
      </c>
    </row>
    <row r="311" spans="1:27" ht="15.75" customHeight="1" x14ac:dyDescent="0.2">
      <c r="A311" s="75" t="s">
        <v>8359</v>
      </c>
      <c r="B311" s="75">
        <v>717150007</v>
      </c>
      <c r="C311" s="75" t="s">
        <v>73</v>
      </c>
      <c r="D311" s="75" t="s">
        <v>764</v>
      </c>
      <c r="E311" s="75" t="s">
        <v>5838</v>
      </c>
      <c r="F311" s="75" t="s">
        <v>765</v>
      </c>
      <c r="G311" s="75" t="s">
        <v>5839</v>
      </c>
      <c r="H311" s="75" t="s">
        <v>766</v>
      </c>
      <c r="I311" s="75" t="s">
        <v>5840</v>
      </c>
      <c r="J311" s="75" t="s">
        <v>767</v>
      </c>
      <c r="K311" s="75" t="s">
        <v>768</v>
      </c>
      <c r="L311" s="75" t="s">
        <v>47</v>
      </c>
      <c r="M311" s="75" t="s">
        <v>769</v>
      </c>
      <c r="N311" s="75" t="s">
        <v>5841</v>
      </c>
      <c r="O311" s="75">
        <v>0</v>
      </c>
      <c r="P311" s="75">
        <v>0</v>
      </c>
      <c r="Q311" s="75" t="s">
        <v>375</v>
      </c>
      <c r="R311" s="75" t="s">
        <v>6681</v>
      </c>
      <c r="S311" s="177">
        <v>37970</v>
      </c>
      <c r="T311" s="182">
        <v>6570</v>
      </c>
      <c r="U311" s="182" t="s">
        <v>7928</v>
      </c>
      <c r="V311" s="181">
        <v>9459588</v>
      </c>
      <c r="W311" s="181">
        <v>66217116</v>
      </c>
      <c r="X311" s="178">
        <v>44408</v>
      </c>
      <c r="Y311" s="87" t="s">
        <v>7151</v>
      </c>
      <c r="Z311" s="87" t="s">
        <v>7152</v>
      </c>
      <c r="AA311" s="182" t="s">
        <v>71</v>
      </c>
    </row>
    <row r="312" spans="1:27" ht="15.75" customHeight="1" x14ac:dyDescent="0.2">
      <c r="A312" s="75" t="s">
        <v>8359</v>
      </c>
      <c r="B312" s="75">
        <v>717150007</v>
      </c>
      <c r="C312" s="75" t="s">
        <v>73</v>
      </c>
      <c r="D312" s="75" t="s">
        <v>764</v>
      </c>
      <c r="E312" s="75" t="s">
        <v>5838</v>
      </c>
      <c r="F312" s="75" t="s">
        <v>765</v>
      </c>
      <c r="G312" s="75" t="s">
        <v>5839</v>
      </c>
      <c r="H312" s="75" t="s">
        <v>766</v>
      </c>
      <c r="I312" s="75" t="s">
        <v>5840</v>
      </c>
      <c r="J312" s="75" t="s">
        <v>767</v>
      </c>
      <c r="K312" s="75" t="s">
        <v>768</v>
      </c>
      <c r="L312" s="75" t="s">
        <v>47</v>
      </c>
      <c r="M312" s="75" t="s">
        <v>769</v>
      </c>
      <c r="N312" s="75" t="s">
        <v>5841</v>
      </c>
      <c r="O312" s="75">
        <v>0</v>
      </c>
      <c r="P312" s="75">
        <v>0</v>
      </c>
      <c r="Q312" s="75" t="s">
        <v>375</v>
      </c>
      <c r="R312" s="75" t="s">
        <v>6681</v>
      </c>
      <c r="S312" s="177">
        <v>37970</v>
      </c>
      <c r="T312" s="182">
        <v>6570</v>
      </c>
      <c r="U312" s="182" t="s">
        <v>7928</v>
      </c>
      <c r="V312" s="181">
        <v>12269708</v>
      </c>
      <c r="W312" s="181">
        <v>93851112</v>
      </c>
      <c r="X312" s="178">
        <v>44408</v>
      </c>
      <c r="Y312" s="87" t="s">
        <v>7151</v>
      </c>
      <c r="Z312" s="87" t="s">
        <v>7152</v>
      </c>
      <c r="AA312" s="182" t="s">
        <v>7195</v>
      </c>
    </row>
    <row r="313" spans="1:27" ht="15.75" customHeight="1" x14ac:dyDescent="0.2">
      <c r="A313" s="75" t="s">
        <v>8359</v>
      </c>
      <c r="B313" s="75">
        <v>717150007</v>
      </c>
      <c r="C313" s="75" t="s">
        <v>73</v>
      </c>
      <c r="D313" s="75" t="s">
        <v>764</v>
      </c>
      <c r="E313" s="75" t="s">
        <v>5838</v>
      </c>
      <c r="F313" s="75" t="s">
        <v>765</v>
      </c>
      <c r="G313" s="75" t="s">
        <v>5839</v>
      </c>
      <c r="H313" s="75" t="s">
        <v>766</v>
      </c>
      <c r="I313" s="75" t="s">
        <v>5840</v>
      </c>
      <c r="J313" s="75" t="s">
        <v>767</v>
      </c>
      <c r="K313" s="75" t="s">
        <v>768</v>
      </c>
      <c r="L313" s="75" t="s">
        <v>47</v>
      </c>
      <c r="M313" s="75" t="s">
        <v>769</v>
      </c>
      <c r="N313" s="75" t="s">
        <v>5841</v>
      </c>
      <c r="O313" s="75">
        <v>0</v>
      </c>
      <c r="P313" s="75">
        <v>0</v>
      </c>
      <c r="Q313" s="75" t="s">
        <v>375</v>
      </c>
      <c r="R313" s="75" t="s">
        <v>6681</v>
      </c>
      <c r="S313" s="177">
        <v>37970</v>
      </c>
      <c r="T313" s="182">
        <v>6570</v>
      </c>
      <c r="U313" s="182" t="s">
        <v>7928</v>
      </c>
      <c r="V313" s="181">
        <v>27861564</v>
      </c>
      <c r="W313" s="181">
        <v>221830552</v>
      </c>
      <c r="X313" s="178">
        <v>44408</v>
      </c>
      <c r="Y313" s="87" t="s">
        <v>7151</v>
      </c>
      <c r="Z313" s="87" t="s">
        <v>7152</v>
      </c>
      <c r="AA313" s="182" t="s">
        <v>7196</v>
      </c>
    </row>
    <row r="314" spans="1:27" ht="15.75" customHeight="1" x14ac:dyDescent="0.2">
      <c r="A314" s="75" t="s">
        <v>8359</v>
      </c>
      <c r="B314" s="75">
        <v>717150007</v>
      </c>
      <c r="C314" s="75" t="s">
        <v>73</v>
      </c>
      <c r="D314" s="75" t="s">
        <v>764</v>
      </c>
      <c r="E314" s="75" t="s">
        <v>5838</v>
      </c>
      <c r="F314" s="75" t="s">
        <v>765</v>
      </c>
      <c r="G314" s="75" t="s">
        <v>5839</v>
      </c>
      <c r="H314" s="75" t="s">
        <v>766</v>
      </c>
      <c r="I314" s="75" t="s">
        <v>5840</v>
      </c>
      <c r="J314" s="75" t="s">
        <v>767</v>
      </c>
      <c r="K314" s="75" t="s">
        <v>768</v>
      </c>
      <c r="L314" s="75" t="s">
        <v>47</v>
      </c>
      <c r="M314" s="75" t="s">
        <v>769</v>
      </c>
      <c r="N314" s="75" t="s">
        <v>5841</v>
      </c>
      <c r="O314" s="75">
        <v>0</v>
      </c>
      <c r="P314" s="75">
        <v>0</v>
      </c>
      <c r="Q314" s="75" t="s">
        <v>375</v>
      </c>
      <c r="R314" s="75" t="s">
        <v>6681</v>
      </c>
      <c r="S314" s="177">
        <v>37970</v>
      </c>
      <c r="T314" s="182">
        <v>6570</v>
      </c>
      <c r="U314" s="182" t="s">
        <v>7928</v>
      </c>
      <c r="V314" s="181">
        <v>18277848</v>
      </c>
      <c r="W314" s="181">
        <v>142018877</v>
      </c>
      <c r="X314" s="178">
        <v>44408</v>
      </c>
      <c r="Y314" s="87" t="s">
        <v>7151</v>
      </c>
      <c r="Z314" s="87" t="s">
        <v>7152</v>
      </c>
      <c r="AA314" s="182" t="s">
        <v>7283</v>
      </c>
    </row>
    <row r="315" spans="1:27" ht="15.75" customHeight="1" x14ac:dyDescent="0.2">
      <c r="A315" s="75" t="s">
        <v>8359</v>
      </c>
      <c r="B315" s="75">
        <v>717150007</v>
      </c>
      <c r="C315" s="75" t="s">
        <v>73</v>
      </c>
      <c r="D315" s="75" t="s">
        <v>764</v>
      </c>
      <c r="E315" s="75" t="s">
        <v>5838</v>
      </c>
      <c r="F315" s="75" t="s">
        <v>765</v>
      </c>
      <c r="G315" s="75" t="s">
        <v>5839</v>
      </c>
      <c r="H315" s="75" t="s">
        <v>766</v>
      </c>
      <c r="I315" s="75" t="s">
        <v>5840</v>
      </c>
      <c r="J315" s="75" t="s">
        <v>767</v>
      </c>
      <c r="K315" s="75" t="s">
        <v>768</v>
      </c>
      <c r="L315" s="75" t="s">
        <v>47</v>
      </c>
      <c r="M315" s="75" t="s">
        <v>769</v>
      </c>
      <c r="N315" s="75" t="s">
        <v>5841</v>
      </c>
      <c r="O315" s="75">
        <v>0</v>
      </c>
      <c r="P315" s="75">
        <v>0</v>
      </c>
      <c r="Q315" s="75" t="s">
        <v>375</v>
      </c>
      <c r="R315" s="75" t="s">
        <v>6681</v>
      </c>
      <c r="S315" s="177">
        <v>37970</v>
      </c>
      <c r="T315" s="182">
        <v>6570</v>
      </c>
      <c r="U315" s="182" t="s">
        <v>7928</v>
      </c>
      <c r="V315" s="181">
        <v>62331823</v>
      </c>
      <c r="W315" s="181">
        <v>321921954</v>
      </c>
      <c r="X315" s="178">
        <v>44408</v>
      </c>
      <c r="Y315" s="87" t="s">
        <v>7151</v>
      </c>
      <c r="Z315" s="87" t="s">
        <v>7152</v>
      </c>
      <c r="AA315" s="182" t="s">
        <v>7226</v>
      </c>
    </row>
    <row r="316" spans="1:27" ht="15.75" customHeight="1" x14ac:dyDescent="0.2">
      <c r="A316" s="75" t="s">
        <v>8359</v>
      </c>
      <c r="B316" s="75">
        <v>717150007</v>
      </c>
      <c r="C316" s="75" t="s">
        <v>73</v>
      </c>
      <c r="D316" s="75" t="s">
        <v>764</v>
      </c>
      <c r="E316" s="75" t="s">
        <v>5838</v>
      </c>
      <c r="F316" s="75" t="s">
        <v>765</v>
      </c>
      <c r="G316" s="75" t="s">
        <v>5839</v>
      </c>
      <c r="H316" s="75" t="s">
        <v>766</v>
      </c>
      <c r="I316" s="75" t="s">
        <v>5840</v>
      </c>
      <c r="J316" s="75" t="s">
        <v>767</v>
      </c>
      <c r="K316" s="75" t="s">
        <v>768</v>
      </c>
      <c r="L316" s="75" t="s">
        <v>47</v>
      </c>
      <c r="M316" s="75" t="s">
        <v>769</v>
      </c>
      <c r="N316" s="75" t="s">
        <v>5841</v>
      </c>
      <c r="O316" s="75">
        <v>0</v>
      </c>
      <c r="P316" s="75">
        <v>0</v>
      </c>
      <c r="Q316" s="75" t="s">
        <v>375</v>
      </c>
      <c r="R316" s="75" t="s">
        <v>6681</v>
      </c>
      <c r="S316" s="177">
        <v>37970</v>
      </c>
      <c r="T316" s="182">
        <v>6570</v>
      </c>
      <c r="U316" s="182" t="s">
        <v>7928</v>
      </c>
      <c r="V316" s="181">
        <v>13100676</v>
      </c>
      <c r="W316" s="181">
        <v>101091912</v>
      </c>
      <c r="X316" s="178">
        <v>44408</v>
      </c>
      <c r="Y316" s="87" t="s">
        <v>7151</v>
      </c>
      <c r="Z316" s="87" t="s">
        <v>7152</v>
      </c>
      <c r="AA316" s="182" t="s">
        <v>7284</v>
      </c>
    </row>
    <row r="317" spans="1:27" ht="15.75" customHeight="1" x14ac:dyDescent="0.2">
      <c r="A317" s="75" t="s">
        <v>8359</v>
      </c>
      <c r="B317" s="75">
        <v>717150007</v>
      </c>
      <c r="C317" s="75" t="s">
        <v>73</v>
      </c>
      <c r="D317" s="75" t="s">
        <v>764</v>
      </c>
      <c r="E317" s="75" t="s">
        <v>5838</v>
      </c>
      <c r="F317" s="75" t="s">
        <v>765</v>
      </c>
      <c r="G317" s="75" t="s">
        <v>5839</v>
      </c>
      <c r="H317" s="75" t="s">
        <v>766</v>
      </c>
      <c r="I317" s="75" t="s">
        <v>5840</v>
      </c>
      <c r="J317" s="75" t="s">
        <v>767</v>
      </c>
      <c r="K317" s="75" t="s">
        <v>768</v>
      </c>
      <c r="L317" s="75" t="s">
        <v>47</v>
      </c>
      <c r="M317" s="75" t="s">
        <v>769</v>
      </c>
      <c r="N317" s="75" t="s">
        <v>5841</v>
      </c>
      <c r="O317" s="75">
        <v>0</v>
      </c>
      <c r="P317" s="75">
        <v>0</v>
      </c>
      <c r="Q317" s="75" t="s">
        <v>375</v>
      </c>
      <c r="R317" s="75" t="s">
        <v>6681</v>
      </c>
      <c r="S317" s="177">
        <v>37970</v>
      </c>
      <c r="T317" s="182">
        <v>6570</v>
      </c>
      <c r="U317" s="182" t="s">
        <v>7928</v>
      </c>
      <c r="V317" s="181">
        <v>66979825</v>
      </c>
      <c r="W317" s="181">
        <v>347171539</v>
      </c>
      <c r="X317" s="178">
        <v>44408</v>
      </c>
      <c r="Y317" s="87" t="s">
        <v>7151</v>
      </c>
      <c r="Z317" s="87" t="s">
        <v>7152</v>
      </c>
      <c r="AA317" s="182" t="s">
        <v>7169</v>
      </c>
    </row>
    <row r="318" spans="1:27" ht="15.75" customHeight="1" x14ac:dyDescent="0.2">
      <c r="A318" s="75" t="s">
        <v>8359</v>
      </c>
      <c r="B318" s="75">
        <v>717150007</v>
      </c>
      <c r="C318" s="75" t="s">
        <v>73</v>
      </c>
      <c r="D318" s="75" t="s">
        <v>764</v>
      </c>
      <c r="E318" s="75" t="s">
        <v>5838</v>
      </c>
      <c r="F318" s="75" t="s">
        <v>765</v>
      </c>
      <c r="G318" s="75" t="s">
        <v>5839</v>
      </c>
      <c r="H318" s="75" t="s">
        <v>766</v>
      </c>
      <c r="I318" s="75" t="s">
        <v>5840</v>
      </c>
      <c r="J318" s="75" t="s">
        <v>767</v>
      </c>
      <c r="K318" s="75" t="s">
        <v>768</v>
      </c>
      <c r="L318" s="75" t="s">
        <v>47</v>
      </c>
      <c r="M318" s="75" t="s">
        <v>769</v>
      </c>
      <c r="N318" s="75" t="s">
        <v>5841</v>
      </c>
      <c r="O318" s="75">
        <v>0</v>
      </c>
      <c r="P318" s="75">
        <v>0</v>
      </c>
      <c r="Q318" s="75" t="s">
        <v>375</v>
      </c>
      <c r="R318" s="75" t="s">
        <v>6681</v>
      </c>
      <c r="S318" s="177">
        <v>37970</v>
      </c>
      <c r="T318" s="182">
        <v>6570</v>
      </c>
      <c r="U318" s="182" t="s">
        <v>7928</v>
      </c>
      <c r="V318" s="181">
        <v>37877142</v>
      </c>
      <c r="W318" s="181">
        <v>348541490</v>
      </c>
      <c r="X318" s="178">
        <v>44408</v>
      </c>
      <c r="Y318" s="87" t="s">
        <v>7151</v>
      </c>
      <c r="Z318" s="87" t="s">
        <v>7152</v>
      </c>
      <c r="AA318" s="182" t="s">
        <v>7235</v>
      </c>
    </row>
    <row r="319" spans="1:27" ht="15.75" customHeight="1" x14ac:dyDescent="0.2">
      <c r="A319" s="75" t="s">
        <v>8359</v>
      </c>
      <c r="B319" s="75">
        <v>717150007</v>
      </c>
      <c r="C319" s="75" t="s">
        <v>73</v>
      </c>
      <c r="D319" s="75" t="s">
        <v>764</v>
      </c>
      <c r="E319" s="75" t="s">
        <v>5838</v>
      </c>
      <c r="F319" s="75" t="s">
        <v>765</v>
      </c>
      <c r="G319" s="75" t="s">
        <v>5839</v>
      </c>
      <c r="H319" s="75" t="s">
        <v>766</v>
      </c>
      <c r="I319" s="75" t="s">
        <v>5840</v>
      </c>
      <c r="J319" s="75" t="s">
        <v>767</v>
      </c>
      <c r="K319" s="75" t="s">
        <v>768</v>
      </c>
      <c r="L319" s="75" t="s">
        <v>47</v>
      </c>
      <c r="M319" s="75" t="s">
        <v>769</v>
      </c>
      <c r="N319" s="75" t="s">
        <v>5841</v>
      </c>
      <c r="O319" s="75">
        <v>0</v>
      </c>
      <c r="P319" s="75">
        <v>0</v>
      </c>
      <c r="Q319" s="75" t="s">
        <v>375</v>
      </c>
      <c r="R319" s="75" t="s">
        <v>6681</v>
      </c>
      <c r="S319" s="177">
        <v>37970</v>
      </c>
      <c r="T319" s="182">
        <v>6570</v>
      </c>
      <c r="U319" s="182" t="s">
        <v>7928</v>
      </c>
      <c r="V319" s="181">
        <v>42006984</v>
      </c>
      <c r="W319" s="181">
        <v>203630260</v>
      </c>
      <c r="X319" s="178">
        <v>44408</v>
      </c>
      <c r="Y319" s="87" t="s">
        <v>7151</v>
      </c>
      <c r="Z319" s="87" t="s">
        <v>7152</v>
      </c>
      <c r="AA319" s="182" t="s">
        <v>7236</v>
      </c>
    </row>
    <row r="320" spans="1:27" ht="15.75" customHeight="1" x14ac:dyDescent="0.2">
      <c r="A320" s="75" t="s">
        <v>8359</v>
      </c>
      <c r="B320" s="75">
        <v>717150007</v>
      </c>
      <c r="C320" s="75" t="s">
        <v>73</v>
      </c>
      <c r="D320" s="75" t="s">
        <v>764</v>
      </c>
      <c r="E320" s="75" t="s">
        <v>5838</v>
      </c>
      <c r="F320" s="75" t="s">
        <v>765</v>
      </c>
      <c r="G320" s="75" t="s">
        <v>5839</v>
      </c>
      <c r="H320" s="75" t="s">
        <v>766</v>
      </c>
      <c r="I320" s="75" t="s">
        <v>5840</v>
      </c>
      <c r="J320" s="75" t="s">
        <v>767</v>
      </c>
      <c r="K320" s="75" t="s">
        <v>768</v>
      </c>
      <c r="L320" s="75" t="s">
        <v>47</v>
      </c>
      <c r="M320" s="75" t="s">
        <v>769</v>
      </c>
      <c r="N320" s="75" t="s">
        <v>5841</v>
      </c>
      <c r="O320" s="75">
        <v>0</v>
      </c>
      <c r="P320" s="75">
        <v>0</v>
      </c>
      <c r="Q320" s="75" t="s">
        <v>375</v>
      </c>
      <c r="R320" s="75" t="s">
        <v>6681</v>
      </c>
      <c r="S320" s="177">
        <v>37970</v>
      </c>
      <c r="T320" s="182">
        <v>6570</v>
      </c>
      <c r="U320" s="182" t="s">
        <v>7928</v>
      </c>
      <c r="V320" s="181">
        <v>0</v>
      </c>
      <c r="W320" s="181">
        <v>12750704</v>
      </c>
      <c r="X320" s="178">
        <v>44408</v>
      </c>
      <c r="Y320" s="87" t="s">
        <v>7151</v>
      </c>
      <c r="Z320" s="87" t="s">
        <v>7152</v>
      </c>
      <c r="AA320" s="182" t="s">
        <v>7237</v>
      </c>
    </row>
    <row r="321" spans="1:27" ht="15.75" customHeight="1" x14ac:dyDescent="0.2">
      <c r="A321" s="75" t="s">
        <v>8359</v>
      </c>
      <c r="B321" s="75">
        <v>717150007</v>
      </c>
      <c r="C321" s="75" t="s">
        <v>73</v>
      </c>
      <c r="D321" s="75" t="s">
        <v>764</v>
      </c>
      <c r="E321" s="75" t="s">
        <v>5838</v>
      </c>
      <c r="F321" s="75" t="s">
        <v>765</v>
      </c>
      <c r="G321" s="75" t="s">
        <v>5839</v>
      </c>
      <c r="H321" s="75" t="s">
        <v>766</v>
      </c>
      <c r="I321" s="75" t="s">
        <v>5840</v>
      </c>
      <c r="J321" s="75" t="s">
        <v>767</v>
      </c>
      <c r="K321" s="75" t="s">
        <v>768</v>
      </c>
      <c r="L321" s="75" t="s">
        <v>47</v>
      </c>
      <c r="M321" s="75" t="s">
        <v>769</v>
      </c>
      <c r="N321" s="75" t="s">
        <v>5841</v>
      </c>
      <c r="O321" s="75">
        <v>0</v>
      </c>
      <c r="P321" s="75">
        <v>0</v>
      </c>
      <c r="Q321" s="75" t="s">
        <v>375</v>
      </c>
      <c r="R321" s="75" t="s">
        <v>6681</v>
      </c>
      <c r="S321" s="177">
        <v>37970</v>
      </c>
      <c r="T321" s="182">
        <v>6570</v>
      </c>
      <c r="U321" s="182" t="s">
        <v>7928</v>
      </c>
      <c r="V321" s="181">
        <v>7311120</v>
      </c>
      <c r="W321" s="181">
        <v>57940764</v>
      </c>
      <c r="X321" s="178">
        <v>44408</v>
      </c>
      <c r="Y321" s="87" t="s">
        <v>7151</v>
      </c>
      <c r="Z321" s="87" t="s">
        <v>7152</v>
      </c>
      <c r="AA321" s="182" t="s">
        <v>7249</v>
      </c>
    </row>
    <row r="322" spans="1:27" ht="15.75" customHeight="1" x14ac:dyDescent="0.2">
      <c r="A322" s="75" t="s">
        <v>8359</v>
      </c>
      <c r="B322" s="75">
        <v>717150007</v>
      </c>
      <c r="C322" s="75" t="s">
        <v>73</v>
      </c>
      <c r="D322" s="75" t="s">
        <v>764</v>
      </c>
      <c r="E322" s="75" t="s">
        <v>5838</v>
      </c>
      <c r="F322" s="75" t="s">
        <v>765</v>
      </c>
      <c r="G322" s="75" t="s">
        <v>5839</v>
      </c>
      <c r="H322" s="75" t="s">
        <v>766</v>
      </c>
      <c r="I322" s="75" t="s">
        <v>5840</v>
      </c>
      <c r="J322" s="75" t="s">
        <v>767</v>
      </c>
      <c r="K322" s="75" t="s">
        <v>768</v>
      </c>
      <c r="L322" s="75" t="s">
        <v>47</v>
      </c>
      <c r="M322" s="75" t="s">
        <v>769</v>
      </c>
      <c r="N322" s="75" t="s">
        <v>5841</v>
      </c>
      <c r="O322" s="75">
        <v>0</v>
      </c>
      <c r="P322" s="75">
        <v>0</v>
      </c>
      <c r="Q322" s="75" t="s">
        <v>375</v>
      </c>
      <c r="R322" s="75" t="s">
        <v>6681</v>
      </c>
      <c r="S322" s="177">
        <v>37970</v>
      </c>
      <c r="T322" s="182">
        <v>6570</v>
      </c>
      <c r="U322" s="182" t="s">
        <v>7928</v>
      </c>
      <c r="V322" s="181">
        <v>91947816</v>
      </c>
      <c r="W322" s="181">
        <v>419182842</v>
      </c>
      <c r="X322" s="178">
        <v>44408</v>
      </c>
      <c r="Y322" s="87" t="s">
        <v>7151</v>
      </c>
      <c r="Z322" s="87" t="s">
        <v>7152</v>
      </c>
      <c r="AA322" s="182" t="s">
        <v>7203</v>
      </c>
    </row>
    <row r="323" spans="1:27" ht="15.75" customHeight="1" x14ac:dyDescent="0.2">
      <c r="A323" s="75" t="s">
        <v>8359</v>
      </c>
      <c r="B323" s="75">
        <v>717150007</v>
      </c>
      <c r="C323" s="75" t="s">
        <v>73</v>
      </c>
      <c r="D323" s="75" t="s">
        <v>764</v>
      </c>
      <c r="E323" s="75" t="s">
        <v>5838</v>
      </c>
      <c r="F323" s="75" t="s">
        <v>765</v>
      </c>
      <c r="G323" s="75" t="s">
        <v>5839</v>
      </c>
      <c r="H323" s="75" t="s">
        <v>766</v>
      </c>
      <c r="I323" s="75" t="s">
        <v>5840</v>
      </c>
      <c r="J323" s="75" t="s">
        <v>767</v>
      </c>
      <c r="K323" s="75" t="s">
        <v>768</v>
      </c>
      <c r="L323" s="75" t="s">
        <v>47</v>
      </c>
      <c r="M323" s="75" t="s">
        <v>769</v>
      </c>
      <c r="N323" s="75" t="s">
        <v>5841</v>
      </c>
      <c r="O323" s="75">
        <v>0</v>
      </c>
      <c r="P323" s="75">
        <v>0</v>
      </c>
      <c r="Q323" s="75" t="s">
        <v>375</v>
      </c>
      <c r="R323" s="75" t="s">
        <v>6681</v>
      </c>
      <c r="S323" s="177">
        <v>37970</v>
      </c>
      <c r="T323" s="182">
        <v>6570</v>
      </c>
      <c r="U323" s="182" t="s">
        <v>7928</v>
      </c>
      <c r="V323" s="181">
        <v>60969260</v>
      </c>
      <c r="W323" s="181">
        <v>380023188</v>
      </c>
      <c r="X323" s="178">
        <v>44408</v>
      </c>
      <c r="Y323" s="87" t="s">
        <v>7151</v>
      </c>
      <c r="Z323" s="87" t="s">
        <v>7152</v>
      </c>
      <c r="AA323" s="182" t="s">
        <v>7268</v>
      </c>
    </row>
    <row r="324" spans="1:27" ht="15.75" customHeight="1" x14ac:dyDescent="0.2">
      <c r="A324" s="75" t="s">
        <v>8359</v>
      </c>
      <c r="B324" s="75">
        <v>717150007</v>
      </c>
      <c r="C324" s="75" t="s">
        <v>73</v>
      </c>
      <c r="D324" s="75" t="s">
        <v>764</v>
      </c>
      <c r="E324" s="75" t="s">
        <v>5838</v>
      </c>
      <c r="F324" s="75" t="s">
        <v>765</v>
      </c>
      <c r="G324" s="75" t="s">
        <v>5839</v>
      </c>
      <c r="H324" s="75" t="s">
        <v>766</v>
      </c>
      <c r="I324" s="75" t="s">
        <v>5840</v>
      </c>
      <c r="J324" s="75" t="s">
        <v>767</v>
      </c>
      <c r="K324" s="75" t="s">
        <v>768</v>
      </c>
      <c r="L324" s="75" t="s">
        <v>47</v>
      </c>
      <c r="M324" s="75" t="s">
        <v>769</v>
      </c>
      <c r="N324" s="75" t="s">
        <v>5841</v>
      </c>
      <c r="O324" s="75">
        <v>0</v>
      </c>
      <c r="P324" s="75">
        <v>0</v>
      </c>
      <c r="Q324" s="75" t="s">
        <v>375</v>
      </c>
      <c r="R324" s="75" t="s">
        <v>6681</v>
      </c>
      <c r="S324" s="177">
        <v>37970</v>
      </c>
      <c r="T324" s="182">
        <v>6570</v>
      </c>
      <c r="U324" s="182" t="s">
        <v>7928</v>
      </c>
      <c r="V324" s="181">
        <v>21024180</v>
      </c>
      <c r="W324" s="181">
        <v>125755456</v>
      </c>
      <c r="X324" s="178">
        <v>44408</v>
      </c>
      <c r="Y324" s="87" t="s">
        <v>7151</v>
      </c>
      <c r="Z324" s="87" t="s">
        <v>7152</v>
      </c>
      <c r="AA324" s="182" t="s">
        <v>7205</v>
      </c>
    </row>
    <row r="325" spans="1:27" ht="15.75" customHeight="1" x14ac:dyDescent="0.2">
      <c r="A325" s="75" t="s">
        <v>8359</v>
      </c>
      <c r="B325" s="75">
        <v>717150007</v>
      </c>
      <c r="C325" s="75" t="s">
        <v>73</v>
      </c>
      <c r="D325" s="75" t="s">
        <v>764</v>
      </c>
      <c r="E325" s="75" t="s">
        <v>5838</v>
      </c>
      <c r="F325" s="75" t="s">
        <v>765</v>
      </c>
      <c r="G325" s="75" t="s">
        <v>5839</v>
      </c>
      <c r="H325" s="75" t="s">
        <v>766</v>
      </c>
      <c r="I325" s="75" t="s">
        <v>5840</v>
      </c>
      <c r="J325" s="75" t="s">
        <v>767</v>
      </c>
      <c r="K325" s="75" t="s">
        <v>768</v>
      </c>
      <c r="L325" s="75" t="s">
        <v>47</v>
      </c>
      <c r="M325" s="75" t="s">
        <v>769</v>
      </c>
      <c r="N325" s="75" t="s">
        <v>5841</v>
      </c>
      <c r="O325" s="75">
        <v>0</v>
      </c>
      <c r="P325" s="75">
        <v>0</v>
      </c>
      <c r="Q325" s="75" t="s">
        <v>375</v>
      </c>
      <c r="R325" s="75" t="s">
        <v>6681</v>
      </c>
      <c r="S325" s="177">
        <v>37970</v>
      </c>
      <c r="T325" s="182">
        <v>6570</v>
      </c>
      <c r="U325" s="182" t="s">
        <v>7928</v>
      </c>
      <c r="V325" s="181">
        <v>58295508</v>
      </c>
      <c r="W325" s="181">
        <v>521030788</v>
      </c>
      <c r="X325" s="178">
        <v>44408</v>
      </c>
      <c r="Y325" s="87" t="s">
        <v>7151</v>
      </c>
      <c r="Z325" s="87" t="s">
        <v>7152</v>
      </c>
      <c r="AA325" s="182" t="s">
        <v>5877</v>
      </c>
    </row>
    <row r="326" spans="1:27" ht="15.75" customHeight="1" x14ac:dyDescent="0.2">
      <c r="A326" s="75" t="s">
        <v>8359</v>
      </c>
      <c r="B326" s="75">
        <v>717150007</v>
      </c>
      <c r="C326" s="75" t="s">
        <v>73</v>
      </c>
      <c r="D326" s="75" t="s">
        <v>764</v>
      </c>
      <c r="E326" s="75" t="s">
        <v>5838</v>
      </c>
      <c r="F326" s="75" t="s">
        <v>765</v>
      </c>
      <c r="G326" s="75" t="s">
        <v>5839</v>
      </c>
      <c r="H326" s="75" t="s">
        <v>766</v>
      </c>
      <c r="I326" s="75" t="s">
        <v>5840</v>
      </c>
      <c r="J326" s="75" t="s">
        <v>767</v>
      </c>
      <c r="K326" s="75" t="s">
        <v>768</v>
      </c>
      <c r="L326" s="75" t="s">
        <v>47</v>
      </c>
      <c r="M326" s="75" t="s">
        <v>769</v>
      </c>
      <c r="N326" s="75" t="s">
        <v>5841</v>
      </c>
      <c r="O326" s="75">
        <v>0</v>
      </c>
      <c r="P326" s="75">
        <v>0</v>
      </c>
      <c r="Q326" s="75" t="s">
        <v>375</v>
      </c>
      <c r="R326" s="75" t="s">
        <v>6681</v>
      </c>
      <c r="S326" s="177">
        <v>37970</v>
      </c>
      <c r="T326" s="182">
        <v>6570</v>
      </c>
      <c r="U326" s="182" t="s">
        <v>7928</v>
      </c>
      <c r="V326" s="181">
        <v>24691128</v>
      </c>
      <c r="W326" s="181">
        <v>185400684</v>
      </c>
      <c r="X326" s="178">
        <v>44408</v>
      </c>
      <c r="Y326" s="87" t="s">
        <v>7151</v>
      </c>
      <c r="Z326" s="87" t="s">
        <v>7152</v>
      </c>
      <c r="AA326" s="182" t="s">
        <v>7170</v>
      </c>
    </row>
    <row r="327" spans="1:27" ht="15.75" customHeight="1" x14ac:dyDescent="0.2">
      <c r="A327" s="75" t="s">
        <v>8382</v>
      </c>
      <c r="B327" s="75">
        <v>714523007</v>
      </c>
      <c r="C327" s="75" t="s">
        <v>73</v>
      </c>
      <c r="D327" s="75" t="s">
        <v>914</v>
      </c>
      <c r="E327" s="75" t="s">
        <v>6991</v>
      </c>
      <c r="F327" s="75" t="s">
        <v>915</v>
      </c>
      <c r="G327" s="75" t="s">
        <v>916</v>
      </c>
      <c r="H327" s="75" t="s">
        <v>917</v>
      </c>
      <c r="I327" s="75" t="s">
        <v>5828</v>
      </c>
      <c r="J327" s="75" t="s">
        <v>918</v>
      </c>
      <c r="K327" s="75" t="s">
        <v>919</v>
      </c>
      <c r="L327" s="75" t="s">
        <v>47</v>
      </c>
      <c r="M327" s="75" t="s">
        <v>920</v>
      </c>
      <c r="N327" s="75" t="s">
        <v>5829</v>
      </c>
      <c r="O327" s="75" t="s">
        <v>5830</v>
      </c>
      <c r="P327" s="75">
        <v>0</v>
      </c>
      <c r="Q327" s="75">
        <v>93401</v>
      </c>
      <c r="R327" s="75" t="s">
        <v>6992</v>
      </c>
      <c r="S327" s="177">
        <v>37970</v>
      </c>
      <c r="T327" s="182">
        <v>6580</v>
      </c>
      <c r="U327" s="182"/>
      <c r="V327" s="181">
        <v>34157612</v>
      </c>
      <c r="W327" s="181">
        <v>280396707</v>
      </c>
      <c r="X327" s="178">
        <v>44408</v>
      </c>
      <c r="Y327" s="87" t="s">
        <v>7151</v>
      </c>
      <c r="Z327" s="87" t="s">
        <v>7152</v>
      </c>
      <c r="AA327" s="182" t="s">
        <v>7210</v>
      </c>
    </row>
    <row r="328" spans="1:27" ht="15.75" customHeight="1" x14ac:dyDescent="0.2">
      <c r="A328" s="75" t="s">
        <v>5335</v>
      </c>
      <c r="B328" s="75" t="s">
        <v>7143</v>
      </c>
      <c r="C328" s="75" t="s">
        <v>140</v>
      </c>
      <c r="D328" s="75" t="s">
        <v>5336</v>
      </c>
      <c r="E328" s="75" t="s">
        <v>26</v>
      </c>
      <c r="F328" s="75" t="s">
        <v>5275</v>
      </c>
      <c r="G328" s="75" t="s">
        <v>28</v>
      </c>
      <c r="H328" s="75">
        <v>0</v>
      </c>
      <c r="I328" s="75">
        <v>0</v>
      </c>
      <c r="J328" s="75" t="s">
        <v>6310</v>
      </c>
      <c r="K328" s="75" t="s">
        <v>5337</v>
      </c>
      <c r="L328" s="75" t="s">
        <v>313</v>
      </c>
      <c r="M328" s="75" t="s">
        <v>5338</v>
      </c>
      <c r="N328" s="75" t="s">
        <v>6052</v>
      </c>
      <c r="O328" s="75" t="s">
        <v>6053</v>
      </c>
      <c r="P328" s="75">
        <v>0</v>
      </c>
      <c r="Q328" s="75" t="s">
        <v>259</v>
      </c>
      <c r="R328" s="75" t="s">
        <v>6611</v>
      </c>
      <c r="S328" s="177">
        <v>37970</v>
      </c>
      <c r="T328" s="182">
        <v>6650</v>
      </c>
      <c r="U328" s="182" t="s">
        <v>7934</v>
      </c>
      <c r="V328" s="181">
        <v>14239033</v>
      </c>
      <c r="W328" s="181">
        <v>58636498</v>
      </c>
      <c r="X328" s="178">
        <v>44408</v>
      </c>
      <c r="Y328" s="87" t="s">
        <v>7151</v>
      </c>
      <c r="Z328" s="87" t="s">
        <v>7152</v>
      </c>
      <c r="AA328" s="182" t="s">
        <v>7285</v>
      </c>
    </row>
    <row r="329" spans="1:27" ht="15.75" customHeight="1" x14ac:dyDescent="0.2">
      <c r="A329" s="75" t="s">
        <v>5237</v>
      </c>
      <c r="B329" s="75">
        <v>703553001</v>
      </c>
      <c r="C329" s="75" t="s">
        <v>128</v>
      </c>
      <c r="D329" s="75" t="s">
        <v>8102</v>
      </c>
      <c r="E329" s="75" t="s">
        <v>6751</v>
      </c>
      <c r="F329" s="75" t="s">
        <v>5238</v>
      </c>
      <c r="G329" s="75" t="s">
        <v>28</v>
      </c>
      <c r="H329" s="75" t="s">
        <v>6490</v>
      </c>
      <c r="I329" s="75" t="s">
        <v>6490</v>
      </c>
      <c r="J329" s="75" t="s">
        <v>6701</v>
      </c>
      <c r="K329" s="75" t="s">
        <v>6014</v>
      </c>
      <c r="L329" s="75" t="s">
        <v>5594</v>
      </c>
      <c r="M329" s="75" t="s">
        <v>1004</v>
      </c>
      <c r="N329" s="75" t="s">
        <v>5239</v>
      </c>
      <c r="O329" s="75" t="s">
        <v>6702</v>
      </c>
      <c r="P329" s="75" t="s">
        <v>6015</v>
      </c>
      <c r="Q329" s="75" t="s">
        <v>5225</v>
      </c>
      <c r="R329" s="75" t="s">
        <v>6752</v>
      </c>
      <c r="S329" s="177">
        <v>37970</v>
      </c>
      <c r="T329" s="182">
        <v>6690</v>
      </c>
      <c r="U329" s="182" t="s">
        <v>7934</v>
      </c>
      <c r="V329" s="181">
        <v>0</v>
      </c>
      <c r="W329" s="181">
        <v>95902895</v>
      </c>
      <c r="X329" s="178">
        <v>44408</v>
      </c>
      <c r="Y329" s="87" t="s">
        <v>7151</v>
      </c>
      <c r="Z329" s="87" t="s">
        <v>7152</v>
      </c>
      <c r="AA329" s="182" t="s">
        <v>7207</v>
      </c>
    </row>
    <row r="330" spans="1:27" ht="15.75" customHeight="1" x14ac:dyDescent="0.2">
      <c r="A330" s="75" t="s">
        <v>8503</v>
      </c>
      <c r="B330" s="75">
        <v>714792008</v>
      </c>
      <c r="C330" s="75" t="s">
        <v>1410</v>
      </c>
      <c r="D330" s="75" t="s">
        <v>1960</v>
      </c>
      <c r="E330" s="75" t="s">
        <v>5691</v>
      </c>
      <c r="F330" s="75" t="s">
        <v>1961</v>
      </c>
      <c r="G330" s="75" t="s">
        <v>8128</v>
      </c>
      <c r="H330" s="75" t="s">
        <v>1962</v>
      </c>
      <c r="I330" s="75" t="s">
        <v>8129</v>
      </c>
      <c r="J330" s="75" t="s">
        <v>8130</v>
      </c>
      <c r="K330" s="75" t="s">
        <v>5813</v>
      </c>
      <c r="L330" s="75" t="s">
        <v>5588</v>
      </c>
      <c r="M330" s="75" t="s">
        <v>1964</v>
      </c>
      <c r="N330" s="75" t="s">
        <v>1963</v>
      </c>
      <c r="O330" s="75" t="s">
        <v>5717</v>
      </c>
      <c r="P330" s="75" t="s">
        <v>5812</v>
      </c>
      <c r="Q330" s="75" t="s">
        <v>1147</v>
      </c>
      <c r="R330" s="75" t="s">
        <v>6381</v>
      </c>
      <c r="S330" s="177">
        <v>37970</v>
      </c>
      <c r="T330" s="182">
        <v>6740</v>
      </c>
      <c r="U330" s="182" t="s">
        <v>7934</v>
      </c>
      <c r="V330" s="181">
        <v>23264267</v>
      </c>
      <c r="W330" s="181">
        <v>162252243</v>
      </c>
      <c r="X330" s="178">
        <v>44408</v>
      </c>
      <c r="Y330" s="87" t="s">
        <v>7151</v>
      </c>
      <c r="Z330" s="87" t="s">
        <v>7152</v>
      </c>
      <c r="AA330" s="182" t="s">
        <v>7183</v>
      </c>
    </row>
    <row r="331" spans="1:27" ht="15.75" customHeight="1" x14ac:dyDescent="0.2">
      <c r="A331" s="75" t="s">
        <v>8503</v>
      </c>
      <c r="B331" s="75">
        <v>714792008</v>
      </c>
      <c r="C331" s="75" t="s">
        <v>1410</v>
      </c>
      <c r="D331" s="75" t="s">
        <v>1960</v>
      </c>
      <c r="E331" s="75" t="s">
        <v>5691</v>
      </c>
      <c r="F331" s="75" t="s">
        <v>1961</v>
      </c>
      <c r="G331" s="75" t="s">
        <v>8128</v>
      </c>
      <c r="H331" s="75" t="s">
        <v>1962</v>
      </c>
      <c r="I331" s="75" t="s">
        <v>8129</v>
      </c>
      <c r="J331" s="75" t="s">
        <v>8130</v>
      </c>
      <c r="K331" s="75" t="s">
        <v>5813</v>
      </c>
      <c r="L331" s="75" t="s">
        <v>5588</v>
      </c>
      <c r="M331" s="75" t="s">
        <v>1964</v>
      </c>
      <c r="N331" s="75" t="s">
        <v>1963</v>
      </c>
      <c r="O331" s="75" t="s">
        <v>5717</v>
      </c>
      <c r="P331" s="75" t="s">
        <v>5812</v>
      </c>
      <c r="Q331" s="75" t="s">
        <v>1147</v>
      </c>
      <c r="R331" s="75" t="s">
        <v>6381</v>
      </c>
      <c r="S331" s="177">
        <v>37970</v>
      </c>
      <c r="T331" s="182">
        <v>6740</v>
      </c>
      <c r="U331" s="182" t="s">
        <v>7934</v>
      </c>
      <c r="V331" s="181">
        <v>21048188</v>
      </c>
      <c r="W331" s="181">
        <v>133792615</v>
      </c>
      <c r="X331" s="178">
        <v>44408</v>
      </c>
      <c r="Y331" s="87" t="s">
        <v>7151</v>
      </c>
      <c r="Z331" s="87" t="s">
        <v>7152</v>
      </c>
      <c r="AA331" s="182" t="s">
        <v>7153</v>
      </c>
    </row>
    <row r="332" spans="1:27" ht="15.75" customHeight="1" x14ac:dyDescent="0.2">
      <c r="A332" s="75" t="s">
        <v>8503</v>
      </c>
      <c r="B332" s="75">
        <v>714792008</v>
      </c>
      <c r="C332" s="75" t="s">
        <v>1410</v>
      </c>
      <c r="D332" s="75" t="s">
        <v>1960</v>
      </c>
      <c r="E332" s="75" t="s">
        <v>5691</v>
      </c>
      <c r="F332" s="75" t="s">
        <v>1961</v>
      </c>
      <c r="G332" s="75" t="s">
        <v>8128</v>
      </c>
      <c r="H332" s="75" t="s">
        <v>1962</v>
      </c>
      <c r="I332" s="75" t="s">
        <v>8129</v>
      </c>
      <c r="J332" s="75" t="s">
        <v>8130</v>
      </c>
      <c r="K332" s="75" t="s">
        <v>5813</v>
      </c>
      <c r="L332" s="75" t="s">
        <v>5588</v>
      </c>
      <c r="M332" s="75" t="s">
        <v>1964</v>
      </c>
      <c r="N332" s="75" t="s">
        <v>1963</v>
      </c>
      <c r="O332" s="75" t="s">
        <v>5717</v>
      </c>
      <c r="P332" s="75" t="s">
        <v>5812</v>
      </c>
      <c r="Q332" s="75" t="s">
        <v>1147</v>
      </c>
      <c r="R332" s="75" t="s">
        <v>6381</v>
      </c>
      <c r="S332" s="177">
        <v>37970</v>
      </c>
      <c r="T332" s="182">
        <v>6740</v>
      </c>
      <c r="U332" s="182" t="s">
        <v>7934</v>
      </c>
      <c r="V332" s="181">
        <v>25868008</v>
      </c>
      <c r="W332" s="181">
        <v>178748944</v>
      </c>
      <c r="X332" s="178">
        <v>44408</v>
      </c>
      <c r="Y332" s="87" t="s">
        <v>7151</v>
      </c>
      <c r="Z332" s="87" t="s">
        <v>7152</v>
      </c>
      <c r="AA332" s="182" t="s">
        <v>7197</v>
      </c>
    </row>
    <row r="333" spans="1:27" ht="15.75" customHeight="1" x14ac:dyDescent="0.2">
      <c r="A333" s="75" t="s">
        <v>8503</v>
      </c>
      <c r="B333" s="75">
        <v>714792008</v>
      </c>
      <c r="C333" s="75" t="s">
        <v>1410</v>
      </c>
      <c r="D333" s="75" t="s">
        <v>1960</v>
      </c>
      <c r="E333" s="75" t="s">
        <v>5691</v>
      </c>
      <c r="F333" s="75" t="s">
        <v>1961</v>
      </c>
      <c r="G333" s="75" t="s">
        <v>8128</v>
      </c>
      <c r="H333" s="75" t="s">
        <v>1962</v>
      </c>
      <c r="I333" s="75" t="s">
        <v>8129</v>
      </c>
      <c r="J333" s="75" t="s">
        <v>8130</v>
      </c>
      <c r="K333" s="75" t="s">
        <v>5813</v>
      </c>
      <c r="L333" s="75" t="s">
        <v>5588</v>
      </c>
      <c r="M333" s="75" t="s">
        <v>1964</v>
      </c>
      <c r="N333" s="75" t="s">
        <v>1963</v>
      </c>
      <c r="O333" s="75" t="s">
        <v>5717</v>
      </c>
      <c r="P333" s="75" t="s">
        <v>5812</v>
      </c>
      <c r="Q333" s="75" t="s">
        <v>1147</v>
      </c>
      <c r="R333" s="75" t="s">
        <v>6381</v>
      </c>
      <c r="S333" s="177">
        <v>37970</v>
      </c>
      <c r="T333" s="182">
        <v>6740</v>
      </c>
      <c r="U333" s="182" t="s">
        <v>7934</v>
      </c>
      <c r="V333" s="181">
        <v>91506685</v>
      </c>
      <c r="W333" s="181">
        <v>722337432</v>
      </c>
      <c r="X333" s="178">
        <v>44408</v>
      </c>
      <c r="Y333" s="87" t="s">
        <v>7151</v>
      </c>
      <c r="Z333" s="87" t="s">
        <v>7152</v>
      </c>
      <c r="AA333" s="182" t="s">
        <v>7287</v>
      </c>
    </row>
    <row r="334" spans="1:27" ht="15.75" customHeight="1" x14ac:dyDescent="0.2">
      <c r="A334" s="75" t="s">
        <v>244</v>
      </c>
      <c r="B334" s="75">
        <v>718362008</v>
      </c>
      <c r="C334" s="75" t="s">
        <v>73</v>
      </c>
      <c r="D334" s="75" t="s">
        <v>245</v>
      </c>
      <c r="E334" s="75" t="s">
        <v>6953</v>
      </c>
      <c r="F334" s="75" t="s">
        <v>246</v>
      </c>
      <c r="G334" s="75" t="s">
        <v>247</v>
      </c>
      <c r="H334" s="75" t="s">
        <v>248</v>
      </c>
      <c r="I334" s="75" t="s">
        <v>5977</v>
      </c>
      <c r="J334" s="75" t="s">
        <v>7032</v>
      </c>
      <c r="K334" s="75" t="s">
        <v>5960</v>
      </c>
      <c r="L334" s="75" t="s">
        <v>565</v>
      </c>
      <c r="M334" s="75" t="s">
        <v>189</v>
      </c>
      <c r="N334" s="75" t="s">
        <v>5958</v>
      </c>
      <c r="O334" s="75" t="s">
        <v>5959</v>
      </c>
      <c r="P334" s="75">
        <v>0</v>
      </c>
      <c r="Q334" s="75" t="s">
        <v>84</v>
      </c>
      <c r="R334" s="75" t="s">
        <v>6972</v>
      </c>
      <c r="S334" s="177">
        <v>37970</v>
      </c>
      <c r="T334" s="182">
        <v>6760</v>
      </c>
      <c r="U334" s="182"/>
      <c r="V334" s="181">
        <v>13188600</v>
      </c>
      <c r="W334" s="181">
        <v>66873960</v>
      </c>
      <c r="X334" s="178">
        <v>44408</v>
      </c>
      <c r="Y334" s="87" t="s">
        <v>7151</v>
      </c>
      <c r="Z334" s="87" t="s">
        <v>7152</v>
      </c>
      <c r="AA334" s="182" t="s">
        <v>8188</v>
      </c>
    </row>
    <row r="335" spans="1:27" ht="15.75" customHeight="1" x14ac:dyDescent="0.2">
      <c r="A335" s="75" t="s">
        <v>8358</v>
      </c>
      <c r="B335" s="75">
        <v>717449002</v>
      </c>
      <c r="C335" s="75" t="s">
        <v>73</v>
      </c>
      <c r="D335" s="75" t="s">
        <v>759</v>
      </c>
      <c r="E335" s="75" t="s">
        <v>6410</v>
      </c>
      <c r="F335" s="75" t="s">
        <v>760</v>
      </c>
      <c r="G335" s="75" t="s">
        <v>6631</v>
      </c>
      <c r="H335" s="75" t="s">
        <v>761</v>
      </c>
      <c r="I335" s="75" t="s">
        <v>5825</v>
      </c>
      <c r="J335" s="75" t="s">
        <v>762</v>
      </c>
      <c r="K335" s="75" t="s">
        <v>763</v>
      </c>
      <c r="L335" s="75" t="s">
        <v>200</v>
      </c>
      <c r="M335" s="75" t="s">
        <v>449</v>
      </c>
      <c r="N335" s="75" t="s">
        <v>5826</v>
      </c>
      <c r="O335" s="75" t="s">
        <v>5827</v>
      </c>
      <c r="P335" s="75">
        <v>0</v>
      </c>
      <c r="Q335" s="75" t="s">
        <v>375</v>
      </c>
      <c r="R335" s="75" t="s">
        <v>6473</v>
      </c>
      <c r="S335" s="177">
        <v>37970</v>
      </c>
      <c r="T335" s="182">
        <v>6830</v>
      </c>
      <c r="U335" s="182"/>
      <c r="V335" s="181">
        <v>64507255</v>
      </c>
      <c r="W335" s="181">
        <v>493783355</v>
      </c>
      <c r="X335" s="178">
        <v>44408</v>
      </c>
      <c r="Y335" s="87" t="s">
        <v>7151</v>
      </c>
      <c r="Z335" s="87" t="s">
        <v>7152</v>
      </c>
      <c r="AA335" s="182" t="s">
        <v>7171</v>
      </c>
    </row>
    <row r="336" spans="1:27" ht="15.75" customHeight="1" x14ac:dyDescent="0.2">
      <c r="A336" s="75" t="s">
        <v>8489</v>
      </c>
      <c r="B336" s="75">
        <v>721476006</v>
      </c>
      <c r="C336" s="75" t="s">
        <v>1491</v>
      </c>
      <c r="D336" s="75" t="s">
        <v>1827</v>
      </c>
      <c r="E336" s="75" t="s">
        <v>1828</v>
      </c>
      <c r="F336" s="75" t="s">
        <v>1828</v>
      </c>
      <c r="G336" s="75" t="s">
        <v>1829</v>
      </c>
      <c r="H336" s="75" t="s">
        <v>1003</v>
      </c>
      <c r="I336" s="75" t="s">
        <v>8127</v>
      </c>
      <c r="J336" s="75" t="s">
        <v>1830</v>
      </c>
      <c r="K336" s="75" t="s">
        <v>1832</v>
      </c>
      <c r="L336" s="75" t="s">
        <v>5635</v>
      </c>
      <c r="M336" s="75" t="s">
        <v>795</v>
      </c>
      <c r="N336" s="75" t="s">
        <v>1833</v>
      </c>
      <c r="O336" s="75" t="s">
        <v>1831</v>
      </c>
      <c r="P336" s="75">
        <v>0</v>
      </c>
      <c r="Q336" s="75">
        <v>93910</v>
      </c>
      <c r="R336" s="75" t="s">
        <v>6455</v>
      </c>
      <c r="S336" s="177">
        <v>37970</v>
      </c>
      <c r="T336" s="182">
        <v>6864</v>
      </c>
      <c r="U336" s="182" t="s">
        <v>7922</v>
      </c>
      <c r="V336" s="181">
        <v>10531572</v>
      </c>
      <c r="W336" s="181">
        <v>151674353</v>
      </c>
      <c r="X336" s="178">
        <v>44408</v>
      </c>
      <c r="Y336" s="87" t="s">
        <v>7151</v>
      </c>
      <c r="Z336" s="87" t="s">
        <v>7152</v>
      </c>
      <c r="AA336" s="182" t="s">
        <v>7264</v>
      </c>
    </row>
    <row r="337" spans="1:27" ht="15.75" customHeight="1" x14ac:dyDescent="0.2">
      <c r="A337" s="75" t="s">
        <v>8489</v>
      </c>
      <c r="B337" s="75">
        <v>721476006</v>
      </c>
      <c r="C337" s="75" t="s">
        <v>1491</v>
      </c>
      <c r="D337" s="75" t="s">
        <v>1827</v>
      </c>
      <c r="E337" s="75" t="s">
        <v>1828</v>
      </c>
      <c r="F337" s="75" t="s">
        <v>1828</v>
      </c>
      <c r="G337" s="75" t="s">
        <v>1829</v>
      </c>
      <c r="H337" s="75" t="s">
        <v>1003</v>
      </c>
      <c r="I337" s="75" t="s">
        <v>8127</v>
      </c>
      <c r="J337" s="75" t="s">
        <v>1830</v>
      </c>
      <c r="K337" s="75" t="s">
        <v>1832</v>
      </c>
      <c r="L337" s="75" t="s">
        <v>5635</v>
      </c>
      <c r="M337" s="75" t="s">
        <v>795</v>
      </c>
      <c r="N337" s="75" t="s">
        <v>1833</v>
      </c>
      <c r="O337" s="75" t="s">
        <v>1831</v>
      </c>
      <c r="P337" s="75">
        <v>0</v>
      </c>
      <c r="Q337" s="75">
        <v>93910</v>
      </c>
      <c r="R337" s="75" t="s">
        <v>6455</v>
      </c>
      <c r="S337" s="177">
        <v>37970</v>
      </c>
      <c r="T337" s="182">
        <v>6864</v>
      </c>
      <c r="U337" s="182" t="s">
        <v>7922</v>
      </c>
      <c r="V337" s="181">
        <v>8279338</v>
      </c>
      <c r="W337" s="181">
        <v>64949975</v>
      </c>
      <c r="X337" s="178">
        <v>44408</v>
      </c>
      <c r="Y337" s="87" t="s">
        <v>7151</v>
      </c>
      <c r="Z337" s="87" t="s">
        <v>7152</v>
      </c>
      <c r="AA337" s="182" t="s">
        <v>7288</v>
      </c>
    </row>
    <row r="338" spans="1:27" ht="15.75" customHeight="1" x14ac:dyDescent="0.2">
      <c r="A338" s="75" t="s">
        <v>8489</v>
      </c>
      <c r="B338" s="75">
        <v>721476006</v>
      </c>
      <c r="C338" s="75" t="s">
        <v>1491</v>
      </c>
      <c r="D338" s="75" t="s">
        <v>1827</v>
      </c>
      <c r="E338" s="75" t="s">
        <v>1828</v>
      </c>
      <c r="F338" s="75" t="s">
        <v>1828</v>
      </c>
      <c r="G338" s="75" t="s">
        <v>1829</v>
      </c>
      <c r="H338" s="75" t="s">
        <v>1003</v>
      </c>
      <c r="I338" s="75" t="s">
        <v>8127</v>
      </c>
      <c r="J338" s="75" t="s">
        <v>1830</v>
      </c>
      <c r="K338" s="75" t="s">
        <v>1832</v>
      </c>
      <c r="L338" s="75" t="s">
        <v>5635</v>
      </c>
      <c r="M338" s="75" t="s">
        <v>795</v>
      </c>
      <c r="N338" s="75" t="s">
        <v>1833</v>
      </c>
      <c r="O338" s="75" t="s">
        <v>1831</v>
      </c>
      <c r="P338" s="75">
        <v>0</v>
      </c>
      <c r="Q338" s="75">
        <v>93910</v>
      </c>
      <c r="R338" s="75" t="s">
        <v>6455</v>
      </c>
      <c r="S338" s="177">
        <v>37970</v>
      </c>
      <c r="T338" s="182">
        <v>6864</v>
      </c>
      <c r="U338" s="182" t="s">
        <v>7922</v>
      </c>
      <c r="V338" s="181">
        <v>125395952</v>
      </c>
      <c r="W338" s="181">
        <v>489105293</v>
      </c>
      <c r="X338" s="178">
        <v>44408</v>
      </c>
      <c r="Y338" s="87" t="s">
        <v>7151</v>
      </c>
      <c r="Z338" s="87" t="s">
        <v>7152</v>
      </c>
      <c r="AA338" s="182" t="s">
        <v>7226</v>
      </c>
    </row>
    <row r="339" spans="1:27" ht="15.75" customHeight="1" x14ac:dyDescent="0.2">
      <c r="A339" s="75" t="s">
        <v>8788</v>
      </c>
      <c r="B339" s="75">
        <v>719926002</v>
      </c>
      <c r="C339" s="75" t="s">
        <v>49</v>
      </c>
      <c r="D339" s="75" t="s">
        <v>527</v>
      </c>
      <c r="E339" s="75" t="s">
        <v>7916</v>
      </c>
      <c r="F339" s="75" t="s">
        <v>528</v>
      </c>
      <c r="G339" s="75" t="s">
        <v>7917</v>
      </c>
      <c r="H339" s="75" t="s">
        <v>529</v>
      </c>
      <c r="I339" s="75" t="s">
        <v>7918</v>
      </c>
      <c r="J339" s="75" t="s">
        <v>530</v>
      </c>
      <c r="K339" s="75" t="s">
        <v>6258</v>
      </c>
      <c r="L339" s="75" t="s">
        <v>5590</v>
      </c>
      <c r="M339" s="75" t="s">
        <v>531</v>
      </c>
      <c r="N339" s="75" t="s">
        <v>7919</v>
      </c>
      <c r="O339" s="75" t="s">
        <v>7920</v>
      </c>
      <c r="P339" s="75">
        <v>0</v>
      </c>
      <c r="Q339" s="75" t="s">
        <v>375</v>
      </c>
      <c r="R339" s="75" t="s">
        <v>7921</v>
      </c>
      <c r="S339" s="177">
        <v>37970</v>
      </c>
      <c r="T339" s="182">
        <v>6866</v>
      </c>
      <c r="U339" s="182" t="s">
        <v>7922</v>
      </c>
      <c r="V339" s="181">
        <v>10612944</v>
      </c>
      <c r="W339" s="181">
        <v>67215296</v>
      </c>
      <c r="X339" s="178">
        <v>44408</v>
      </c>
      <c r="Y339" s="87" t="s">
        <v>7151</v>
      </c>
      <c r="Z339" s="87" t="s">
        <v>7152</v>
      </c>
      <c r="AA339" s="182" t="s">
        <v>7289</v>
      </c>
    </row>
    <row r="340" spans="1:27" ht="15.75" customHeight="1" x14ac:dyDescent="0.2">
      <c r="A340" s="75" t="s">
        <v>8788</v>
      </c>
      <c r="B340" s="75">
        <v>719926002</v>
      </c>
      <c r="C340" s="75" t="s">
        <v>49</v>
      </c>
      <c r="D340" s="75" t="s">
        <v>527</v>
      </c>
      <c r="E340" s="75" t="s">
        <v>7916</v>
      </c>
      <c r="F340" s="75" t="s">
        <v>528</v>
      </c>
      <c r="G340" s="75" t="s">
        <v>7917</v>
      </c>
      <c r="H340" s="75" t="s">
        <v>529</v>
      </c>
      <c r="I340" s="75" t="s">
        <v>7918</v>
      </c>
      <c r="J340" s="75" t="s">
        <v>530</v>
      </c>
      <c r="K340" s="75" t="s">
        <v>6258</v>
      </c>
      <c r="L340" s="75" t="s">
        <v>5590</v>
      </c>
      <c r="M340" s="75" t="s">
        <v>531</v>
      </c>
      <c r="N340" s="75" t="s">
        <v>7919</v>
      </c>
      <c r="O340" s="75" t="s">
        <v>7920</v>
      </c>
      <c r="P340" s="75">
        <v>0</v>
      </c>
      <c r="Q340" s="75" t="s">
        <v>375</v>
      </c>
      <c r="R340" s="75" t="s">
        <v>7921</v>
      </c>
      <c r="S340" s="177">
        <v>37970</v>
      </c>
      <c r="T340" s="182">
        <v>6866</v>
      </c>
      <c r="U340" s="182" t="s">
        <v>7922</v>
      </c>
      <c r="V340" s="181">
        <v>42773627</v>
      </c>
      <c r="W340" s="181">
        <v>278467627</v>
      </c>
      <c r="X340" s="178">
        <v>44408</v>
      </c>
      <c r="Y340" s="87" t="s">
        <v>7151</v>
      </c>
      <c r="Z340" s="87" t="s">
        <v>7152</v>
      </c>
      <c r="AA340" s="182" t="s">
        <v>8190</v>
      </c>
    </row>
    <row r="341" spans="1:27" ht="15.75" customHeight="1" x14ac:dyDescent="0.2">
      <c r="A341" s="75" t="s">
        <v>8788</v>
      </c>
      <c r="B341" s="75">
        <v>719926002</v>
      </c>
      <c r="C341" s="75" t="s">
        <v>49</v>
      </c>
      <c r="D341" s="75" t="s">
        <v>527</v>
      </c>
      <c r="E341" s="75" t="s">
        <v>7916</v>
      </c>
      <c r="F341" s="75" t="s">
        <v>528</v>
      </c>
      <c r="G341" s="75" t="s">
        <v>7917</v>
      </c>
      <c r="H341" s="75" t="s">
        <v>529</v>
      </c>
      <c r="I341" s="75" t="s">
        <v>7918</v>
      </c>
      <c r="J341" s="75" t="s">
        <v>530</v>
      </c>
      <c r="K341" s="75" t="s">
        <v>6258</v>
      </c>
      <c r="L341" s="75" t="s">
        <v>5590</v>
      </c>
      <c r="M341" s="75" t="s">
        <v>531</v>
      </c>
      <c r="N341" s="75" t="s">
        <v>7919</v>
      </c>
      <c r="O341" s="75" t="s">
        <v>7920</v>
      </c>
      <c r="P341" s="75">
        <v>0</v>
      </c>
      <c r="Q341" s="75" t="s">
        <v>375</v>
      </c>
      <c r="R341" s="75" t="s">
        <v>7921</v>
      </c>
      <c r="S341" s="177">
        <v>37970</v>
      </c>
      <c r="T341" s="182">
        <v>6866</v>
      </c>
      <c r="U341" s="182" t="s">
        <v>7922</v>
      </c>
      <c r="V341" s="181">
        <v>80061228</v>
      </c>
      <c r="W341" s="181">
        <v>951742690</v>
      </c>
      <c r="X341" s="178">
        <v>44408</v>
      </c>
      <c r="Y341" s="87" t="s">
        <v>7151</v>
      </c>
      <c r="Z341" s="87" t="s">
        <v>7152</v>
      </c>
      <c r="AA341" s="182" t="s">
        <v>7181</v>
      </c>
    </row>
    <row r="342" spans="1:27" ht="15.75" customHeight="1" x14ac:dyDescent="0.2">
      <c r="A342" s="75" t="s">
        <v>8788</v>
      </c>
      <c r="B342" s="75">
        <v>719926002</v>
      </c>
      <c r="C342" s="75" t="s">
        <v>49</v>
      </c>
      <c r="D342" s="75" t="s">
        <v>527</v>
      </c>
      <c r="E342" s="75" t="s">
        <v>7916</v>
      </c>
      <c r="F342" s="75" t="s">
        <v>528</v>
      </c>
      <c r="G342" s="75" t="s">
        <v>7917</v>
      </c>
      <c r="H342" s="75" t="s">
        <v>529</v>
      </c>
      <c r="I342" s="75" t="s">
        <v>7918</v>
      </c>
      <c r="J342" s="75" t="s">
        <v>530</v>
      </c>
      <c r="K342" s="75" t="s">
        <v>6258</v>
      </c>
      <c r="L342" s="75" t="s">
        <v>5590</v>
      </c>
      <c r="M342" s="75" t="s">
        <v>531</v>
      </c>
      <c r="N342" s="75" t="s">
        <v>7919</v>
      </c>
      <c r="O342" s="75" t="s">
        <v>7920</v>
      </c>
      <c r="P342" s="75">
        <v>0</v>
      </c>
      <c r="Q342" s="75" t="s">
        <v>375</v>
      </c>
      <c r="R342" s="75" t="s">
        <v>7921</v>
      </c>
      <c r="S342" s="177">
        <v>37970</v>
      </c>
      <c r="T342" s="182">
        <v>6866</v>
      </c>
      <c r="U342" s="182" t="s">
        <v>7922</v>
      </c>
      <c r="V342" s="181">
        <v>0</v>
      </c>
      <c r="W342" s="181">
        <v>32452024</v>
      </c>
      <c r="X342" s="178">
        <v>44408</v>
      </c>
      <c r="Y342" s="87" t="s">
        <v>7151</v>
      </c>
      <c r="Z342" s="87" t="s">
        <v>7152</v>
      </c>
      <c r="AA342" s="182" t="s">
        <v>149</v>
      </c>
    </row>
    <row r="343" spans="1:27" ht="15.75" customHeight="1" x14ac:dyDescent="0.2">
      <c r="A343" s="75" t="s">
        <v>8788</v>
      </c>
      <c r="B343" s="75">
        <v>719926002</v>
      </c>
      <c r="C343" s="75" t="s">
        <v>49</v>
      </c>
      <c r="D343" s="75" t="s">
        <v>527</v>
      </c>
      <c r="E343" s="75" t="s">
        <v>7916</v>
      </c>
      <c r="F343" s="75" t="s">
        <v>528</v>
      </c>
      <c r="G343" s="75" t="s">
        <v>7917</v>
      </c>
      <c r="H343" s="75" t="s">
        <v>529</v>
      </c>
      <c r="I343" s="75" t="s">
        <v>7918</v>
      </c>
      <c r="J343" s="75" t="s">
        <v>530</v>
      </c>
      <c r="K343" s="75" t="s">
        <v>6258</v>
      </c>
      <c r="L343" s="75" t="s">
        <v>5590</v>
      </c>
      <c r="M343" s="75" t="s">
        <v>531</v>
      </c>
      <c r="N343" s="75" t="s">
        <v>7919</v>
      </c>
      <c r="O343" s="75" t="s">
        <v>7920</v>
      </c>
      <c r="P343" s="75">
        <v>0</v>
      </c>
      <c r="Q343" s="75" t="s">
        <v>375</v>
      </c>
      <c r="R343" s="75" t="s">
        <v>7921</v>
      </c>
      <c r="S343" s="177">
        <v>37970</v>
      </c>
      <c r="T343" s="182">
        <v>6866</v>
      </c>
      <c r="U343" s="182" t="s">
        <v>7922</v>
      </c>
      <c r="V343" s="181">
        <v>31585404</v>
      </c>
      <c r="W343" s="181">
        <v>178879850</v>
      </c>
      <c r="X343" s="178">
        <v>44408</v>
      </c>
      <c r="Y343" s="87" t="s">
        <v>7151</v>
      </c>
      <c r="Z343" s="87" t="s">
        <v>7152</v>
      </c>
      <c r="AA343" s="182" t="s">
        <v>7238</v>
      </c>
    </row>
    <row r="344" spans="1:27" ht="15.75" customHeight="1" x14ac:dyDescent="0.2">
      <c r="A344" s="75" t="s">
        <v>8788</v>
      </c>
      <c r="B344" s="75">
        <v>719926002</v>
      </c>
      <c r="C344" s="75" t="s">
        <v>49</v>
      </c>
      <c r="D344" s="75" t="s">
        <v>527</v>
      </c>
      <c r="E344" s="75" t="s">
        <v>7916</v>
      </c>
      <c r="F344" s="75" t="s">
        <v>528</v>
      </c>
      <c r="G344" s="75" t="s">
        <v>7917</v>
      </c>
      <c r="H344" s="75" t="s">
        <v>529</v>
      </c>
      <c r="I344" s="75" t="s">
        <v>7918</v>
      </c>
      <c r="J344" s="75" t="s">
        <v>530</v>
      </c>
      <c r="K344" s="75" t="s">
        <v>6258</v>
      </c>
      <c r="L344" s="75" t="s">
        <v>5590</v>
      </c>
      <c r="M344" s="75" t="s">
        <v>531</v>
      </c>
      <c r="N344" s="75" t="s">
        <v>7919</v>
      </c>
      <c r="O344" s="75" t="s">
        <v>7920</v>
      </c>
      <c r="P344" s="75">
        <v>0</v>
      </c>
      <c r="Q344" s="75" t="s">
        <v>375</v>
      </c>
      <c r="R344" s="75" t="s">
        <v>7921</v>
      </c>
      <c r="S344" s="177">
        <v>37970</v>
      </c>
      <c r="T344" s="182">
        <v>6866</v>
      </c>
      <c r="U344" s="182" t="s">
        <v>7922</v>
      </c>
      <c r="V344" s="181">
        <v>136906769</v>
      </c>
      <c r="W344" s="181">
        <v>836712917</v>
      </c>
      <c r="X344" s="178">
        <v>44408</v>
      </c>
      <c r="Y344" s="87" t="s">
        <v>7151</v>
      </c>
      <c r="Z344" s="87" t="s">
        <v>7152</v>
      </c>
      <c r="AA344" s="182" t="s">
        <v>7164</v>
      </c>
    </row>
    <row r="345" spans="1:27" ht="15.75" customHeight="1" x14ac:dyDescent="0.2">
      <c r="A345" s="75" t="s">
        <v>8788</v>
      </c>
      <c r="B345" s="75">
        <v>719926002</v>
      </c>
      <c r="C345" s="75" t="s">
        <v>49</v>
      </c>
      <c r="D345" s="75" t="s">
        <v>527</v>
      </c>
      <c r="E345" s="75" t="s">
        <v>7916</v>
      </c>
      <c r="F345" s="75" t="s">
        <v>528</v>
      </c>
      <c r="G345" s="75" t="s">
        <v>7917</v>
      </c>
      <c r="H345" s="75" t="s">
        <v>529</v>
      </c>
      <c r="I345" s="75" t="s">
        <v>7918</v>
      </c>
      <c r="J345" s="75" t="s">
        <v>530</v>
      </c>
      <c r="K345" s="75" t="s">
        <v>6258</v>
      </c>
      <c r="L345" s="75" t="s">
        <v>5590</v>
      </c>
      <c r="M345" s="75" t="s">
        <v>531</v>
      </c>
      <c r="N345" s="75" t="s">
        <v>7919</v>
      </c>
      <c r="O345" s="75" t="s">
        <v>7920</v>
      </c>
      <c r="P345" s="75">
        <v>0</v>
      </c>
      <c r="Q345" s="75" t="s">
        <v>375</v>
      </c>
      <c r="R345" s="75" t="s">
        <v>7921</v>
      </c>
      <c r="S345" s="177">
        <v>37970</v>
      </c>
      <c r="T345" s="182">
        <v>6866</v>
      </c>
      <c r="U345" s="182" t="s">
        <v>7922</v>
      </c>
      <c r="V345" s="181">
        <v>30783744</v>
      </c>
      <c r="W345" s="181">
        <v>145359060</v>
      </c>
      <c r="X345" s="178">
        <v>44408</v>
      </c>
      <c r="Y345" s="87" t="s">
        <v>7151</v>
      </c>
      <c r="Z345" s="87" t="s">
        <v>7152</v>
      </c>
      <c r="AA345" s="182" t="s">
        <v>7265</v>
      </c>
    </row>
    <row r="346" spans="1:27" ht="15.75" customHeight="1" x14ac:dyDescent="0.2">
      <c r="A346" s="75" t="s">
        <v>8788</v>
      </c>
      <c r="B346" s="75">
        <v>719926002</v>
      </c>
      <c r="C346" s="75" t="s">
        <v>49</v>
      </c>
      <c r="D346" s="75" t="s">
        <v>527</v>
      </c>
      <c r="E346" s="75" t="s">
        <v>7916</v>
      </c>
      <c r="F346" s="75" t="s">
        <v>528</v>
      </c>
      <c r="G346" s="75" t="s">
        <v>7917</v>
      </c>
      <c r="H346" s="75" t="s">
        <v>529</v>
      </c>
      <c r="I346" s="75" t="s">
        <v>7918</v>
      </c>
      <c r="J346" s="75" t="s">
        <v>530</v>
      </c>
      <c r="K346" s="75" t="s">
        <v>6258</v>
      </c>
      <c r="L346" s="75" t="s">
        <v>5590</v>
      </c>
      <c r="M346" s="75" t="s">
        <v>531</v>
      </c>
      <c r="N346" s="75" t="s">
        <v>7919</v>
      </c>
      <c r="O346" s="75" t="s">
        <v>7920</v>
      </c>
      <c r="P346" s="75">
        <v>0</v>
      </c>
      <c r="Q346" s="75" t="s">
        <v>375</v>
      </c>
      <c r="R346" s="75" t="s">
        <v>7921</v>
      </c>
      <c r="S346" s="177">
        <v>37970</v>
      </c>
      <c r="T346" s="182">
        <v>6866</v>
      </c>
      <c r="U346" s="182" t="s">
        <v>7922</v>
      </c>
      <c r="V346" s="181">
        <v>12823957</v>
      </c>
      <c r="W346" s="181">
        <v>98611920</v>
      </c>
      <c r="X346" s="178">
        <v>44408</v>
      </c>
      <c r="Y346" s="87" t="s">
        <v>7151</v>
      </c>
      <c r="Z346" s="87" t="s">
        <v>7152</v>
      </c>
      <c r="AA346" s="182" t="s">
        <v>7290</v>
      </c>
    </row>
    <row r="347" spans="1:27" ht="15.75" customHeight="1" x14ac:dyDescent="0.2">
      <c r="A347" s="75" t="s">
        <v>8788</v>
      </c>
      <c r="B347" s="75">
        <v>719926002</v>
      </c>
      <c r="C347" s="75" t="s">
        <v>49</v>
      </c>
      <c r="D347" s="75" t="s">
        <v>527</v>
      </c>
      <c r="E347" s="75" t="s">
        <v>7916</v>
      </c>
      <c r="F347" s="75" t="s">
        <v>528</v>
      </c>
      <c r="G347" s="75" t="s">
        <v>7917</v>
      </c>
      <c r="H347" s="75" t="s">
        <v>529</v>
      </c>
      <c r="I347" s="75" t="s">
        <v>7918</v>
      </c>
      <c r="J347" s="75" t="s">
        <v>530</v>
      </c>
      <c r="K347" s="75" t="s">
        <v>6258</v>
      </c>
      <c r="L347" s="75" t="s">
        <v>5590</v>
      </c>
      <c r="M347" s="75" t="s">
        <v>531</v>
      </c>
      <c r="N347" s="75" t="s">
        <v>7919</v>
      </c>
      <c r="O347" s="75" t="s">
        <v>7920</v>
      </c>
      <c r="P347" s="75">
        <v>0</v>
      </c>
      <c r="Q347" s="75" t="s">
        <v>375</v>
      </c>
      <c r="R347" s="75" t="s">
        <v>7921</v>
      </c>
      <c r="S347" s="177">
        <v>37970</v>
      </c>
      <c r="T347" s="182">
        <v>6866</v>
      </c>
      <c r="U347" s="182" t="s">
        <v>7922</v>
      </c>
      <c r="V347" s="181">
        <v>116457924</v>
      </c>
      <c r="W347" s="181">
        <v>564215347</v>
      </c>
      <c r="X347" s="178">
        <v>44408</v>
      </c>
      <c r="Y347" s="87" t="s">
        <v>7151</v>
      </c>
      <c r="Z347" s="87" t="s">
        <v>7152</v>
      </c>
      <c r="AA347" s="182" t="s">
        <v>7169</v>
      </c>
    </row>
    <row r="348" spans="1:27" ht="15.75" customHeight="1" x14ac:dyDescent="0.2">
      <c r="A348" s="75" t="s">
        <v>8788</v>
      </c>
      <c r="B348" s="75">
        <v>719926002</v>
      </c>
      <c r="C348" s="75" t="s">
        <v>49</v>
      </c>
      <c r="D348" s="75" t="s">
        <v>527</v>
      </c>
      <c r="E348" s="75" t="s">
        <v>7916</v>
      </c>
      <c r="F348" s="75" t="s">
        <v>528</v>
      </c>
      <c r="G348" s="75" t="s">
        <v>7917</v>
      </c>
      <c r="H348" s="75" t="s">
        <v>529</v>
      </c>
      <c r="I348" s="75" t="s">
        <v>7918</v>
      </c>
      <c r="J348" s="75" t="s">
        <v>530</v>
      </c>
      <c r="K348" s="75" t="s">
        <v>6258</v>
      </c>
      <c r="L348" s="75" t="s">
        <v>5590</v>
      </c>
      <c r="M348" s="75" t="s">
        <v>531</v>
      </c>
      <c r="N348" s="75" t="s">
        <v>7919</v>
      </c>
      <c r="O348" s="75" t="s">
        <v>7920</v>
      </c>
      <c r="P348" s="75">
        <v>0</v>
      </c>
      <c r="Q348" s="75" t="s">
        <v>375</v>
      </c>
      <c r="R348" s="75" t="s">
        <v>7921</v>
      </c>
      <c r="S348" s="177">
        <v>37970</v>
      </c>
      <c r="T348" s="182">
        <v>6866</v>
      </c>
      <c r="U348" s="182" t="s">
        <v>7922</v>
      </c>
      <c r="V348" s="181">
        <v>45053292</v>
      </c>
      <c r="W348" s="181">
        <v>198751340</v>
      </c>
      <c r="X348" s="178">
        <v>44408</v>
      </c>
      <c r="Y348" s="87" t="s">
        <v>7151</v>
      </c>
      <c r="Z348" s="87" t="s">
        <v>7152</v>
      </c>
      <c r="AA348" s="182" t="s">
        <v>7170</v>
      </c>
    </row>
    <row r="349" spans="1:27" ht="15.75" customHeight="1" x14ac:dyDescent="0.2">
      <c r="A349" s="75" t="s">
        <v>8788</v>
      </c>
      <c r="B349" s="75">
        <v>719926002</v>
      </c>
      <c r="C349" s="75" t="s">
        <v>49</v>
      </c>
      <c r="D349" s="75" t="s">
        <v>527</v>
      </c>
      <c r="E349" s="75" t="s">
        <v>7916</v>
      </c>
      <c r="F349" s="75" t="s">
        <v>528</v>
      </c>
      <c r="G349" s="75" t="s">
        <v>7917</v>
      </c>
      <c r="H349" s="75" t="s">
        <v>529</v>
      </c>
      <c r="I349" s="75" t="s">
        <v>7918</v>
      </c>
      <c r="J349" s="75" t="s">
        <v>530</v>
      </c>
      <c r="K349" s="75" t="s">
        <v>6258</v>
      </c>
      <c r="L349" s="75" t="s">
        <v>5590</v>
      </c>
      <c r="M349" s="75" t="s">
        <v>531</v>
      </c>
      <c r="N349" s="75" t="s">
        <v>7919</v>
      </c>
      <c r="O349" s="75" t="s">
        <v>7920</v>
      </c>
      <c r="P349" s="75">
        <v>0</v>
      </c>
      <c r="Q349" s="75" t="s">
        <v>375</v>
      </c>
      <c r="R349" s="75" t="s">
        <v>7921</v>
      </c>
      <c r="S349" s="177">
        <v>37970</v>
      </c>
      <c r="T349" s="182">
        <v>6866</v>
      </c>
      <c r="U349" s="182" t="s">
        <v>7922</v>
      </c>
      <c r="V349" s="181">
        <v>0</v>
      </c>
      <c r="W349" s="181">
        <v>48678035</v>
      </c>
      <c r="X349" s="178">
        <v>44408</v>
      </c>
      <c r="Y349" s="87" t="s">
        <v>7151</v>
      </c>
      <c r="Z349" s="87" t="s">
        <v>7152</v>
      </c>
      <c r="AA349" s="182" t="s">
        <v>7233</v>
      </c>
    </row>
    <row r="350" spans="1:27" ht="15.75" customHeight="1" x14ac:dyDescent="0.2">
      <c r="A350" s="75" t="s">
        <v>8788</v>
      </c>
      <c r="B350" s="75">
        <v>719926002</v>
      </c>
      <c r="C350" s="75" t="s">
        <v>49</v>
      </c>
      <c r="D350" s="75" t="s">
        <v>527</v>
      </c>
      <c r="E350" s="75" t="s">
        <v>7916</v>
      </c>
      <c r="F350" s="75" t="s">
        <v>528</v>
      </c>
      <c r="G350" s="75" t="s">
        <v>7917</v>
      </c>
      <c r="H350" s="75" t="s">
        <v>529</v>
      </c>
      <c r="I350" s="75" t="s">
        <v>7918</v>
      </c>
      <c r="J350" s="75" t="s">
        <v>530</v>
      </c>
      <c r="K350" s="75" t="s">
        <v>6258</v>
      </c>
      <c r="L350" s="75" t="s">
        <v>5590</v>
      </c>
      <c r="M350" s="75" t="s">
        <v>531</v>
      </c>
      <c r="N350" s="75" t="s">
        <v>7919</v>
      </c>
      <c r="O350" s="75" t="s">
        <v>7920</v>
      </c>
      <c r="P350" s="75">
        <v>0</v>
      </c>
      <c r="Q350" s="75" t="s">
        <v>375</v>
      </c>
      <c r="R350" s="75" t="s">
        <v>7921</v>
      </c>
      <c r="S350" s="177">
        <v>37970</v>
      </c>
      <c r="T350" s="182">
        <v>6866</v>
      </c>
      <c r="U350" s="182" t="s">
        <v>7922</v>
      </c>
      <c r="V350" s="181">
        <v>19756212</v>
      </c>
      <c r="W350" s="181">
        <v>239535885</v>
      </c>
      <c r="X350" s="178">
        <v>44408</v>
      </c>
      <c r="Y350" s="87" t="s">
        <v>7151</v>
      </c>
      <c r="Z350" s="87" t="s">
        <v>7152</v>
      </c>
      <c r="AA350" s="182" t="s">
        <v>183</v>
      </c>
    </row>
    <row r="351" spans="1:27" ht="15.75" customHeight="1" x14ac:dyDescent="0.2">
      <c r="A351" s="75" t="s">
        <v>8788</v>
      </c>
      <c r="B351" s="75">
        <v>719926002</v>
      </c>
      <c r="C351" s="75" t="s">
        <v>49</v>
      </c>
      <c r="D351" s="75" t="s">
        <v>527</v>
      </c>
      <c r="E351" s="75" t="s">
        <v>7916</v>
      </c>
      <c r="F351" s="75" t="s">
        <v>528</v>
      </c>
      <c r="G351" s="75" t="s">
        <v>7917</v>
      </c>
      <c r="H351" s="75" t="s">
        <v>529</v>
      </c>
      <c r="I351" s="75" t="s">
        <v>7918</v>
      </c>
      <c r="J351" s="75" t="s">
        <v>530</v>
      </c>
      <c r="K351" s="75" t="s">
        <v>6258</v>
      </c>
      <c r="L351" s="75" t="s">
        <v>5590</v>
      </c>
      <c r="M351" s="75" t="s">
        <v>531</v>
      </c>
      <c r="N351" s="75" t="s">
        <v>7919</v>
      </c>
      <c r="O351" s="75" t="s">
        <v>7920</v>
      </c>
      <c r="P351" s="75">
        <v>0</v>
      </c>
      <c r="Q351" s="75" t="s">
        <v>375</v>
      </c>
      <c r="R351" s="75" t="s">
        <v>7921</v>
      </c>
      <c r="S351" s="177">
        <v>37970</v>
      </c>
      <c r="T351" s="182">
        <v>6866</v>
      </c>
      <c r="U351" s="182" t="s">
        <v>7922</v>
      </c>
      <c r="V351" s="181">
        <v>17912360</v>
      </c>
      <c r="W351" s="181">
        <v>165747084</v>
      </c>
      <c r="X351" s="178">
        <v>44408</v>
      </c>
      <c r="Y351" s="87" t="s">
        <v>7151</v>
      </c>
      <c r="Z351" s="87" t="s">
        <v>7152</v>
      </c>
      <c r="AA351" s="182" t="s">
        <v>7160</v>
      </c>
    </row>
    <row r="352" spans="1:27" ht="15.75" customHeight="1" x14ac:dyDescent="0.2">
      <c r="A352" s="75" t="s">
        <v>3544</v>
      </c>
      <c r="B352" s="75">
        <v>690734001</v>
      </c>
      <c r="C352" s="75" t="s">
        <v>2558</v>
      </c>
      <c r="D352" s="75" t="s">
        <v>2575</v>
      </c>
      <c r="E352" s="75" t="s">
        <v>26</v>
      </c>
      <c r="F352" s="75" t="s">
        <v>2576</v>
      </c>
      <c r="G352" s="75">
        <v>0</v>
      </c>
      <c r="H352" s="75">
        <v>0</v>
      </c>
      <c r="I352" s="75">
        <v>0</v>
      </c>
      <c r="J352" s="75" t="s">
        <v>3546</v>
      </c>
      <c r="K352" s="75" t="s">
        <v>3545</v>
      </c>
      <c r="L352" s="75" t="s">
        <v>565</v>
      </c>
      <c r="M352" s="75" t="s">
        <v>3547</v>
      </c>
      <c r="N352" s="75">
        <v>0</v>
      </c>
      <c r="O352" s="75">
        <v>0</v>
      </c>
      <c r="P352" s="75">
        <v>0</v>
      </c>
      <c r="Q352" s="75">
        <v>91001</v>
      </c>
      <c r="R352" s="75" t="s">
        <v>2952</v>
      </c>
      <c r="S352" s="177">
        <v>38159</v>
      </c>
      <c r="T352" s="182">
        <v>6872</v>
      </c>
      <c r="U352" s="182"/>
      <c r="V352" s="181">
        <v>6439140</v>
      </c>
      <c r="W352" s="181">
        <v>38821590</v>
      </c>
      <c r="X352" s="178">
        <v>44408</v>
      </c>
      <c r="Y352" s="87" t="s">
        <v>7151</v>
      </c>
      <c r="Z352" s="87" t="s">
        <v>7152</v>
      </c>
      <c r="AA352" s="182" t="s">
        <v>7202</v>
      </c>
    </row>
    <row r="353" spans="1:27" ht="15.75" customHeight="1" x14ac:dyDescent="0.2">
      <c r="A353" s="75" t="s">
        <v>8587</v>
      </c>
      <c r="B353" s="75">
        <v>691201007</v>
      </c>
      <c r="C353" s="75" t="s">
        <v>2558</v>
      </c>
      <c r="D353" s="75" t="s">
        <v>2575</v>
      </c>
      <c r="E353" s="75" t="s">
        <v>26</v>
      </c>
      <c r="F353" s="75" t="s">
        <v>2576</v>
      </c>
      <c r="G353" s="75" t="s">
        <v>28</v>
      </c>
      <c r="H353" s="75">
        <v>0</v>
      </c>
      <c r="I353" s="75">
        <v>0</v>
      </c>
      <c r="J353" s="75" t="s">
        <v>2809</v>
      </c>
      <c r="K353" s="75" t="s">
        <v>2810</v>
      </c>
      <c r="L353" s="75" t="s">
        <v>5593</v>
      </c>
      <c r="M353" s="75" t="s">
        <v>2811</v>
      </c>
      <c r="N353" s="75">
        <v>0</v>
      </c>
      <c r="O353" s="75">
        <v>0</v>
      </c>
      <c r="P353" s="75">
        <v>0</v>
      </c>
      <c r="Q353" s="75">
        <v>91001</v>
      </c>
      <c r="R353" s="75" t="s">
        <v>2812</v>
      </c>
      <c r="S353" s="177">
        <v>37970</v>
      </c>
      <c r="T353" s="182">
        <v>6876</v>
      </c>
      <c r="U353" s="182"/>
      <c r="V353" s="181">
        <v>6599472</v>
      </c>
      <c r="W353" s="181">
        <v>122496443</v>
      </c>
      <c r="X353" s="178">
        <v>44408</v>
      </c>
      <c r="Y353" s="87" t="s">
        <v>7151</v>
      </c>
      <c r="Z353" s="87" t="s">
        <v>7152</v>
      </c>
      <c r="AA353" s="182" t="s">
        <v>7162</v>
      </c>
    </row>
    <row r="354" spans="1:27" ht="15.75" customHeight="1" x14ac:dyDescent="0.2">
      <c r="A354" s="75" t="s">
        <v>8460</v>
      </c>
      <c r="B354" s="75">
        <v>705528004</v>
      </c>
      <c r="C354" s="75" t="s">
        <v>1410</v>
      </c>
      <c r="D354" s="75" t="s">
        <v>1581</v>
      </c>
      <c r="E354" s="75" t="s">
        <v>7026</v>
      </c>
      <c r="F354" s="75" t="s">
        <v>1582</v>
      </c>
      <c r="G354" s="75" t="s">
        <v>7028</v>
      </c>
      <c r="H354" s="75" t="s">
        <v>7029</v>
      </c>
      <c r="I354" s="75" t="s">
        <v>7030</v>
      </c>
      <c r="J354" s="75" t="s">
        <v>1583</v>
      </c>
      <c r="K354" s="75" t="s">
        <v>1585</v>
      </c>
      <c r="L354" s="75" t="s">
        <v>5593</v>
      </c>
      <c r="M354" s="75" t="s">
        <v>913</v>
      </c>
      <c r="N354" s="75" t="s">
        <v>7027</v>
      </c>
      <c r="O354" s="75" t="s">
        <v>1584</v>
      </c>
      <c r="P354" s="75">
        <v>0</v>
      </c>
      <c r="Q354" s="75">
        <v>93401</v>
      </c>
      <c r="R354" s="75" t="s">
        <v>6386</v>
      </c>
      <c r="S354" s="177">
        <v>37970</v>
      </c>
      <c r="T354" s="182">
        <v>6880</v>
      </c>
      <c r="U354" s="182"/>
      <c r="V354" s="181">
        <v>16033200</v>
      </c>
      <c r="W354" s="181">
        <v>16033200</v>
      </c>
      <c r="X354" s="178">
        <v>44408</v>
      </c>
      <c r="Y354" s="87" t="s">
        <v>7151</v>
      </c>
      <c r="Z354" s="87" t="s">
        <v>7152</v>
      </c>
      <c r="AA354" s="182" t="s">
        <v>8197</v>
      </c>
    </row>
    <row r="355" spans="1:27" ht="15.75" customHeight="1" x14ac:dyDescent="0.2">
      <c r="A355" s="75" t="s">
        <v>8460</v>
      </c>
      <c r="B355" s="75">
        <v>705528004</v>
      </c>
      <c r="C355" s="75" t="s">
        <v>1410</v>
      </c>
      <c r="D355" s="75" t="s">
        <v>1581</v>
      </c>
      <c r="E355" s="75" t="s">
        <v>7026</v>
      </c>
      <c r="F355" s="75" t="s">
        <v>1582</v>
      </c>
      <c r="G355" s="75" t="s">
        <v>7028</v>
      </c>
      <c r="H355" s="75" t="s">
        <v>7029</v>
      </c>
      <c r="I355" s="75" t="s">
        <v>7030</v>
      </c>
      <c r="J355" s="75" t="s">
        <v>1583</v>
      </c>
      <c r="K355" s="75" t="s">
        <v>1585</v>
      </c>
      <c r="L355" s="75" t="s">
        <v>5593</v>
      </c>
      <c r="M355" s="75" t="s">
        <v>913</v>
      </c>
      <c r="N355" s="75" t="s">
        <v>7027</v>
      </c>
      <c r="O355" s="75" t="s">
        <v>1584</v>
      </c>
      <c r="P355" s="75">
        <v>0</v>
      </c>
      <c r="Q355" s="75">
        <v>93401</v>
      </c>
      <c r="R355" s="75" t="s">
        <v>6386</v>
      </c>
      <c r="S355" s="177">
        <v>37970</v>
      </c>
      <c r="T355" s="182">
        <v>6880</v>
      </c>
      <c r="U355" s="182"/>
      <c r="V355" s="181">
        <v>95237208</v>
      </c>
      <c r="W355" s="181">
        <v>434758320</v>
      </c>
      <c r="X355" s="178">
        <v>44408</v>
      </c>
      <c r="Y355" s="87" t="s">
        <v>7151</v>
      </c>
      <c r="Z355" s="87" t="s">
        <v>7152</v>
      </c>
      <c r="AA355" s="182" t="s">
        <v>7184</v>
      </c>
    </row>
    <row r="356" spans="1:27" ht="15.75" customHeight="1" x14ac:dyDescent="0.2">
      <c r="A356" s="75" t="s">
        <v>8460</v>
      </c>
      <c r="B356" s="75">
        <v>705528004</v>
      </c>
      <c r="C356" s="75" t="s">
        <v>1410</v>
      </c>
      <c r="D356" s="75" t="s">
        <v>1581</v>
      </c>
      <c r="E356" s="75" t="s">
        <v>7026</v>
      </c>
      <c r="F356" s="75" t="s">
        <v>1582</v>
      </c>
      <c r="G356" s="75" t="s">
        <v>7028</v>
      </c>
      <c r="H356" s="75" t="s">
        <v>7029</v>
      </c>
      <c r="I356" s="75" t="s">
        <v>7030</v>
      </c>
      <c r="J356" s="75" t="s">
        <v>1583</v>
      </c>
      <c r="K356" s="75" t="s">
        <v>1585</v>
      </c>
      <c r="L356" s="75" t="s">
        <v>5593</v>
      </c>
      <c r="M356" s="75" t="s">
        <v>913</v>
      </c>
      <c r="N356" s="75" t="s">
        <v>7027</v>
      </c>
      <c r="O356" s="75" t="s">
        <v>1584</v>
      </c>
      <c r="P356" s="75">
        <v>0</v>
      </c>
      <c r="Q356" s="75">
        <v>93401</v>
      </c>
      <c r="R356" s="75" t="s">
        <v>6386</v>
      </c>
      <c r="S356" s="177">
        <v>37970</v>
      </c>
      <c r="T356" s="182">
        <v>6880</v>
      </c>
      <c r="U356" s="182"/>
      <c r="V356" s="181">
        <v>105017460</v>
      </c>
      <c r="W356" s="181">
        <v>556624432</v>
      </c>
      <c r="X356" s="178">
        <v>44408</v>
      </c>
      <c r="Y356" s="87" t="s">
        <v>7151</v>
      </c>
      <c r="Z356" s="87" t="s">
        <v>7152</v>
      </c>
      <c r="AA356" s="182" t="s">
        <v>7261</v>
      </c>
    </row>
    <row r="357" spans="1:27" ht="15.75" customHeight="1" x14ac:dyDescent="0.2">
      <c r="A357" s="75" t="s">
        <v>8460</v>
      </c>
      <c r="B357" s="75">
        <v>705528004</v>
      </c>
      <c r="C357" s="75" t="s">
        <v>1410</v>
      </c>
      <c r="D357" s="75" t="s">
        <v>1581</v>
      </c>
      <c r="E357" s="75" t="s">
        <v>7026</v>
      </c>
      <c r="F357" s="75" t="s">
        <v>1582</v>
      </c>
      <c r="G357" s="75" t="s">
        <v>7028</v>
      </c>
      <c r="H357" s="75" t="s">
        <v>7029</v>
      </c>
      <c r="I357" s="75" t="s">
        <v>7030</v>
      </c>
      <c r="J357" s="75" t="s">
        <v>1583</v>
      </c>
      <c r="K357" s="75" t="s">
        <v>1585</v>
      </c>
      <c r="L357" s="75" t="s">
        <v>5593</v>
      </c>
      <c r="M357" s="75" t="s">
        <v>913</v>
      </c>
      <c r="N357" s="75" t="s">
        <v>7027</v>
      </c>
      <c r="O357" s="75" t="s">
        <v>1584</v>
      </c>
      <c r="P357" s="75">
        <v>0</v>
      </c>
      <c r="Q357" s="75">
        <v>93401</v>
      </c>
      <c r="R357" s="75" t="s">
        <v>6386</v>
      </c>
      <c r="S357" s="177">
        <v>37970</v>
      </c>
      <c r="T357" s="182">
        <v>6880</v>
      </c>
      <c r="U357" s="182"/>
      <c r="V357" s="181">
        <v>61535256</v>
      </c>
      <c r="W357" s="181">
        <v>420634124</v>
      </c>
      <c r="X357" s="178">
        <v>44408</v>
      </c>
      <c r="Y357" s="87" t="s">
        <v>7151</v>
      </c>
      <c r="Z357" s="87" t="s">
        <v>7152</v>
      </c>
      <c r="AA357" s="182" t="s">
        <v>7291</v>
      </c>
    </row>
    <row r="358" spans="1:27" ht="15.75" customHeight="1" x14ac:dyDescent="0.2">
      <c r="A358" s="75" t="s">
        <v>8460</v>
      </c>
      <c r="B358" s="75">
        <v>705528004</v>
      </c>
      <c r="C358" s="75" t="s">
        <v>1410</v>
      </c>
      <c r="D358" s="75" t="s">
        <v>1581</v>
      </c>
      <c r="E358" s="75" t="s">
        <v>7026</v>
      </c>
      <c r="F358" s="75" t="s">
        <v>1582</v>
      </c>
      <c r="G358" s="75" t="s">
        <v>7028</v>
      </c>
      <c r="H358" s="75" t="s">
        <v>7029</v>
      </c>
      <c r="I358" s="75" t="s">
        <v>7030</v>
      </c>
      <c r="J358" s="75" t="s">
        <v>1583</v>
      </c>
      <c r="K358" s="75" t="s">
        <v>1585</v>
      </c>
      <c r="L358" s="75" t="s">
        <v>5593</v>
      </c>
      <c r="M358" s="75" t="s">
        <v>913</v>
      </c>
      <c r="N358" s="75" t="s">
        <v>7027</v>
      </c>
      <c r="O358" s="75" t="s">
        <v>1584</v>
      </c>
      <c r="P358" s="75">
        <v>0</v>
      </c>
      <c r="Q358" s="75">
        <v>93401</v>
      </c>
      <c r="R358" s="75" t="s">
        <v>6386</v>
      </c>
      <c r="S358" s="177">
        <v>37970</v>
      </c>
      <c r="T358" s="182">
        <v>6880</v>
      </c>
      <c r="U358" s="182"/>
      <c r="V358" s="181">
        <v>29982084</v>
      </c>
      <c r="W358" s="181">
        <v>172837896</v>
      </c>
      <c r="X358" s="178">
        <v>44408</v>
      </c>
      <c r="Y358" s="87" t="s">
        <v>7151</v>
      </c>
      <c r="Z358" s="87" t="s">
        <v>7152</v>
      </c>
      <c r="AA358" s="182" t="s">
        <v>7267</v>
      </c>
    </row>
    <row r="359" spans="1:27" ht="15.75" customHeight="1" x14ac:dyDescent="0.2">
      <c r="A359" s="75" t="s">
        <v>8460</v>
      </c>
      <c r="B359" s="75">
        <v>705528004</v>
      </c>
      <c r="C359" s="75" t="s">
        <v>1410</v>
      </c>
      <c r="D359" s="75" t="s">
        <v>1581</v>
      </c>
      <c r="E359" s="75" t="s">
        <v>7026</v>
      </c>
      <c r="F359" s="75" t="s">
        <v>1582</v>
      </c>
      <c r="G359" s="75" t="s">
        <v>7028</v>
      </c>
      <c r="H359" s="75" t="s">
        <v>7029</v>
      </c>
      <c r="I359" s="75" t="s">
        <v>7030</v>
      </c>
      <c r="J359" s="75" t="s">
        <v>1583</v>
      </c>
      <c r="K359" s="75" t="s">
        <v>1585</v>
      </c>
      <c r="L359" s="75" t="s">
        <v>5593</v>
      </c>
      <c r="M359" s="75" t="s">
        <v>913</v>
      </c>
      <c r="N359" s="75" t="s">
        <v>7027</v>
      </c>
      <c r="O359" s="75" t="s">
        <v>1584</v>
      </c>
      <c r="P359" s="75">
        <v>0</v>
      </c>
      <c r="Q359" s="75">
        <v>93401</v>
      </c>
      <c r="R359" s="75" t="s">
        <v>6386</v>
      </c>
      <c r="S359" s="177">
        <v>37970</v>
      </c>
      <c r="T359" s="182">
        <v>6880</v>
      </c>
      <c r="U359" s="182"/>
      <c r="V359" s="181">
        <v>37838352</v>
      </c>
      <c r="W359" s="181">
        <v>293271364</v>
      </c>
      <c r="X359" s="178">
        <v>44408</v>
      </c>
      <c r="Y359" s="87" t="s">
        <v>7151</v>
      </c>
      <c r="Z359" s="87" t="s">
        <v>7152</v>
      </c>
      <c r="AA359" s="182" t="s">
        <v>7170</v>
      </c>
    </row>
    <row r="360" spans="1:27" ht="15.75" customHeight="1" x14ac:dyDescent="0.2">
      <c r="A360" s="75" t="s">
        <v>8138</v>
      </c>
      <c r="B360" s="75" t="s">
        <v>7125</v>
      </c>
      <c r="C360" s="75" t="s">
        <v>73</v>
      </c>
      <c r="D360" s="75" t="s">
        <v>3843</v>
      </c>
      <c r="E360" s="75" t="s">
        <v>6788</v>
      </c>
      <c r="F360" s="75" t="s">
        <v>3844</v>
      </c>
      <c r="G360" s="75" t="s">
        <v>6789</v>
      </c>
      <c r="H360" s="75" t="s">
        <v>3845</v>
      </c>
      <c r="I360" s="75" t="s">
        <v>6790</v>
      </c>
      <c r="J360" s="75" t="s">
        <v>6792</v>
      </c>
      <c r="K360" s="75" t="s">
        <v>3846</v>
      </c>
      <c r="L360" s="75" t="s">
        <v>47</v>
      </c>
      <c r="M360" s="75" t="s">
        <v>3156</v>
      </c>
      <c r="N360" s="75" t="s">
        <v>3847</v>
      </c>
      <c r="O360" s="75" t="s">
        <v>6028</v>
      </c>
      <c r="P360" s="75">
        <v>0</v>
      </c>
      <c r="Q360" s="75" t="s">
        <v>375</v>
      </c>
      <c r="R360" s="75" t="s">
        <v>6791</v>
      </c>
      <c r="S360" s="177">
        <v>37970</v>
      </c>
      <c r="T360" s="182">
        <v>6897</v>
      </c>
      <c r="U360" s="182"/>
      <c r="V360" s="181">
        <v>6206400</v>
      </c>
      <c r="W360" s="181">
        <v>45617040</v>
      </c>
      <c r="X360" s="178">
        <v>44408</v>
      </c>
      <c r="Y360" s="87" t="s">
        <v>7151</v>
      </c>
      <c r="Z360" s="87" t="s">
        <v>7152</v>
      </c>
      <c r="AA360" s="182" t="s">
        <v>7282</v>
      </c>
    </row>
    <row r="361" spans="1:27" ht="15.75" customHeight="1" x14ac:dyDescent="0.2">
      <c r="A361" s="75" t="s">
        <v>8138</v>
      </c>
      <c r="B361" s="75" t="s">
        <v>7125</v>
      </c>
      <c r="C361" s="75" t="s">
        <v>73</v>
      </c>
      <c r="D361" s="75" t="s">
        <v>3843</v>
      </c>
      <c r="E361" s="75" t="s">
        <v>6788</v>
      </c>
      <c r="F361" s="75" t="s">
        <v>3844</v>
      </c>
      <c r="G361" s="75" t="s">
        <v>6789</v>
      </c>
      <c r="H361" s="75" t="s">
        <v>3845</v>
      </c>
      <c r="I361" s="75" t="s">
        <v>6790</v>
      </c>
      <c r="J361" s="75" t="s">
        <v>6792</v>
      </c>
      <c r="K361" s="75" t="s">
        <v>3846</v>
      </c>
      <c r="L361" s="75" t="s">
        <v>47</v>
      </c>
      <c r="M361" s="75" t="s">
        <v>3156</v>
      </c>
      <c r="N361" s="75" t="s">
        <v>3847</v>
      </c>
      <c r="O361" s="75" t="s">
        <v>6028</v>
      </c>
      <c r="P361" s="75">
        <v>0</v>
      </c>
      <c r="Q361" s="75" t="s">
        <v>375</v>
      </c>
      <c r="R361" s="75" t="s">
        <v>6791</v>
      </c>
      <c r="S361" s="177">
        <v>37970</v>
      </c>
      <c r="T361" s="182">
        <v>6897</v>
      </c>
      <c r="U361" s="182"/>
      <c r="V361" s="181">
        <v>6516720</v>
      </c>
      <c r="W361" s="181">
        <v>50271840</v>
      </c>
      <c r="X361" s="178">
        <v>44408</v>
      </c>
      <c r="Y361" s="87" t="s">
        <v>7151</v>
      </c>
      <c r="Z361" s="87" t="s">
        <v>7152</v>
      </c>
      <c r="AA361" s="182" t="s">
        <v>231</v>
      </c>
    </row>
    <row r="362" spans="1:27" ht="15.75" customHeight="1" x14ac:dyDescent="0.2">
      <c r="A362" s="75" t="s">
        <v>8138</v>
      </c>
      <c r="B362" s="75" t="s">
        <v>7125</v>
      </c>
      <c r="C362" s="75" t="s">
        <v>73</v>
      </c>
      <c r="D362" s="75" t="s">
        <v>3843</v>
      </c>
      <c r="E362" s="75" t="s">
        <v>6788</v>
      </c>
      <c r="F362" s="75" t="s">
        <v>3844</v>
      </c>
      <c r="G362" s="75" t="s">
        <v>6789</v>
      </c>
      <c r="H362" s="75" t="s">
        <v>3845</v>
      </c>
      <c r="I362" s="75" t="s">
        <v>6790</v>
      </c>
      <c r="J362" s="75" t="s">
        <v>6792</v>
      </c>
      <c r="K362" s="75" t="s">
        <v>3846</v>
      </c>
      <c r="L362" s="75" t="s">
        <v>47</v>
      </c>
      <c r="M362" s="75" t="s">
        <v>3156</v>
      </c>
      <c r="N362" s="75" t="s">
        <v>3847</v>
      </c>
      <c r="O362" s="75" t="s">
        <v>6028</v>
      </c>
      <c r="P362" s="75">
        <v>0</v>
      </c>
      <c r="Q362" s="75" t="s">
        <v>375</v>
      </c>
      <c r="R362" s="75" t="s">
        <v>6791</v>
      </c>
      <c r="S362" s="177">
        <v>37970</v>
      </c>
      <c r="T362" s="182">
        <v>6897</v>
      </c>
      <c r="U362" s="182"/>
      <c r="V362" s="181">
        <v>34135200</v>
      </c>
      <c r="W362" s="181">
        <v>175641120</v>
      </c>
      <c r="X362" s="178">
        <v>44408</v>
      </c>
      <c r="Y362" s="87" t="s">
        <v>7151</v>
      </c>
      <c r="Z362" s="87" t="s">
        <v>7152</v>
      </c>
      <c r="AA362" s="182" t="s">
        <v>7228</v>
      </c>
    </row>
    <row r="363" spans="1:27" ht="15.75" customHeight="1" x14ac:dyDescent="0.2">
      <c r="A363" s="75" t="s">
        <v>8138</v>
      </c>
      <c r="B363" s="75" t="s">
        <v>7125</v>
      </c>
      <c r="C363" s="75" t="s">
        <v>73</v>
      </c>
      <c r="D363" s="75" t="s">
        <v>3843</v>
      </c>
      <c r="E363" s="75" t="s">
        <v>6788</v>
      </c>
      <c r="F363" s="75" t="s">
        <v>3844</v>
      </c>
      <c r="G363" s="75" t="s">
        <v>6789</v>
      </c>
      <c r="H363" s="75" t="s">
        <v>3845</v>
      </c>
      <c r="I363" s="75" t="s">
        <v>6790</v>
      </c>
      <c r="J363" s="75" t="s">
        <v>6792</v>
      </c>
      <c r="K363" s="75" t="s">
        <v>3846</v>
      </c>
      <c r="L363" s="75" t="s">
        <v>47</v>
      </c>
      <c r="M363" s="75" t="s">
        <v>3156</v>
      </c>
      <c r="N363" s="75" t="s">
        <v>3847</v>
      </c>
      <c r="O363" s="75" t="s">
        <v>6028</v>
      </c>
      <c r="P363" s="75">
        <v>0</v>
      </c>
      <c r="Q363" s="75" t="s">
        <v>375</v>
      </c>
      <c r="R363" s="75" t="s">
        <v>6791</v>
      </c>
      <c r="S363" s="177">
        <v>37970</v>
      </c>
      <c r="T363" s="182">
        <v>6897</v>
      </c>
      <c r="U363" s="182"/>
      <c r="V363" s="181">
        <v>8068320</v>
      </c>
      <c r="W363" s="181">
        <v>64701720</v>
      </c>
      <c r="X363" s="178">
        <v>44408</v>
      </c>
      <c r="Y363" s="87" t="s">
        <v>7151</v>
      </c>
      <c r="Z363" s="87" t="s">
        <v>7152</v>
      </c>
      <c r="AA363" s="182" t="s">
        <v>7210</v>
      </c>
    </row>
    <row r="364" spans="1:27" ht="15.75" customHeight="1" x14ac:dyDescent="0.2">
      <c r="A364" s="75" t="s">
        <v>8138</v>
      </c>
      <c r="B364" s="75" t="s">
        <v>7125</v>
      </c>
      <c r="C364" s="75" t="s">
        <v>73</v>
      </c>
      <c r="D364" s="75" t="s">
        <v>3843</v>
      </c>
      <c r="E364" s="75" t="s">
        <v>6788</v>
      </c>
      <c r="F364" s="75" t="s">
        <v>3844</v>
      </c>
      <c r="G364" s="75" t="s">
        <v>6789</v>
      </c>
      <c r="H364" s="75" t="s">
        <v>3845</v>
      </c>
      <c r="I364" s="75" t="s">
        <v>6790</v>
      </c>
      <c r="J364" s="75" t="s">
        <v>6792</v>
      </c>
      <c r="K364" s="75" t="s">
        <v>3846</v>
      </c>
      <c r="L364" s="75" t="s">
        <v>47</v>
      </c>
      <c r="M364" s="75" t="s">
        <v>3156</v>
      </c>
      <c r="N364" s="75" t="s">
        <v>3847</v>
      </c>
      <c r="O364" s="75" t="s">
        <v>6028</v>
      </c>
      <c r="P364" s="75">
        <v>0</v>
      </c>
      <c r="Q364" s="75" t="s">
        <v>375</v>
      </c>
      <c r="R364" s="75" t="s">
        <v>6791</v>
      </c>
      <c r="S364" s="177">
        <v>37970</v>
      </c>
      <c r="T364" s="182">
        <v>6897</v>
      </c>
      <c r="U364" s="182"/>
      <c r="V364" s="181">
        <v>13964400</v>
      </c>
      <c r="W364" s="181">
        <v>51590700</v>
      </c>
      <c r="X364" s="178">
        <v>44408</v>
      </c>
      <c r="Y364" s="87" t="s">
        <v>7151</v>
      </c>
      <c r="Z364" s="87" t="s">
        <v>7152</v>
      </c>
      <c r="AA364" s="182" t="s">
        <v>7247</v>
      </c>
    </row>
    <row r="365" spans="1:27" ht="15.75" customHeight="1" x14ac:dyDescent="0.2">
      <c r="A365" s="75" t="s">
        <v>8138</v>
      </c>
      <c r="B365" s="75" t="s">
        <v>7125</v>
      </c>
      <c r="C365" s="75" t="s">
        <v>73</v>
      </c>
      <c r="D365" s="75" t="s">
        <v>3843</v>
      </c>
      <c r="E365" s="75" t="s">
        <v>6788</v>
      </c>
      <c r="F365" s="75" t="s">
        <v>3844</v>
      </c>
      <c r="G365" s="75" t="s">
        <v>6789</v>
      </c>
      <c r="H365" s="75" t="s">
        <v>3845</v>
      </c>
      <c r="I365" s="75" t="s">
        <v>6790</v>
      </c>
      <c r="J365" s="75" t="s">
        <v>6792</v>
      </c>
      <c r="K365" s="75" t="s">
        <v>3846</v>
      </c>
      <c r="L365" s="75" t="s">
        <v>47</v>
      </c>
      <c r="M365" s="75" t="s">
        <v>3156</v>
      </c>
      <c r="N365" s="75" t="s">
        <v>3847</v>
      </c>
      <c r="O365" s="75" t="s">
        <v>6028</v>
      </c>
      <c r="P365" s="75">
        <v>0</v>
      </c>
      <c r="Q365" s="75" t="s">
        <v>375</v>
      </c>
      <c r="R365" s="75" t="s">
        <v>6791</v>
      </c>
      <c r="S365" s="177">
        <v>37970</v>
      </c>
      <c r="T365" s="182">
        <v>6897</v>
      </c>
      <c r="U365" s="182"/>
      <c r="V365" s="181">
        <v>6206400</v>
      </c>
      <c r="W365" s="181">
        <v>52288920</v>
      </c>
      <c r="X365" s="178">
        <v>44408</v>
      </c>
      <c r="Y365" s="87" t="s">
        <v>7151</v>
      </c>
      <c r="Z365" s="87" t="s">
        <v>7152</v>
      </c>
      <c r="AA365" s="182" t="s">
        <v>7219</v>
      </c>
    </row>
    <row r="366" spans="1:27" ht="15.75" customHeight="1" x14ac:dyDescent="0.2">
      <c r="A366" s="75" t="s">
        <v>8138</v>
      </c>
      <c r="B366" s="75" t="s">
        <v>7125</v>
      </c>
      <c r="C366" s="75" t="s">
        <v>73</v>
      </c>
      <c r="D366" s="75" t="s">
        <v>3843</v>
      </c>
      <c r="E366" s="75" t="s">
        <v>6788</v>
      </c>
      <c r="F366" s="75" t="s">
        <v>3844</v>
      </c>
      <c r="G366" s="75" t="s">
        <v>6789</v>
      </c>
      <c r="H366" s="75" t="s">
        <v>3845</v>
      </c>
      <c r="I366" s="75" t="s">
        <v>6790</v>
      </c>
      <c r="J366" s="75" t="s">
        <v>6792</v>
      </c>
      <c r="K366" s="75" t="s">
        <v>3846</v>
      </c>
      <c r="L366" s="75" t="s">
        <v>47</v>
      </c>
      <c r="M366" s="75" t="s">
        <v>3156</v>
      </c>
      <c r="N366" s="75" t="s">
        <v>3847</v>
      </c>
      <c r="O366" s="75" t="s">
        <v>6028</v>
      </c>
      <c r="P366" s="75">
        <v>0</v>
      </c>
      <c r="Q366" s="75" t="s">
        <v>375</v>
      </c>
      <c r="R366" s="75" t="s">
        <v>6791</v>
      </c>
      <c r="S366" s="177">
        <v>37970</v>
      </c>
      <c r="T366" s="182">
        <v>6897</v>
      </c>
      <c r="U366" s="182"/>
      <c r="V366" s="181">
        <v>12024900</v>
      </c>
      <c r="W366" s="181">
        <v>91621980</v>
      </c>
      <c r="X366" s="178">
        <v>44408</v>
      </c>
      <c r="Y366" s="87" t="s">
        <v>7151</v>
      </c>
      <c r="Z366" s="87" t="s">
        <v>7152</v>
      </c>
      <c r="AA366" s="182" t="s">
        <v>7220</v>
      </c>
    </row>
    <row r="367" spans="1:27" ht="15.75" customHeight="1" x14ac:dyDescent="0.2">
      <c r="A367" s="75" t="s">
        <v>8138</v>
      </c>
      <c r="B367" s="75" t="s">
        <v>7125</v>
      </c>
      <c r="C367" s="75" t="s">
        <v>73</v>
      </c>
      <c r="D367" s="75" t="s">
        <v>3843</v>
      </c>
      <c r="E367" s="75" t="s">
        <v>6788</v>
      </c>
      <c r="F367" s="75" t="s">
        <v>3844</v>
      </c>
      <c r="G367" s="75" t="s">
        <v>6789</v>
      </c>
      <c r="H367" s="75" t="s">
        <v>3845</v>
      </c>
      <c r="I367" s="75" t="s">
        <v>6790</v>
      </c>
      <c r="J367" s="75" t="s">
        <v>6792</v>
      </c>
      <c r="K367" s="75" t="s">
        <v>3846</v>
      </c>
      <c r="L367" s="75" t="s">
        <v>47</v>
      </c>
      <c r="M367" s="75" t="s">
        <v>3156</v>
      </c>
      <c r="N367" s="75" t="s">
        <v>3847</v>
      </c>
      <c r="O367" s="75" t="s">
        <v>6028</v>
      </c>
      <c r="P367" s="75">
        <v>0</v>
      </c>
      <c r="Q367" s="75" t="s">
        <v>375</v>
      </c>
      <c r="R367" s="75" t="s">
        <v>6791</v>
      </c>
      <c r="S367" s="177">
        <v>37970</v>
      </c>
      <c r="T367" s="182">
        <v>6897</v>
      </c>
      <c r="U367" s="182"/>
      <c r="V367" s="181">
        <v>14274720</v>
      </c>
      <c r="W367" s="181">
        <v>119589270</v>
      </c>
      <c r="X367" s="178">
        <v>44408</v>
      </c>
      <c r="Y367" s="87" t="s">
        <v>7151</v>
      </c>
      <c r="Z367" s="87" t="s">
        <v>7152</v>
      </c>
      <c r="AA367" s="182" t="s">
        <v>8194</v>
      </c>
    </row>
    <row r="368" spans="1:27" ht="15.75" customHeight="1" x14ac:dyDescent="0.2">
      <c r="A368" s="75" t="s">
        <v>8138</v>
      </c>
      <c r="B368" s="75" t="s">
        <v>7125</v>
      </c>
      <c r="C368" s="75" t="s">
        <v>73</v>
      </c>
      <c r="D368" s="75" t="s">
        <v>3843</v>
      </c>
      <c r="E368" s="75" t="s">
        <v>6788</v>
      </c>
      <c r="F368" s="75" t="s">
        <v>3844</v>
      </c>
      <c r="G368" s="75" t="s">
        <v>6789</v>
      </c>
      <c r="H368" s="75" t="s">
        <v>3845</v>
      </c>
      <c r="I368" s="75" t="s">
        <v>6790</v>
      </c>
      <c r="J368" s="75" t="s">
        <v>6792</v>
      </c>
      <c r="K368" s="75" t="s">
        <v>3846</v>
      </c>
      <c r="L368" s="75" t="s">
        <v>47</v>
      </c>
      <c r="M368" s="75" t="s">
        <v>3156</v>
      </c>
      <c r="N368" s="75" t="s">
        <v>3847</v>
      </c>
      <c r="O368" s="75" t="s">
        <v>6028</v>
      </c>
      <c r="P368" s="75">
        <v>0</v>
      </c>
      <c r="Q368" s="75" t="s">
        <v>375</v>
      </c>
      <c r="R368" s="75" t="s">
        <v>6791</v>
      </c>
      <c r="S368" s="177">
        <v>37970</v>
      </c>
      <c r="T368" s="182">
        <v>6897</v>
      </c>
      <c r="U368" s="182"/>
      <c r="V368" s="181">
        <v>20170800</v>
      </c>
      <c r="W368" s="181">
        <v>94647600</v>
      </c>
      <c r="X368" s="178">
        <v>44408</v>
      </c>
      <c r="Y368" s="87" t="s">
        <v>7151</v>
      </c>
      <c r="Z368" s="87" t="s">
        <v>7152</v>
      </c>
      <c r="AA368" s="182" t="s">
        <v>7250</v>
      </c>
    </row>
    <row r="369" spans="1:27" ht="15.75" customHeight="1" x14ac:dyDescent="0.2">
      <c r="A369" s="75" t="s">
        <v>8407</v>
      </c>
      <c r="B369" s="75">
        <v>712939001</v>
      </c>
      <c r="C369" s="75" t="s">
        <v>73</v>
      </c>
      <c r="D369" s="75" t="s">
        <v>1115</v>
      </c>
      <c r="E369" s="75" t="s">
        <v>7052</v>
      </c>
      <c r="F369" s="75" t="s">
        <v>1116</v>
      </c>
      <c r="G369" s="75" t="s">
        <v>6062</v>
      </c>
      <c r="H369" s="75" t="s">
        <v>1117</v>
      </c>
      <c r="I369" s="75" t="s">
        <v>6063</v>
      </c>
      <c r="J369" s="75" t="s">
        <v>6064</v>
      </c>
      <c r="K369" s="75" t="s">
        <v>6059</v>
      </c>
      <c r="L369" s="75" t="s">
        <v>47</v>
      </c>
      <c r="M369" s="75" t="s">
        <v>1118</v>
      </c>
      <c r="N369" s="75" t="s">
        <v>6060</v>
      </c>
      <c r="O369" s="75" t="s">
        <v>6061</v>
      </c>
      <c r="P369" s="75">
        <v>0</v>
      </c>
      <c r="Q369" s="75">
        <v>93401</v>
      </c>
      <c r="R369" s="75" t="s">
        <v>7057</v>
      </c>
      <c r="S369" s="177">
        <v>37970</v>
      </c>
      <c r="T369" s="182">
        <v>6898</v>
      </c>
      <c r="U369" s="182"/>
      <c r="V369" s="181">
        <v>4078122</v>
      </c>
      <c r="W369" s="181">
        <v>36460572</v>
      </c>
      <c r="X369" s="178">
        <v>44408</v>
      </c>
      <c r="Y369" s="87" t="s">
        <v>7151</v>
      </c>
      <c r="Z369" s="87" t="s">
        <v>7152</v>
      </c>
      <c r="AA369" s="182" t="s">
        <v>7192</v>
      </c>
    </row>
    <row r="370" spans="1:27" ht="15.75" customHeight="1" x14ac:dyDescent="0.2">
      <c r="A370" s="75" t="s">
        <v>8366</v>
      </c>
      <c r="B370" s="75">
        <v>719365000</v>
      </c>
      <c r="C370" s="75" t="s">
        <v>73</v>
      </c>
      <c r="D370" s="75" t="s">
        <v>812</v>
      </c>
      <c r="E370" s="75" t="s">
        <v>7049</v>
      </c>
      <c r="F370" s="75" t="s">
        <v>813</v>
      </c>
      <c r="G370" s="75" t="s">
        <v>6172</v>
      </c>
      <c r="H370" s="75" t="s">
        <v>814</v>
      </c>
      <c r="I370" s="75" t="s">
        <v>815</v>
      </c>
      <c r="J370" s="75" t="s">
        <v>6173</v>
      </c>
      <c r="K370" s="75" t="s">
        <v>816</v>
      </c>
      <c r="L370" s="75" t="s">
        <v>47</v>
      </c>
      <c r="M370" s="75" t="s">
        <v>817</v>
      </c>
      <c r="N370" s="75" t="s">
        <v>6174</v>
      </c>
      <c r="O370" s="75" t="s">
        <v>6175</v>
      </c>
      <c r="P370" s="75">
        <v>0</v>
      </c>
      <c r="Q370" s="75" t="s">
        <v>375</v>
      </c>
      <c r="R370" s="75" t="s">
        <v>7055</v>
      </c>
      <c r="S370" s="177">
        <v>37970</v>
      </c>
      <c r="T370" s="182">
        <v>6899</v>
      </c>
      <c r="U370" s="182"/>
      <c r="V370" s="181">
        <v>39189968</v>
      </c>
      <c r="W370" s="181">
        <v>255065709</v>
      </c>
      <c r="X370" s="178">
        <v>44408</v>
      </c>
      <c r="Y370" s="87" t="s">
        <v>7151</v>
      </c>
      <c r="Z370" s="87" t="s">
        <v>7152</v>
      </c>
      <c r="AA370" s="182" t="s">
        <v>7210</v>
      </c>
    </row>
    <row r="371" spans="1:27" ht="15.75" customHeight="1" x14ac:dyDescent="0.2">
      <c r="A371" s="75" t="s">
        <v>8354</v>
      </c>
      <c r="B371" s="75" t="s">
        <v>7072</v>
      </c>
      <c r="C371" s="75" t="s">
        <v>49</v>
      </c>
      <c r="D371" s="75" t="s">
        <v>729</v>
      </c>
      <c r="E371" s="75" t="s">
        <v>6416</v>
      </c>
      <c r="F371" s="75" t="s">
        <v>730</v>
      </c>
      <c r="G371" s="75" t="s">
        <v>6417</v>
      </c>
      <c r="H371" s="75" t="s">
        <v>6110</v>
      </c>
      <c r="I371" s="75" t="s">
        <v>6111</v>
      </c>
      <c r="J371" s="75" t="s">
        <v>731</v>
      </c>
      <c r="K371" s="75" t="s">
        <v>5978</v>
      </c>
      <c r="L371" s="75" t="s">
        <v>565</v>
      </c>
      <c r="M371" s="75" t="s">
        <v>732</v>
      </c>
      <c r="N371" s="75" t="s">
        <v>733</v>
      </c>
      <c r="O371" s="75" t="s">
        <v>734</v>
      </c>
      <c r="P371" s="75">
        <v>0</v>
      </c>
      <c r="Q371" s="75">
        <v>93401</v>
      </c>
      <c r="R371" s="75" t="s">
        <v>6476</v>
      </c>
      <c r="S371" s="177">
        <v>37970</v>
      </c>
      <c r="T371" s="182">
        <v>6900</v>
      </c>
      <c r="U371" s="182"/>
      <c r="V371" s="181">
        <v>11559420</v>
      </c>
      <c r="W371" s="181">
        <v>43444800</v>
      </c>
      <c r="X371" s="178">
        <v>44408</v>
      </c>
      <c r="Y371" s="87" t="s">
        <v>7151</v>
      </c>
      <c r="Z371" s="87" t="s">
        <v>7152</v>
      </c>
      <c r="AA371" s="182" t="s">
        <v>7292</v>
      </c>
    </row>
    <row r="372" spans="1:27" ht="15.75" customHeight="1" x14ac:dyDescent="0.2">
      <c r="A372" s="75" t="s">
        <v>8354</v>
      </c>
      <c r="B372" s="75" t="s">
        <v>7072</v>
      </c>
      <c r="C372" s="75" t="s">
        <v>49</v>
      </c>
      <c r="D372" s="75" t="s">
        <v>729</v>
      </c>
      <c r="E372" s="75" t="s">
        <v>6416</v>
      </c>
      <c r="F372" s="75" t="s">
        <v>730</v>
      </c>
      <c r="G372" s="75" t="s">
        <v>6417</v>
      </c>
      <c r="H372" s="75" t="s">
        <v>6110</v>
      </c>
      <c r="I372" s="75" t="s">
        <v>6111</v>
      </c>
      <c r="J372" s="75" t="s">
        <v>731</v>
      </c>
      <c r="K372" s="75" t="s">
        <v>5978</v>
      </c>
      <c r="L372" s="75" t="s">
        <v>565</v>
      </c>
      <c r="M372" s="75" t="s">
        <v>732</v>
      </c>
      <c r="N372" s="75" t="s">
        <v>733</v>
      </c>
      <c r="O372" s="75" t="s">
        <v>734</v>
      </c>
      <c r="P372" s="75">
        <v>0</v>
      </c>
      <c r="Q372" s="75">
        <v>93401</v>
      </c>
      <c r="R372" s="75" t="s">
        <v>6476</v>
      </c>
      <c r="S372" s="177">
        <v>37970</v>
      </c>
      <c r="T372" s="182">
        <v>6900</v>
      </c>
      <c r="U372" s="182"/>
      <c r="V372" s="181">
        <v>6128820</v>
      </c>
      <c r="W372" s="181">
        <v>44375760</v>
      </c>
      <c r="X372" s="178">
        <v>44408</v>
      </c>
      <c r="Y372" s="87" t="s">
        <v>7151</v>
      </c>
      <c r="Z372" s="87" t="s">
        <v>7152</v>
      </c>
      <c r="AA372" s="182" t="s">
        <v>7293</v>
      </c>
    </row>
    <row r="373" spans="1:27" ht="15.75" customHeight="1" x14ac:dyDescent="0.2">
      <c r="A373" s="75" t="s">
        <v>8354</v>
      </c>
      <c r="B373" s="75" t="s">
        <v>7072</v>
      </c>
      <c r="C373" s="75" t="s">
        <v>49</v>
      </c>
      <c r="D373" s="75" t="s">
        <v>729</v>
      </c>
      <c r="E373" s="75" t="s">
        <v>6416</v>
      </c>
      <c r="F373" s="75" t="s">
        <v>730</v>
      </c>
      <c r="G373" s="75" t="s">
        <v>6417</v>
      </c>
      <c r="H373" s="75" t="s">
        <v>6110</v>
      </c>
      <c r="I373" s="75" t="s">
        <v>6111</v>
      </c>
      <c r="J373" s="75" t="s">
        <v>731</v>
      </c>
      <c r="K373" s="75" t="s">
        <v>5978</v>
      </c>
      <c r="L373" s="75" t="s">
        <v>565</v>
      </c>
      <c r="M373" s="75" t="s">
        <v>732</v>
      </c>
      <c r="N373" s="75" t="s">
        <v>733</v>
      </c>
      <c r="O373" s="75" t="s">
        <v>734</v>
      </c>
      <c r="P373" s="75">
        <v>0</v>
      </c>
      <c r="Q373" s="75">
        <v>93401</v>
      </c>
      <c r="R373" s="75" t="s">
        <v>6476</v>
      </c>
      <c r="S373" s="177">
        <v>37970</v>
      </c>
      <c r="T373" s="182">
        <v>6900</v>
      </c>
      <c r="U373" s="182"/>
      <c r="V373" s="181">
        <v>7075280</v>
      </c>
      <c r="W373" s="181">
        <v>46343174</v>
      </c>
      <c r="X373" s="178">
        <v>44408</v>
      </c>
      <c r="Y373" s="87" t="s">
        <v>7151</v>
      </c>
      <c r="Z373" s="87" t="s">
        <v>7152</v>
      </c>
      <c r="AA373" s="182" t="s">
        <v>7294</v>
      </c>
    </row>
    <row r="374" spans="1:27" ht="15.75" customHeight="1" x14ac:dyDescent="0.2">
      <c r="A374" s="75" t="s">
        <v>8354</v>
      </c>
      <c r="B374" s="75" t="s">
        <v>7072</v>
      </c>
      <c r="C374" s="75" t="s">
        <v>49</v>
      </c>
      <c r="D374" s="75" t="s">
        <v>729</v>
      </c>
      <c r="E374" s="75" t="s">
        <v>6416</v>
      </c>
      <c r="F374" s="75" t="s">
        <v>730</v>
      </c>
      <c r="G374" s="75" t="s">
        <v>6417</v>
      </c>
      <c r="H374" s="75" t="s">
        <v>6110</v>
      </c>
      <c r="I374" s="75" t="s">
        <v>6111</v>
      </c>
      <c r="J374" s="75" t="s">
        <v>731</v>
      </c>
      <c r="K374" s="75" t="s">
        <v>5978</v>
      </c>
      <c r="L374" s="75" t="s">
        <v>565</v>
      </c>
      <c r="M374" s="75" t="s">
        <v>732</v>
      </c>
      <c r="N374" s="75" t="s">
        <v>733</v>
      </c>
      <c r="O374" s="75" t="s">
        <v>734</v>
      </c>
      <c r="P374" s="75">
        <v>0</v>
      </c>
      <c r="Q374" s="75">
        <v>93401</v>
      </c>
      <c r="R374" s="75" t="s">
        <v>6476</v>
      </c>
      <c r="S374" s="177">
        <v>37970</v>
      </c>
      <c r="T374" s="182">
        <v>6900</v>
      </c>
      <c r="U374" s="182"/>
      <c r="V374" s="181">
        <v>15050520</v>
      </c>
      <c r="W374" s="181">
        <v>76028400</v>
      </c>
      <c r="X374" s="178">
        <v>44408</v>
      </c>
      <c r="Y374" s="87" t="s">
        <v>7151</v>
      </c>
      <c r="Z374" s="87" t="s">
        <v>7152</v>
      </c>
      <c r="AA374" s="182" t="s">
        <v>7174</v>
      </c>
    </row>
    <row r="375" spans="1:27" ht="15.75" customHeight="1" x14ac:dyDescent="0.2">
      <c r="A375" s="75" t="s">
        <v>8354</v>
      </c>
      <c r="B375" s="75" t="s">
        <v>7072</v>
      </c>
      <c r="C375" s="75" t="s">
        <v>49</v>
      </c>
      <c r="D375" s="75" t="s">
        <v>729</v>
      </c>
      <c r="E375" s="75" t="s">
        <v>6416</v>
      </c>
      <c r="F375" s="75" t="s">
        <v>730</v>
      </c>
      <c r="G375" s="75" t="s">
        <v>6417</v>
      </c>
      <c r="H375" s="75" t="s">
        <v>6110</v>
      </c>
      <c r="I375" s="75" t="s">
        <v>6111</v>
      </c>
      <c r="J375" s="75" t="s">
        <v>731</v>
      </c>
      <c r="K375" s="75" t="s">
        <v>5978</v>
      </c>
      <c r="L375" s="75" t="s">
        <v>565</v>
      </c>
      <c r="M375" s="75" t="s">
        <v>732</v>
      </c>
      <c r="N375" s="75" t="s">
        <v>733</v>
      </c>
      <c r="O375" s="75" t="s">
        <v>734</v>
      </c>
      <c r="P375" s="75">
        <v>0</v>
      </c>
      <c r="Q375" s="75">
        <v>93401</v>
      </c>
      <c r="R375" s="75" t="s">
        <v>6476</v>
      </c>
      <c r="S375" s="177">
        <v>37970</v>
      </c>
      <c r="T375" s="182">
        <v>6900</v>
      </c>
      <c r="U375" s="182"/>
      <c r="V375" s="181">
        <v>35686800</v>
      </c>
      <c r="W375" s="181">
        <v>121335120</v>
      </c>
      <c r="X375" s="178">
        <v>44408</v>
      </c>
      <c r="Y375" s="87" t="s">
        <v>7151</v>
      </c>
      <c r="Z375" s="87" t="s">
        <v>7152</v>
      </c>
      <c r="AA375" s="182" t="s">
        <v>7271</v>
      </c>
    </row>
    <row r="376" spans="1:27" ht="15.75" customHeight="1" x14ac:dyDescent="0.2">
      <c r="A376" s="75" t="s">
        <v>8354</v>
      </c>
      <c r="B376" s="75" t="s">
        <v>7072</v>
      </c>
      <c r="C376" s="75" t="s">
        <v>49</v>
      </c>
      <c r="D376" s="75" t="s">
        <v>729</v>
      </c>
      <c r="E376" s="75" t="s">
        <v>6416</v>
      </c>
      <c r="F376" s="75" t="s">
        <v>730</v>
      </c>
      <c r="G376" s="75" t="s">
        <v>6417</v>
      </c>
      <c r="H376" s="75" t="s">
        <v>6110</v>
      </c>
      <c r="I376" s="75" t="s">
        <v>6111</v>
      </c>
      <c r="J376" s="75" t="s">
        <v>731</v>
      </c>
      <c r="K376" s="75" t="s">
        <v>5978</v>
      </c>
      <c r="L376" s="75" t="s">
        <v>565</v>
      </c>
      <c r="M376" s="75" t="s">
        <v>732</v>
      </c>
      <c r="N376" s="75" t="s">
        <v>733</v>
      </c>
      <c r="O376" s="75" t="s">
        <v>734</v>
      </c>
      <c r="P376" s="75">
        <v>0</v>
      </c>
      <c r="Q376" s="75">
        <v>93401</v>
      </c>
      <c r="R376" s="75" t="s">
        <v>6476</v>
      </c>
      <c r="S376" s="177">
        <v>37970</v>
      </c>
      <c r="T376" s="182">
        <v>6900</v>
      </c>
      <c r="U376" s="182"/>
      <c r="V376" s="181">
        <v>7252162</v>
      </c>
      <c r="W376" s="181">
        <v>49527056</v>
      </c>
      <c r="X376" s="178">
        <v>44408</v>
      </c>
      <c r="Y376" s="87" t="s">
        <v>7151</v>
      </c>
      <c r="Z376" s="87" t="s">
        <v>7152</v>
      </c>
      <c r="AA376" s="182" t="s">
        <v>8180</v>
      </c>
    </row>
    <row r="377" spans="1:27" ht="15.75" customHeight="1" x14ac:dyDescent="0.2">
      <c r="A377" s="75" t="s">
        <v>8354</v>
      </c>
      <c r="B377" s="75" t="s">
        <v>7072</v>
      </c>
      <c r="C377" s="75" t="s">
        <v>49</v>
      </c>
      <c r="D377" s="75" t="s">
        <v>729</v>
      </c>
      <c r="E377" s="75" t="s">
        <v>6416</v>
      </c>
      <c r="F377" s="75" t="s">
        <v>730</v>
      </c>
      <c r="G377" s="75" t="s">
        <v>6417</v>
      </c>
      <c r="H377" s="75" t="s">
        <v>6110</v>
      </c>
      <c r="I377" s="75" t="s">
        <v>6111</v>
      </c>
      <c r="J377" s="75" t="s">
        <v>731</v>
      </c>
      <c r="K377" s="75" t="s">
        <v>5978</v>
      </c>
      <c r="L377" s="75" t="s">
        <v>565</v>
      </c>
      <c r="M377" s="75" t="s">
        <v>732</v>
      </c>
      <c r="N377" s="75" t="s">
        <v>733</v>
      </c>
      <c r="O377" s="75" t="s">
        <v>734</v>
      </c>
      <c r="P377" s="75">
        <v>0</v>
      </c>
      <c r="Q377" s="75">
        <v>93401</v>
      </c>
      <c r="R377" s="75" t="s">
        <v>6476</v>
      </c>
      <c r="S377" s="177">
        <v>37970</v>
      </c>
      <c r="T377" s="182">
        <v>6900</v>
      </c>
      <c r="U377" s="182"/>
      <c r="V377" s="181">
        <v>7447680</v>
      </c>
      <c r="W377" s="181">
        <v>47478960</v>
      </c>
      <c r="X377" s="178">
        <v>44408</v>
      </c>
      <c r="Y377" s="87" t="s">
        <v>7151</v>
      </c>
      <c r="Z377" s="87" t="s">
        <v>7152</v>
      </c>
      <c r="AA377" s="182" t="s">
        <v>7295</v>
      </c>
    </row>
    <row r="378" spans="1:27" ht="15.75" customHeight="1" x14ac:dyDescent="0.2">
      <c r="A378" s="75" t="s">
        <v>8354</v>
      </c>
      <c r="B378" s="75" t="s">
        <v>7072</v>
      </c>
      <c r="C378" s="75" t="s">
        <v>49</v>
      </c>
      <c r="D378" s="75" t="s">
        <v>729</v>
      </c>
      <c r="E378" s="75" t="s">
        <v>6416</v>
      </c>
      <c r="F378" s="75" t="s">
        <v>730</v>
      </c>
      <c r="G378" s="75" t="s">
        <v>6417</v>
      </c>
      <c r="H378" s="75" t="s">
        <v>6110</v>
      </c>
      <c r="I378" s="75" t="s">
        <v>6111</v>
      </c>
      <c r="J378" s="75" t="s">
        <v>731</v>
      </c>
      <c r="K378" s="75" t="s">
        <v>5978</v>
      </c>
      <c r="L378" s="75" t="s">
        <v>565</v>
      </c>
      <c r="M378" s="75" t="s">
        <v>732</v>
      </c>
      <c r="N378" s="75" t="s">
        <v>733</v>
      </c>
      <c r="O378" s="75" t="s">
        <v>734</v>
      </c>
      <c r="P378" s="75">
        <v>0</v>
      </c>
      <c r="Q378" s="75">
        <v>93401</v>
      </c>
      <c r="R378" s="75" t="s">
        <v>6476</v>
      </c>
      <c r="S378" s="177">
        <v>37970</v>
      </c>
      <c r="T378" s="182">
        <v>6900</v>
      </c>
      <c r="U378" s="182"/>
      <c r="V378" s="181">
        <v>20869020</v>
      </c>
      <c r="W378" s="181">
        <v>85497660</v>
      </c>
      <c r="X378" s="178">
        <v>44408</v>
      </c>
      <c r="Y378" s="87" t="s">
        <v>7151</v>
      </c>
      <c r="Z378" s="87" t="s">
        <v>7152</v>
      </c>
      <c r="AA378" s="182" t="s">
        <v>7296</v>
      </c>
    </row>
    <row r="379" spans="1:27" ht="15.75" customHeight="1" x14ac:dyDescent="0.2">
      <c r="A379" s="75" t="s">
        <v>8354</v>
      </c>
      <c r="B379" s="75" t="s">
        <v>7072</v>
      </c>
      <c r="C379" s="75" t="s">
        <v>49</v>
      </c>
      <c r="D379" s="75" t="s">
        <v>729</v>
      </c>
      <c r="E379" s="75" t="s">
        <v>6416</v>
      </c>
      <c r="F379" s="75" t="s">
        <v>730</v>
      </c>
      <c r="G379" s="75" t="s">
        <v>6417</v>
      </c>
      <c r="H379" s="75" t="s">
        <v>6110</v>
      </c>
      <c r="I379" s="75" t="s">
        <v>6111</v>
      </c>
      <c r="J379" s="75" t="s">
        <v>731</v>
      </c>
      <c r="K379" s="75" t="s">
        <v>5978</v>
      </c>
      <c r="L379" s="75" t="s">
        <v>565</v>
      </c>
      <c r="M379" s="75" t="s">
        <v>732</v>
      </c>
      <c r="N379" s="75" t="s">
        <v>733</v>
      </c>
      <c r="O379" s="75" t="s">
        <v>734</v>
      </c>
      <c r="P379" s="75">
        <v>0</v>
      </c>
      <c r="Q379" s="75">
        <v>93401</v>
      </c>
      <c r="R379" s="75" t="s">
        <v>6476</v>
      </c>
      <c r="S379" s="177">
        <v>37970</v>
      </c>
      <c r="T379" s="182">
        <v>6900</v>
      </c>
      <c r="U379" s="182"/>
      <c r="V379" s="181">
        <v>5430600</v>
      </c>
      <c r="W379" s="181">
        <v>36074700</v>
      </c>
      <c r="X379" s="178">
        <v>44408</v>
      </c>
      <c r="Y379" s="87" t="s">
        <v>7151</v>
      </c>
      <c r="Z379" s="87" t="s">
        <v>7152</v>
      </c>
      <c r="AA379" s="182" t="s">
        <v>7297</v>
      </c>
    </row>
    <row r="380" spans="1:27" ht="15.75" customHeight="1" x14ac:dyDescent="0.2">
      <c r="A380" s="75" t="s">
        <v>8354</v>
      </c>
      <c r="B380" s="75" t="s">
        <v>7072</v>
      </c>
      <c r="C380" s="75" t="s">
        <v>49</v>
      </c>
      <c r="D380" s="75" t="s">
        <v>729</v>
      </c>
      <c r="E380" s="75" t="s">
        <v>6416</v>
      </c>
      <c r="F380" s="75" t="s">
        <v>730</v>
      </c>
      <c r="G380" s="75" t="s">
        <v>6417</v>
      </c>
      <c r="H380" s="75" t="s">
        <v>6110</v>
      </c>
      <c r="I380" s="75" t="s">
        <v>6111</v>
      </c>
      <c r="J380" s="75" t="s">
        <v>731</v>
      </c>
      <c r="K380" s="75" t="s">
        <v>5978</v>
      </c>
      <c r="L380" s="75" t="s">
        <v>565</v>
      </c>
      <c r="M380" s="75" t="s">
        <v>732</v>
      </c>
      <c r="N380" s="75" t="s">
        <v>733</v>
      </c>
      <c r="O380" s="75" t="s">
        <v>734</v>
      </c>
      <c r="P380" s="75">
        <v>0</v>
      </c>
      <c r="Q380" s="75">
        <v>93401</v>
      </c>
      <c r="R380" s="75" t="s">
        <v>6476</v>
      </c>
      <c r="S380" s="177">
        <v>37970</v>
      </c>
      <c r="T380" s="182">
        <v>6900</v>
      </c>
      <c r="U380" s="182"/>
      <c r="V380" s="181">
        <v>47920304</v>
      </c>
      <c r="W380" s="181">
        <v>285969026</v>
      </c>
      <c r="X380" s="178">
        <v>44408</v>
      </c>
      <c r="Y380" s="87" t="s">
        <v>7151</v>
      </c>
      <c r="Z380" s="87" t="s">
        <v>7152</v>
      </c>
      <c r="AA380" s="182" t="s">
        <v>7157</v>
      </c>
    </row>
    <row r="381" spans="1:27" ht="15.75" customHeight="1" x14ac:dyDescent="0.2">
      <c r="A381" s="75" t="s">
        <v>8354</v>
      </c>
      <c r="B381" s="75" t="s">
        <v>7072</v>
      </c>
      <c r="C381" s="75" t="s">
        <v>49</v>
      </c>
      <c r="D381" s="75" t="s">
        <v>729</v>
      </c>
      <c r="E381" s="75" t="s">
        <v>6416</v>
      </c>
      <c r="F381" s="75" t="s">
        <v>730</v>
      </c>
      <c r="G381" s="75" t="s">
        <v>6417</v>
      </c>
      <c r="H381" s="75" t="s">
        <v>6110</v>
      </c>
      <c r="I381" s="75" t="s">
        <v>6111</v>
      </c>
      <c r="J381" s="75" t="s">
        <v>731</v>
      </c>
      <c r="K381" s="75" t="s">
        <v>5978</v>
      </c>
      <c r="L381" s="75" t="s">
        <v>565</v>
      </c>
      <c r="M381" s="75" t="s">
        <v>732</v>
      </c>
      <c r="N381" s="75" t="s">
        <v>733</v>
      </c>
      <c r="O381" s="75" t="s">
        <v>734</v>
      </c>
      <c r="P381" s="75">
        <v>0</v>
      </c>
      <c r="Q381" s="75">
        <v>93401</v>
      </c>
      <c r="R381" s="75" t="s">
        <v>6476</v>
      </c>
      <c r="S381" s="177">
        <v>37970</v>
      </c>
      <c r="T381" s="182">
        <v>6900</v>
      </c>
      <c r="U381" s="182"/>
      <c r="V381" s="181">
        <v>102545244</v>
      </c>
      <c r="W381" s="181">
        <v>314039688</v>
      </c>
      <c r="X381" s="178">
        <v>44408</v>
      </c>
      <c r="Y381" s="87" t="s">
        <v>7151</v>
      </c>
      <c r="Z381" s="87" t="s">
        <v>7152</v>
      </c>
      <c r="AA381" s="182" t="s">
        <v>7158</v>
      </c>
    </row>
    <row r="382" spans="1:27" ht="15.75" customHeight="1" x14ac:dyDescent="0.2">
      <c r="A382" s="75" t="s">
        <v>8354</v>
      </c>
      <c r="B382" s="75" t="s">
        <v>7072</v>
      </c>
      <c r="C382" s="75" t="s">
        <v>49</v>
      </c>
      <c r="D382" s="75" t="s">
        <v>729</v>
      </c>
      <c r="E382" s="75" t="s">
        <v>6416</v>
      </c>
      <c r="F382" s="75" t="s">
        <v>730</v>
      </c>
      <c r="G382" s="75" t="s">
        <v>6417</v>
      </c>
      <c r="H382" s="75" t="s">
        <v>6110</v>
      </c>
      <c r="I382" s="75" t="s">
        <v>6111</v>
      </c>
      <c r="J382" s="75" t="s">
        <v>731</v>
      </c>
      <c r="K382" s="75" t="s">
        <v>5978</v>
      </c>
      <c r="L382" s="75" t="s">
        <v>565</v>
      </c>
      <c r="M382" s="75" t="s">
        <v>732</v>
      </c>
      <c r="N382" s="75" t="s">
        <v>733</v>
      </c>
      <c r="O382" s="75" t="s">
        <v>734</v>
      </c>
      <c r="P382" s="75">
        <v>0</v>
      </c>
      <c r="Q382" s="75">
        <v>93401</v>
      </c>
      <c r="R382" s="75" t="s">
        <v>6476</v>
      </c>
      <c r="S382" s="177">
        <v>37970</v>
      </c>
      <c r="T382" s="182">
        <v>6900</v>
      </c>
      <c r="U382" s="182"/>
      <c r="V382" s="181">
        <v>21877560</v>
      </c>
      <c r="W382" s="181">
        <v>88441200</v>
      </c>
      <c r="X382" s="178">
        <v>44408</v>
      </c>
      <c r="Y382" s="87" t="s">
        <v>7151</v>
      </c>
      <c r="Z382" s="87" t="s">
        <v>7152</v>
      </c>
      <c r="AA382" s="182" t="s">
        <v>7168</v>
      </c>
    </row>
    <row r="383" spans="1:27" ht="15.75" customHeight="1" x14ac:dyDescent="0.2">
      <c r="A383" s="75" t="s">
        <v>8354</v>
      </c>
      <c r="B383" s="75" t="s">
        <v>7072</v>
      </c>
      <c r="C383" s="75" t="s">
        <v>49</v>
      </c>
      <c r="D383" s="75" t="s">
        <v>729</v>
      </c>
      <c r="E383" s="75" t="s">
        <v>6416</v>
      </c>
      <c r="F383" s="75" t="s">
        <v>730</v>
      </c>
      <c r="G383" s="75" t="s">
        <v>6417</v>
      </c>
      <c r="H383" s="75" t="s">
        <v>6110</v>
      </c>
      <c r="I383" s="75" t="s">
        <v>6111</v>
      </c>
      <c r="J383" s="75" t="s">
        <v>731</v>
      </c>
      <c r="K383" s="75" t="s">
        <v>5978</v>
      </c>
      <c r="L383" s="75" t="s">
        <v>565</v>
      </c>
      <c r="M383" s="75" t="s">
        <v>732</v>
      </c>
      <c r="N383" s="75" t="s">
        <v>733</v>
      </c>
      <c r="O383" s="75" t="s">
        <v>734</v>
      </c>
      <c r="P383" s="75">
        <v>0</v>
      </c>
      <c r="Q383" s="75">
        <v>93401</v>
      </c>
      <c r="R383" s="75" t="s">
        <v>6476</v>
      </c>
      <c r="S383" s="177">
        <v>37970</v>
      </c>
      <c r="T383" s="182">
        <v>6900</v>
      </c>
      <c r="U383" s="182"/>
      <c r="V383" s="181">
        <v>60007268</v>
      </c>
      <c r="W383" s="181">
        <v>295525484</v>
      </c>
      <c r="X383" s="178">
        <v>44408</v>
      </c>
      <c r="Y383" s="87" t="s">
        <v>7151</v>
      </c>
      <c r="Z383" s="87" t="s">
        <v>7152</v>
      </c>
      <c r="AA383" s="182" t="s">
        <v>7208</v>
      </c>
    </row>
    <row r="384" spans="1:27" ht="15.75" customHeight="1" x14ac:dyDescent="0.2">
      <c r="A384" s="75" t="s">
        <v>8292</v>
      </c>
      <c r="B384" s="75">
        <v>700516008</v>
      </c>
      <c r="C384" s="75" t="s">
        <v>49</v>
      </c>
      <c r="D384" s="75" t="s">
        <v>61</v>
      </c>
      <c r="E384" s="75" t="s">
        <v>6533</v>
      </c>
      <c r="F384" s="75" t="s">
        <v>62</v>
      </c>
      <c r="G384" s="75" t="s">
        <v>7006</v>
      </c>
      <c r="H384" s="75" t="s">
        <v>63</v>
      </c>
      <c r="I384" s="75" t="s">
        <v>7007</v>
      </c>
      <c r="J384" s="75" t="s">
        <v>6534</v>
      </c>
      <c r="K384" s="75" t="s">
        <v>64</v>
      </c>
      <c r="L384" s="75" t="s">
        <v>47</v>
      </c>
      <c r="M384" s="75" t="s">
        <v>65</v>
      </c>
      <c r="N384" s="75" t="s">
        <v>66</v>
      </c>
      <c r="O384" s="75" t="s">
        <v>67</v>
      </c>
      <c r="P384" s="75" t="s">
        <v>5646</v>
      </c>
      <c r="Q384" s="75">
        <v>93401</v>
      </c>
      <c r="R384" s="75" t="s">
        <v>6536</v>
      </c>
      <c r="S384" s="177">
        <v>37970</v>
      </c>
      <c r="T384" s="182">
        <v>6902</v>
      </c>
      <c r="U384" s="182"/>
      <c r="V384" s="181">
        <v>12024900</v>
      </c>
      <c r="W384" s="181">
        <v>84174300</v>
      </c>
      <c r="X384" s="178">
        <v>44408</v>
      </c>
      <c r="Y384" s="87" t="s">
        <v>7151</v>
      </c>
      <c r="Z384" s="87" t="s">
        <v>7152</v>
      </c>
      <c r="AA384" s="182" t="s">
        <v>7240</v>
      </c>
    </row>
    <row r="385" spans="1:27" ht="15.75" customHeight="1" x14ac:dyDescent="0.2">
      <c r="A385" s="75" t="s">
        <v>8292</v>
      </c>
      <c r="B385" s="75">
        <v>700516008</v>
      </c>
      <c r="C385" s="75" t="s">
        <v>49</v>
      </c>
      <c r="D385" s="75" t="s">
        <v>61</v>
      </c>
      <c r="E385" s="75" t="s">
        <v>6533</v>
      </c>
      <c r="F385" s="75" t="s">
        <v>62</v>
      </c>
      <c r="G385" s="75" t="s">
        <v>7006</v>
      </c>
      <c r="H385" s="75" t="s">
        <v>63</v>
      </c>
      <c r="I385" s="75" t="s">
        <v>7007</v>
      </c>
      <c r="J385" s="75" t="s">
        <v>6534</v>
      </c>
      <c r="K385" s="75" t="s">
        <v>64</v>
      </c>
      <c r="L385" s="75" t="s">
        <v>47</v>
      </c>
      <c r="M385" s="75" t="s">
        <v>65</v>
      </c>
      <c r="N385" s="75" t="s">
        <v>66</v>
      </c>
      <c r="O385" s="75" t="s">
        <v>67</v>
      </c>
      <c r="P385" s="75" t="s">
        <v>5646</v>
      </c>
      <c r="Q385" s="75">
        <v>93401</v>
      </c>
      <c r="R385" s="75" t="s">
        <v>6536</v>
      </c>
      <c r="S385" s="177">
        <v>37970</v>
      </c>
      <c r="T385" s="182">
        <v>6902</v>
      </c>
      <c r="U385" s="182"/>
      <c r="V385" s="181">
        <v>162291525</v>
      </c>
      <c r="W385" s="181">
        <v>874029772</v>
      </c>
      <c r="X385" s="178">
        <v>44408</v>
      </c>
      <c r="Y385" s="87" t="s">
        <v>7151</v>
      </c>
      <c r="Z385" s="87" t="s">
        <v>7152</v>
      </c>
      <c r="AA385" s="182" t="s">
        <v>149</v>
      </c>
    </row>
    <row r="386" spans="1:27" ht="15.75" customHeight="1" x14ac:dyDescent="0.2">
      <c r="A386" s="75" t="s">
        <v>8292</v>
      </c>
      <c r="B386" s="75">
        <v>700516008</v>
      </c>
      <c r="C386" s="75" t="s">
        <v>49</v>
      </c>
      <c r="D386" s="75" t="s">
        <v>61</v>
      </c>
      <c r="E386" s="75" t="s">
        <v>6533</v>
      </c>
      <c r="F386" s="75" t="s">
        <v>62</v>
      </c>
      <c r="G386" s="75" t="s">
        <v>7006</v>
      </c>
      <c r="H386" s="75" t="s">
        <v>63</v>
      </c>
      <c r="I386" s="75" t="s">
        <v>7007</v>
      </c>
      <c r="J386" s="75" t="s">
        <v>6534</v>
      </c>
      <c r="K386" s="75" t="s">
        <v>64</v>
      </c>
      <c r="L386" s="75" t="s">
        <v>47</v>
      </c>
      <c r="M386" s="75" t="s">
        <v>65</v>
      </c>
      <c r="N386" s="75" t="s">
        <v>66</v>
      </c>
      <c r="O386" s="75" t="s">
        <v>67</v>
      </c>
      <c r="P386" s="75" t="s">
        <v>5646</v>
      </c>
      <c r="Q386" s="75">
        <v>93401</v>
      </c>
      <c r="R386" s="75" t="s">
        <v>6536</v>
      </c>
      <c r="S386" s="177">
        <v>37970</v>
      </c>
      <c r="T386" s="182">
        <v>6902</v>
      </c>
      <c r="U386" s="182"/>
      <c r="V386" s="181">
        <v>33226893</v>
      </c>
      <c r="W386" s="181">
        <v>362371777</v>
      </c>
      <c r="X386" s="178">
        <v>44408</v>
      </c>
      <c r="Y386" s="87" t="s">
        <v>7151</v>
      </c>
      <c r="Z386" s="87" t="s">
        <v>7152</v>
      </c>
      <c r="AA386" s="182" t="s">
        <v>7163</v>
      </c>
    </row>
    <row r="387" spans="1:27" ht="15.75" customHeight="1" x14ac:dyDescent="0.2">
      <c r="A387" s="75" t="s">
        <v>8292</v>
      </c>
      <c r="B387" s="75">
        <v>700516008</v>
      </c>
      <c r="C387" s="75" t="s">
        <v>49</v>
      </c>
      <c r="D387" s="75" t="s">
        <v>61</v>
      </c>
      <c r="E387" s="75" t="s">
        <v>6533</v>
      </c>
      <c r="F387" s="75" t="s">
        <v>62</v>
      </c>
      <c r="G387" s="75" t="s">
        <v>7006</v>
      </c>
      <c r="H387" s="75" t="s">
        <v>63</v>
      </c>
      <c r="I387" s="75" t="s">
        <v>7007</v>
      </c>
      <c r="J387" s="75" t="s">
        <v>6534</v>
      </c>
      <c r="K387" s="75" t="s">
        <v>64</v>
      </c>
      <c r="L387" s="75" t="s">
        <v>47</v>
      </c>
      <c r="M387" s="75" t="s">
        <v>65</v>
      </c>
      <c r="N387" s="75" t="s">
        <v>66</v>
      </c>
      <c r="O387" s="75" t="s">
        <v>67</v>
      </c>
      <c r="P387" s="75" t="s">
        <v>5646</v>
      </c>
      <c r="Q387" s="75">
        <v>93401</v>
      </c>
      <c r="R387" s="75" t="s">
        <v>6536</v>
      </c>
      <c r="S387" s="177">
        <v>37970</v>
      </c>
      <c r="T387" s="182">
        <v>6902</v>
      </c>
      <c r="U387" s="182"/>
      <c r="V387" s="181">
        <v>16033200</v>
      </c>
      <c r="W387" s="181">
        <v>112232400</v>
      </c>
      <c r="X387" s="178">
        <v>44408</v>
      </c>
      <c r="Y387" s="87" t="s">
        <v>7151</v>
      </c>
      <c r="Z387" s="87" t="s">
        <v>7152</v>
      </c>
      <c r="AA387" s="182" t="s">
        <v>7298</v>
      </c>
    </row>
    <row r="388" spans="1:27" ht="15.75" customHeight="1" x14ac:dyDescent="0.2">
      <c r="A388" s="75" t="s">
        <v>8292</v>
      </c>
      <c r="B388" s="75">
        <v>700516008</v>
      </c>
      <c r="C388" s="75" t="s">
        <v>49</v>
      </c>
      <c r="D388" s="75" t="s">
        <v>61</v>
      </c>
      <c r="E388" s="75" t="s">
        <v>6533</v>
      </c>
      <c r="F388" s="75" t="s">
        <v>62</v>
      </c>
      <c r="G388" s="75" t="s">
        <v>7006</v>
      </c>
      <c r="H388" s="75" t="s">
        <v>63</v>
      </c>
      <c r="I388" s="75" t="s">
        <v>7007</v>
      </c>
      <c r="J388" s="75" t="s">
        <v>6534</v>
      </c>
      <c r="K388" s="75" t="s">
        <v>64</v>
      </c>
      <c r="L388" s="75" t="s">
        <v>47</v>
      </c>
      <c r="M388" s="75" t="s">
        <v>65</v>
      </c>
      <c r="N388" s="75" t="s">
        <v>66</v>
      </c>
      <c r="O388" s="75" t="s">
        <v>67</v>
      </c>
      <c r="P388" s="75" t="s">
        <v>5646</v>
      </c>
      <c r="Q388" s="75">
        <v>93401</v>
      </c>
      <c r="R388" s="75" t="s">
        <v>6536</v>
      </c>
      <c r="S388" s="177">
        <v>37970</v>
      </c>
      <c r="T388" s="182">
        <v>6902</v>
      </c>
      <c r="U388" s="182"/>
      <c r="V388" s="181">
        <v>53889654</v>
      </c>
      <c r="W388" s="181">
        <v>341344241</v>
      </c>
      <c r="X388" s="178">
        <v>44408</v>
      </c>
      <c r="Y388" s="87" t="s">
        <v>7151</v>
      </c>
      <c r="Z388" s="87" t="s">
        <v>7152</v>
      </c>
      <c r="AA388" s="182" t="s">
        <v>7184</v>
      </c>
    </row>
    <row r="389" spans="1:27" ht="15.75" customHeight="1" x14ac:dyDescent="0.2">
      <c r="A389" s="75" t="s">
        <v>8292</v>
      </c>
      <c r="B389" s="75">
        <v>700516008</v>
      </c>
      <c r="C389" s="75" t="s">
        <v>49</v>
      </c>
      <c r="D389" s="75" t="s">
        <v>61</v>
      </c>
      <c r="E389" s="75" t="s">
        <v>6533</v>
      </c>
      <c r="F389" s="75" t="s">
        <v>62</v>
      </c>
      <c r="G389" s="75" t="s">
        <v>7006</v>
      </c>
      <c r="H389" s="75" t="s">
        <v>63</v>
      </c>
      <c r="I389" s="75" t="s">
        <v>7007</v>
      </c>
      <c r="J389" s="75" t="s">
        <v>6534</v>
      </c>
      <c r="K389" s="75" t="s">
        <v>64</v>
      </c>
      <c r="L389" s="75" t="s">
        <v>47</v>
      </c>
      <c r="M389" s="75" t="s">
        <v>65</v>
      </c>
      <c r="N389" s="75" t="s">
        <v>66</v>
      </c>
      <c r="O389" s="75" t="s">
        <v>67</v>
      </c>
      <c r="P389" s="75" t="s">
        <v>5646</v>
      </c>
      <c r="Q389" s="75">
        <v>93401</v>
      </c>
      <c r="R389" s="75" t="s">
        <v>6536</v>
      </c>
      <c r="S389" s="177">
        <v>37970</v>
      </c>
      <c r="T389" s="182">
        <v>6902</v>
      </c>
      <c r="U389" s="182"/>
      <c r="V389" s="181">
        <v>75136230</v>
      </c>
      <c r="W389" s="181">
        <v>304398060</v>
      </c>
      <c r="X389" s="178">
        <v>44408</v>
      </c>
      <c r="Y389" s="87" t="s">
        <v>7151</v>
      </c>
      <c r="Z389" s="87" t="s">
        <v>7152</v>
      </c>
      <c r="AA389" s="182" t="s">
        <v>7234</v>
      </c>
    </row>
    <row r="390" spans="1:27" ht="15.75" customHeight="1" x14ac:dyDescent="0.2">
      <c r="A390" s="75" t="s">
        <v>8292</v>
      </c>
      <c r="B390" s="75">
        <v>700516008</v>
      </c>
      <c r="C390" s="75" t="s">
        <v>49</v>
      </c>
      <c r="D390" s="75" t="s">
        <v>61</v>
      </c>
      <c r="E390" s="75" t="s">
        <v>6533</v>
      </c>
      <c r="F390" s="75" t="s">
        <v>62</v>
      </c>
      <c r="G390" s="75" t="s">
        <v>7006</v>
      </c>
      <c r="H390" s="75" t="s">
        <v>63</v>
      </c>
      <c r="I390" s="75" t="s">
        <v>7007</v>
      </c>
      <c r="J390" s="75" t="s">
        <v>6534</v>
      </c>
      <c r="K390" s="75" t="s">
        <v>64</v>
      </c>
      <c r="L390" s="75" t="s">
        <v>47</v>
      </c>
      <c r="M390" s="75" t="s">
        <v>65</v>
      </c>
      <c r="N390" s="75" t="s">
        <v>66</v>
      </c>
      <c r="O390" s="75" t="s">
        <v>67</v>
      </c>
      <c r="P390" s="75" t="s">
        <v>5646</v>
      </c>
      <c r="Q390" s="75">
        <v>93401</v>
      </c>
      <c r="R390" s="75" t="s">
        <v>6536</v>
      </c>
      <c r="S390" s="177">
        <v>37970</v>
      </c>
      <c r="T390" s="182">
        <v>6902</v>
      </c>
      <c r="U390" s="182"/>
      <c r="V390" s="181">
        <v>28898550</v>
      </c>
      <c r="W390" s="181">
        <v>202289850</v>
      </c>
      <c r="X390" s="178">
        <v>44408</v>
      </c>
      <c r="Y390" s="87" t="s">
        <v>7151</v>
      </c>
      <c r="Z390" s="87" t="s">
        <v>7152</v>
      </c>
      <c r="AA390" s="182" t="s">
        <v>7213</v>
      </c>
    </row>
    <row r="391" spans="1:27" ht="15.75" customHeight="1" x14ac:dyDescent="0.2">
      <c r="A391" s="75" t="s">
        <v>8292</v>
      </c>
      <c r="B391" s="75">
        <v>700516008</v>
      </c>
      <c r="C391" s="75" t="s">
        <v>49</v>
      </c>
      <c r="D391" s="75" t="s">
        <v>61</v>
      </c>
      <c r="E391" s="75" t="s">
        <v>6533</v>
      </c>
      <c r="F391" s="75" t="s">
        <v>62</v>
      </c>
      <c r="G391" s="75" t="s">
        <v>7006</v>
      </c>
      <c r="H391" s="75" t="s">
        <v>63</v>
      </c>
      <c r="I391" s="75" t="s">
        <v>7007</v>
      </c>
      <c r="J391" s="75" t="s">
        <v>6534</v>
      </c>
      <c r="K391" s="75" t="s">
        <v>64</v>
      </c>
      <c r="L391" s="75" t="s">
        <v>47</v>
      </c>
      <c r="M391" s="75" t="s">
        <v>65</v>
      </c>
      <c r="N391" s="75" t="s">
        <v>66</v>
      </c>
      <c r="O391" s="75" t="s">
        <v>67</v>
      </c>
      <c r="P391" s="75" t="s">
        <v>5646</v>
      </c>
      <c r="Q391" s="75">
        <v>93401</v>
      </c>
      <c r="R391" s="75" t="s">
        <v>6536</v>
      </c>
      <c r="S391" s="177">
        <v>37970</v>
      </c>
      <c r="T391" s="182">
        <v>6902</v>
      </c>
      <c r="U391" s="182"/>
      <c r="V391" s="181">
        <v>77062800</v>
      </c>
      <c r="W391" s="181">
        <v>353260531</v>
      </c>
      <c r="X391" s="178">
        <v>44408</v>
      </c>
      <c r="Y391" s="87" t="s">
        <v>7151</v>
      </c>
      <c r="Z391" s="87" t="s">
        <v>7152</v>
      </c>
      <c r="AA391" s="182" t="s">
        <v>7228</v>
      </c>
    </row>
    <row r="392" spans="1:27" ht="15.75" customHeight="1" x14ac:dyDescent="0.2">
      <c r="A392" s="75" t="s">
        <v>8292</v>
      </c>
      <c r="B392" s="75">
        <v>700516008</v>
      </c>
      <c r="C392" s="75" t="s">
        <v>49</v>
      </c>
      <c r="D392" s="75" t="s">
        <v>61</v>
      </c>
      <c r="E392" s="75" t="s">
        <v>6533</v>
      </c>
      <c r="F392" s="75" t="s">
        <v>62</v>
      </c>
      <c r="G392" s="75" t="s">
        <v>7006</v>
      </c>
      <c r="H392" s="75" t="s">
        <v>63</v>
      </c>
      <c r="I392" s="75" t="s">
        <v>7007</v>
      </c>
      <c r="J392" s="75" t="s">
        <v>6534</v>
      </c>
      <c r="K392" s="75" t="s">
        <v>64</v>
      </c>
      <c r="L392" s="75" t="s">
        <v>47</v>
      </c>
      <c r="M392" s="75" t="s">
        <v>65</v>
      </c>
      <c r="N392" s="75" t="s">
        <v>66</v>
      </c>
      <c r="O392" s="75" t="s">
        <v>67</v>
      </c>
      <c r="P392" s="75" t="s">
        <v>5646</v>
      </c>
      <c r="Q392" s="75">
        <v>93401</v>
      </c>
      <c r="R392" s="75" t="s">
        <v>6536</v>
      </c>
      <c r="S392" s="177">
        <v>37970</v>
      </c>
      <c r="T392" s="182">
        <v>6902</v>
      </c>
      <c r="U392" s="182"/>
      <c r="V392" s="181">
        <v>20615178</v>
      </c>
      <c r="W392" s="181">
        <v>311804519</v>
      </c>
      <c r="X392" s="178">
        <v>44408</v>
      </c>
      <c r="Y392" s="87" t="s">
        <v>7151</v>
      </c>
      <c r="Z392" s="87" t="s">
        <v>7152</v>
      </c>
      <c r="AA392" s="182" t="s">
        <v>7187</v>
      </c>
    </row>
    <row r="393" spans="1:27" ht="15.75" customHeight="1" x14ac:dyDescent="0.2">
      <c r="A393" s="75" t="s">
        <v>8292</v>
      </c>
      <c r="B393" s="75">
        <v>700516008</v>
      </c>
      <c r="C393" s="75" t="s">
        <v>49</v>
      </c>
      <c r="D393" s="75" t="s">
        <v>61</v>
      </c>
      <c r="E393" s="75" t="s">
        <v>6533</v>
      </c>
      <c r="F393" s="75" t="s">
        <v>62</v>
      </c>
      <c r="G393" s="75" t="s">
        <v>7006</v>
      </c>
      <c r="H393" s="75" t="s">
        <v>63</v>
      </c>
      <c r="I393" s="75" t="s">
        <v>7007</v>
      </c>
      <c r="J393" s="75" t="s">
        <v>6534</v>
      </c>
      <c r="K393" s="75" t="s">
        <v>64</v>
      </c>
      <c r="L393" s="75" t="s">
        <v>47</v>
      </c>
      <c r="M393" s="75" t="s">
        <v>65</v>
      </c>
      <c r="N393" s="75" t="s">
        <v>66</v>
      </c>
      <c r="O393" s="75" t="s">
        <v>67</v>
      </c>
      <c r="P393" s="75" t="s">
        <v>5646</v>
      </c>
      <c r="Q393" s="75">
        <v>93401</v>
      </c>
      <c r="R393" s="75" t="s">
        <v>6536</v>
      </c>
      <c r="S393" s="177">
        <v>37970</v>
      </c>
      <c r="T393" s="182">
        <v>6902</v>
      </c>
      <c r="U393" s="182"/>
      <c r="V393" s="181">
        <v>10941366</v>
      </c>
      <c r="W393" s="181">
        <v>169592466</v>
      </c>
      <c r="X393" s="178">
        <v>44408</v>
      </c>
      <c r="Y393" s="87" t="s">
        <v>7151</v>
      </c>
      <c r="Z393" s="87" t="s">
        <v>7152</v>
      </c>
      <c r="AA393" s="182" t="s">
        <v>7261</v>
      </c>
    </row>
    <row r="394" spans="1:27" ht="15.75" customHeight="1" x14ac:dyDescent="0.2">
      <c r="A394" s="75" t="s">
        <v>8292</v>
      </c>
      <c r="B394" s="75">
        <v>700516008</v>
      </c>
      <c r="C394" s="75" t="s">
        <v>49</v>
      </c>
      <c r="D394" s="75" t="s">
        <v>61</v>
      </c>
      <c r="E394" s="75" t="s">
        <v>6533</v>
      </c>
      <c r="F394" s="75" t="s">
        <v>62</v>
      </c>
      <c r="G394" s="75" t="s">
        <v>7006</v>
      </c>
      <c r="H394" s="75" t="s">
        <v>63</v>
      </c>
      <c r="I394" s="75" t="s">
        <v>7007</v>
      </c>
      <c r="J394" s="75" t="s">
        <v>6534</v>
      </c>
      <c r="K394" s="75" t="s">
        <v>64</v>
      </c>
      <c r="L394" s="75" t="s">
        <v>47</v>
      </c>
      <c r="M394" s="75" t="s">
        <v>65</v>
      </c>
      <c r="N394" s="75" t="s">
        <v>66</v>
      </c>
      <c r="O394" s="75" t="s">
        <v>67</v>
      </c>
      <c r="P394" s="75" t="s">
        <v>5646</v>
      </c>
      <c r="Q394" s="75">
        <v>93401</v>
      </c>
      <c r="R394" s="75" t="s">
        <v>6536</v>
      </c>
      <c r="S394" s="177">
        <v>37970</v>
      </c>
      <c r="T394" s="182">
        <v>6902</v>
      </c>
      <c r="U394" s="182"/>
      <c r="V394" s="181">
        <v>41659839</v>
      </c>
      <c r="W394" s="181">
        <v>277875420</v>
      </c>
      <c r="X394" s="178">
        <v>44408</v>
      </c>
      <c r="Y394" s="87" t="s">
        <v>7151</v>
      </c>
      <c r="Z394" s="87" t="s">
        <v>7152</v>
      </c>
      <c r="AA394" s="182" t="s">
        <v>7164</v>
      </c>
    </row>
    <row r="395" spans="1:27" ht="15.75" customHeight="1" x14ac:dyDescent="0.2">
      <c r="A395" s="75" t="s">
        <v>8292</v>
      </c>
      <c r="B395" s="75">
        <v>700516008</v>
      </c>
      <c r="C395" s="75" t="s">
        <v>49</v>
      </c>
      <c r="D395" s="75" t="s">
        <v>61</v>
      </c>
      <c r="E395" s="75" t="s">
        <v>6533</v>
      </c>
      <c r="F395" s="75" t="s">
        <v>62</v>
      </c>
      <c r="G395" s="75" t="s">
        <v>7006</v>
      </c>
      <c r="H395" s="75" t="s">
        <v>63</v>
      </c>
      <c r="I395" s="75" t="s">
        <v>7007</v>
      </c>
      <c r="J395" s="75" t="s">
        <v>6534</v>
      </c>
      <c r="K395" s="75" t="s">
        <v>64</v>
      </c>
      <c r="L395" s="75" t="s">
        <v>47</v>
      </c>
      <c r="M395" s="75" t="s">
        <v>65</v>
      </c>
      <c r="N395" s="75" t="s">
        <v>66</v>
      </c>
      <c r="O395" s="75" t="s">
        <v>67</v>
      </c>
      <c r="P395" s="75" t="s">
        <v>5646</v>
      </c>
      <c r="Q395" s="75">
        <v>93401</v>
      </c>
      <c r="R395" s="75" t="s">
        <v>6536</v>
      </c>
      <c r="S395" s="177">
        <v>37970</v>
      </c>
      <c r="T395" s="182">
        <v>6902</v>
      </c>
      <c r="U395" s="182"/>
      <c r="V395" s="181">
        <v>91169430</v>
      </c>
      <c r="W395" s="181">
        <v>416630460</v>
      </c>
      <c r="X395" s="178">
        <v>44408</v>
      </c>
      <c r="Y395" s="87" t="s">
        <v>7151</v>
      </c>
      <c r="Z395" s="87" t="s">
        <v>7152</v>
      </c>
      <c r="AA395" s="182" t="s">
        <v>7192</v>
      </c>
    </row>
    <row r="396" spans="1:27" ht="15.75" customHeight="1" x14ac:dyDescent="0.2">
      <c r="A396" s="75" t="s">
        <v>8292</v>
      </c>
      <c r="B396" s="75">
        <v>700516008</v>
      </c>
      <c r="C396" s="75" t="s">
        <v>49</v>
      </c>
      <c r="D396" s="75" t="s">
        <v>61</v>
      </c>
      <c r="E396" s="75" t="s">
        <v>6533</v>
      </c>
      <c r="F396" s="75" t="s">
        <v>62</v>
      </c>
      <c r="G396" s="75" t="s">
        <v>7006</v>
      </c>
      <c r="H396" s="75" t="s">
        <v>63</v>
      </c>
      <c r="I396" s="75" t="s">
        <v>7007</v>
      </c>
      <c r="J396" s="75" t="s">
        <v>6534</v>
      </c>
      <c r="K396" s="75" t="s">
        <v>64</v>
      </c>
      <c r="L396" s="75" t="s">
        <v>47</v>
      </c>
      <c r="M396" s="75" t="s">
        <v>65</v>
      </c>
      <c r="N396" s="75" t="s">
        <v>66</v>
      </c>
      <c r="O396" s="75" t="s">
        <v>67</v>
      </c>
      <c r="P396" s="75" t="s">
        <v>5646</v>
      </c>
      <c r="Q396" s="75">
        <v>93401</v>
      </c>
      <c r="R396" s="75" t="s">
        <v>6536</v>
      </c>
      <c r="S396" s="177">
        <v>37970</v>
      </c>
      <c r="T396" s="182">
        <v>6902</v>
      </c>
      <c r="U396" s="182"/>
      <c r="V396" s="181">
        <v>20615178</v>
      </c>
      <c r="W396" s="181">
        <v>250817953</v>
      </c>
      <c r="X396" s="178">
        <v>44408</v>
      </c>
      <c r="Y396" s="87" t="s">
        <v>7151</v>
      </c>
      <c r="Z396" s="87" t="s">
        <v>7152</v>
      </c>
      <c r="AA396" s="182" t="s">
        <v>7225</v>
      </c>
    </row>
    <row r="397" spans="1:27" ht="15.75" customHeight="1" x14ac:dyDescent="0.2">
      <c r="A397" s="75" t="s">
        <v>8292</v>
      </c>
      <c r="B397" s="75">
        <v>700516008</v>
      </c>
      <c r="C397" s="75" t="s">
        <v>49</v>
      </c>
      <c r="D397" s="75" t="s">
        <v>61</v>
      </c>
      <c r="E397" s="75" t="s">
        <v>6533</v>
      </c>
      <c r="F397" s="75" t="s">
        <v>62</v>
      </c>
      <c r="G397" s="75" t="s">
        <v>7006</v>
      </c>
      <c r="H397" s="75" t="s">
        <v>63</v>
      </c>
      <c r="I397" s="75" t="s">
        <v>7007</v>
      </c>
      <c r="J397" s="75" t="s">
        <v>6534</v>
      </c>
      <c r="K397" s="75" t="s">
        <v>64</v>
      </c>
      <c r="L397" s="75" t="s">
        <v>47</v>
      </c>
      <c r="M397" s="75" t="s">
        <v>65</v>
      </c>
      <c r="N397" s="75" t="s">
        <v>66</v>
      </c>
      <c r="O397" s="75" t="s">
        <v>67</v>
      </c>
      <c r="P397" s="75" t="s">
        <v>5646</v>
      </c>
      <c r="Q397" s="75">
        <v>93401</v>
      </c>
      <c r="R397" s="75" t="s">
        <v>6536</v>
      </c>
      <c r="S397" s="177">
        <v>37970</v>
      </c>
      <c r="T397" s="182">
        <v>6902</v>
      </c>
      <c r="U397" s="182"/>
      <c r="V397" s="181">
        <v>48164250</v>
      </c>
      <c r="W397" s="181">
        <v>48164250</v>
      </c>
      <c r="X397" s="178">
        <v>44408</v>
      </c>
      <c r="Y397" s="87" t="s">
        <v>7151</v>
      </c>
      <c r="Z397" s="87" t="s">
        <v>7152</v>
      </c>
      <c r="AA397" s="182" t="s">
        <v>7220</v>
      </c>
    </row>
    <row r="398" spans="1:27" ht="15.75" customHeight="1" x14ac:dyDescent="0.2">
      <c r="A398" s="75" t="s">
        <v>8292</v>
      </c>
      <c r="B398" s="75">
        <v>700516008</v>
      </c>
      <c r="C398" s="75" t="s">
        <v>49</v>
      </c>
      <c r="D398" s="75" t="s">
        <v>61</v>
      </c>
      <c r="E398" s="75" t="s">
        <v>6533</v>
      </c>
      <c r="F398" s="75" t="s">
        <v>62</v>
      </c>
      <c r="G398" s="75" t="s">
        <v>7006</v>
      </c>
      <c r="H398" s="75" t="s">
        <v>63</v>
      </c>
      <c r="I398" s="75" t="s">
        <v>7007</v>
      </c>
      <c r="J398" s="75" t="s">
        <v>6534</v>
      </c>
      <c r="K398" s="75" t="s">
        <v>64</v>
      </c>
      <c r="L398" s="75" t="s">
        <v>47</v>
      </c>
      <c r="M398" s="75" t="s">
        <v>65</v>
      </c>
      <c r="N398" s="75" t="s">
        <v>66</v>
      </c>
      <c r="O398" s="75" t="s">
        <v>67</v>
      </c>
      <c r="P398" s="75" t="s">
        <v>5646</v>
      </c>
      <c r="Q398" s="75">
        <v>93401</v>
      </c>
      <c r="R398" s="75" t="s">
        <v>6536</v>
      </c>
      <c r="S398" s="177">
        <v>37970</v>
      </c>
      <c r="T398" s="182">
        <v>6902</v>
      </c>
      <c r="U398" s="182"/>
      <c r="V398" s="181">
        <v>84769080</v>
      </c>
      <c r="W398" s="181">
        <v>406390356</v>
      </c>
      <c r="X398" s="178">
        <v>44408</v>
      </c>
      <c r="Y398" s="87" t="s">
        <v>7151</v>
      </c>
      <c r="Z398" s="87" t="s">
        <v>7152</v>
      </c>
      <c r="AA398" s="182" t="s">
        <v>8194</v>
      </c>
    </row>
    <row r="399" spans="1:27" ht="15.75" customHeight="1" x14ac:dyDescent="0.2">
      <c r="A399" s="75" t="s">
        <v>8292</v>
      </c>
      <c r="B399" s="75">
        <v>700516008</v>
      </c>
      <c r="C399" s="75" t="s">
        <v>49</v>
      </c>
      <c r="D399" s="75" t="s">
        <v>61</v>
      </c>
      <c r="E399" s="75" t="s">
        <v>6533</v>
      </c>
      <c r="F399" s="75" t="s">
        <v>62</v>
      </c>
      <c r="G399" s="75" t="s">
        <v>7006</v>
      </c>
      <c r="H399" s="75" t="s">
        <v>63</v>
      </c>
      <c r="I399" s="75" t="s">
        <v>7007</v>
      </c>
      <c r="J399" s="75" t="s">
        <v>6534</v>
      </c>
      <c r="K399" s="75" t="s">
        <v>64</v>
      </c>
      <c r="L399" s="75" t="s">
        <v>47</v>
      </c>
      <c r="M399" s="75" t="s">
        <v>65</v>
      </c>
      <c r="N399" s="75" t="s">
        <v>66</v>
      </c>
      <c r="O399" s="75" t="s">
        <v>67</v>
      </c>
      <c r="P399" s="75" t="s">
        <v>5646</v>
      </c>
      <c r="Q399" s="75">
        <v>93401</v>
      </c>
      <c r="R399" s="75" t="s">
        <v>6536</v>
      </c>
      <c r="S399" s="177">
        <v>37970</v>
      </c>
      <c r="T399" s="182">
        <v>6902</v>
      </c>
      <c r="U399" s="182"/>
      <c r="V399" s="181">
        <v>94401930</v>
      </c>
      <c r="W399" s="181">
        <v>400195129</v>
      </c>
      <c r="X399" s="178">
        <v>44408</v>
      </c>
      <c r="Y399" s="87" t="s">
        <v>7151</v>
      </c>
      <c r="Z399" s="87" t="s">
        <v>7152</v>
      </c>
      <c r="AA399" s="182" t="s">
        <v>7200</v>
      </c>
    </row>
    <row r="400" spans="1:27" ht="15.75" customHeight="1" x14ac:dyDescent="0.2">
      <c r="A400" s="75" t="s">
        <v>8292</v>
      </c>
      <c r="B400" s="75">
        <v>700516008</v>
      </c>
      <c r="C400" s="75" t="s">
        <v>49</v>
      </c>
      <c r="D400" s="75" t="s">
        <v>61</v>
      </c>
      <c r="E400" s="75" t="s">
        <v>6533</v>
      </c>
      <c r="F400" s="75" t="s">
        <v>62</v>
      </c>
      <c r="G400" s="75" t="s">
        <v>7006</v>
      </c>
      <c r="H400" s="75" t="s">
        <v>63</v>
      </c>
      <c r="I400" s="75" t="s">
        <v>7007</v>
      </c>
      <c r="J400" s="75" t="s">
        <v>6534</v>
      </c>
      <c r="K400" s="75" t="s">
        <v>64</v>
      </c>
      <c r="L400" s="75" t="s">
        <v>47</v>
      </c>
      <c r="M400" s="75" t="s">
        <v>65</v>
      </c>
      <c r="N400" s="75" t="s">
        <v>66</v>
      </c>
      <c r="O400" s="75" t="s">
        <v>67</v>
      </c>
      <c r="P400" s="75" t="s">
        <v>5646</v>
      </c>
      <c r="Q400" s="75">
        <v>93401</v>
      </c>
      <c r="R400" s="75" t="s">
        <v>6536</v>
      </c>
      <c r="S400" s="177">
        <v>37970</v>
      </c>
      <c r="T400" s="182">
        <v>6902</v>
      </c>
      <c r="U400" s="182"/>
      <c r="V400" s="181">
        <v>11864568</v>
      </c>
      <c r="W400" s="181">
        <v>152734332</v>
      </c>
      <c r="X400" s="178">
        <v>44408</v>
      </c>
      <c r="Y400" s="87" t="s">
        <v>7151</v>
      </c>
      <c r="Z400" s="87" t="s">
        <v>7152</v>
      </c>
      <c r="AA400" s="182" t="s">
        <v>7266</v>
      </c>
    </row>
    <row r="401" spans="1:27" ht="15.75" customHeight="1" x14ac:dyDescent="0.2">
      <c r="A401" s="75" t="s">
        <v>8292</v>
      </c>
      <c r="B401" s="75">
        <v>700516008</v>
      </c>
      <c r="C401" s="75" t="s">
        <v>49</v>
      </c>
      <c r="D401" s="75" t="s">
        <v>61</v>
      </c>
      <c r="E401" s="75" t="s">
        <v>6533</v>
      </c>
      <c r="F401" s="75" t="s">
        <v>62</v>
      </c>
      <c r="G401" s="75" t="s">
        <v>7006</v>
      </c>
      <c r="H401" s="75" t="s">
        <v>63</v>
      </c>
      <c r="I401" s="75" t="s">
        <v>7007</v>
      </c>
      <c r="J401" s="75" t="s">
        <v>6534</v>
      </c>
      <c r="K401" s="75" t="s">
        <v>64</v>
      </c>
      <c r="L401" s="75" t="s">
        <v>47</v>
      </c>
      <c r="M401" s="75" t="s">
        <v>65</v>
      </c>
      <c r="N401" s="75" t="s">
        <v>66</v>
      </c>
      <c r="O401" s="75" t="s">
        <v>67</v>
      </c>
      <c r="P401" s="75" t="s">
        <v>5646</v>
      </c>
      <c r="Q401" s="75">
        <v>93401</v>
      </c>
      <c r="R401" s="75" t="s">
        <v>6536</v>
      </c>
      <c r="S401" s="177">
        <v>37970</v>
      </c>
      <c r="T401" s="182">
        <v>6902</v>
      </c>
      <c r="U401" s="182"/>
      <c r="V401" s="181">
        <v>28264980</v>
      </c>
      <c r="W401" s="181">
        <v>197629878</v>
      </c>
      <c r="X401" s="178">
        <v>44408</v>
      </c>
      <c r="Y401" s="87" t="s">
        <v>7151</v>
      </c>
      <c r="Z401" s="87" t="s">
        <v>7152</v>
      </c>
      <c r="AA401" s="182" t="s">
        <v>7159</v>
      </c>
    </row>
    <row r="402" spans="1:27" ht="15.75" customHeight="1" x14ac:dyDescent="0.2">
      <c r="A402" s="75" t="s">
        <v>8292</v>
      </c>
      <c r="B402" s="75">
        <v>700516008</v>
      </c>
      <c r="C402" s="75" t="s">
        <v>49</v>
      </c>
      <c r="D402" s="75" t="s">
        <v>61</v>
      </c>
      <c r="E402" s="75" t="s">
        <v>6533</v>
      </c>
      <c r="F402" s="75" t="s">
        <v>62</v>
      </c>
      <c r="G402" s="75" t="s">
        <v>7006</v>
      </c>
      <c r="H402" s="75" t="s">
        <v>63</v>
      </c>
      <c r="I402" s="75" t="s">
        <v>7007</v>
      </c>
      <c r="J402" s="75" t="s">
        <v>6534</v>
      </c>
      <c r="K402" s="75" t="s">
        <v>64</v>
      </c>
      <c r="L402" s="75" t="s">
        <v>47</v>
      </c>
      <c r="M402" s="75" t="s">
        <v>65</v>
      </c>
      <c r="N402" s="75" t="s">
        <v>66</v>
      </c>
      <c r="O402" s="75" t="s">
        <v>67</v>
      </c>
      <c r="P402" s="75" t="s">
        <v>5646</v>
      </c>
      <c r="Q402" s="75">
        <v>93401</v>
      </c>
      <c r="R402" s="75" t="s">
        <v>6536</v>
      </c>
      <c r="S402" s="177">
        <v>37970</v>
      </c>
      <c r="T402" s="182">
        <v>6902</v>
      </c>
      <c r="U402" s="182"/>
      <c r="V402" s="181">
        <v>63576810</v>
      </c>
      <c r="W402" s="181">
        <v>271646370</v>
      </c>
      <c r="X402" s="178">
        <v>44408</v>
      </c>
      <c r="Y402" s="87" t="s">
        <v>7151</v>
      </c>
      <c r="Z402" s="87" t="s">
        <v>7152</v>
      </c>
      <c r="AA402" s="182" t="s">
        <v>7268</v>
      </c>
    </row>
    <row r="403" spans="1:27" ht="15.75" customHeight="1" x14ac:dyDescent="0.2">
      <c r="A403" s="75" t="s">
        <v>8292</v>
      </c>
      <c r="B403" s="75">
        <v>700516008</v>
      </c>
      <c r="C403" s="75" t="s">
        <v>49</v>
      </c>
      <c r="D403" s="75" t="s">
        <v>61</v>
      </c>
      <c r="E403" s="75" t="s">
        <v>6533</v>
      </c>
      <c r="F403" s="75" t="s">
        <v>62</v>
      </c>
      <c r="G403" s="75" t="s">
        <v>7006</v>
      </c>
      <c r="H403" s="75" t="s">
        <v>63</v>
      </c>
      <c r="I403" s="75" t="s">
        <v>7007</v>
      </c>
      <c r="J403" s="75" t="s">
        <v>6534</v>
      </c>
      <c r="K403" s="75" t="s">
        <v>64</v>
      </c>
      <c r="L403" s="75" t="s">
        <v>47</v>
      </c>
      <c r="M403" s="75" t="s">
        <v>65</v>
      </c>
      <c r="N403" s="75" t="s">
        <v>66</v>
      </c>
      <c r="O403" s="75" t="s">
        <v>67</v>
      </c>
      <c r="P403" s="75" t="s">
        <v>5646</v>
      </c>
      <c r="Q403" s="75">
        <v>93401</v>
      </c>
      <c r="R403" s="75" t="s">
        <v>6536</v>
      </c>
      <c r="S403" s="177">
        <v>37970</v>
      </c>
      <c r="T403" s="182">
        <v>6902</v>
      </c>
      <c r="U403" s="182"/>
      <c r="V403" s="181">
        <v>0</v>
      </c>
      <c r="W403" s="181">
        <v>30922767</v>
      </c>
      <c r="X403" s="178">
        <v>44408</v>
      </c>
      <c r="Y403" s="87" t="s">
        <v>7151</v>
      </c>
      <c r="Z403" s="87" t="s">
        <v>7152</v>
      </c>
      <c r="AA403" s="182" t="s">
        <v>7204</v>
      </c>
    </row>
    <row r="404" spans="1:27" ht="15.75" customHeight="1" x14ac:dyDescent="0.2">
      <c r="A404" s="75" t="s">
        <v>8292</v>
      </c>
      <c r="B404" s="75">
        <v>700516008</v>
      </c>
      <c r="C404" s="75" t="s">
        <v>49</v>
      </c>
      <c r="D404" s="75" t="s">
        <v>61</v>
      </c>
      <c r="E404" s="75" t="s">
        <v>6533</v>
      </c>
      <c r="F404" s="75" t="s">
        <v>62</v>
      </c>
      <c r="G404" s="75" t="s">
        <v>7006</v>
      </c>
      <c r="H404" s="75" t="s">
        <v>63</v>
      </c>
      <c r="I404" s="75" t="s">
        <v>7007</v>
      </c>
      <c r="J404" s="75" t="s">
        <v>6534</v>
      </c>
      <c r="K404" s="75" t="s">
        <v>64</v>
      </c>
      <c r="L404" s="75" t="s">
        <v>47</v>
      </c>
      <c r="M404" s="75" t="s">
        <v>65</v>
      </c>
      <c r="N404" s="75" t="s">
        <v>66</v>
      </c>
      <c r="O404" s="75" t="s">
        <v>67</v>
      </c>
      <c r="P404" s="75" t="s">
        <v>5646</v>
      </c>
      <c r="Q404" s="75">
        <v>93401</v>
      </c>
      <c r="R404" s="75" t="s">
        <v>6536</v>
      </c>
      <c r="S404" s="177">
        <v>37970</v>
      </c>
      <c r="T404" s="182">
        <v>6902</v>
      </c>
      <c r="U404" s="182"/>
      <c r="V404" s="181">
        <v>57797100</v>
      </c>
      <c r="W404" s="181">
        <v>231188400</v>
      </c>
      <c r="X404" s="178">
        <v>44408</v>
      </c>
      <c r="Y404" s="87" t="s">
        <v>7151</v>
      </c>
      <c r="Z404" s="87" t="s">
        <v>7152</v>
      </c>
      <c r="AA404" s="182" t="s">
        <v>7250</v>
      </c>
    </row>
    <row r="405" spans="1:27" ht="15.75" customHeight="1" x14ac:dyDescent="0.2">
      <c r="A405" s="75" t="s">
        <v>8292</v>
      </c>
      <c r="B405" s="75">
        <v>700516008</v>
      </c>
      <c r="C405" s="75" t="s">
        <v>49</v>
      </c>
      <c r="D405" s="75" t="s">
        <v>61</v>
      </c>
      <c r="E405" s="75" t="s">
        <v>6533</v>
      </c>
      <c r="F405" s="75" t="s">
        <v>62</v>
      </c>
      <c r="G405" s="75" t="s">
        <v>7006</v>
      </c>
      <c r="H405" s="75" t="s">
        <v>63</v>
      </c>
      <c r="I405" s="75" t="s">
        <v>7007</v>
      </c>
      <c r="J405" s="75" t="s">
        <v>6534</v>
      </c>
      <c r="K405" s="75" t="s">
        <v>64</v>
      </c>
      <c r="L405" s="75" t="s">
        <v>47</v>
      </c>
      <c r="M405" s="75" t="s">
        <v>65</v>
      </c>
      <c r="N405" s="75" t="s">
        <v>66</v>
      </c>
      <c r="O405" s="75" t="s">
        <v>67</v>
      </c>
      <c r="P405" s="75" t="s">
        <v>5646</v>
      </c>
      <c r="Q405" s="75">
        <v>93401</v>
      </c>
      <c r="R405" s="75" t="s">
        <v>6536</v>
      </c>
      <c r="S405" s="177">
        <v>37970</v>
      </c>
      <c r="T405" s="182">
        <v>6902</v>
      </c>
      <c r="U405" s="182"/>
      <c r="V405" s="181">
        <v>76936086</v>
      </c>
      <c r="W405" s="181">
        <v>340876176</v>
      </c>
      <c r="X405" s="178">
        <v>44408</v>
      </c>
      <c r="Y405" s="87" t="s">
        <v>7151</v>
      </c>
      <c r="Z405" s="87" t="s">
        <v>7152</v>
      </c>
      <c r="AA405" s="182" t="s">
        <v>5877</v>
      </c>
    </row>
    <row r="406" spans="1:27" ht="15.75" customHeight="1" x14ac:dyDescent="0.2">
      <c r="A406" s="75" t="s">
        <v>8292</v>
      </c>
      <c r="B406" s="75">
        <v>700516008</v>
      </c>
      <c r="C406" s="75" t="s">
        <v>49</v>
      </c>
      <c r="D406" s="75" t="s">
        <v>61</v>
      </c>
      <c r="E406" s="75" t="s">
        <v>6533</v>
      </c>
      <c r="F406" s="75" t="s">
        <v>62</v>
      </c>
      <c r="G406" s="75" t="s">
        <v>7006</v>
      </c>
      <c r="H406" s="75" t="s">
        <v>63</v>
      </c>
      <c r="I406" s="75" t="s">
        <v>7007</v>
      </c>
      <c r="J406" s="75" t="s">
        <v>6534</v>
      </c>
      <c r="K406" s="75" t="s">
        <v>64</v>
      </c>
      <c r="L406" s="75" t="s">
        <v>47</v>
      </c>
      <c r="M406" s="75" t="s">
        <v>65</v>
      </c>
      <c r="N406" s="75" t="s">
        <v>66</v>
      </c>
      <c r="O406" s="75" t="s">
        <v>67</v>
      </c>
      <c r="P406" s="75" t="s">
        <v>5646</v>
      </c>
      <c r="Q406" s="75">
        <v>93401</v>
      </c>
      <c r="R406" s="75" t="s">
        <v>6536</v>
      </c>
      <c r="S406" s="177">
        <v>37970</v>
      </c>
      <c r="T406" s="182">
        <v>6902</v>
      </c>
      <c r="U406" s="182"/>
      <c r="V406" s="181">
        <v>24269609</v>
      </c>
      <c r="W406" s="181">
        <v>273376404</v>
      </c>
      <c r="X406" s="178">
        <v>44408</v>
      </c>
      <c r="Y406" s="87" t="s">
        <v>7151</v>
      </c>
      <c r="Z406" s="87" t="s">
        <v>7152</v>
      </c>
      <c r="AA406" s="182" t="s">
        <v>7170</v>
      </c>
    </row>
    <row r="407" spans="1:27" ht="15.75" customHeight="1" x14ac:dyDescent="0.2">
      <c r="A407" s="75" t="s">
        <v>8292</v>
      </c>
      <c r="B407" s="75">
        <v>700516008</v>
      </c>
      <c r="C407" s="75" t="s">
        <v>49</v>
      </c>
      <c r="D407" s="75" t="s">
        <v>61</v>
      </c>
      <c r="E407" s="75" t="s">
        <v>6533</v>
      </c>
      <c r="F407" s="75" t="s">
        <v>62</v>
      </c>
      <c r="G407" s="75" t="s">
        <v>7006</v>
      </c>
      <c r="H407" s="75" t="s">
        <v>63</v>
      </c>
      <c r="I407" s="75" t="s">
        <v>7007</v>
      </c>
      <c r="J407" s="75" t="s">
        <v>6534</v>
      </c>
      <c r="K407" s="75" t="s">
        <v>64</v>
      </c>
      <c r="L407" s="75" t="s">
        <v>47</v>
      </c>
      <c r="M407" s="75" t="s">
        <v>65</v>
      </c>
      <c r="N407" s="75" t="s">
        <v>66</v>
      </c>
      <c r="O407" s="75" t="s">
        <v>67</v>
      </c>
      <c r="P407" s="75" t="s">
        <v>5646</v>
      </c>
      <c r="Q407" s="75">
        <v>93401</v>
      </c>
      <c r="R407" s="75" t="s">
        <v>6536</v>
      </c>
      <c r="S407" s="177">
        <v>37970</v>
      </c>
      <c r="T407" s="182">
        <v>6902</v>
      </c>
      <c r="U407" s="182"/>
      <c r="V407" s="181">
        <v>0</v>
      </c>
      <c r="W407" s="181">
        <v>38653456</v>
      </c>
      <c r="X407" s="178">
        <v>44408</v>
      </c>
      <c r="Y407" s="87" t="s">
        <v>7151</v>
      </c>
      <c r="Z407" s="87" t="s">
        <v>7152</v>
      </c>
      <c r="AA407" s="182" t="s">
        <v>7233</v>
      </c>
    </row>
    <row r="408" spans="1:27" ht="15.75" customHeight="1" x14ac:dyDescent="0.2">
      <c r="A408" s="75" t="s">
        <v>8292</v>
      </c>
      <c r="B408" s="75">
        <v>700516008</v>
      </c>
      <c r="C408" s="75" t="s">
        <v>49</v>
      </c>
      <c r="D408" s="75" t="s">
        <v>61</v>
      </c>
      <c r="E408" s="75" t="s">
        <v>6533</v>
      </c>
      <c r="F408" s="75" t="s">
        <v>62</v>
      </c>
      <c r="G408" s="75" t="s">
        <v>7006</v>
      </c>
      <c r="H408" s="75" t="s">
        <v>63</v>
      </c>
      <c r="I408" s="75" t="s">
        <v>7007</v>
      </c>
      <c r="J408" s="75" t="s">
        <v>6534</v>
      </c>
      <c r="K408" s="75" t="s">
        <v>64</v>
      </c>
      <c r="L408" s="75" t="s">
        <v>47</v>
      </c>
      <c r="M408" s="75" t="s">
        <v>65</v>
      </c>
      <c r="N408" s="75" t="s">
        <v>66</v>
      </c>
      <c r="O408" s="75" t="s">
        <v>67</v>
      </c>
      <c r="P408" s="75" t="s">
        <v>5646</v>
      </c>
      <c r="Q408" s="75">
        <v>93401</v>
      </c>
      <c r="R408" s="75" t="s">
        <v>6536</v>
      </c>
      <c r="S408" s="177">
        <v>37970</v>
      </c>
      <c r="T408" s="182">
        <v>6902</v>
      </c>
      <c r="U408" s="182"/>
      <c r="V408" s="181">
        <v>18277848</v>
      </c>
      <c r="W408" s="181">
        <v>148871798</v>
      </c>
      <c r="X408" s="178">
        <v>44408</v>
      </c>
      <c r="Y408" s="87" t="s">
        <v>7151</v>
      </c>
      <c r="Z408" s="87" t="s">
        <v>7152</v>
      </c>
      <c r="AA408" s="182" t="s">
        <v>183</v>
      </c>
    </row>
    <row r="409" spans="1:27" ht="15.75" customHeight="1" x14ac:dyDescent="0.2">
      <c r="A409" s="75" t="s">
        <v>8292</v>
      </c>
      <c r="B409" s="75">
        <v>700516008</v>
      </c>
      <c r="C409" s="75" t="s">
        <v>49</v>
      </c>
      <c r="D409" s="75" t="s">
        <v>61</v>
      </c>
      <c r="E409" s="75" t="s">
        <v>6533</v>
      </c>
      <c r="F409" s="75" t="s">
        <v>62</v>
      </c>
      <c r="G409" s="75" t="s">
        <v>7006</v>
      </c>
      <c r="H409" s="75" t="s">
        <v>63</v>
      </c>
      <c r="I409" s="75" t="s">
        <v>7007</v>
      </c>
      <c r="J409" s="75" t="s">
        <v>6534</v>
      </c>
      <c r="K409" s="75" t="s">
        <v>64</v>
      </c>
      <c r="L409" s="75" t="s">
        <v>47</v>
      </c>
      <c r="M409" s="75" t="s">
        <v>65</v>
      </c>
      <c r="N409" s="75" t="s">
        <v>66</v>
      </c>
      <c r="O409" s="75" t="s">
        <v>67</v>
      </c>
      <c r="P409" s="75" t="s">
        <v>5646</v>
      </c>
      <c r="Q409" s="75">
        <v>93401</v>
      </c>
      <c r="R409" s="75" t="s">
        <v>6536</v>
      </c>
      <c r="S409" s="177">
        <v>37970</v>
      </c>
      <c r="T409" s="182">
        <v>6902</v>
      </c>
      <c r="U409" s="182"/>
      <c r="V409" s="181">
        <v>95635449</v>
      </c>
      <c r="W409" s="181">
        <v>354407152</v>
      </c>
      <c r="X409" s="178">
        <v>44408</v>
      </c>
      <c r="Y409" s="87" t="s">
        <v>7151</v>
      </c>
      <c r="Z409" s="87" t="s">
        <v>7152</v>
      </c>
      <c r="AA409" s="182" t="s">
        <v>8188</v>
      </c>
    </row>
    <row r="410" spans="1:27" ht="15.75" customHeight="1" x14ac:dyDescent="0.2">
      <c r="A410" s="75" t="s">
        <v>8292</v>
      </c>
      <c r="B410" s="75">
        <v>700516008</v>
      </c>
      <c r="C410" s="75" t="s">
        <v>49</v>
      </c>
      <c r="D410" s="75" t="s">
        <v>61</v>
      </c>
      <c r="E410" s="75" t="s">
        <v>6533</v>
      </c>
      <c r="F410" s="75" t="s">
        <v>62</v>
      </c>
      <c r="G410" s="75" t="s">
        <v>7006</v>
      </c>
      <c r="H410" s="75" t="s">
        <v>63</v>
      </c>
      <c r="I410" s="75" t="s">
        <v>7007</v>
      </c>
      <c r="J410" s="75" t="s">
        <v>6534</v>
      </c>
      <c r="K410" s="75" t="s">
        <v>64</v>
      </c>
      <c r="L410" s="75" t="s">
        <v>47</v>
      </c>
      <c r="M410" s="75" t="s">
        <v>65</v>
      </c>
      <c r="N410" s="75" t="s">
        <v>66</v>
      </c>
      <c r="O410" s="75" t="s">
        <v>67</v>
      </c>
      <c r="P410" s="75" t="s">
        <v>5646</v>
      </c>
      <c r="Q410" s="75">
        <v>93401</v>
      </c>
      <c r="R410" s="75" t="s">
        <v>6536</v>
      </c>
      <c r="S410" s="177">
        <v>37970</v>
      </c>
      <c r="T410" s="182">
        <v>6902</v>
      </c>
      <c r="U410" s="182"/>
      <c r="V410" s="181">
        <v>13708350</v>
      </c>
      <c r="W410" s="181">
        <v>112187582</v>
      </c>
      <c r="X410" s="178">
        <v>44408</v>
      </c>
      <c r="Y410" s="87" t="s">
        <v>7151</v>
      </c>
      <c r="Z410" s="87" t="s">
        <v>7152</v>
      </c>
      <c r="AA410" s="182" t="s">
        <v>7300</v>
      </c>
    </row>
    <row r="411" spans="1:27" ht="15.75" customHeight="1" x14ac:dyDescent="0.2">
      <c r="A411" s="75" t="s">
        <v>8365</v>
      </c>
      <c r="B411" s="75">
        <v>725997000</v>
      </c>
      <c r="C411" s="75" t="s">
        <v>73</v>
      </c>
      <c r="D411" s="75" t="s">
        <v>806</v>
      </c>
      <c r="E411" s="75" t="s">
        <v>8119</v>
      </c>
      <c r="F411" s="75" t="s">
        <v>807</v>
      </c>
      <c r="G411" s="75" t="s">
        <v>7410</v>
      </c>
      <c r="H411" s="75" t="s">
        <v>124</v>
      </c>
      <c r="I411" s="75" t="s">
        <v>7411</v>
      </c>
      <c r="J411" s="75" t="s">
        <v>808</v>
      </c>
      <c r="K411" s="75" t="s">
        <v>809</v>
      </c>
      <c r="L411" s="75" t="s">
        <v>810</v>
      </c>
      <c r="M411" s="75" t="s">
        <v>811</v>
      </c>
      <c r="N411" s="75">
        <v>0</v>
      </c>
      <c r="O411" s="75">
        <v>0</v>
      </c>
      <c r="P411" s="75">
        <v>0</v>
      </c>
      <c r="Q411" s="75" t="s">
        <v>375</v>
      </c>
      <c r="R411" s="75" t="s">
        <v>7412</v>
      </c>
      <c r="S411" s="177">
        <v>37970</v>
      </c>
      <c r="T411" s="182">
        <v>6903</v>
      </c>
      <c r="U411" s="182" t="s">
        <v>7915</v>
      </c>
      <c r="V411" s="181">
        <v>0</v>
      </c>
      <c r="W411" s="181">
        <v>7551400</v>
      </c>
      <c r="X411" s="178">
        <v>44408</v>
      </c>
      <c r="Y411" s="87" t="s">
        <v>7151</v>
      </c>
      <c r="Z411" s="87" t="s">
        <v>7152</v>
      </c>
      <c r="AA411" s="182" t="s">
        <v>7155</v>
      </c>
    </row>
    <row r="412" spans="1:27" ht="15.75" customHeight="1" x14ac:dyDescent="0.2">
      <c r="A412" s="75" t="s">
        <v>8513</v>
      </c>
      <c r="B412" s="75">
        <v>702081009</v>
      </c>
      <c r="C412" s="75" t="s">
        <v>1422</v>
      </c>
      <c r="D412" s="75" t="s">
        <v>2044</v>
      </c>
      <c r="E412" s="75" t="s">
        <v>6900</v>
      </c>
      <c r="F412" s="75" t="s">
        <v>2045</v>
      </c>
      <c r="G412" s="75" t="s">
        <v>6952</v>
      </c>
      <c r="H412" s="75" t="s">
        <v>2046</v>
      </c>
      <c r="I412" s="75" t="s">
        <v>2047</v>
      </c>
      <c r="J412" s="75" t="s">
        <v>5690</v>
      </c>
      <c r="K412" s="75" t="s">
        <v>2048</v>
      </c>
      <c r="L412" s="75" t="s">
        <v>48</v>
      </c>
      <c r="M412" s="75" t="s">
        <v>1286</v>
      </c>
      <c r="N412" s="75" t="s">
        <v>6901</v>
      </c>
      <c r="O412" s="75">
        <v>0</v>
      </c>
      <c r="P412" s="75">
        <v>0</v>
      </c>
      <c r="Q412" s="75">
        <v>93105</v>
      </c>
      <c r="R412" s="75" t="s">
        <v>6382</v>
      </c>
      <c r="S412" s="177">
        <v>37970</v>
      </c>
      <c r="T412" s="182">
        <v>6905</v>
      </c>
      <c r="U412" s="182" t="s">
        <v>7915</v>
      </c>
      <c r="V412" s="181">
        <v>9551649</v>
      </c>
      <c r="W412" s="181">
        <v>65376965</v>
      </c>
      <c r="X412" s="178">
        <v>44408</v>
      </c>
      <c r="Y412" s="87" t="s">
        <v>7151</v>
      </c>
      <c r="Z412" s="87" t="s">
        <v>7152</v>
      </c>
      <c r="AA412" s="182" t="s">
        <v>213</v>
      </c>
    </row>
    <row r="413" spans="1:27" ht="15.75" customHeight="1" x14ac:dyDescent="0.2">
      <c r="A413" s="75" t="s">
        <v>8513</v>
      </c>
      <c r="B413" s="75">
        <v>702081009</v>
      </c>
      <c r="C413" s="75" t="s">
        <v>1422</v>
      </c>
      <c r="D413" s="75" t="s">
        <v>2044</v>
      </c>
      <c r="E413" s="75" t="s">
        <v>6900</v>
      </c>
      <c r="F413" s="75" t="s">
        <v>2045</v>
      </c>
      <c r="G413" s="75" t="s">
        <v>6952</v>
      </c>
      <c r="H413" s="75" t="s">
        <v>2046</v>
      </c>
      <c r="I413" s="75" t="s">
        <v>2047</v>
      </c>
      <c r="J413" s="75" t="s">
        <v>5690</v>
      </c>
      <c r="K413" s="75" t="s">
        <v>2048</v>
      </c>
      <c r="L413" s="75" t="s">
        <v>48</v>
      </c>
      <c r="M413" s="75" t="s">
        <v>1286</v>
      </c>
      <c r="N413" s="75" t="s">
        <v>6901</v>
      </c>
      <c r="O413" s="75">
        <v>0</v>
      </c>
      <c r="P413" s="75">
        <v>0</v>
      </c>
      <c r="Q413" s="75">
        <v>93105</v>
      </c>
      <c r="R413" s="75" t="s">
        <v>6382</v>
      </c>
      <c r="S413" s="177">
        <v>37970</v>
      </c>
      <c r="T413" s="182">
        <v>6905</v>
      </c>
      <c r="U413" s="182" t="s">
        <v>7915</v>
      </c>
      <c r="V413" s="181">
        <v>18277848</v>
      </c>
      <c r="W413" s="181">
        <v>72563033</v>
      </c>
      <c r="X413" s="178">
        <v>44408</v>
      </c>
      <c r="Y413" s="87" t="s">
        <v>7151</v>
      </c>
      <c r="Z413" s="87" t="s">
        <v>7152</v>
      </c>
      <c r="AA413" s="182" t="s">
        <v>7301</v>
      </c>
    </row>
    <row r="414" spans="1:27" ht="15.75" customHeight="1" x14ac:dyDescent="0.2">
      <c r="A414" s="75" t="s">
        <v>8513</v>
      </c>
      <c r="B414" s="75">
        <v>702081009</v>
      </c>
      <c r="C414" s="75" t="s">
        <v>1422</v>
      </c>
      <c r="D414" s="75" t="s">
        <v>2044</v>
      </c>
      <c r="E414" s="75" t="s">
        <v>6900</v>
      </c>
      <c r="F414" s="75" t="s">
        <v>2045</v>
      </c>
      <c r="G414" s="75" t="s">
        <v>6952</v>
      </c>
      <c r="H414" s="75" t="s">
        <v>2046</v>
      </c>
      <c r="I414" s="75" t="s">
        <v>2047</v>
      </c>
      <c r="J414" s="75" t="s">
        <v>5690</v>
      </c>
      <c r="K414" s="75" t="s">
        <v>2048</v>
      </c>
      <c r="L414" s="75" t="s">
        <v>48</v>
      </c>
      <c r="M414" s="75" t="s">
        <v>1286</v>
      </c>
      <c r="N414" s="75" t="s">
        <v>6901</v>
      </c>
      <c r="O414" s="75">
        <v>0</v>
      </c>
      <c r="P414" s="75">
        <v>0</v>
      </c>
      <c r="Q414" s="75">
        <v>93105</v>
      </c>
      <c r="R414" s="75" t="s">
        <v>6382</v>
      </c>
      <c r="S414" s="177">
        <v>37970</v>
      </c>
      <c r="T414" s="182">
        <v>6905</v>
      </c>
      <c r="U414" s="182" t="s">
        <v>7915</v>
      </c>
      <c r="V414" s="181">
        <v>46411434</v>
      </c>
      <c r="W414" s="181">
        <v>259284098</v>
      </c>
      <c r="X414" s="178">
        <v>44408</v>
      </c>
      <c r="Y414" s="87" t="s">
        <v>7151</v>
      </c>
      <c r="Z414" s="87" t="s">
        <v>7152</v>
      </c>
      <c r="AA414" s="182" t="s">
        <v>7302</v>
      </c>
    </row>
    <row r="415" spans="1:27" ht="15.75" customHeight="1" x14ac:dyDescent="0.2">
      <c r="A415" s="75" t="s">
        <v>8513</v>
      </c>
      <c r="B415" s="75">
        <v>702081009</v>
      </c>
      <c r="C415" s="75" t="s">
        <v>1422</v>
      </c>
      <c r="D415" s="75" t="s">
        <v>2044</v>
      </c>
      <c r="E415" s="75" t="s">
        <v>6900</v>
      </c>
      <c r="F415" s="75" t="s">
        <v>2045</v>
      </c>
      <c r="G415" s="75" t="s">
        <v>6952</v>
      </c>
      <c r="H415" s="75" t="s">
        <v>2046</v>
      </c>
      <c r="I415" s="75" t="s">
        <v>2047</v>
      </c>
      <c r="J415" s="75" t="s">
        <v>5690</v>
      </c>
      <c r="K415" s="75" t="s">
        <v>2048</v>
      </c>
      <c r="L415" s="75" t="s">
        <v>48</v>
      </c>
      <c r="M415" s="75" t="s">
        <v>1286</v>
      </c>
      <c r="N415" s="75" t="s">
        <v>6901</v>
      </c>
      <c r="O415" s="75">
        <v>0</v>
      </c>
      <c r="P415" s="75">
        <v>0</v>
      </c>
      <c r="Q415" s="75">
        <v>93105</v>
      </c>
      <c r="R415" s="75" t="s">
        <v>6382</v>
      </c>
      <c r="S415" s="177">
        <v>37970</v>
      </c>
      <c r="T415" s="182">
        <v>6905</v>
      </c>
      <c r="U415" s="182" t="s">
        <v>7915</v>
      </c>
      <c r="V415" s="181">
        <v>18277848</v>
      </c>
      <c r="W415" s="181">
        <v>141287765</v>
      </c>
      <c r="X415" s="178">
        <v>44408</v>
      </c>
      <c r="Y415" s="87" t="s">
        <v>7151</v>
      </c>
      <c r="Z415" s="87" t="s">
        <v>7152</v>
      </c>
      <c r="AA415" s="182" t="s">
        <v>7303</v>
      </c>
    </row>
    <row r="416" spans="1:27" ht="15.75" customHeight="1" x14ac:dyDescent="0.2">
      <c r="A416" s="75" t="s">
        <v>8513</v>
      </c>
      <c r="B416" s="75">
        <v>702081009</v>
      </c>
      <c r="C416" s="75" t="s">
        <v>1422</v>
      </c>
      <c r="D416" s="75" t="s">
        <v>2044</v>
      </c>
      <c r="E416" s="75" t="s">
        <v>6900</v>
      </c>
      <c r="F416" s="75" t="s">
        <v>2045</v>
      </c>
      <c r="G416" s="75" t="s">
        <v>6952</v>
      </c>
      <c r="H416" s="75" t="s">
        <v>2046</v>
      </c>
      <c r="I416" s="75" t="s">
        <v>2047</v>
      </c>
      <c r="J416" s="75" t="s">
        <v>5690</v>
      </c>
      <c r="K416" s="75" t="s">
        <v>2048</v>
      </c>
      <c r="L416" s="75" t="s">
        <v>48</v>
      </c>
      <c r="M416" s="75" t="s">
        <v>1286</v>
      </c>
      <c r="N416" s="75" t="s">
        <v>6901</v>
      </c>
      <c r="O416" s="75">
        <v>0</v>
      </c>
      <c r="P416" s="75">
        <v>0</v>
      </c>
      <c r="Q416" s="75">
        <v>93105</v>
      </c>
      <c r="R416" s="75" t="s">
        <v>6382</v>
      </c>
      <c r="S416" s="177">
        <v>37970</v>
      </c>
      <c r="T416" s="182">
        <v>6905</v>
      </c>
      <c r="U416" s="182" t="s">
        <v>7915</v>
      </c>
      <c r="V416" s="181">
        <v>34932228</v>
      </c>
      <c r="W416" s="181">
        <v>179771450</v>
      </c>
      <c r="X416" s="178">
        <v>44408</v>
      </c>
      <c r="Y416" s="87" t="s">
        <v>7151</v>
      </c>
      <c r="Z416" s="87" t="s">
        <v>7152</v>
      </c>
      <c r="AA416" s="182" t="s">
        <v>183</v>
      </c>
    </row>
    <row r="417" spans="1:27" ht="15.75" customHeight="1" x14ac:dyDescent="0.2">
      <c r="A417" s="75" t="s">
        <v>8513</v>
      </c>
      <c r="B417" s="75">
        <v>702081009</v>
      </c>
      <c r="C417" s="75" t="s">
        <v>1422</v>
      </c>
      <c r="D417" s="75" t="s">
        <v>2044</v>
      </c>
      <c r="E417" s="75" t="s">
        <v>6900</v>
      </c>
      <c r="F417" s="75" t="s">
        <v>2045</v>
      </c>
      <c r="G417" s="75" t="s">
        <v>6952</v>
      </c>
      <c r="H417" s="75" t="s">
        <v>2046</v>
      </c>
      <c r="I417" s="75" t="s">
        <v>2047</v>
      </c>
      <c r="J417" s="75" t="s">
        <v>5690</v>
      </c>
      <c r="K417" s="75" t="s">
        <v>2048</v>
      </c>
      <c r="L417" s="75" t="s">
        <v>48</v>
      </c>
      <c r="M417" s="75" t="s">
        <v>1286</v>
      </c>
      <c r="N417" s="75" t="s">
        <v>6901</v>
      </c>
      <c r="O417" s="75">
        <v>0</v>
      </c>
      <c r="P417" s="75">
        <v>0</v>
      </c>
      <c r="Q417" s="75">
        <v>93105</v>
      </c>
      <c r="R417" s="75" t="s">
        <v>6382</v>
      </c>
      <c r="S417" s="177">
        <v>37970</v>
      </c>
      <c r="T417" s="182">
        <v>6905</v>
      </c>
      <c r="U417" s="182" t="s">
        <v>7915</v>
      </c>
      <c r="V417" s="181">
        <v>25689203</v>
      </c>
      <c r="W417" s="181">
        <v>124808182</v>
      </c>
      <c r="X417" s="178">
        <v>44408</v>
      </c>
      <c r="Y417" s="87" t="s">
        <v>7151</v>
      </c>
      <c r="Z417" s="87" t="s">
        <v>7152</v>
      </c>
      <c r="AA417" s="182" t="s">
        <v>7161</v>
      </c>
    </row>
    <row r="418" spans="1:27" ht="15.75" customHeight="1" x14ac:dyDescent="0.2">
      <c r="A418" s="75" t="s">
        <v>8513</v>
      </c>
      <c r="B418" s="75">
        <v>702081009</v>
      </c>
      <c r="C418" s="75" t="s">
        <v>1422</v>
      </c>
      <c r="D418" s="75" t="s">
        <v>2044</v>
      </c>
      <c r="E418" s="75" t="s">
        <v>6900</v>
      </c>
      <c r="F418" s="75" t="s">
        <v>2045</v>
      </c>
      <c r="G418" s="75" t="s">
        <v>6952</v>
      </c>
      <c r="H418" s="75" t="s">
        <v>2046</v>
      </c>
      <c r="I418" s="75" t="s">
        <v>2047</v>
      </c>
      <c r="J418" s="75" t="s">
        <v>5690</v>
      </c>
      <c r="K418" s="75" t="s">
        <v>2048</v>
      </c>
      <c r="L418" s="75" t="s">
        <v>48</v>
      </c>
      <c r="M418" s="75" t="s">
        <v>1286</v>
      </c>
      <c r="N418" s="75" t="s">
        <v>6901</v>
      </c>
      <c r="O418" s="75">
        <v>0</v>
      </c>
      <c r="P418" s="75">
        <v>0</v>
      </c>
      <c r="Q418" s="75">
        <v>93105</v>
      </c>
      <c r="R418" s="75" t="s">
        <v>6382</v>
      </c>
      <c r="S418" s="177">
        <v>37970</v>
      </c>
      <c r="T418" s="182">
        <v>6905</v>
      </c>
      <c r="U418" s="182" t="s">
        <v>7915</v>
      </c>
      <c r="V418" s="181">
        <v>37469588</v>
      </c>
      <c r="W418" s="181">
        <v>206539653</v>
      </c>
      <c r="X418" s="178">
        <v>44408</v>
      </c>
      <c r="Y418" s="87" t="s">
        <v>7151</v>
      </c>
      <c r="Z418" s="87" t="s">
        <v>7152</v>
      </c>
      <c r="AA418" s="182" t="s">
        <v>7253</v>
      </c>
    </row>
    <row r="419" spans="1:27" ht="15.75" customHeight="1" x14ac:dyDescent="0.2">
      <c r="A419" s="75" t="s">
        <v>8513</v>
      </c>
      <c r="B419" s="75">
        <v>702081009</v>
      </c>
      <c r="C419" s="75" t="s">
        <v>1422</v>
      </c>
      <c r="D419" s="75" t="s">
        <v>2044</v>
      </c>
      <c r="E419" s="75" t="s">
        <v>6900</v>
      </c>
      <c r="F419" s="75" t="s">
        <v>2045</v>
      </c>
      <c r="G419" s="75" t="s">
        <v>6952</v>
      </c>
      <c r="H419" s="75" t="s">
        <v>2046</v>
      </c>
      <c r="I419" s="75" t="s">
        <v>2047</v>
      </c>
      <c r="J419" s="75" t="s">
        <v>5690</v>
      </c>
      <c r="K419" s="75" t="s">
        <v>2048</v>
      </c>
      <c r="L419" s="75" t="s">
        <v>48</v>
      </c>
      <c r="M419" s="75" t="s">
        <v>1286</v>
      </c>
      <c r="N419" s="75" t="s">
        <v>6901</v>
      </c>
      <c r="O419" s="75">
        <v>0</v>
      </c>
      <c r="P419" s="75">
        <v>0</v>
      </c>
      <c r="Q419" s="75">
        <v>93105</v>
      </c>
      <c r="R419" s="75" t="s">
        <v>6382</v>
      </c>
      <c r="S419" s="177">
        <v>37970</v>
      </c>
      <c r="T419" s="182">
        <v>6905</v>
      </c>
      <c r="U419" s="182" t="s">
        <v>7915</v>
      </c>
      <c r="V419" s="181">
        <v>15919416</v>
      </c>
      <c r="W419" s="181">
        <v>61378173</v>
      </c>
      <c r="X419" s="178">
        <v>44408</v>
      </c>
      <c r="Y419" s="87" t="s">
        <v>7151</v>
      </c>
      <c r="Z419" s="87" t="s">
        <v>7152</v>
      </c>
      <c r="AA419" s="182" t="s">
        <v>7256</v>
      </c>
    </row>
    <row r="420" spans="1:27" ht="15.75" customHeight="1" x14ac:dyDescent="0.2">
      <c r="A420" s="75" t="s">
        <v>8602</v>
      </c>
      <c r="B420" s="75">
        <v>713189006</v>
      </c>
      <c r="C420" s="75" t="s">
        <v>545</v>
      </c>
      <c r="D420" s="75" t="s">
        <v>3872</v>
      </c>
      <c r="E420" s="75" t="s">
        <v>5632</v>
      </c>
      <c r="F420" s="75" t="s">
        <v>5275</v>
      </c>
      <c r="G420" s="75" t="s">
        <v>6988</v>
      </c>
      <c r="H420" s="75" t="s">
        <v>3873</v>
      </c>
      <c r="I420" s="75" t="s">
        <v>8044</v>
      </c>
      <c r="J420" s="75" t="s">
        <v>8045</v>
      </c>
      <c r="K420" s="75" t="s">
        <v>8046</v>
      </c>
      <c r="L420" s="75" t="s">
        <v>313</v>
      </c>
      <c r="M420" s="75" t="s">
        <v>1562</v>
      </c>
      <c r="N420" s="75" t="s">
        <v>8047</v>
      </c>
      <c r="O420" s="75" t="s">
        <v>6987</v>
      </c>
      <c r="P420" s="75">
        <v>0</v>
      </c>
      <c r="Q420" s="75">
        <v>93910</v>
      </c>
      <c r="R420" s="75" t="s">
        <v>8139</v>
      </c>
      <c r="S420" s="177">
        <v>37970</v>
      </c>
      <c r="T420" s="182">
        <v>6911</v>
      </c>
      <c r="U420" s="182"/>
      <c r="V420" s="181">
        <v>3454710</v>
      </c>
      <c r="W420" s="181">
        <v>28108768</v>
      </c>
      <c r="X420" s="178">
        <v>44408</v>
      </c>
      <c r="Y420" s="87" t="s">
        <v>7151</v>
      </c>
      <c r="Z420" s="87" t="s">
        <v>7152</v>
      </c>
      <c r="AA420" s="182" t="s">
        <v>7181</v>
      </c>
    </row>
    <row r="421" spans="1:27" ht="15.75" customHeight="1" x14ac:dyDescent="0.2">
      <c r="A421" s="75" t="s">
        <v>8602</v>
      </c>
      <c r="B421" s="75">
        <v>713189006</v>
      </c>
      <c r="C421" s="75" t="s">
        <v>545</v>
      </c>
      <c r="D421" s="75" t="s">
        <v>3872</v>
      </c>
      <c r="E421" s="75" t="s">
        <v>5632</v>
      </c>
      <c r="F421" s="75" t="s">
        <v>5275</v>
      </c>
      <c r="G421" s="75" t="s">
        <v>6988</v>
      </c>
      <c r="H421" s="75" t="s">
        <v>3873</v>
      </c>
      <c r="I421" s="75" t="s">
        <v>8044</v>
      </c>
      <c r="J421" s="75" t="s">
        <v>8045</v>
      </c>
      <c r="K421" s="75" t="s">
        <v>8046</v>
      </c>
      <c r="L421" s="75" t="s">
        <v>313</v>
      </c>
      <c r="M421" s="75" t="s">
        <v>1562</v>
      </c>
      <c r="N421" s="75" t="s">
        <v>8047</v>
      </c>
      <c r="O421" s="75" t="s">
        <v>6987</v>
      </c>
      <c r="P421" s="75">
        <v>0</v>
      </c>
      <c r="Q421" s="75">
        <v>93910</v>
      </c>
      <c r="R421" s="75" t="s">
        <v>8139</v>
      </c>
      <c r="S421" s="177">
        <v>37970</v>
      </c>
      <c r="T421" s="182">
        <v>6911</v>
      </c>
      <c r="U421" s="182"/>
      <c r="V421" s="181">
        <v>7305228</v>
      </c>
      <c r="W421" s="181">
        <v>58210000</v>
      </c>
      <c r="X421" s="178">
        <v>44408</v>
      </c>
      <c r="Y421" s="87" t="s">
        <v>7151</v>
      </c>
      <c r="Z421" s="87" t="s">
        <v>7152</v>
      </c>
      <c r="AA421" s="182" t="s">
        <v>149</v>
      </c>
    </row>
    <row r="422" spans="1:27" ht="15.75" customHeight="1" x14ac:dyDescent="0.2">
      <c r="A422" s="75" t="s">
        <v>8602</v>
      </c>
      <c r="B422" s="75">
        <v>713189006</v>
      </c>
      <c r="C422" s="75" t="s">
        <v>545</v>
      </c>
      <c r="D422" s="75" t="s">
        <v>3872</v>
      </c>
      <c r="E422" s="75" t="s">
        <v>5632</v>
      </c>
      <c r="F422" s="75" t="s">
        <v>5275</v>
      </c>
      <c r="G422" s="75" t="s">
        <v>6988</v>
      </c>
      <c r="H422" s="75" t="s">
        <v>3873</v>
      </c>
      <c r="I422" s="75" t="s">
        <v>8044</v>
      </c>
      <c r="J422" s="75" t="s">
        <v>8045</v>
      </c>
      <c r="K422" s="75" t="s">
        <v>8046</v>
      </c>
      <c r="L422" s="75" t="s">
        <v>313</v>
      </c>
      <c r="M422" s="75" t="s">
        <v>1562</v>
      </c>
      <c r="N422" s="75" t="s">
        <v>8047</v>
      </c>
      <c r="O422" s="75" t="s">
        <v>6987</v>
      </c>
      <c r="P422" s="75">
        <v>0</v>
      </c>
      <c r="Q422" s="75">
        <v>93910</v>
      </c>
      <c r="R422" s="75" t="s">
        <v>8139</v>
      </c>
      <c r="S422" s="177">
        <v>37970</v>
      </c>
      <c r="T422" s="182">
        <v>6911</v>
      </c>
      <c r="U422" s="182"/>
      <c r="V422" s="181">
        <v>12452544</v>
      </c>
      <c r="W422" s="181">
        <v>28018195</v>
      </c>
      <c r="X422" s="178">
        <v>44408</v>
      </c>
      <c r="Y422" s="87" t="s">
        <v>7151</v>
      </c>
      <c r="Z422" s="87" t="s">
        <v>7152</v>
      </c>
      <c r="AA422" s="182" t="s">
        <v>7183</v>
      </c>
    </row>
    <row r="423" spans="1:27" ht="15.75" customHeight="1" x14ac:dyDescent="0.2">
      <c r="A423" s="75" t="s">
        <v>8602</v>
      </c>
      <c r="B423" s="75">
        <v>713189006</v>
      </c>
      <c r="C423" s="75" t="s">
        <v>545</v>
      </c>
      <c r="D423" s="75" t="s">
        <v>3872</v>
      </c>
      <c r="E423" s="75" t="s">
        <v>5632</v>
      </c>
      <c r="F423" s="75" t="s">
        <v>5275</v>
      </c>
      <c r="G423" s="75" t="s">
        <v>6988</v>
      </c>
      <c r="H423" s="75" t="s">
        <v>3873</v>
      </c>
      <c r="I423" s="75" t="s">
        <v>8044</v>
      </c>
      <c r="J423" s="75" t="s">
        <v>8045</v>
      </c>
      <c r="K423" s="75" t="s">
        <v>8046</v>
      </c>
      <c r="L423" s="75" t="s">
        <v>313</v>
      </c>
      <c r="M423" s="75" t="s">
        <v>1562</v>
      </c>
      <c r="N423" s="75" t="s">
        <v>8047</v>
      </c>
      <c r="O423" s="75" t="s">
        <v>6987</v>
      </c>
      <c r="P423" s="75">
        <v>0</v>
      </c>
      <c r="Q423" s="75">
        <v>93910</v>
      </c>
      <c r="R423" s="75" t="s">
        <v>8139</v>
      </c>
      <c r="S423" s="177">
        <v>37970</v>
      </c>
      <c r="T423" s="182">
        <v>6911</v>
      </c>
      <c r="U423" s="182"/>
      <c r="V423" s="181">
        <v>0</v>
      </c>
      <c r="W423" s="181">
        <v>30979975</v>
      </c>
      <c r="X423" s="178">
        <v>44408</v>
      </c>
      <c r="Y423" s="87" t="s">
        <v>7151</v>
      </c>
      <c r="Z423" s="87" t="s">
        <v>7152</v>
      </c>
      <c r="AA423" s="182" t="s">
        <v>7173</v>
      </c>
    </row>
    <row r="424" spans="1:27" ht="15.75" customHeight="1" x14ac:dyDescent="0.2">
      <c r="A424" s="75" t="s">
        <v>8602</v>
      </c>
      <c r="B424" s="75">
        <v>713189006</v>
      </c>
      <c r="C424" s="75" t="s">
        <v>545</v>
      </c>
      <c r="D424" s="75" t="s">
        <v>3872</v>
      </c>
      <c r="E424" s="75" t="s">
        <v>5632</v>
      </c>
      <c r="F424" s="75" t="s">
        <v>5275</v>
      </c>
      <c r="G424" s="75" t="s">
        <v>6988</v>
      </c>
      <c r="H424" s="75" t="s">
        <v>3873</v>
      </c>
      <c r="I424" s="75" t="s">
        <v>8044</v>
      </c>
      <c r="J424" s="75" t="s">
        <v>8045</v>
      </c>
      <c r="K424" s="75" t="s">
        <v>8046</v>
      </c>
      <c r="L424" s="75" t="s">
        <v>313</v>
      </c>
      <c r="M424" s="75" t="s">
        <v>1562</v>
      </c>
      <c r="N424" s="75" t="s">
        <v>8047</v>
      </c>
      <c r="O424" s="75" t="s">
        <v>6987</v>
      </c>
      <c r="P424" s="75">
        <v>0</v>
      </c>
      <c r="Q424" s="75">
        <v>93910</v>
      </c>
      <c r="R424" s="75" t="s">
        <v>8139</v>
      </c>
      <c r="S424" s="177">
        <v>37970</v>
      </c>
      <c r="T424" s="182">
        <v>6911</v>
      </c>
      <c r="U424" s="182"/>
      <c r="V424" s="181">
        <v>32208485</v>
      </c>
      <c r="W424" s="181">
        <v>197446330</v>
      </c>
      <c r="X424" s="178">
        <v>44408</v>
      </c>
      <c r="Y424" s="87" t="s">
        <v>7151</v>
      </c>
      <c r="Z424" s="87" t="s">
        <v>7152</v>
      </c>
      <c r="AA424" s="182" t="s">
        <v>7164</v>
      </c>
    </row>
    <row r="425" spans="1:27" ht="15.75" customHeight="1" x14ac:dyDescent="0.2">
      <c r="A425" s="75" t="s">
        <v>8602</v>
      </c>
      <c r="B425" s="75">
        <v>713189006</v>
      </c>
      <c r="C425" s="75" t="s">
        <v>545</v>
      </c>
      <c r="D425" s="75" t="s">
        <v>3872</v>
      </c>
      <c r="E425" s="75" t="s">
        <v>5632</v>
      </c>
      <c r="F425" s="75" t="s">
        <v>5275</v>
      </c>
      <c r="G425" s="75" t="s">
        <v>6988</v>
      </c>
      <c r="H425" s="75" t="s">
        <v>3873</v>
      </c>
      <c r="I425" s="75" t="s">
        <v>8044</v>
      </c>
      <c r="J425" s="75" t="s">
        <v>8045</v>
      </c>
      <c r="K425" s="75" t="s">
        <v>8046</v>
      </c>
      <c r="L425" s="75" t="s">
        <v>313</v>
      </c>
      <c r="M425" s="75" t="s">
        <v>1562</v>
      </c>
      <c r="N425" s="75" t="s">
        <v>8047</v>
      </c>
      <c r="O425" s="75" t="s">
        <v>6987</v>
      </c>
      <c r="P425" s="75">
        <v>0</v>
      </c>
      <c r="Q425" s="75">
        <v>93910</v>
      </c>
      <c r="R425" s="75" t="s">
        <v>8139</v>
      </c>
      <c r="S425" s="177">
        <v>37970</v>
      </c>
      <c r="T425" s="182">
        <v>6911</v>
      </c>
      <c r="U425" s="182"/>
      <c r="V425" s="181">
        <v>0</v>
      </c>
      <c r="W425" s="181">
        <v>32549103</v>
      </c>
      <c r="X425" s="178">
        <v>44408</v>
      </c>
      <c r="Y425" s="87" t="s">
        <v>7151</v>
      </c>
      <c r="Z425" s="87" t="s">
        <v>7152</v>
      </c>
      <c r="AA425" s="182" t="s">
        <v>7190</v>
      </c>
    </row>
    <row r="426" spans="1:27" ht="15.75" customHeight="1" x14ac:dyDescent="0.2">
      <c r="A426" s="75" t="s">
        <v>8602</v>
      </c>
      <c r="B426" s="75">
        <v>713189006</v>
      </c>
      <c r="C426" s="75" t="s">
        <v>545</v>
      </c>
      <c r="D426" s="75" t="s">
        <v>3872</v>
      </c>
      <c r="E426" s="75" t="s">
        <v>5632</v>
      </c>
      <c r="F426" s="75" t="s">
        <v>5275</v>
      </c>
      <c r="G426" s="75" t="s">
        <v>6988</v>
      </c>
      <c r="H426" s="75" t="s">
        <v>3873</v>
      </c>
      <c r="I426" s="75" t="s">
        <v>8044</v>
      </c>
      <c r="J426" s="75" t="s">
        <v>8045</v>
      </c>
      <c r="K426" s="75" t="s">
        <v>8046</v>
      </c>
      <c r="L426" s="75" t="s">
        <v>313</v>
      </c>
      <c r="M426" s="75" t="s">
        <v>1562</v>
      </c>
      <c r="N426" s="75" t="s">
        <v>8047</v>
      </c>
      <c r="O426" s="75" t="s">
        <v>6987</v>
      </c>
      <c r="P426" s="75">
        <v>0</v>
      </c>
      <c r="Q426" s="75">
        <v>93910</v>
      </c>
      <c r="R426" s="75" t="s">
        <v>8139</v>
      </c>
      <c r="S426" s="177">
        <v>37970</v>
      </c>
      <c r="T426" s="182">
        <v>6911</v>
      </c>
      <c r="U426" s="182"/>
      <c r="V426" s="181">
        <v>4343775</v>
      </c>
      <c r="W426" s="181">
        <v>50419477</v>
      </c>
      <c r="X426" s="178">
        <v>44408</v>
      </c>
      <c r="Y426" s="87" t="s">
        <v>7151</v>
      </c>
      <c r="Z426" s="87" t="s">
        <v>7152</v>
      </c>
      <c r="AA426" s="182" t="s">
        <v>7204</v>
      </c>
    </row>
    <row r="427" spans="1:27" ht="15.75" customHeight="1" x14ac:dyDescent="0.2">
      <c r="A427" s="75" t="s">
        <v>8491</v>
      </c>
      <c r="B427" s="75">
        <v>722884000</v>
      </c>
      <c r="C427" s="75" t="s">
        <v>1410</v>
      </c>
      <c r="D427" s="75" t="s">
        <v>1844</v>
      </c>
      <c r="E427" s="75" t="s">
        <v>6464</v>
      </c>
      <c r="F427" s="75" t="s">
        <v>1845</v>
      </c>
      <c r="G427" s="75" t="s">
        <v>6468</v>
      </c>
      <c r="H427" s="75" t="s">
        <v>1846</v>
      </c>
      <c r="I427" s="75" t="s">
        <v>6469</v>
      </c>
      <c r="J427" s="75" t="s">
        <v>6470</v>
      </c>
      <c r="K427" s="75" t="s">
        <v>6465</v>
      </c>
      <c r="L427" s="75" t="s">
        <v>5593</v>
      </c>
      <c r="M427" s="75" t="s">
        <v>1193</v>
      </c>
      <c r="N427" s="75" t="s">
        <v>6466</v>
      </c>
      <c r="O427" s="75" t="s">
        <v>6467</v>
      </c>
      <c r="P427" s="75">
        <v>0</v>
      </c>
      <c r="Q427" s="75" t="s">
        <v>1147</v>
      </c>
      <c r="R427" s="75" t="s">
        <v>6629</v>
      </c>
      <c r="S427" s="177">
        <v>37970</v>
      </c>
      <c r="T427" s="182">
        <v>6914</v>
      </c>
      <c r="U427" s="182"/>
      <c r="V427" s="181">
        <v>-7525240</v>
      </c>
      <c r="W427" s="181">
        <v>0</v>
      </c>
      <c r="X427" s="178">
        <v>44408</v>
      </c>
      <c r="Y427" s="87" t="s">
        <v>7151</v>
      </c>
      <c r="Z427" s="87" t="s">
        <v>7152</v>
      </c>
      <c r="AA427" s="182" t="s">
        <v>7184</v>
      </c>
    </row>
    <row r="428" spans="1:27" ht="15.75" customHeight="1" x14ac:dyDescent="0.2">
      <c r="A428" s="75" t="s">
        <v>8438</v>
      </c>
      <c r="B428" s="75">
        <v>721694003</v>
      </c>
      <c r="C428" s="75" t="s">
        <v>73</v>
      </c>
      <c r="D428" s="75" t="s">
        <v>1360</v>
      </c>
      <c r="E428" s="75" t="s">
        <v>6850</v>
      </c>
      <c r="F428" s="75" t="s">
        <v>1361</v>
      </c>
      <c r="G428" s="75" t="s">
        <v>6851</v>
      </c>
      <c r="H428" s="75" t="s">
        <v>1696</v>
      </c>
      <c r="I428" s="75" t="s">
        <v>6852</v>
      </c>
      <c r="J428" s="75" t="s">
        <v>1362</v>
      </c>
      <c r="K428" s="75" t="s">
        <v>1363</v>
      </c>
      <c r="L428" s="75" t="s">
        <v>565</v>
      </c>
      <c r="M428" s="75" t="s">
        <v>189</v>
      </c>
      <c r="N428" s="75" t="s">
        <v>7954</v>
      </c>
      <c r="O428" s="75" t="s">
        <v>1364</v>
      </c>
      <c r="P428" s="75">
        <v>0</v>
      </c>
      <c r="Q428" s="75">
        <v>93401</v>
      </c>
      <c r="R428" s="75" t="s">
        <v>6853</v>
      </c>
      <c r="S428" s="177">
        <v>37970</v>
      </c>
      <c r="T428" s="182">
        <v>6915</v>
      </c>
      <c r="U428" s="182" t="s">
        <v>7955</v>
      </c>
      <c r="V428" s="181">
        <v>32273280</v>
      </c>
      <c r="W428" s="181">
        <v>114396324</v>
      </c>
      <c r="X428" s="178">
        <v>44408</v>
      </c>
      <c r="Y428" s="87" t="s">
        <v>7151</v>
      </c>
      <c r="Z428" s="87" t="s">
        <v>7152</v>
      </c>
      <c r="AA428" s="182" t="s">
        <v>7280</v>
      </c>
    </row>
    <row r="429" spans="1:27" ht="15.75" customHeight="1" x14ac:dyDescent="0.2">
      <c r="A429" s="75" t="s">
        <v>8438</v>
      </c>
      <c r="B429" s="75">
        <v>721694003</v>
      </c>
      <c r="C429" s="75" t="s">
        <v>73</v>
      </c>
      <c r="D429" s="75" t="s">
        <v>1360</v>
      </c>
      <c r="E429" s="75" t="s">
        <v>6850</v>
      </c>
      <c r="F429" s="75" t="s">
        <v>1361</v>
      </c>
      <c r="G429" s="75" t="s">
        <v>6851</v>
      </c>
      <c r="H429" s="75" t="s">
        <v>1696</v>
      </c>
      <c r="I429" s="75" t="s">
        <v>6852</v>
      </c>
      <c r="J429" s="75" t="s">
        <v>1362</v>
      </c>
      <c r="K429" s="75" t="s">
        <v>1363</v>
      </c>
      <c r="L429" s="75" t="s">
        <v>565</v>
      </c>
      <c r="M429" s="75" t="s">
        <v>189</v>
      </c>
      <c r="N429" s="75" t="s">
        <v>7954</v>
      </c>
      <c r="O429" s="75" t="s">
        <v>1364</v>
      </c>
      <c r="P429" s="75">
        <v>0</v>
      </c>
      <c r="Q429" s="75">
        <v>93401</v>
      </c>
      <c r="R429" s="75" t="s">
        <v>6853</v>
      </c>
      <c r="S429" s="177">
        <v>37970</v>
      </c>
      <c r="T429" s="182">
        <v>6915</v>
      </c>
      <c r="U429" s="182" t="s">
        <v>7955</v>
      </c>
      <c r="V429" s="181">
        <v>140082512</v>
      </c>
      <c r="W429" s="181">
        <v>720080217</v>
      </c>
      <c r="X429" s="178">
        <v>44408</v>
      </c>
      <c r="Y429" s="87" t="s">
        <v>7151</v>
      </c>
      <c r="Z429" s="87" t="s">
        <v>7152</v>
      </c>
      <c r="AA429" s="182" t="s">
        <v>7154</v>
      </c>
    </row>
    <row r="430" spans="1:27" ht="15.75" customHeight="1" x14ac:dyDescent="0.2">
      <c r="A430" s="75" t="s">
        <v>8438</v>
      </c>
      <c r="B430" s="75">
        <v>721694003</v>
      </c>
      <c r="C430" s="75" t="s">
        <v>73</v>
      </c>
      <c r="D430" s="75" t="s">
        <v>1360</v>
      </c>
      <c r="E430" s="75" t="s">
        <v>6850</v>
      </c>
      <c r="F430" s="75" t="s">
        <v>1361</v>
      </c>
      <c r="G430" s="75" t="s">
        <v>6851</v>
      </c>
      <c r="H430" s="75" t="s">
        <v>1696</v>
      </c>
      <c r="I430" s="75" t="s">
        <v>6852</v>
      </c>
      <c r="J430" s="75" t="s">
        <v>1362</v>
      </c>
      <c r="K430" s="75" t="s">
        <v>1363</v>
      </c>
      <c r="L430" s="75" t="s">
        <v>565</v>
      </c>
      <c r="M430" s="75" t="s">
        <v>189</v>
      </c>
      <c r="N430" s="75" t="s">
        <v>7954</v>
      </c>
      <c r="O430" s="75" t="s">
        <v>1364</v>
      </c>
      <c r="P430" s="75">
        <v>0</v>
      </c>
      <c r="Q430" s="75">
        <v>93401</v>
      </c>
      <c r="R430" s="75" t="s">
        <v>6853</v>
      </c>
      <c r="S430" s="177">
        <v>37970</v>
      </c>
      <c r="T430" s="182">
        <v>6915</v>
      </c>
      <c r="U430" s="182" t="s">
        <v>7955</v>
      </c>
      <c r="V430" s="181">
        <v>162306475</v>
      </c>
      <c r="W430" s="181">
        <v>959274412</v>
      </c>
      <c r="X430" s="178">
        <v>44408</v>
      </c>
      <c r="Y430" s="87" t="s">
        <v>7151</v>
      </c>
      <c r="Z430" s="87" t="s">
        <v>7152</v>
      </c>
      <c r="AA430" s="182" t="s">
        <v>7171</v>
      </c>
    </row>
    <row r="431" spans="1:27" ht="15.75" customHeight="1" x14ac:dyDescent="0.2">
      <c r="A431" s="75" t="s">
        <v>8438</v>
      </c>
      <c r="B431" s="75">
        <v>721694003</v>
      </c>
      <c r="C431" s="75" t="s">
        <v>73</v>
      </c>
      <c r="D431" s="75" t="s">
        <v>1360</v>
      </c>
      <c r="E431" s="75" t="s">
        <v>6850</v>
      </c>
      <c r="F431" s="75" t="s">
        <v>1361</v>
      </c>
      <c r="G431" s="75" t="s">
        <v>6851</v>
      </c>
      <c r="H431" s="75" t="s">
        <v>1696</v>
      </c>
      <c r="I431" s="75" t="s">
        <v>6852</v>
      </c>
      <c r="J431" s="75" t="s">
        <v>1362</v>
      </c>
      <c r="K431" s="75" t="s">
        <v>1363</v>
      </c>
      <c r="L431" s="75" t="s">
        <v>565</v>
      </c>
      <c r="M431" s="75" t="s">
        <v>189</v>
      </c>
      <c r="N431" s="75" t="s">
        <v>7954</v>
      </c>
      <c r="O431" s="75" t="s">
        <v>1364</v>
      </c>
      <c r="P431" s="75">
        <v>0</v>
      </c>
      <c r="Q431" s="75">
        <v>93401</v>
      </c>
      <c r="R431" s="75" t="s">
        <v>6853</v>
      </c>
      <c r="S431" s="177">
        <v>37970</v>
      </c>
      <c r="T431" s="182">
        <v>6915</v>
      </c>
      <c r="U431" s="182" t="s">
        <v>7955</v>
      </c>
      <c r="V431" s="181">
        <v>59643504</v>
      </c>
      <c r="W431" s="181">
        <v>172356900</v>
      </c>
      <c r="X431" s="178">
        <v>44408</v>
      </c>
      <c r="Y431" s="87" t="s">
        <v>7151</v>
      </c>
      <c r="Z431" s="87" t="s">
        <v>7152</v>
      </c>
      <c r="AA431" s="182" t="s">
        <v>7156</v>
      </c>
    </row>
    <row r="432" spans="1:27" ht="15.75" customHeight="1" x14ac:dyDescent="0.2">
      <c r="A432" s="75" t="s">
        <v>8438</v>
      </c>
      <c r="B432" s="75">
        <v>721694003</v>
      </c>
      <c r="C432" s="75" t="s">
        <v>73</v>
      </c>
      <c r="D432" s="75" t="s">
        <v>1360</v>
      </c>
      <c r="E432" s="75" t="s">
        <v>6850</v>
      </c>
      <c r="F432" s="75" t="s">
        <v>1361</v>
      </c>
      <c r="G432" s="75" t="s">
        <v>6851</v>
      </c>
      <c r="H432" s="75" t="s">
        <v>1696</v>
      </c>
      <c r="I432" s="75" t="s">
        <v>6852</v>
      </c>
      <c r="J432" s="75" t="s">
        <v>1362</v>
      </c>
      <c r="K432" s="75" t="s">
        <v>1363</v>
      </c>
      <c r="L432" s="75" t="s">
        <v>565</v>
      </c>
      <c r="M432" s="75" t="s">
        <v>189</v>
      </c>
      <c r="N432" s="75" t="s">
        <v>7954</v>
      </c>
      <c r="O432" s="75" t="s">
        <v>1364</v>
      </c>
      <c r="P432" s="75">
        <v>0</v>
      </c>
      <c r="Q432" s="75">
        <v>93401</v>
      </c>
      <c r="R432" s="75" t="s">
        <v>6853</v>
      </c>
      <c r="S432" s="177">
        <v>37970</v>
      </c>
      <c r="T432" s="182">
        <v>6915</v>
      </c>
      <c r="U432" s="182" t="s">
        <v>7955</v>
      </c>
      <c r="V432" s="181">
        <v>9464760</v>
      </c>
      <c r="W432" s="181">
        <v>51901020</v>
      </c>
      <c r="X432" s="178">
        <v>44408</v>
      </c>
      <c r="Y432" s="87" t="s">
        <v>7151</v>
      </c>
      <c r="Z432" s="87" t="s">
        <v>7152</v>
      </c>
      <c r="AA432" s="182" t="s">
        <v>7304</v>
      </c>
    </row>
    <row r="433" spans="1:27" ht="15.75" customHeight="1" x14ac:dyDescent="0.2">
      <c r="A433" s="75" t="s">
        <v>8438</v>
      </c>
      <c r="B433" s="75">
        <v>721694003</v>
      </c>
      <c r="C433" s="75" t="s">
        <v>73</v>
      </c>
      <c r="D433" s="75" t="s">
        <v>1360</v>
      </c>
      <c r="E433" s="75" t="s">
        <v>6850</v>
      </c>
      <c r="F433" s="75" t="s">
        <v>1361</v>
      </c>
      <c r="G433" s="75" t="s">
        <v>6851</v>
      </c>
      <c r="H433" s="75" t="s">
        <v>1696</v>
      </c>
      <c r="I433" s="75" t="s">
        <v>6852</v>
      </c>
      <c r="J433" s="75" t="s">
        <v>1362</v>
      </c>
      <c r="K433" s="75" t="s">
        <v>1363</v>
      </c>
      <c r="L433" s="75" t="s">
        <v>565</v>
      </c>
      <c r="M433" s="75" t="s">
        <v>189</v>
      </c>
      <c r="N433" s="75" t="s">
        <v>7954</v>
      </c>
      <c r="O433" s="75" t="s">
        <v>1364</v>
      </c>
      <c r="P433" s="75">
        <v>0</v>
      </c>
      <c r="Q433" s="75">
        <v>93401</v>
      </c>
      <c r="R433" s="75" t="s">
        <v>6853</v>
      </c>
      <c r="S433" s="177">
        <v>37970</v>
      </c>
      <c r="T433" s="182">
        <v>6915</v>
      </c>
      <c r="U433" s="182" t="s">
        <v>7955</v>
      </c>
      <c r="V433" s="181">
        <v>10261250</v>
      </c>
      <c r="W433" s="181">
        <v>72854863</v>
      </c>
      <c r="X433" s="178">
        <v>44408</v>
      </c>
      <c r="Y433" s="87" t="s">
        <v>7151</v>
      </c>
      <c r="Z433" s="87" t="s">
        <v>7152</v>
      </c>
      <c r="AA433" s="182" t="s">
        <v>7178</v>
      </c>
    </row>
    <row r="434" spans="1:27" ht="15.75" customHeight="1" x14ac:dyDescent="0.2">
      <c r="A434" s="75" t="s">
        <v>8438</v>
      </c>
      <c r="B434" s="75">
        <v>721694003</v>
      </c>
      <c r="C434" s="75" t="s">
        <v>73</v>
      </c>
      <c r="D434" s="75" t="s">
        <v>1360</v>
      </c>
      <c r="E434" s="75" t="s">
        <v>6850</v>
      </c>
      <c r="F434" s="75" t="s">
        <v>1361</v>
      </c>
      <c r="G434" s="75" t="s">
        <v>6851</v>
      </c>
      <c r="H434" s="75" t="s">
        <v>1696</v>
      </c>
      <c r="I434" s="75" t="s">
        <v>6852</v>
      </c>
      <c r="J434" s="75" t="s">
        <v>1362</v>
      </c>
      <c r="K434" s="75" t="s">
        <v>1363</v>
      </c>
      <c r="L434" s="75" t="s">
        <v>565</v>
      </c>
      <c r="M434" s="75" t="s">
        <v>189</v>
      </c>
      <c r="N434" s="75" t="s">
        <v>7954</v>
      </c>
      <c r="O434" s="75" t="s">
        <v>1364</v>
      </c>
      <c r="P434" s="75">
        <v>0</v>
      </c>
      <c r="Q434" s="75">
        <v>93401</v>
      </c>
      <c r="R434" s="75" t="s">
        <v>6853</v>
      </c>
      <c r="S434" s="177">
        <v>37970</v>
      </c>
      <c r="T434" s="182">
        <v>6915</v>
      </c>
      <c r="U434" s="182" t="s">
        <v>7955</v>
      </c>
      <c r="V434" s="181">
        <v>6945563</v>
      </c>
      <c r="W434" s="181">
        <v>47522385</v>
      </c>
      <c r="X434" s="178">
        <v>44408</v>
      </c>
      <c r="Y434" s="87" t="s">
        <v>7151</v>
      </c>
      <c r="Z434" s="87" t="s">
        <v>7152</v>
      </c>
      <c r="AA434" s="182" t="s">
        <v>8199</v>
      </c>
    </row>
    <row r="435" spans="1:27" ht="15.75" customHeight="1" x14ac:dyDescent="0.2">
      <c r="A435" s="75" t="s">
        <v>8438</v>
      </c>
      <c r="B435" s="75">
        <v>721694003</v>
      </c>
      <c r="C435" s="75" t="s">
        <v>73</v>
      </c>
      <c r="D435" s="75" t="s">
        <v>1360</v>
      </c>
      <c r="E435" s="75" t="s">
        <v>6850</v>
      </c>
      <c r="F435" s="75" t="s">
        <v>1361</v>
      </c>
      <c r="G435" s="75" t="s">
        <v>6851</v>
      </c>
      <c r="H435" s="75" t="s">
        <v>1696</v>
      </c>
      <c r="I435" s="75" t="s">
        <v>6852</v>
      </c>
      <c r="J435" s="75" t="s">
        <v>1362</v>
      </c>
      <c r="K435" s="75" t="s">
        <v>1363</v>
      </c>
      <c r="L435" s="75" t="s">
        <v>565</v>
      </c>
      <c r="M435" s="75" t="s">
        <v>189</v>
      </c>
      <c r="N435" s="75" t="s">
        <v>7954</v>
      </c>
      <c r="O435" s="75" t="s">
        <v>1364</v>
      </c>
      <c r="P435" s="75">
        <v>0</v>
      </c>
      <c r="Q435" s="75">
        <v>93401</v>
      </c>
      <c r="R435" s="75" t="s">
        <v>6853</v>
      </c>
      <c r="S435" s="177">
        <v>37970</v>
      </c>
      <c r="T435" s="182">
        <v>6915</v>
      </c>
      <c r="U435" s="182" t="s">
        <v>7955</v>
      </c>
      <c r="V435" s="181">
        <v>6206400</v>
      </c>
      <c r="W435" s="181">
        <v>49185720</v>
      </c>
      <c r="X435" s="178">
        <v>44408</v>
      </c>
      <c r="Y435" s="87" t="s">
        <v>7151</v>
      </c>
      <c r="Z435" s="87" t="s">
        <v>7152</v>
      </c>
      <c r="AA435" s="182" t="s">
        <v>7227</v>
      </c>
    </row>
    <row r="436" spans="1:27" ht="15.75" customHeight="1" x14ac:dyDescent="0.2">
      <c r="A436" s="75" t="s">
        <v>8438</v>
      </c>
      <c r="B436" s="75">
        <v>721694003</v>
      </c>
      <c r="C436" s="75" t="s">
        <v>73</v>
      </c>
      <c r="D436" s="75" t="s">
        <v>1360</v>
      </c>
      <c r="E436" s="75" t="s">
        <v>6850</v>
      </c>
      <c r="F436" s="75" t="s">
        <v>1361</v>
      </c>
      <c r="G436" s="75" t="s">
        <v>6851</v>
      </c>
      <c r="H436" s="75" t="s">
        <v>1696</v>
      </c>
      <c r="I436" s="75" t="s">
        <v>6852</v>
      </c>
      <c r="J436" s="75" t="s">
        <v>1362</v>
      </c>
      <c r="K436" s="75" t="s">
        <v>1363</v>
      </c>
      <c r="L436" s="75" t="s">
        <v>565</v>
      </c>
      <c r="M436" s="75" t="s">
        <v>189</v>
      </c>
      <c r="N436" s="75" t="s">
        <v>7954</v>
      </c>
      <c r="O436" s="75" t="s">
        <v>1364</v>
      </c>
      <c r="P436" s="75">
        <v>0</v>
      </c>
      <c r="Q436" s="75">
        <v>93401</v>
      </c>
      <c r="R436" s="75" t="s">
        <v>6853</v>
      </c>
      <c r="S436" s="177">
        <v>37970</v>
      </c>
      <c r="T436" s="182">
        <v>6915</v>
      </c>
      <c r="U436" s="182" t="s">
        <v>7955</v>
      </c>
      <c r="V436" s="181">
        <v>8378640</v>
      </c>
      <c r="W436" s="181">
        <v>50194260</v>
      </c>
      <c r="X436" s="178">
        <v>44408</v>
      </c>
      <c r="Y436" s="87" t="s">
        <v>7151</v>
      </c>
      <c r="Z436" s="87" t="s">
        <v>7152</v>
      </c>
      <c r="AA436" s="182" t="s">
        <v>7305</v>
      </c>
    </row>
    <row r="437" spans="1:27" ht="15.75" customHeight="1" x14ac:dyDescent="0.2">
      <c r="A437" s="75" t="s">
        <v>8438</v>
      </c>
      <c r="B437" s="75">
        <v>721694003</v>
      </c>
      <c r="C437" s="75" t="s">
        <v>73</v>
      </c>
      <c r="D437" s="75" t="s">
        <v>1360</v>
      </c>
      <c r="E437" s="75" t="s">
        <v>6850</v>
      </c>
      <c r="F437" s="75" t="s">
        <v>1361</v>
      </c>
      <c r="G437" s="75" t="s">
        <v>6851</v>
      </c>
      <c r="H437" s="75" t="s">
        <v>1696</v>
      </c>
      <c r="I437" s="75" t="s">
        <v>6852</v>
      </c>
      <c r="J437" s="75" t="s">
        <v>1362</v>
      </c>
      <c r="K437" s="75" t="s">
        <v>1363</v>
      </c>
      <c r="L437" s="75" t="s">
        <v>565</v>
      </c>
      <c r="M437" s="75" t="s">
        <v>189</v>
      </c>
      <c r="N437" s="75" t="s">
        <v>7954</v>
      </c>
      <c r="O437" s="75" t="s">
        <v>1364</v>
      </c>
      <c r="P437" s="75">
        <v>0</v>
      </c>
      <c r="Q437" s="75">
        <v>93401</v>
      </c>
      <c r="R437" s="75" t="s">
        <v>6853</v>
      </c>
      <c r="S437" s="177">
        <v>37970</v>
      </c>
      <c r="T437" s="182">
        <v>6915</v>
      </c>
      <c r="U437" s="182" t="s">
        <v>7955</v>
      </c>
      <c r="V437" s="181">
        <v>27416748</v>
      </c>
      <c r="W437" s="181">
        <v>82250292</v>
      </c>
      <c r="X437" s="178">
        <v>44408</v>
      </c>
      <c r="Y437" s="87" t="s">
        <v>7151</v>
      </c>
      <c r="Z437" s="87" t="s">
        <v>7152</v>
      </c>
      <c r="AA437" s="182" t="s">
        <v>7163</v>
      </c>
    </row>
    <row r="438" spans="1:27" ht="15.75" customHeight="1" x14ac:dyDescent="0.2">
      <c r="A438" s="75" t="s">
        <v>8438</v>
      </c>
      <c r="B438" s="75">
        <v>721694003</v>
      </c>
      <c r="C438" s="75" t="s">
        <v>73</v>
      </c>
      <c r="D438" s="75" t="s">
        <v>1360</v>
      </c>
      <c r="E438" s="75" t="s">
        <v>6850</v>
      </c>
      <c r="F438" s="75" t="s">
        <v>1361</v>
      </c>
      <c r="G438" s="75" t="s">
        <v>6851</v>
      </c>
      <c r="H438" s="75" t="s">
        <v>1696</v>
      </c>
      <c r="I438" s="75" t="s">
        <v>6852</v>
      </c>
      <c r="J438" s="75" t="s">
        <v>1362</v>
      </c>
      <c r="K438" s="75" t="s">
        <v>1363</v>
      </c>
      <c r="L438" s="75" t="s">
        <v>565</v>
      </c>
      <c r="M438" s="75" t="s">
        <v>189</v>
      </c>
      <c r="N438" s="75" t="s">
        <v>7954</v>
      </c>
      <c r="O438" s="75" t="s">
        <v>1364</v>
      </c>
      <c r="P438" s="75">
        <v>0</v>
      </c>
      <c r="Q438" s="75">
        <v>93401</v>
      </c>
      <c r="R438" s="75" t="s">
        <v>6853</v>
      </c>
      <c r="S438" s="177">
        <v>37970</v>
      </c>
      <c r="T438" s="182">
        <v>6915</v>
      </c>
      <c r="U438" s="182" t="s">
        <v>7955</v>
      </c>
      <c r="V438" s="181">
        <v>28448560</v>
      </c>
      <c r="W438" s="181">
        <v>241608788</v>
      </c>
      <c r="X438" s="178">
        <v>44408</v>
      </c>
      <c r="Y438" s="87" t="s">
        <v>7151</v>
      </c>
      <c r="Z438" s="87" t="s">
        <v>7152</v>
      </c>
      <c r="AA438" s="182" t="s">
        <v>7877</v>
      </c>
    </row>
    <row r="439" spans="1:27" ht="15.75" customHeight="1" x14ac:dyDescent="0.2">
      <c r="A439" s="75" t="s">
        <v>8438</v>
      </c>
      <c r="B439" s="75">
        <v>721694003</v>
      </c>
      <c r="C439" s="75" t="s">
        <v>73</v>
      </c>
      <c r="D439" s="75" t="s">
        <v>1360</v>
      </c>
      <c r="E439" s="75" t="s">
        <v>6850</v>
      </c>
      <c r="F439" s="75" t="s">
        <v>1361</v>
      </c>
      <c r="G439" s="75" t="s">
        <v>6851</v>
      </c>
      <c r="H439" s="75" t="s">
        <v>1696</v>
      </c>
      <c r="I439" s="75" t="s">
        <v>6852</v>
      </c>
      <c r="J439" s="75" t="s">
        <v>1362</v>
      </c>
      <c r="K439" s="75" t="s">
        <v>1363</v>
      </c>
      <c r="L439" s="75" t="s">
        <v>565</v>
      </c>
      <c r="M439" s="75" t="s">
        <v>189</v>
      </c>
      <c r="N439" s="75" t="s">
        <v>7954</v>
      </c>
      <c r="O439" s="75" t="s">
        <v>1364</v>
      </c>
      <c r="P439" s="75">
        <v>0</v>
      </c>
      <c r="Q439" s="75">
        <v>93401</v>
      </c>
      <c r="R439" s="75" t="s">
        <v>6853</v>
      </c>
      <c r="S439" s="177">
        <v>37970</v>
      </c>
      <c r="T439" s="182">
        <v>6915</v>
      </c>
      <c r="U439" s="182" t="s">
        <v>7955</v>
      </c>
      <c r="V439" s="181">
        <v>11543214</v>
      </c>
      <c r="W439" s="181">
        <v>90411897</v>
      </c>
      <c r="X439" s="178">
        <v>44408</v>
      </c>
      <c r="Y439" s="87" t="s">
        <v>7151</v>
      </c>
      <c r="Z439" s="87" t="s">
        <v>7152</v>
      </c>
      <c r="AA439" s="182" t="s">
        <v>7184</v>
      </c>
    </row>
    <row r="440" spans="1:27" ht="15.75" customHeight="1" x14ac:dyDescent="0.2">
      <c r="A440" s="75" t="s">
        <v>8438</v>
      </c>
      <c r="B440" s="75">
        <v>721694003</v>
      </c>
      <c r="C440" s="75" t="s">
        <v>73</v>
      </c>
      <c r="D440" s="75" t="s">
        <v>1360</v>
      </c>
      <c r="E440" s="75" t="s">
        <v>6850</v>
      </c>
      <c r="F440" s="75" t="s">
        <v>1361</v>
      </c>
      <c r="G440" s="75" t="s">
        <v>6851</v>
      </c>
      <c r="H440" s="75" t="s">
        <v>1696</v>
      </c>
      <c r="I440" s="75" t="s">
        <v>6852</v>
      </c>
      <c r="J440" s="75" t="s">
        <v>1362</v>
      </c>
      <c r="K440" s="75" t="s">
        <v>1363</v>
      </c>
      <c r="L440" s="75" t="s">
        <v>565</v>
      </c>
      <c r="M440" s="75" t="s">
        <v>189</v>
      </c>
      <c r="N440" s="75" t="s">
        <v>7954</v>
      </c>
      <c r="O440" s="75" t="s">
        <v>1364</v>
      </c>
      <c r="P440" s="75">
        <v>0</v>
      </c>
      <c r="Q440" s="75">
        <v>93401</v>
      </c>
      <c r="R440" s="75" t="s">
        <v>6853</v>
      </c>
      <c r="S440" s="177">
        <v>37970</v>
      </c>
      <c r="T440" s="182">
        <v>6915</v>
      </c>
      <c r="U440" s="182" t="s">
        <v>7955</v>
      </c>
      <c r="V440" s="181">
        <v>8713770</v>
      </c>
      <c r="W440" s="181">
        <v>68015938</v>
      </c>
      <c r="X440" s="178">
        <v>44408</v>
      </c>
      <c r="Y440" s="87" t="s">
        <v>7151</v>
      </c>
      <c r="Z440" s="87" t="s">
        <v>7152</v>
      </c>
      <c r="AA440" s="182" t="s">
        <v>7306</v>
      </c>
    </row>
    <row r="441" spans="1:27" ht="15.75" customHeight="1" x14ac:dyDescent="0.2">
      <c r="A441" s="75" t="s">
        <v>8438</v>
      </c>
      <c r="B441" s="75">
        <v>721694003</v>
      </c>
      <c r="C441" s="75" t="s">
        <v>73</v>
      </c>
      <c r="D441" s="75" t="s">
        <v>1360</v>
      </c>
      <c r="E441" s="75" t="s">
        <v>6850</v>
      </c>
      <c r="F441" s="75" t="s">
        <v>1361</v>
      </c>
      <c r="G441" s="75" t="s">
        <v>6851</v>
      </c>
      <c r="H441" s="75" t="s">
        <v>1696</v>
      </c>
      <c r="I441" s="75" t="s">
        <v>6852</v>
      </c>
      <c r="J441" s="75" t="s">
        <v>1362</v>
      </c>
      <c r="K441" s="75" t="s">
        <v>1363</v>
      </c>
      <c r="L441" s="75" t="s">
        <v>565</v>
      </c>
      <c r="M441" s="75" t="s">
        <v>189</v>
      </c>
      <c r="N441" s="75" t="s">
        <v>7954</v>
      </c>
      <c r="O441" s="75" t="s">
        <v>1364</v>
      </c>
      <c r="P441" s="75">
        <v>0</v>
      </c>
      <c r="Q441" s="75">
        <v>93401</v>
      </c>
      <c r="R441" s="75" t="s">
        <v>6853</v>
      </c>
      <c r="S441" s="177">
        <v>37970</v>
      </c>
      <c r="T441" s="182">
        <v>6915</v>
      </c>
      <c r="U441" s="182" t="s">
        <v>7955</v>
      </c>
      <c r="V441" s="181">
        <v>38124839</v>
      </c>
      <c r="W441" s="181">
        <v>153722984</v>
      </c>
      <c r="X441" s="178">
        <v>44408</v>
      </c>
      <c r="Y441" s="87" t="s">
        <v>7151</v>
      </c>
      <c r="Z441" s="87" t="s">
        <v>7152</v>
      </c>
      <c r="AA441" s="182" t="s">
        <v>173</v>
      </c>
    </row>
    <row r="442" spans="1:27" ht="15.75" customHeight="1" x14ac:dyDescent="0.2">
      <c r="A442" s="75" t="s">
        <v>8438</v>
      </c>
      <c r="B442" s="75">
        <v>721694003</v>
      </c>
      <c r="C442" s="75" t="s">
        <v>73</v>
      </c>
      <c r="D442" s="75" t="s">
        <v>1360</v>
      </c>
      <c r="E442" s="75" t="s">
        <v>6850</v>
      </c>
      <c r="F442" s="75" t="s">
        <v>1361</v>
      </c>
      <c r="G442" s="75" t="s">
        <v>6851</v>
      </c>
      <c r="H442" s="75" t="s">
        <v>1696</v>
      </c>
      <c r="I442" s="75" t="s">
        <v>6852</v>
      </c>
      <c r="J442" s="75" t="s">
        <v>1362</v>
      </c>
      <c r="K442" s="75" t="s">
        <v>1363</v>
      </c>
      <c r="L442" s="75" t="s">
        <v>565</v>
      </c>
      <c r="M442" s="75" t="s">
        <v>189</v>
      </c>
      <c r="N442" s="75" t="s">
        <v>7954</v>
      </c>
      <c r="O442" s="75" t="s">
        <v>1364</v>
      </c>
      <c r="P442" s="75">
        <v>0</v>
      </c>
      <c r="Q442" s="75">
        <v>93401</v>
      </c>
      <c r="R442" s="75" t="s">
        <v>6853</v>
      </c>
      <c r="S442" s="177">
        <v>37970</v>
      </c>
      <c r="T442" s="182">
        <v>6915</v>
      </c>
      <c r="U442" s="182" t="s">
        <v>7955</v>
      </c>
      <c r="V442" s="181">
        <v>27616845</v>
      </c>
      <c r="W442" s="181">
        <v>281509165</v>
      </c>
      <c r="X442" s="178">
        <v>44408</v>
      </c>
      <c r="Y442" s="87" t="s">
        <v>7151</v>
      </c>
      <c r="Z442" s="87" t="s">
        <v>7152</v>
      </c>
      <c r="AA442" s="182" t="s">
        <v>7187</v>
      </c>
    </row>
    <row r="443" spans="1:27" ht="15.75" customHeight="1" x14ac:dyDescent="0.2">
      <c r="A443" s="75" t="s">
        <v>8438</v>
      </c>
      <c r="B443" s="75">
        <v>721694003</v>
      </c>
      <c r="C443" s="75" t="s">
        <v>73</v>
      </c>
      <c r="D443" s="75" t="s">
        <v>1360</v>
      </c>
      <c r="E443" s="75" t="s">
        <v>6850</v>
      </c>
      <c r="F443" s="75" t="s">
        <v>1361</v>
      </c>
      <c r="G443" s="75" t="s">
        <v>6851</v>
      </c>
      <c r="H443" s="75" t="s">
        <v>1696</v>
      </c>
      <c r="I443" s="75" t="s">
        <v>6852</v>
      </c>
      <c r="J443" s="75" t="s">
        <v>1362</v>
      </c>
      <c r="K443" s="75" t="s">
        <v>1363</v>
      </c>
      <c r="L443" s="75" t="s">
        <v>565</v>
      </c>
      <c r="M443" s="75" t="s">
        <v>189</v>
      </c>
      <c r="N443" s="75" t="s">
        <v>7954</v>
      </c>
      <c r="O443" s="75" t="s">
        <v>1364</v>
      </c>
      <c r="P443" s="75">
        <v>0</v>
      </c>
      <c r="Q443" s="75">
        <v>93401</v>
      </c>
      <c r="R443" s="75" t="s">
        <v>6853</v>
      </c>
      <c r="S443" s="177">
        <v>37970</v>
      </c>
      <c r="T443" s="182">
        <v>6915</v>
      </c>
      <c r="U443" s="182" t="s">
        <v>7955</v>
      </c>
      <c r="V443" s="181">
        <v>8016600</v>
      </c>
      <c r="W443" s="181">
        <v>51538980</v>
      </c>
      <c r="X443" s="178">
        <v>44408</v>
      </c>
      <c r="Y443" s="87" t="s">
        <v>7151</v>
      </c>
      <c r="Z443" s="87" t="s">
        <v>7152</v>
      </c>
      <c r="AA443" s="182" t="s">
        <v>7262</v>
      </c>
    </row>
    <row r="444" spans="1:27" ht="15.75" customHeight="1" x14ac:dyDescent="0.2">
      <c r="A444" s="75" t="s">
        <v>8438</v>
      </c>
      <c r="B444" s="75">
        <v>721694003</v>
      </c>
      <c r="C444" s="75" t="s">
        <v>73</v>
      </c>
      <c r="D444" s="75" t="s">
        <v>1360</v>
      </c>
      <c r="E444" s="75" t="s">
        <v>6850</v>
      </c>
      <c r="F444" s="75" t="s">
        <v>1361</v>
      </c>
      <c r="G444" s="75" t="s">
        <v>6851</v>
      </c>
      <c r="H444" s="75" t="s">
        <v>1696</v>
      </c>
      <c r="I444" s="75" t="s">
        <v>6852</v>
      </c>
      <c r="J444" s="75" t="s">
        <v>1362</v>
      </c>
      <c r="K444" s="75" t="s">
        <v>1363</v>
      </c>
      <c r="L444" s="75" t="s">
        <v>565</v>
      </c>
      <c r="M444" s="75" t="s">
        <v>189</v>
      </c>
      <c r="N444" s="75" t="s">
        <v>7954</v>
      </c>
      <c r="O444" s="75" t="s">
        <v>1364</v>
      </c>
      <c r="P444" s="75">
        <v>0</v>
      </c>
      <c r="Q444" s="75">
        <v>93401</v>
      </c>
      <c r="R444" s="75" t="s">
        <v>6853</v>
      </c>
      <c r="S444" s="177">
        <v>37970</v>
      </c>
      <c r="T444" s="182">
        <v>6915</v>
      </c>
      <c r="U444" s="182" t="s">
        <v>7955</v>
      </c>
      <c r="V444" s="181">
        <v>9138900</v>
      </c>
      <c r="W444" s="181">
        <v>67079677</v>
      </c>
      <c r="X444" s="178">
        <v>44408</v>
      </c>
      <c r="Y444" s="87" t="s">
        <v>7151</v>
      </c>
      <c r="Z444" s="87" t="s">
        <v>7152</v>
      </c>
      <c r="AA444" s="182" t="s">
        <v>7307</v>
      </c>
    </row>
    <row r="445" spans="1:27" ht="15.75" customHeight="1" x14ac:dyDescent="0.2">
      <c r="A445" s="75" t="s">
        <v>8438</v>
      </c>
      <c r="B445" s="75">
        <v>721694003</v>
      </c>
      <c r="C445" s="75" t="s">
        <v>73</v>
      </c>
      <c r="D445" s="75" t="s">
        <v>1360</v>
      </c>
      <c r="E445" s="75" t="s">
        <v>6850</v>
      </c>
      <c r="F445" s="75" t="s">
        <v>1361</v>
      </c>
      <c r="G445" s="75" t="s">
        <v>6851</v>
      </c>
      <c r="H445" s="75" t="s">
        <v>1696</v>
      </c>
      <c r="I445" s="75" t="s">
        <v>6852</v>
      </c>
      <c r="J445" s="75" t="s">
        <v>1362</v>
      </c>
      <c r="K445" s="75" t="s">
        <v>1363</v>
      </c>
      <c r="L445" s="75" t="s">
        <v>565</v>
      </c>
      <c r="M445" s="75" t="s">
        <v>189</v>
      </c>
      <c r="N445" s="75" t="s">
        <v>7954</v>
      </c>
      <c r="O445" s="75" t="s">
        <v>1364</v>
      </c>
      <c r="P445" s="75">
        <v>0</v>
      </c>
      <c r="Q445" s="75">
        <v>93401</v>
      </c>
      <c r="R445" s="75" t="s">
        <v>6853</v>
      </c>
      <c r="S445" s="177">
        <v>37970</v>
      </c>
      <c r="T445" s="182">
        <v>6915</v>
      </c>
      <c r="U445" s="182" t="s">
        <v>7955</v>
      </c>
      <c r="V445" s="181">
        <v>3972080</v>
      </c>
      <c r="W445" s="181">
        <v>31180937</v>
      </c>
      <c r="X445" s="178">
        <v>44408</v>
      </c>
      <c r="Y445" s="87" t="s">
        <v>7151</v>
      </c>
      <c r="Z445" s="87" t="s">
        <v>7152</v>
      </c>
      <c r="AA445" s="182" t="s">
        <v>7308</v>
      </c>
    </row>
    <row r="446" spans="1:27" ht="15.75" customHeight="1" x14ac:dyDescent="0.2">
      <c r="A446" s="75" t="s">
        <v>8438</v>
      </c>
      <c r="B446" s="75">
        <v>721694003</v>
      </c>
      <c r="C446" s="75" t="s">
        <v>73</v>
      </c>
      <c r="D446" s="75" t="s">
        <v>1360</v>
      </c>
      <c r="E446" s="75" t="s">
        <v>6850</v>
      </c>
      <c r="F446" s="75" t="s">
        <v>1361</v>
      </c>
      <c r="G446" s="75" t="s">
        <v>6851</v>
      </c>
      <c r="H446" s="75" t="s">
        <v>1696</v>
      </c>
      <c r="I446" s="75" t="s">
        <v>6852</v>
      </c>
      <c r="J446" s="75" t="s">
        <v>1362</v>
      </c>
      <c r="K446" s="75" t="s">
        <v>1363</v>
      </c>
      <c r="L446" s="75" t="s">
        <v>565</v>
      </c>
      <c r="M446" s="75" t="s">
        <v>189</v>
      </c>
      <c r="N446" s="75" t="s">
        <v>7954</v>
      </c>
      <c r="O446" s="75" t="s">
        <v>1364</v>
      </c>
      <c r="P446" s="75">
        <v>0</v>
      </c>
      <c r="Q446" s="75">
        <v>93401</v>
      </c>
      <c r="R446" s="75" t="s">
        <v>6853</v>
      </c>
      <c r="S446" s="177">
        <v>37970</v>
      </c>
      <c r="T446" s="182">
        <v>6915</v>
      </c>
      <c r="U446" s="182" t="s">
        <v>7955</v>
      </c>
      <c r="V446" s="181">
        <v>18130430</v>
      </c>
      <c r="W446" s="181">
        <v>78543462</v>
      </c>
      <c r="X446" s="178">
        <v>44408</v>
      </c>
      <c r="Y446" s="87" t="s">
        <v>7151</v>
      </c>
      <c r="Z446" s="87" t="s">
        <v>7152</v>
      </c>
      <c r="AA446" s="182" t="s">
        <v>7309</v>
      </c>
    </row>
    <row r="447" spans="1:27" ht="15.75" customHeight="1" x14ac:dyDescent="0.2">
      <c r="A447" s="75" t="s">
        <v>8438</v>
      </c>
      <c r="B447" s="75">
        <v>721694003</v>
      </c>
      <c r="C447" s="75" t="s">
        <v>73</v>
      </c>
      <c r="D447" s="75" t="s">
        <v>1360</v>
      </c>
      <c r="E447" s="75" t="s">
        <v>6850</v>
      </c>
      <c r="F447" s="75" t="s">
        <v>1361</v>
      </c>
      <c r="G447" s="75" t="s">
        <v>6851</v>
      </c>
      <c r="H447" s="75" t="s">
        <v>1696</v>
      </c>
      <c r="I447" s="75" t="s">
        <v>6852</v>
      </c>
      <c r="J447" s="75" t="s">
        <v>1362</v>
      </c>
      <c r="K447" s="75" t="s">
        <v>1363</v>
      </c>
      <c r="L447" s="75" t="s">
        <v>565</v>
      </c>
      <c r="M447" s="75" t="s">
        <v>189</v>
      </c>
      <c r="N447" s="75" t="s">
        <v>7954</v>
      </c>
      <c r="O447" s="75" t="s">
        <v>1364</v>
      </c>
      <c r="P447" s="75">
        <v>0</v>
      </c>
      <c r="Q447" s="75">
        <v>93401</v>
      </c>
      <c r="R447" s="75" t="s">
        <v>6853</v>
      </c>
      <c r="S447" s="177">
        <v>37970</v>
      </c>
      <c r="T447" s="182">
        <v>6915</v>
      </c>
      <c r="U447" s="182" t="s">
        <v>7955</v>
      </c>
      <c r="V447" s="181">
        <v>9687234</v>
      </c>
      <c r="W447" s="181">
        <v>120633763</v>
      </c>
      <c r="X447" s="178">
        <v>44408</v>
      </c>
      <c r="Y447" s="87" t="s">
        <v>7151</v>
      </c>
      <c r="Z447" s="87" t="s">
        <v>7152</v>
      </c>
      <c r="AA447" s="182" t="s">
        <v>7153</v>
      </c>
    </row>
    <row r="448" spans="1:27" ht="15.75" customHeight="1" x14ac:dyDescent="0.2">
      <c r="A448" s="75" t="s">
        <v>8438</v>
      </c>
      <c r="B448" s="75">
        <v>721694003</v>
      </c>
      <c r="C448" s="75" t="s">
        <v>73</v>
      </c>
      <c r="D448" s="75" t="s">
        <v>1360</v>
      </c>
      <c r="E448" s="75" t="s">
        <v>6850</v>
      </c>
      <c r="F448" s="75" t="s">
        <v>1361</v>
      </c>
      <c r="G448" s="75" t="s">
        <v>6851</v>
      </c>
      <c r="H448" s="75" t="s">
        <v>1696</v>
      </c>
      <c r="I448" s="75" t="s">
        <v>6852</v>
      </c>
      <c r="J448" s="75" t="s">
        <v>1362</v>
      </c>
      <c r="K448" s="75" t="s">
        <v>1363</v>
      </c>
      <c r="L448" s="75" t="s">
        <v>565</v>
      </c>
      <c r="M448" s="75" t="s">
        <v>189</v>
      </c>
      <c r="N448" s="75" t="s">
        <v>7954</v>
      </c>
      <c r="O448" s="75" t="s">
        <v>1364</v>
      </c>
      <c r="P448" s="75">
        <v>0</v>
      </c>
      <c r="Q448" s="75">
        <v>93401</v>
      </c>
      <c r="R448" s="75" t="s">
        <v>6853</v>
      </c>
      <c r="S448" s="177">
        <v>37970</v>
      </c>
      <c r="T448" s="182">
        <v>6915</v>
      </c>
      <c r="U448" s="182" t="s">
        <v>7955</v>
      </c>
      <c r="V448" s="181">
        <v>14223000</v>
      </c>
      <c r="W448" s="181">
        <v>51306240</v>
      </c>
      <c r="X448" s="178">
        <v>44408</v>
      </c>
      <c r="Y448" s="87" t="s">
        <v>7151</v>
      </c>
      <c r="Z448" s="87" t="s">
        <v>7152</v>
      </c>
      <c r="AA448" s="182" t="s">
        <v>7310</v>
      </c>
    </row>
    <row r="449" spans="1:27" ht="15.75" customHeight="1" x14ac:dyDescent="0.2">
      <c r="A449" s="75" t="s">
        <v>8438</v>
      </c>
      <c r="B449" s="75">
        <v>721694003</v>
      </c>
      <c r="C449" s="75" t="s">
        <v>73</v>
      </c>
      <c r="D449" s="75" t="s">
        <v>1360</v>
      </c>
      <c r="E449" s="75" t="s">
        <v>6850</v>
      </c>
      <c r="F449" s="75" t="s">
        <v>1361</v>
      </c>
      <c r="G449" s="75" t="s">
        <v>6851</v>
      </c>
      <c r="H449" s="75" t="s">
        <v>1696</v>
      </c>
      <c r="I449" s="75" t="s">
        <v>6852</v>
      </c>
      <c r="J449" s="75" t="s">
        <v>1362</v>
      </c>
      <c r="K449" s="75" t="s">
        <v>1363</v>
      </c>
      <c r="L449" s="75" t="s">
        <v>565</v>
      </c>
      <c r="M449" s="75" t="s">
        <v>189</v>
      </c>
      <c r="N449" s="75" t="s">
        <v>7954</v>
      </c>
      <c r="O449" s="75" t="s">
        <v>1364</v>
      </c>
      <c r="P449" s="75">
        <v>0</v>
      </c>
      <c r="Q449" s="75">
        <v>93401</v>
      </c>
      <c r="R449" s="75" t="s">
        <v>6853</v>
      </c>
      <c r="S449" s="177">
        <v>37970</v>
      </c>
      <c r="T449" s="182">
        <v>6915</v>
      </c>
      <c r="U449" s="182" t="s">
        <v>7955</v>
      </c>
      <c r="V449" s="181">
        <v>61772713</v>
      </c>
      <c r="W449" s="181">
        <v>189217405</v>
      </c>
      <c r="X449" s="178">
        <v>44408</v>
      </c>
      <c r="Y449" s="87" t="s">
        <v>7151</v>
      </c>
      <c r="Z449" s="87" t="s">
        <v>7152</v>
      </c>
      <c r="AA449" s="182" t="s">
        <v>7175</v>
      </c>
    </row>
    <row r="450" spans="1:27" ht="15.75" customHeight="1" x14ac:dyDescent="0.2">
      <c r="A450" s="75" t="s">
        <v>8438</v>
      </c>
      <c r="B450" s="75">
        <v>721694003</v>
      </c>
      <c r="C450" s="75" t="s">
        <v>73</v>
      </c>
      <c r="D450" s="75" t="s">
        <v>1360</v>
      </c>
      <c r="E450" s="75" t="s">
        <v>6850</v>
      </c>
      <c r="F450" s="75" t="s">
        <v>1361</v>
      </c>
      <c r="G450" s="75" t="s">
        <v>6851</v>
      </c>
      <c r="H450" s="75" t="s">
        <v>1696</v>
      </c>
      <c r="I450" s="75" t="s">
        <v>6852</v>
      </c>
      <c r="J450" s="75" t="s">
        <v>1362</v>
      </c>
      <c r="K450" s="75" t="s">
        <v>1363</v>
      </c>
      <c r="L450" s="75" t="s">
        <v>565</v>
      </c>
      <c r="M450" s="75" t="s">
        <v>189</v>
      </c>
      <c r="N450" s="75" t="s">
        <v>7954</v>
      </c>
      <c r="O450" s="75" t="s">
        <v>1364</v>
      </c>
      <c r="P450" s="75">
        <v>0</v>
      </c>
      <c r="Q450" s="75">
        <v>93401</v>
      </c>
      <c r="R450" s="75" t="s">
        <v>6853</v>
      </c>
      <c r="S450" s="177">
        <v>37970</v>
      </c>
      <c r="T450" s="182">
        <v>6915</v>
      </c>
      <c r="U450" s="182" t="s">
        <v>7955</v>
      </c>
      <c r="V450" s="181">
        <v>56130608</v>
      </c>
      <c r="W450" s="181">
        <v>458622545</v>
      </c>
      <c r="X450" s="178">
        <v>44408</v>
      </c>
      <c r="Y450" s="87" t="s">
        <v>7151</v>
      </c>
      <c r="Z450" s="87" t="s">
        <v>7152</v>
      </c>
      <c r="AA450" s="182" t="s">
        <v>7197</v>
      </c>
    </row>
    <row r="451" spans="1:27" ht="15.75" customHeight="1" x14ac:dyDescent="0.2">
      <c r="A451" s="75" t="s">
        <v>8438</v>
      </c>
      <c r="B451" s="75">
        <v>721694003</v>
      </c>
      <c r="C451" s="75" t="s">
        <v>73</v>
      </c>
      <c r="D451" s="75" t="s">
        <v>1360</v>
      </c>
      <c r="E451" s="75" t="s">
        <v>6850</v>
      </c>
      <c r="F451" s="75" t="s">
        <v>1361</v>
      </c>
      <c r="G451" s="75" t="s">
        <v>6851</v>
      </c>
      <c r="H451" s="75" t="s">
        <v>1696</v>
      </c>
      <c r="I451" s="75" t="s">
        <v>6852</v>
      </c>
      <c r="J451" s="75" t="s">
        <v>1362</v>
      </c>
      <c r="K451" s="75" t="s">
        <v>1363</v>
      </c>
      <c r="L451" s="75" t="s">
        <v>565</v>
      </c>
      <c r="M451" s="75" t="s">
        <v>189</v>
      </c>
      <c r="N451" s="75" t="s">
        <v>7954</v>
      </c>
      <c r="O451" s="75" t="s">
        <v>1364</v>
      </c>
      <c r="P451" s="75">
        <v>0</v>
      </c>
      <c r="Q451" s="75">
        <v>93401</v>
      </c>
      <c r="R451" s="75" t="s">
        <v>6853</v>
      </c>
      <c r="S451" s="177">
        <v>37970</v>
      </c>
      <c r="T451" s="182">
        <v>6915</v>
      </c>
      <c r="U451" s="182" t="s">
        <v>7955</v>
      </c>
      <c r="V451" s="181">
        <v>12024900</v>
      </c>
      <c r="W451" s="181">
        <v>12024900</v>
      </c>
      <c r="X451" s="178">
        <v>44408</v>
      </c>
      <c r="Y451" s="87" t="s">
        <v>7151</v>
      </c>
      <c r="Z451" s="87" t="s">
        <v>7152</v>
      </c>
      <c r="AA451" s="182" t="s">
        <v>7157</v>
      </c>
    </row>
    <row r="452" spans="1:27" ht="15.75" customHeight="1" x14ac:dyDescent="0.2">
      <c r="A452" s="75" t="s">
        <v>8438</v>
      </c>
      <c r="B452" s="75">
        <v>721694003</v>
      </c>
      <c r="C452" s="75" t="s">
        <v>73</v>
      </c>
      <c r="D452" s="75" t="s">
        <v>1360</v>
      </c>
      <c r="E452" s="75" t="s">
        <v>6850</v>
      </c>
      <c r="F452" s="75" t="s">
        <v>1361</v>
      </c>
      <c r="G452" s="75" t="s">
        <v>6851</v>
      </c>
      <c r="H452" s="75" t="s">
        <v>1696</v>
      </c>
      <c r="I452" s="75" t="s">
        <v>6852</v>
      </c>
      <c r="J452" s="75" t="s">
        <v>1362</v>
      </c>
      <c r="K452" s="75" t="s">
        <v>1363</v>
      </c>
      <c r="L452" s="75" t="s">
        <v>565</v>
      </c>
      <c r="M452" s="75" t="s">
        <v>189</v>
      </c>
      <c r="N452" s="75" t="s">
        <v>7954</v>
      </c>
      <c r="O452" s="75" t="s">
        <v>1364</v>
      </c>
      <c r="P452" s="75">
        <v>0</v>
      </c>
      <c r="Q452" s="75">
        <v>93401</v>
      </c>
      <c r="R452" s="75" t="s">
        <v>6853</v>
      </c>
      <c r="S452" s="177">
        <v>37970</v>
      </c>
      <c r="T452" s="182">
        <v>6915</v>
      </c>
      <c r="U452" s="182" t="s">
        <v>7955</v>
      </c>
      <c r="V452" s="181">
        <v>12024900</v>
      </c>
      <c r="W452" s="181">
        <v>12024900</v>
      </c>
      <c r="X452" s="178">
        <v>44408</v>
      </c>
      <c r="Y452" s="87" t="s">
        <v>7151</v>
      </c>
      <c r="Z452" s="87" t="s">
        <v>7152</v>
      </c>
      <c r="AA452" s="182" t="s">
        <v>7168</v>
      </c>
    </row>
    <row r="453" spans="1:27" ht="15.75" customHeight="1" x14ac:dyDescent="0.2">
      <c r="A453" s="75" t="s">
        <v>8438</v>
      </c>
      <c r="B453" s="75">
        <v>721694003</v>
      </c>
      <c r="C453" s="75" t="s">
        <v>73</v>
      </c>
      <c r="D453" s="75" t="s">
        <v>1360</v>
      </c>
      <c r="E453" s="75" t="s">
        <v>6850</v>
      </c>
      <c r="F453" s="75" t="s">
        <v>1361</v>
      </c>
      <c r="G453" s="75" t="s">
        <v>6851</v>
      </c>
      <c r="H453" s="75" t="s">
        <v>1696</v>
      </c>
      <c r="I453" s="75" t="s">
        <v>6852</v>
      </c>
      <c r="J453" s="75" t="s">
        <v>1362</v>
      </c>
      <c r="K453" s="75" t="s">
        <v>1363</v>
      </c>
      <c r="L453" s="75" t="s">
        <v>565</v>
      </c>
      <c r="M453" s="75" t="s">
        <v>189</v>
      </c>
      <c r="N453" s="75" t="s">
        <v>7954</v>
      </c>
      <c r="O453" s="75" t="s">
        <v>1364</v>
      </c>
      <c r="P453" s="75">
        <v>0</v>
      </c>
      <c r="Q453" s="75">
        <v>93401</v>
      </c>
      <c r="R453" s="75" t="s">
        <v>6853</v>
      </c>
      <c r="S453" s="177">
        <v>37970</v>
      </c>
      <c r="T453" s="182">
        <v>6915</v>
      </c>
      <c r="U453" s="182" t="s">
        <v>7955</v>
      </c>
      <c r="V453" s="181">
        <v>7214940</v>
      </c>
      <c r="W453" s="181">
        <v>51947568</v>
      </c>
      <c r="X453" s="178">
        <v>44408</v>
      </c>
      <c r="Y453" s="87" t="s">
        <v>7151</v>
      </c>
      <c r="Z453" s="87" t="s">
        <v>7152</v>
      </c>
      <c r="AA453" s="182" t="s">
        <v>7200</v>
      </c>
    </row>
    <row r="454" spans="1:27" ht="15.75" customHeight="1" x14ac:dyDescent="0.2">
      <c r="A454" s="75" t="s">
        <v>8438</v>
      </c>
      <c r="B454" s="75">
        <v>721694003</v>
      </c>
      <c r="C454" s="75" t="s">
        <v>73</v>
      </c>
      <c r="D454" s="75" t="s">
        <v>1360</v>
      </c>
      <c r="E454" s="75" t="s">
        <v>6850</v>
      </c>
      <c r="F454" s="75" t="s">
        <v>1361</v>
      </c>
      <c r="G454" s="75" t="s">
        <v>6851</v>
      </c>
      <c r="H454" s="75" t="s">
        <v>1696</v>
      </c>
      <c r="I454" s="75" t="s">
        <v>6852</v>
      </c>
      <c r="J454" s="75" t="s">
        <v>1362</v>
      </c>
      <c r="K454" s="75" t="s">
        <v>1363</v>
      </c>
      <c r="L454" s="75" t="s">
        <v>565</v>
      </c>
      <c r="M454" s="75" t="s">
        <v>189</v>
      </c>
      <c r="N454" s="75" t="s">
        <v>7954</v>
      </c>
      <c r="O454" s="75" t="s">
        <v>1364</v>
      </c>
      <c r="P454" s="75">
        <v>0</v>
      </c>
      <c r="Q454" s="75">
        <v>93401</v>
      </c>
      <c r="R454" s="75" t="s">
        <v>6853</v>
      </c>
      <c r="S454" s="177">
        <v>37970</v>
      </c>
      <c r="T454" s="182">
        <v>6915</v>
      </c>
      <c r="U454" s="182" t="s">
        <v>7955</v>
      </c>
      <c r="V454" s="181">
        <v>7525260</v>
      </c>
      <c r="W454" s="181">
        <v>55236960</v>
      </c>
      <c r="X454" s="178">
        <v>44408</v>
      </c>
      <c r="Y454" s="87" t="s">
        <v>7151</v>
      </c>
      <c r="Z454" s="87" t="s">
        <v>7152</v>
      </c>
      <c r="AA454" s="182" t="s">
        <v>7202</v>
      </c>
    </row>
    <row r="455" spans="1:27" ht="15.75" customHeight="1" x14ac:dyDescent="0.2">
      <c r="A455" s="75" t="s">
        <v>8438</v>
      </c>
      <c r="B455" s="75">
        <v>721694003</v>
      </c>
      <c r="C455" s="75" t="s">
        <v>73</v>
      </c>
      <c r="D455" s="75" t="s">
        <v>1360</v>
      </c>
      <c r="E455" s="75" t="s">
        <v>6850</v>
      </c>
      <c r="F455" s="75" t="s">
        <v>1361</v>
      </c>
      <c r="G455" s="75" t="s">
        <v>6851</v>
      </c>
      <c r="H455" s="75" t="s">
        <v>1696</v>
      </c>
      <c r="I455" s="75" t="s">
        <v>6852</v>
      </c>
      <c r="J455" s="75" t="s">
        <v>1362</v>
      </c>
      <c r="K455" s="75" t="s">
        <v>1363</v>
      </c>
      <c r="L455" s="75" t="s">
        <v>565</v>
      </c>
      <c r="M455" s="75" t="s">
        <v>189</v>
      </c>
      <c r="N455" s="75" t="s">
        <v>7954</v>
      </c>
      <c r="O455" s="75" t="s">
        <v>1364</v>
      </c>
      <c r="P455" s="75">
        <v>0</v>
      </c>
      <c r="Q455" s="75">
        <v>93401</v>
      </c>
      <c r="R455" s="75" t="s">
        <v>6853</v>
      </c>
      <c r="S455" s="177">
        <v>37970</v>
      </c>
      <c r="T455" s="182">
        <v>6915</v>
      </c>
      <c r="U455" s="182" t="s">
        <v>7955</v>
      </c>
      <c r="V455" s="181">
        <v>34885140</v>
      </c>
      <c r="W455" s="181">
        <v>73985460</v>
      </c>
      <c r="X455" s="178">
        <v>44408</v>
      </c>
      <c r="Y455" s="87" t="s">
        <v>7151</v>
      </c>
      <c r="Z455" s="87" t="s">
        <v>7152</v>
      </c>
      <c r="AA455" s="182" t="s">
        <v>7159</v>
      </c>
    </row>
    <row r="456" spans="1:27" ht="15.75" customHeight="1" x14ac:dyDescent="0.2">
      <c r="A456" s="75" t="s">
        <v>8438</v>
      </c>
      <c r="B456" s="75">
        <v>721694003</v>
      </c>
      <c r="C456" s="75" t="s">
        <v>73</v>
      </c>
      <c r="D456" s="75" t="s">
        <v>1360</v>
      </c>
      <c r="E456" s="75" t="s">
        <v>6850</v>
      </c>
      <c r="F456" s="75" t="s">
        <v>1361</v>
      </c>
      <c r="G456" s="75" t="s">
        <v>6851</v>
      </c>
      <c r="H456" s="75" t="s">
        <v>1696</v>
      </c>
      <c r="I456" s="75" t="s">
        <v>6852</v>
      </c>
      <c r="J456" s="75" t="s">
        <v>1362</v>
      </c>
      <c r="K456" s="75" t="s">
        <v>1363</v>
      </c>
      <c r="L456" s="75" t="s">
        <v>565</v>
      </c>
      <c r="M456" s="75" t="s">
        <v>189</v>
      </c>
      <c r="N456" s="75" t="s">
        <v>7954</v>
      </c>
      <c r="O456" s="75" t="s">
        <v>1364</v>
      </c>
      <c r="P456" s="75">
        <v>0</v>
      </c>
      <c r="Q456" s="75">
        <v>93401</v>
      </c>
      <c r="R456" s="75" t="s">
        <v>6853</v>
      </c>
      <c r="S456" s="177">
        <v>37970</v>
      </c>
      <c r="T456" s="182">
        <v>6915</v>
      </c>
      <c r="U456" s="182" t="s">
        <v>7955</v>
      </c>
      <c r="V456" s="181">
        <v>10664319</v>
      </c>
      <c r="W456" s="181">
        <v>106931446</v>
      </c>
      <c r="X456" s="178">
        <v>44408</v>
      </c>
      <c r="Y456" s="87" t="s">
        <v>7151</v>
      </c>
      <c r="Z456" s="87" t="s">
        <v>7152</v>
      </c>
      <c r="AA456" s="182" t="s">
        <v>7170</v>
      </c>
    </row>
    <row r="457" spans="1:27" ht="15.75" customHeight="1" x14ac:dyDescent="0.2">
      <c r="A457" s="75" t="s">
        <v>8438</v>
      </c>
      <c r="B457" s="75">
        <v>721694003</v>
      </c>
      <c r="C457" s="75" t="s">
        <v>73</v>
      </c>
      <c r="D457" s="75" t="s">
        <v>1360</v>
      </c>
      <c r="E457" s="75" t="s">
        <v>6850</v>
      </c>
      <c r="F457" s="75" t="s">
        <v>1361</v>
      </c>
      <c r="G457" s="75" t="s">
        <v>6851</v>
      </c>
      <c r="H457" s="75" t="s">
        <v>1696</v>
      </c>
      <c r="I457" s="75" t="s">
        <v>6852</v>
      </c>
      <c r="J457" s="75" t="s">
        <v>1362</v>
      </c>
      <c r="K457" s="75" t="s">
        <v>1363</v>
      </c>
      <c r="L457" s="75" t="s">
        <v>565</v>
      </c>
      <c r="M457" s="75" t="s">
        <v>189</v>
      </c>
      <c r="N457" s="75" t="s">
        <v>7954</v>
      </c>
      <c r="O457" s="75" t="s">
        <v>1364</v>
      </c>
      <c r="P457" s="75">
        <v>0</v>
      </c>
      <c r="Q457" s="75">
        <v>93401</v>
      </c>
      <c r="R457" s="75" t="s">
        <v>6853</v>
      </c>
      <c r="S457" s="177">
        <v>37970</v>
      </c>
      <c r="T457" s="182">
        <v>6915</v>
      </c>
      <c r="U457" s="182" t="s">
        <v>7955</v>
      </c>
      <c r="V457" s="181">
        <v>33683343</v>
      </c>
      <c r="W457" s="181">
        <v>188928968</v>
      </c>
      <c r="X457" s="178">
        <v>44408</v>
      </c>
      <c r="Y457" s="87" t="s">
        <v>7151</v>
      </c>
      <c r="Z457" s="87" t="s">
        <v>7152</v>
      </c>
      <c r="AA457" s="182" t="s">
        <v>7311</v>
      </c>
    </row>
    <row r="458" spans="1:27" ht="15.75" customHeight="1" x14ac:dyDescent="0.2">
      <c r="A458" s="75" t="s">
        <v>8438</v>
      </c>
      <c r="B458" s="75">
        <v>721694003</v>
      </c>
      <c r="C458" s="75" t="s">
        <v>73</v>
      </c>
      <c r="D458" s="75" t="s">
        <v>1360</v>
      </c>
      <c r="E458" s="75" t="s">
        <v>6850</v>
      </c>
      <c r="F458" s="75" t="s">
        <v>1361</v>
      </c>
      <c r="G458" s="75" t="s">
        <v>6851</v>
      </c>
      <c r="H458" s="75" t="s">
        <v>1696</v>
      </c>
      <c r="I458" s="75" t="s">
        <v>6852</v>
      </c>
      <c r="J458" s="75" t="s">
        <v>1362</v>
      </c>
      <c r="K458" s="75" t="s">
        <v>1363</v>
      </c>
      <c r="L458" s="75" t="s">
        <v>565</v>
      </c>
      <c r="M458" s="75" t="s">
        <v>189</v>
      </c>
      <c r="N458" s="75" t="s">
        <v>7954</v>
      </c>
      <c r="O458" s="75" t="s">
        <v>1364</v>
      </c>
      <c r="P458" s="75">
        <v>0</v>
      </c>
      <c r="Q458" s="75">
        <v>93401</v>
      </c>
      <c r="R458" s="75" t="s">
        <v>6853</v>
      </c>
      <c r="S458" s="177">
        <v>37970</v>
      </c>
      <c r="T458" s="182">
        <v>6915</v>
      </c>
      <c r="U458" s="182" t="s">
        <v>7955</v>
      </c>
      <c r="V458" s="181">
        <v>0</v>
      </c>
      <c r="W458" s="181">
        <v>18901137</v>
      </c>
      <c r="X458" s="178">
        <v>44408</v>
      </c>
      <c r="Y458" s="87" t="s">
        <v>7151</v>
      </c>
      <c r="Z458" s="87" t="s">
        <v>7152</v>
      </c>
      <c r="AA458" s="182" t="s">
        <v>7207</v>
      </c>
    </row>
    <row r="459" spans="1:27" ht="15.75" customHeight="1" x14ac:dyDescent="0.2">
      <c r="A459" s="75" t="s">
        <v>8438</v>
      </c>
      <c r="B459" s="75">
        <v>721694003</v>
      </c>
      <c r="C459" s="75" t="s">
        <v>73</v>
      </c>
      <c r="D459" s="75" t="s">
        <v>1360</v>
      </c>
      <c r="E459" s="75" t="s">
        <v>6850</v>
      </c>
      <c r="F459" s="75" t="s">
        <v>1361</v>
      </c>
      <c r="G459" s="75" t="s">
        <v>6851</v>
      </c>
      <c r="H459" s="75" t="s">
        <v>1696</v>
      </c>
      <c r="I459" s="75" t="s">
        <v>6852</v>
      </c>
      <c r="J459" s="75" t="s">
        <v>1362</v>
      </c>
      <c r="K459" s="75" t="s">
        <v>1363</v>
      </c>
      <c r="L459" s="75" t="s">
        <v>565</v>
      </c>
      <c r="M459" s="75" t="s">
        <v>189</v>
      </c>
      <c r="N459" s="75" t="s">
        <v>7954</v>
      </c>
      <c r="O459" s="75" t="s">
        <v>1364</v>
      </c>
      <c r="P459" s="75">
        <v>0</v>
      </c>
      <c r="Q459" s="75">
        <v>93401</v>
      </c>
      <c r="R459" s="75" t="s">
        <v>6853</v>
      </c>
      <c r="S459" s="177">
        <v>37970</v>
      </c>
      <c r="T459" s="182">
        <v>6915</v>
      </c>
      <c r="U459" s="182" t="s">
        <v>7955</v>
      </c>
      <c r="V459" s="181">
        <v>83615724</v>
      </c>
      <c r="W459" s="181">
        <v>324475764</v>
      </c>
      <c r="X459" s="178">
        <v>44408</v>
      </c>
      <c r="Y459" s="87" t="s">
        <v>7151</v>
      </c>
      <c r="Z459" s="87" t="s">
        <v>7152</v>
      </c>
      <c r="AA459" s="182" t="s">
        <v>7160</v>
      </c>
    </row>
    <row r="460" spans="1:27" ht="15.75" customHeight="1" x14ac:dyDescent="0.2">
      <c r="A460" s="75" t="s">
        <v>8438</v>
      </c>
      <c r="B460" s="75">
        <v>721694003</v>
      </c>
      <c r="C460" s="75" t="s">
        <v>73</v>
      </c>
      <c r="D460" s="75" t="s">
        <v>1360</v>
      </c>
      <c r="E460" s="75" t="s">
        <v>6850</v>
      </c>
      <c r="F460" s="75" t="s">
        <v>1361</v>
      </c>
      <c r="G460" s="75" t="s">
        <v>6851</v>
      </c>
      <c r="H460" s="75" t="s">
        <v>1696</v>
      </c>
      <c r="I460" s="75" t="s">
        <v>6852</v>
      </c>
      <c r="J460" s="75" t="s">
        <v>1362</v>
      </c>
      <c r="K460" s="75" t="s">
        <v>1363</v>
      </c>
      <c r="L460" s="75" t="s">
        <v>565</v>
      </c>
      <c r="M460" s="75" t="s">
        <v>189</v>
      </c>
      <c r="N460" s="75" t="s">
        <v>7954</v>
      </c>
      <c r="O460" s="75" t="s">
        <v>1364</v>
      </c>
      <c r="P460" s="75">
        <v>0</v>
      </c>
      <c r="Q460" s="75">
        <v>93401</v>
      </c>
      <c r="R460" s="75" t="s">
        <v>6853</v>
      </c>
      <c r="S460" s="177">
        <v>37970</v>
      </c>
      <c r="T460" s="182">
        <v>6915</v>
      </c>
      <c r="U460" s="182" t="s">
        <v>7955</v>
      </c>
      <c r="V460" s="181">
        <v>33509388</v>
      </c>
      <c r="W460" s="181">
        <v>129708588</v>
      </c>
      <c r="X460" s="178">
        <v>44408</v>
      </c>
      <c r="Y460" s="87" t="s">
        <v>7151</v>
      </c>
      <c r="Z460" s="87" t="s">
        <v>7152</v>
      </c>
      <c r="AA460" s="182" t="s">
        <v>7208</v>
      </c>
    </row>
    <row r="461" spans="1:27" ht="15.75" customHeight="1" x14ac:dyDescent="0.2">
      <c r="A461" s="75" t="s">
        <v>8438</v>
      </c>
      <c r="B461" s="75">
        <v>721694003</v>
      </c>
      <c r="C461" s="75" t="s">
        <v>73</v>
      </c>
      <c r="D461" s="75" t="s">
        <v>1360</v>
      </c>
      <c r="E461" s="75" t="s">
        <v>6850</v>
      </c>
      <c r="F461" s="75" t="s">
        <v>1361</v>
      </c>
      <c r="G461" s="75" t="s">
        <v>6851</v>
      </c>
      <c r="H461" s="75" t="s">
        <v>1696</v>
      </c>
      <c r="I461" s="75" t="s">
        <v>6852</v>
      </c>
      <c r="J461" s="75" t="s">
        <v>1362</v>
      </c>
      <c r="K461" s="75" t="s">
        <v>1363</v>
      </c>
      <c r="L461" s="75" t="s">
        <v>565</v>
      </c>
      <c r="M461" s="75" t="s">
        <v>189</v>
      </c>
      <c r="N461" s="75" t="s">
        <v>7954</v>
      </c>
      <c r="O461" s="75" t="s">
        <v>1364</v>
      </c>
      <c r="P461" s="75">
        <v>0</v>
      </c>
      <c r="Q461" s="75">
        <v>93401</v>
      </c>
      <c r="R461" s="75" t="s">
        <v>6853</v>
      </c>
      <c r="S461" s="177">
        <v>37970</v>
      </c>
      <c r="T461" s="182">
        <v>6915</v>
      </c>
      <c r="U461" s="182" t="s">
        <v>7955</v>
      </c>
      <c r="V461" s="181">
        <v>118645680</v>
      </c>
      <c r="W461" s="181">
        <v>328520268</v>
      </c>
      <c r="X461" s="178">
        <v>44408</v>
      </c>
      <c r="Y461" s="87" t="s">
        <v>7151</v>
      </c>
      <c r="Z461" s="87" t="s">
        <v>7152</v>
      </c>
      <c r="AA461" s="182" t="s">
        <v>8188</v>
      </c>
    </row>
    <row r="462" spans="1:27" ht="15.75" customHeight="1" x14ac:dyDescent="0.2">
      <c r="A462" s="75" t="s">
        <v>8367</v>
      </c>
      <c r="B462" s="75">
        <v>725129009</v>
      </c>
      <c r="C462" s="75" t="s">
        <v>73</v>
      </c>
      <c r="D462" s="75" t="s">
        <v>818</v>
      </c>
      <c r="E462" s="75" t="s">
        <v>6854</v>
      </c>
      <c r="F462" s="75" t="s">
        <v>819</v>
      </c>
      <c r="G462" s="75" t="s">
        <v>6855</v>
      </c>
      <c r="H462" s="75" t="s">
        <v>124</v>
      </c>
      <c r="I462" s="75" t="s">
        <v>6122</v>
      </c>
      <c r="J462" s="75" t="s">
        <v>820</v>
      </c>
      <c r="K462" s="75" t="s">
        <v>821</v>
      </c>
      <c r="L462" s="75" t="s">
        <v>5593</v>
      </c>
      <c r="M462" s="75" t="s">
        <v>572</v>
      </c>
      <c r="N462" s="75" t="s">
        <v>5658</v>
      </c>
      <c r="O462" s="75" t="s">
        <v>5659</v>
      </c>
      <c r="P462" s="75">
        <v>0</v>
      </c>
      <c r="Q462" s="75" t="s">
        <v>375</v>
      </c>
      <c r="R462" s="75" t="s">
        <v>6856</v>
      </c>
      <c r="S462" s="177">
        <v>37970</v>
      </c>
      <c r="T462" s="182">
        <v>6926</v>
      </c>
      <c r="U462" s="182"/>
      <c r="V462" s="181">
        <v>0</v>
      </c>
      <c r="W462" s="181">
        <v>30340676</v>
      </c>
      <c r="X462" s="178">
        <v>44408</v>
      </c>
      <c r="Y462" s="87" t="s">
        <v>7151</v>
      </c>
      <c r="Z462" s="87" t="s">
        <v>7152</v>
      </c>
      <c r="AA462" s="182" t="s">
        <v>7261</v>
      </c>
    </row>
    <row r="463" spans="1:27" ht="15.75" customHeight="1" x14ac:dyDescent="0.2">
      <c r="A463" s="75" t="s">
        <v>8367</v>
      </c>
      <c r="B463" s="75">
        <v>725129009</v>
      </c>
      <c r="C463" s="75" t="s">
        <v>73</v>
      </c>
      <c r="D463" s="75" t="s">
        <v>818</v>
      </c>
      <c r="E463" s="75" t="s">
        <v>6854</v>
      </c>
      <c r="F463" s="75" t="s">
        <v>819</v>
      </c>
      <c r="G463" s="75" t="s">
        <v>6855</v>
      </c>
      <c r="H463" s="75" t="s">
        <v>124</v>
      </c>
      <c r="I463" s="75" t="s">
        <v>6122</v>
      </c>
      <c r="J463" s="75" t="s">
        <v>820</v>
      </c>
      <c r="K463" s="75" t="s">
        <v>821</v>
      </c>
      <c r="L463" s="75" t="s">
        <v>5593</v>
      </c>
      <c r="M463" s="75" t="s">
        <v>572</v>
      </c>
      <c r="N463" s="75" t="s">
        <v>5658</v>
      </c>
      <c r="O463" s="75" t="s">
        <v>5659</v>
      </c>
      <c r="P463" s="75">
        <v>0</v>
      </c>
      <c r="Q463" s="75" t="s">
        <v>375</v>
      </c>
      <c r="R463" s="75" t="s">
        <v>6856</v>
      </c>
      <c r="S463" s="177">
        <v>37970</v>
      </c>
      <c r="T463" s="182">
        <v>6926</v>
      </c>
      <c r="U463" s="182"/>
      <c r="V463" s="181">
        <v>33104761</v>
      </c>
      <c r="W463" s="181">
        <v>261649056</v>
      </c>
      <c r="X463" s="178">
        <v>44408</v>
      </c>
      <c r="Y463" s="87" t="s">
        <v>7151</v>
      </c>
      <c r="Z463" s="87" t="s">
        <v>7152</v>
      </c>
      <c r="AA463" s="182" t="s">
        <v>7170</v>
      </c>
    </row>
    <row r="464" spans="1:27" ht="15.75" customHeight="1" x14ac:dyDescent="0.2">
      <c r="A464" s="75" t="s">
        <v>8616</v>
      </c>
      <c r="B464" s="75">
        <v>728623004</v>
      </c>
      <c r="C464" s="75" t="s">
        <v>3920</v>
      </c>
      <c r="D464" s="75" t="s">
        <v>4004</v>
      </c>
      <c r="E464" s="75" t="s">
        <v>6925</v>
      </c>
      <c r="F464" s="75" t="s">
        <v>4003</v>
      </c>
      <c r="G464" s="75" t="s">
        <v>6950</v>
      </c>
      <c r="H464" s="75" t="s">
        <v>1485</v>
      </c>
      <c r="I464" s="75" t="s">
        <v>6926</v>
      </c>
      <c r="J464" s="75" t="s">
        <v>4005</v>
      </c>
      <c r="K464" s="75" t="s">
        <v>4006</v>
      </c>
      <c r="L464" s="75" t="s">
        <v>565</v>
      </c>
      <c r="M464" s="75" t="s">
        <v>3547</v>
      </c>
      <c r="N464" s="75" t="s">
        <v>4007</v>
      </c>
      <c r="O464" s="75">
        <v>0</v>
      </c>
      <c r="P464" s="75">
        <v>0</v>
      </c>
      <c r="Q464" s="75" t="s">
        <v>375</v>
      </c>
      <c r="R464" s="75" t="s">
        <v>6977</v>
      </c>
      <c r="S464" s="177">
        <v>37970</v>
      </c>
      <c r="T464" s="182">
        <v>6931</v>
      </c>
      <c r="U464" s="182"/>
      <c r="V464" s="181">
        <v>11638724</v>
      </c>
      <c r="W464" s="181">
        <v>77060211</v>
      </c>
      <c r="X464" s="178">
        <v>44408</v>
      </c>
      <c r="Y464" s="87" t="s">
        <v>7151</v>
      </c>
      <c r="Z464" s="87" t="s">
        <v>7152</v>
      </c>
      <c r="AA464" s="182" t="s">
        <v>7202</v>
      </c>
    </row>
    <row r="465" spans="1:27" ht="15.75" customHeight="1" x14ac:dyDescent="0.2">
      <c r="A465" s="75" t="s">
        <v>8787</v>
      </c>
      <c r="B465" s="75">
        <v>712782005</v>
      </c>
      <c r="C465" s="75" t="s">
        <v>73</v>
      </c>
      <c r="D465" s="75" t="s">
        <v>500</v>
      </c>
      <c r="E465" s="75" t="s">
        <v>501</v>
      </c>
      <c r="F465" s="75" t="s">
        <v>502</v>
      </c>
      <c r="G465" s="75" t="s">
        <v>6226</v>
      </c>
      <c r="H465" s="75" t="s">
        <v>503</v>
      </c>
      <c r="I465" s="75" t="s">
        <v>6227</v>
      </c>
      <c r="J465" s="75" t="s">
        <v>6228</v>
      </c>
      <c r="K465" s="75" t="s">
        <v>6229</v>
      </c>
      <c r="L465" s="75" t="s">
        <v>5590</v>
      </c>
      <c r="M465" s="75" t="s">
        <v>506</v>
      </c>
      <c r="N465" s="75" t="s">
        <v>505</v>
      </c>
      <c r="O465" s="75" t="s">
        <v>504</v>
      </c>
      <c r="P465" s="75">
        <v>0</v>
      </c>
      <c r="Q465" s="75" t="s">
        <v>375</v>
      </c>
      <c r="R465" s="75" t="s">
        <v>6230</v>
      </c>
      <c r="S465" s="177">
        <v>37970</v>
      </c>
      <c r="T465" s="182">
        <v>6934</v>
      </c>
      <c r="U465" s="182"/>
      <c r="V465" s="181">
        <v>27274749</v>
      </c>
      <c r="W465" s="181">
        <v>226157766</v>
      </c>
      <c r="X465" s="178">
        <v>44408</v>
      </c>
      <c r="Y465" s="87" t="s">
        <v>7151</v>
      </c>
      <c r="Z465" s="87" t="s">
        <v>7152</v>
      </c>
      <c r="AA465" s="182" t="s">
        <v>7181</v>
      </c>
    </row>
    <row r="466" spans="1:27" ht="15.75" customHeight="1" x14ac:dyDescent="0.2">
      <c r="A466" s="75" t="s">
        <v>8393</v>
      </c>
      <c r="B466" s="75">
        <v>725984006</v>
      </c>
      <c r="C466" s="75" t="s">
        <v>49</v>
      </c>
      <c r="D466" s="75" t="s">
        <v>1010</v>
      </c>
      <c r="E466" s="75" t="s">
        <v>1011</v>
      </c>
      <c r="F466" s="75" t="s">
        <v>1012</v>
      </c>
      <c r="G466" s="75" t="s">
        <v>6286</v>
      </c>
      <c r="H466" s="75" t="s">
        <v>1007</v>
      </c>
      <c r="I466" s="75" t="s">
        <v>6287</v>
      </c>
      <c r="J466" s="75" t="s">
        <v>1013</v>
      </c>
      <c r="K466" s="75" t="s">
        <v>1014</v>
      </c>
      <c r="L466" s="75" t="s">
        <v>47</v>
      </c>
      <c r="M466" s="75" t="s">
        <v>604</v>
      </c>
      <c r="N466" s="75" t="s">
        <v>1015</v>
      </c>
      <c r="O466" s="75">
        <v>0</v>
      </c>
      <c r="P466" s="75">
        <v>0</v>
      </c>
      <c r="Q466" s="75">
        <v>93401</v>
      </c>
      <c r="R466" s="75" t="s">
        <v>6291</v>
      </c>
      <c r="S466" s="177">
        <v>37970</v>
      </c>
      <c r="T466" s="182">
        <v>6935</v>
      </c>
      <c r="U466" s="182"/>
      <c r="V466" s="181">
        <v>37354942</v>
      </c>
      <c r="W466" s="181">
        <v>248466544</v>
      </c>
      <c r="X466" s="178">
        <v>44408</v>
      </c>
      <c r="Y466" s="87" t="s">
        <v>7151</v>
      </c>
      <c r="Z466" s="87" t="s">
        <v>7152</v>
      </c>
      <c r="AA466" s="182" t="s">
        <v>8193</v>
      </c>
    </row>
    <row r="467" spans="1:27" ht="15.75" customHeight="1" x14ac:dyDescent="0.2">
      <c r="A467" s="75" t="s">
        <v>8462</v>
      </c>
      <c r="B467" s="75">
        <v>712800003</v>
      </c>
      <c r="C467" s="75" t="s">
        <v>1422</v>
      </c>
      <c r="D467" s="75" t="s">
        <v>1591</v>
      </c>
      <c r="E467" s="75" t="s">
        <v>6540</v>
      </c>
      <c r="F467" s="75" t="s">
        <v>1592</v>
      </c>
      <c r="G467" s="75" t="s">
        <v>6541</v>
      </c>
      <c r="H467" s="75" t="s">
        <v>1593</v>
      </c>
      <c r="I467" s="75" t="s">
        <v>6542</v>
      </c>
      <c r="J467" s="75" t="s">
        <v>1594</v>
      </c>
      <c r="K467" s="75" t="s">
        <v>1596</v>
      </c>
      <c r="L467" s="75" t="s">
        <v>47</v>
      </c>
      <c r="M467" s="75" t="s">
        <v>769</v>
      </c>
      <c r="N467" s="75" t="s">
        <v>1597</v>
      </c>
      <c r="O467" s="75" t="s">
        <v>1595</v>
      </c>
      <c r="P467" s="75">
        <v>0</v>
      </c>
      <c r="Q467" s="75" t="s">
        <v>45</v>
      </c>
      <c r="R467" s="75" t="s">
        <v>6579</v>
      </c>
      <c r="S467" s="177">
        <v>37970</v>
      </c>
      <c r="T467" s="182">
        <v>6938</v>
      </c>
      <c r="U467" s="182"/>
      <c r="V467" s="181">
        <v>4499640</v>
      </c>
      <c r="W467" s="181">
        <v>34067258</v>
      </c>
      <c r="X467" s="178">
        <v>44408</v>
      </c>
      <c r="Y467" s="87" t="s">
        <v>7151</v>
      </c>
      <c r="Z467" s="87" t="s">
        <v>7152</v>
      </c>
      <c r="AA467" s="182" t="s">
        <v>71</v>
      </c>
    </row>
    <row r="468" spans="1:27" ht="15.75" customHeight="1" x14ac:dyDescent="0.2">
      <c r="A468" s="75" t="s">
        <v>8420</v>
      </c>
      <c r="B468" s="75">
        <v>726079005</v>
      </c>
      <c r="C468" s="75" t="s">
        <v>49</v>
      </c>
      <c r="D468" s="75" t="s">
        <v>1242</v>
      </c>
      <c r="E468" s="75" t="s">
        <v>7000</v>
      </c>
      <c r="F468" s="75" t="s">
        <v>1243</v>
      </c>
      <c r="G468" s="75" t="s">
        <v>6036</v>
      </c>
      <c r="H468" s="75" t="s">
        <v>1244</v>
      </c>
      <c r="I468" s="75" t="s">
        <v>6934</v>
      </c>
      <c r="J468" s="75" t="s">
        <v>5759</v>
      </c>
      <c r="K468" s="75" t="s">
        <v>1245</v>
      </c>
      <c r="L468" s="75" t="s">
        <v>313</v>
      </c>
      <c r="M468" s="75" t="s">
        <v>1247</v>
      </c>
      <c r="N468" s="75" t="s">
        <v>1246</v>
      </c>
      <c r="O468" s="75" t="s">
        <v>6933</v>
      </c>
      <c r="P468" s="75">
        <v>0</v>
      </c>
      <c r="Q468" s="75" t="s">
        <v>45</v>
      </c>
      <c r="R468" s="75" t="s">
        <v>6935</v>
      </c>
      <c r="S468" s="177">
        <v>37970</v>
      </c>
      <c r="T468" s="182">
        <v>6943</v>
      </c>
      <c r="U468" s="182"/>
      <c r="V468" s="181">
        <v>32351790</v>
      </c>
      <c r="W468" s="181">
        <v>221055909</v>
      </c>
      <c r="X468" s="178">
        <v>44408</v>
      </c>
      <c r="Y468" s="87" t="s">
        <v>7151</v>
      </c>
      <c r="Z468" s="87" t="s">
        <v>7152</v>
      </c>
      <c r="AA468" s="182" t="s">
        <v>8190</v>
      </c>
    </row>
    <row r="469" spans="1:27" ht="15.75" customHeight="1" x14ac:dyDescent="0.2">
      <c r="A469" s="75" t="s">
        <v>8420</v>
      </c>
      <c r="B469" s="75">
        <v>726079005</v>
      </c>
      <c r="C469" s="75" t="s">
        <v>49</v>
      </c>
      <c r="D469" s="75" t="s">
        <v>1242</v>
      </c>
      <c r="E469" s="75" t="s">
        <v>7000</v>
      </c>
      <c r="F469" s="75" t="s">
        <v>1243</v>
      </c>
      <c r="G469" s="75" t="s">
        <v>6036</v>
      </c>
      <c r="H469" s="75" t="s">
        <v>1244</v>
      </c>
      <c r="I469" s="75" t="s">
        <v>6934</v>
      </c>
      <c r="J469" s="75" t="s">
        <v>5759</v>
      </c>
      <c r="K469" s="75" t="s">
        <v>1245</v>
      </c>
      <c r="L469" s="75" t="s">
        <v>313</v>
      </c>
      <c r="M469" s="75" t="s">
        <v>1247</v>
      </c>
      <c r="N469" s="75" t="s">
        <v>1246</v>
      </c>
      <c r="O469" s="75" t="s">
        <v>6933</v>
      </c>
      <c r="P469" s="75">
        <v>0</v>
      </c>
      <c r="Q469" s="75" t="s">
        <v>45</v>
      </c>
      <c r="R469" s="75" t="s">
        <v>6935</v>
      </c>
      <c r="S469" s="177">
        <v>37970</v>
      </c>
      <c r="T469" s="182">
        <v>6943</v>
      </c>
      <c r="U469" s="182"/>
      <c r="V469" s="181">
        <v>6633090</v>
      </c>
      <c r="W469" s="181">
        <v>6633090</v>
      </c>
      <c r="X469" s="178">
        <v>44408</v>
      </c>
      <c r="Y469" s="87" t="s">
        <v>7151</v>
      </c>
      <c r="Z469" s="87" t="s">
        <v>7152</v>
      </c>
      <c r="AA469" s="182" t="s">
        <v>7180</v>
      </c>
    </row>
    <row r="470" spans="1:27" ht="15.75" customHeight="1" x14ac:dyDescent="0.2">
      <c r="A470" s="75" t="s">
        <v>8420</v>
      </c>
      <c r="B470" s="75">
        <v>726079005</v>
      </c>
      <c r="C470" s="75" t="s">
        <v>49</v>
      </c>
      <c r="D470" s="75" t="s">
        <v>1242</v>
      </c>
      <c r="E470" s="75" t="s">
        <v>7000</v>
      </c>
      <c r="F470" s="75" t="s">
        <v>1243</v>
      </c>
      <c r="G470" s="75" t="s">
        <v>6036</v>
      </c>
      <c r="H470" s="75" t="s">
        <v>1244</v>
      </c>
      <c r="I470" s="75" t="s">
        <v>6934</v>
      </c>
      <c r="J470" s="75" t="s">
        <v>5759</v>
      </c>
      <c r="K470" s="75" t="s">
        <v>1245</v>
      </c>
      <c r="L470" s="75" t="s">
        <v>313</v>
      </c>
      <c r="M470" s="75" t="s">
        <v>1247</v>
      </c>
      <c r="N470" s="75" t="s">
        <v>1246</v>
      </c>
      <c r="O470" s="75" t="s">
        <v>6933</v>
      </c>
      <c r="P470" s="75">
        <v>0</v>
      </c>
      <c r="Q470" s="75" t="s">
        <v>45</v>
      </c>
      <c r="R470" s="75" t="s">
        <v>6935</v>
      </c>
      <c r="S470" s="177">
        <v>37970</v>
      </c>
      <c r="T470" s="182">
        <v>6943</v>
      </c>
      <c r="U470" s="182"/>
      <c r="V470" s="181">
        <v>32900110</v>
      </c>
      <c r="W470" s="181">
        <v>169187982</v>
      </c>
      <c r="X470" s="178">
        <v>44408</v>
      </c>
      <c r="Y470" s="87" t="s">
        <v>7151</v>
      </c>
      <c r="Z470" s="87" t="s">
        <v>7152</v>
      </c>
      <c r="AA470" s="182" t="s">
        <v>149</v>
      </c>
    </row>
    <row r="471" spans="1:27" ht="15.75" customHeight="1" x14ac:dyDescent="0.2">
      <c r="A471" s="75" t="s">
        <v>8420</v>
      </c>
      <c r="B471" s="75">
        <v>726079005</v>
      </c>
      <c r="C471" s="75" t="s">
        <v>49</v>
      </c>
      <c r="D471" s="75" t="s">
        <v>1242</v>
      </c>
      <c r="E471" s="75" t="s">
        <v>7000</v>
      </c>
      <c r="F471" s="75" t="s">
        <v>1243</v>
      </c>
      <c r="G471" s="75" t="s">
        <v>6036</v>
      </c>
      <c r="H471" s="75" t="s">
        <v>1244</v>
      </c>
      <c r="I471" s="75" t="s">
        <v>6934</v>
      </c>
      <c r="J471" s="75" t="s">
        <v>5759</v>
      </c>
      <c r="K471" s="75" t="s">
        <v>1245</v>
      </c>
      <c r="L471" s="75" t="s">
        <v>313</v>
      </c>
      <c r="M471" s="75" t="s">
        <v>1247</v>
      </c>
      <c r="N471" s="75" t="s">
        <v>1246</v>
      </c>
      <c r="O471" s="75" t="s">
        <v>6933</v>
      </c>
      <c r="P471" s="75">
        <v>0</v>
      </c>
      <c r="Q471" s="75" t="s">
        <v>45</v>
      </c>
      <c r="R471" s="75" t="s">
        <v>6935</v>
      </c>
      <c r="S471" s="177">
        <v>37970</v>
      </c>
      <c r="T471" s="182">
        <v>6943</v>
      </c>
      <c r="U471" s="182"/>
      <c r="V471" s="181">
        <v>32534534</v>
      </c>
      <c r="W471" s="181">
        <v>180285668</v>
      </c>
      <c r="X471" s="178">
        <v>44408</v>
      </c>
      <c r="Y471" s="87" t="s">
        <v>7151</v>
      </c>
      <c r="Z471" s="87" t="s">
        <v>7152</v>
      </c>
      <c r="AA471" s="182" t="s">
        <v>7173</v>
      </c>
    </row>
    <row r="472" spans="1:27" ht="15.75" customHeight="1" x14ac:dyDescent="0.2">
      <c r="A472" s="75" t="s">
        <v>8420</v>
      </c>
      <c r="B472" s="75">
        <v>726079005</v>
      </c>
      <c r="C472" s="75" t="s">
        <v>49</v>
      </c>
      <c r="D472" s="75" t="s">
        <v>1242</v>
      </c>
      <c r="E472" s="75" t="s">
        <v>7000</v>
      </c>
      <c r="F472" s="75" t="s">
        <v>1243</v>
      </c>
      <c r="G472" s="75" t="s">
        <v>6036</v>
      </c>
      <c r="H472" s="75" t="s">
        <v>1244</v>
      </c>
      <c r="I472" s="75" t="s">
        <v>6934</v>
      </c>
      <c r="J472" s="75" t="s">
        <v>5759</v>
      </c>
      <c r="K472" s="75" t="s">
        <v>1245</v>
      </c>
      <c r="L472" s="75" t="s">
        <v>313</v>
      </c>
      <c r="M472" s="75" t="s">
        <v>1247</v>
      </c>
      <c r="N472" s="75" t="s">
        <v>1246</v>
      </c>
      <c r="O472" s="75" t="s">
        <v>6933</v>
      </c>
      <c r="P472" s="75">
        <v>0</v>
      </c>
      <c r="Q472" s="75" t="s">
        <v>45</v>
      </c>
      <c r="R472" s="75" t="s">
        <v>6935</v>
      </c>
      <c r="S472" s="177">
        <v>37970</v>
      </c>
      <c r="T472" s="182">
        <v>6943</v>
      </c>
      <c r="U472" s="182"/>
      <c r="V472" s="181">
        <v>51914969</v>
      </c>
      <c r="W472" s="181">
        <v>196356498</v>
      </c>
      <c r="X472" s="178">
        <v>44408</v>
      </c>
      <c r="Y472" s="87" t="s">
        <v>7151</v>
      </c>
      <c r="Z472" s="87" t="s">
        <v>7152</v>
      </c>
      <c r="AA472" s="182" t="s">
        <v>7164</v>
      </c>
    </row>
    <row r="473" spans="1:27" ht="15.75" customHeight="1" x14ac:dyDescent="0.2">
      <c r="A473" s="75" t="s">
        <v>8420</v>
      </c>
      <c r="B473" s="75">
        <v>726079005</v>
      </c>
      <c r="C473" s="75" t="s">
        <v>49</v>
      </c>
      <c r="D473" s="75" t="s">
        <v>1242</v>
      </c>
      <c r="E473" s="75" t="s">
        <v>7000</v>
      </c>
      <c r="F473" s="75" t="s">
        <v>1243</v>
      </c>
      <c r="G473" s="75" t="s">
        <v>6036</v>
      </c>
      <c r="H473" s="75" t="s">
        <v>1244</v>
      </c>
      <c r="I473" s="75" t="s">
        <v>6934</v>
      </c>
      <c r="J473" s="75" t="s">
        <v>5759</v>
      </c>
      <c r="K473" s="75" t="s">
        <v>1245</v>
      </c>
      <c r="L473" s="75" t="s">
        <v>313</v>
      </c>
      <c r="M473" s="75" t="s">
        <v>1247</v>
      </c>
      <c r="N473" s="75" t="s">
        <v>1246</v>
      </c>
      <c r="O473" s="75" t="s">
        <v>6933</v>
      </c>
      <c r="P473" s="75">
        <v>0</v>
      </c>
      <c r="Q473" s="75" t="s">
        <v>45</v>
      </c>
      <c r="R473" s="75" t="s">
        <v>6935</v>
      </c>
      <c r="S473" s="177">
        <v>37970</v>
      </c>
      <c r="T473" s="182">
        <v>6943</v>
      </c>
      <c r="U473" s="182"/>
      <c r="V473" s="181">
        <v>41260140</v>
      </c>
      <c r="W473" s="181">
        <v>194312009</v>
      </c>
      <c r="X473" s="178">
        <v>44408</v>
      </c>
      <c r="Y473" s="87" t="s">
        <v>7151</v>
      </c>
      <c r="Z473" s="87" t="s">
        <v>7152</v>
      </c>
      <c r="AA473" s="182" t="s">
        <v>7204</v>
      </c>
    </row>
    <row r="474" spans="1:27" ht="15.75" customHeight="1" x14ac:dyDescent="0.2">
      <c r="A474" s="75" t="s">
        <v>8420</v>
      </c>
      <c r="B474" s="75">
        <v>726079005</v>
      </c>
      <c r="C474" s="75" t="s">
        <v>49</v>
      </c>
      <c r="D474" s="75" t="s">
        <v>1242</v>
      </c>
      <c r="E474" s="75" t="s">
        <v>7000</v>
      </c>
      <c r="F474" s="75" t="s">
        <v>1243</v>
      </c>
      <c r="G474" s="75" t="s">
        <v>6036</v>
      </c>
      <c r="H474" s="75" t="s">
        <v>1244</v>
      </c>
      <c r="I474" s="75" t="s">
        <v>6934</v>
      </c>
      <c r="J474" s="75" t="s">
        <v>5759</v>
      </c>
      <c r="K474" s="75" t="s">
        <v>1245</v>
      </c>
      <c r="L474" s="75" t="s">
        <v>313</v>
      </c>
      <c r="M474" s="75" t="s">
        <v>1247</v>
      </c>
      <c r="N474" s="75" t="s">
        <v>1246</v>
      </c>
      <c r="O474" s="75" t="s">
        <v>6933</v>
      </c>
      <c r="P474" s="75">
        <v>0</v>
      </c>
      <c r="Q474" s="75" t="s">
        <v>45</v>
      </c>
      <c r="R474" s="75" t="s">
        <v>6935</v>
      </c>
      <c r="S474" s="177">
        <v>37970</v>
      </c>
      <c r="T474" s="182">
        <v>6943</v>
      </c>
      <c r="U474" s="182"/>
      <c r="V474" s="181">
        <v>47492924</v>
      </c>
      <c r="W474" s="181">
        <v>322663617</v>
      </c>
      <c r="X474" s="178">
        <v>44408</v>
      </c>
      <c r="Y474" s="87" t="s">
        <v>7151</v>
      </c>
      <c r="Z474" s="87" t="s">
        <v>7152</v>
      </c>
      <c r="AA474" s="182" t="s">
        <v>7299</v>
      </c>
    </row>
    <row r="475" spans="1:27" ht="15.75" customHeight="1" x14ac:dyDescent="0.2">
      <c r="A475" s="75" t="s">
        <v>8839</v>
      </c>
      <c r="B475" s="75">
        <v>653716907</v>
      </c>
      <c r="C475" s="75" t="s">
        <v>5288</v>
      </c>
      <c r="D475" s="75" t="s">
        <v>141</v>
      </c>
      <c r="E475" s="75" t="s">
        <v>1529</v>
      </c>
      <c r="F475" s="75" t="s">
        <v>5244</v>
      </c>
      <c r="G475" s="75" t="s">
        <v>28</v>
      </c>
      <c r="H475" s="75">
        <v>0</v>
      </c>
      <c r="I475" s="75">
        <v>0</v>
      </c>
      <c r="J475" s="75" t="s">
        <v>5289</v>
      </c>
      <c r="K475" s="75" t="s">
        <v>5290</v>
      </c>
      <c r="L475" s="75" t="s">
        <v>565</v>
      </c>
      <c r="M475" s="75" t="s">
        <v>3320</v>
      </c>
      <c r="N475" s="75" t="s">
        <v>6908</v>
      </c>
      <c r="O475" s="75" t="s">
        <v>6909</v>
      </c>
      <c r="P475" s="75">
        <v>0</v>
      </c>
      <c r="Q475" s="75" t="s">
        <v>232</v>
      </c>
      <c r="R475" s="75" t="s">
        <v>6986</v>
      </c>
      <c r="S475" s="177">
        <v>37970</v>
      </c>
      <c r="T475" s="182">
        <v>6945</v>
      </c>
      <c r="U475" s="182"/>
      <c r="V475" s="181">
        <v>0</v>
      </c>
      <c r="W475" s="181">
        <v>14817780</v>
      </c>
      <c r="X475" s="178">
        <v>44408</v>
      </c>
      <c r="Y475" s="87" t="s">
        <v>7151</v>
      </c>
      <c r="Z475" s="87" t="s">
        <v>7152</v>
      </c>
      <c r="AA475" s="182" t="s">
        <v>7312</v>
      </c>
    </row>
    <row r="476" spans="1:27" ht="15.75" customHeight="1" x14ac:dyDescent="0.2">
      <c r="A476" s="75" t="s">
        <v>8732</v>
      </c>
      <c r="B476" s="75">
        <v>728857005</v>
      </c>
      <c r="C476" s="75" t="s">
        <v>49</v>
      </c>
      <c r="D476" s="75" t="s">
        <v>5084</v>
      </c>
      <c r="E476" s="75" t="s">
        <v>6725</v>
      </c>
      <c r="F476" s="75" t="s">
        <v>4972</v>
      </c>
      <c r="G476" s="75" t="s">
        <v>6728</v>
      </c>
      <c r="H476" s="75" t="s">
        <v>5085</v>
      </c>
      <c r="I476" s="75" t="s">
        <v>6729</v>
      </c>
      <c r="J476" s="75" t="s">
        <v>5086</v>
      </c>
      <c r="K476" s="75" t="s">
        <v>6726</v>
      </c>
      <c r="L476" s="75" t="s">
        <v>565</v>
      </c>
      <c r="M476" s="75" t="s">
        <v>3374</v>
      </c>
      <c r="N476" s="75" t="s">
        <v>6727</v>
      </c>
      <c r="O476" s="75" t="s">
        <v>6019</v>
      </c>
      <c r="P476" s="75">
        <v>0</v>
      </c>
      <c r="Q476" s="75" t="s">
        <v>45</v>
      </c>
      <c r="R476" s="75" t="s">
        <v>6730</v>
      </c>
      <c r="S476" s="177">
        <v>37970</v>
      </c>
      <c r="T476" s="182">
        <v>6950</v>
      </c>
      <c r="U476" s="182"/>
      <c r="V476" s="181">
        <v>42410400</v>
      </c>
      <c r="W476" s="181">
        <v>196458420</v>
      </c>
      <c r="X476" s="178">
        <v>44408</v>
      </c>
      <c r="Y476" s="87" t="s">
        <v>7151</v>
      </c>
      <c r="Z476" s="87" t="s">
        <v>7152</v>
      </c>
      <c r="AA476" s="182" t="s">
        <v>7278</v>
      </c>
    </row>
    <row r="477" spans="1:27" ht="15.75" customHeight="1" x14ac:dyDescent="0.2">
      <c r="A477" s="75" t="s">
        <v>8732</v>
      </c>
      <c r="B477" s="75">
        <v>728857005</v>
      </c>
      <c r="C477" s="75" t="s">
        <v>49</v>
      </c>
      <c r="D477" s="75" t="s">
        <v>5084</v>
      </c>
      <c r="E477" s="75" t="s">
        <v>6725</v>
      </c>
      <c r="F477" s="75" t="s">
        <v>4972</v>
      </c>
      <c r="G477" s="75" t="s">
        <v>6728</v>
      </c>
      <c r="H477" s="75" t="s">
        <v>5085</v>
      </c>
      <c r="I477" s="75" t="s">
        <v>6729</v>
      </c>
      <c r="J477" s="75" t="s">
        <v>5086</v>
      </c>
      <c r="K477" s="75" t="s">
        <v>6726</v>
      </c>
      <c r="L477" s="75" t="s">
        <v>565</v>
      </c>
      <c r="M477" s="75" t="s">
        <v>3374</v>
      </c>
      <c r="N477" s="75" t="s">
        <v>6727</v>
      </c>
      <c r="O477" s="75" t="s">
        <v>6019</v>
      </c>
      <c r="P477" s="75">
        <v>0</v>
      </c>
      <c r="Q477" s="75" t="s">
        <v>45</v>
      </c>
      <c r="R477" s="75" t="s">
        <v>6730</v>
      </c>
      <c r="S477" s="177">
        <v>37970</v>
      </c>
      <c r="T477" s="182">
        <v>6950</v>
      </c>
      <c r="U477" s="182"/>
      <c r="V477" s="181">
        <v>19265700</v>
      </c>
      <c r="W477" s="181">
        <v>19265700</v>
      </c>
      <c r="X477" s="178">
        <v>44408</v>
      </c>
      <c r="Y477" s="87" t="s">
        <v>7151</v>
      </c>
      <c r="Z477" s="87" t="s">
        <v>7152</v>
      </c>
      <c r="AA477" s="182" t="s">
        <v>7168</v>
      </c>
    </row>
    <row r="478" spans="1:27" ht="15.75" customHeight="1" x14ac:dyDescent="0.2">
      <c r="A478" s="75" t="s">
        <v>8732</v>
      </c>
      <c r="B478" s="75">
        <v>728857005</v>
      </c>
      <c r="C478" s="75" t="s">
        <v>49</v>
      </c>
      <c r="D478" s="75" t="s">
        <v>5084</v>
      </c>
      <c r="E478" s="75" t="s">
        <v>6725</v>
      </c>
      <c r="F478" s="75" t="s">
        <v>4972</v>
      </c>
      <c r="G478" s="75" t="s">
        <v>6728</v>
      </c>
      <c r="H478" s="75" t="s">
        <v>5085</v>
      </c>
      <c r="I478" s="75" t="s">
        <v>6729</v>
      </c>
      <c r="J478" s="75" t="s">
        <v>5086</v>
      </c>
      <c r="K478" s="75" t="s">
        <v>6726</v>
      </c>
      <c r="L478" s="75" t="s">
        <v>565</v>
      </c>
      <c r="M478" s="75" t="s">
        <v>3374</v>
      </c>
      <c r="N478" s="75" t="s">
        <v>6727</v>
      </c>
      <c r="O478" s="75" t="s">
        <v>6019</v>
      </c>
      <c r="P478" s="75">
        <v>0</v>
      </c>
      <c r="Q478" s="75" t="s">
        <v>45</v>
      </c>
      <c r="R478" s="75" t="s">
        <v>6730</v>
      </c>
      <c r="S478" s="177">
        <v>37970</v>
      </c>
      <c r="T478" s="182">
        <v>6950</v>
      </c>
      <c r="U478" s="182"/>
      <c r="V478" s="181">
        <v>105873426</v>
      </c>
      <c r="W478" s="181">
        <v>459573226</v>
      </c>
      <c r="X478" s="178">
        <v>44408</v>
      </c>
      <c r="Y478" s="87" t="s">
        <v>7151</v>
      </c>
      <c r="Z478" s="87" t="s">
        <v>7152</v>
      </c>
      <c r="AA478" s="182" t="s">
        <v>7160</v>
      </c>
    </row>
    <row r="479" spans="1:27" ht="15.75" customHeight="1" x14ac:dyDescent="0.2">
      <c r="A479" s="75" t="s">
        <v>8732</v>
      </c>
      <c r="B479" s="75">
        <v>728857005</v>
      </c>
      <c r="C479" s="75" t="s">
        <v>49</v>
      </c>
      <c r="D479" s="75" t="s">
        <v>5084</v>
      </c>
      <c r="E479" s="75" t="s">
        <v>6725</v>
      </c>
      <c r="F479" s="75" t="s">
        <v>4972</v>
      </c>
      <c r="G479" s="75" t="s">
        <v>6728</v>
      </c>
      <c r="H479" s="75" t="s">
        <v>5085</v>
      </c>
      <c r="I479" s="75" t="s">
        <v>6729</v>
      </c>
      <c r="J479" s="75" t="s">
        <v>5086</v>
      </c>
      <c r="K479" s="75" t="s">
        <v>6726</v>
      </c>
      <c r="L479" s="75" t="s">
        <v>565</v>
      </c>
      <c r="M479" s="75" t="s">
        <v>3374</v>
      </c>
      <c r="N479" s="75" t="s">
        <v>6727</v>
      </c>
      <c r="O479" s="75" t="s">
        <v>6019</v>
      </c>
      <c r="P479" s="75">
        <v>0</v>
      </c>
      <c r="Q479" s="75" t="s">
        <v>45</v>
      </c>
      <c r="R479" s="75" t="s">
        <v>6730</v>
      </c>
      <c r="S479" s="177">
        <v>37970</v>
      </c>
      <c r="T479" s="182">
        <v>6950</v>
      </c>
      <c r="U479" s="182"/>
      <c r="V479" s="181">
        <v>41999226</v>
      </c>
      <c r="W479" s="181">
        <v>257389752</v>
      </c>
      <c r="X479" s="178">
        <v>44408</v>
      </c>
      <c r="Y479" s="87" t="s">
        <v>7151</v>
      </c>
      <c r="Z479" s="87" t="s">
        <v>7152</v>
      </c>
      <c r="AA479" s="182" t="s">
        <v>7208</v>
      </c>
    </row>
    <row r="480" spans="1:27" ht="15.75" customHeight="1" x14ac:dyDescent="0.2">
      <c r="A480" s="75" t="s">
        <v>8732</v>
      </c>
      <c r="B480" s="75">
        <v>728857005</v>
      </c>
      <c r="C480" s="75" t="s">
        <v>49</v>
      </c>
      <c r="D480" s="75" t="s">
        <v>5084</v>
      </c>
      <c r="E480" s="75" t="s">
        <v>6725</v>
      </c>
      <c r="F480" s="75" t="s">
        <v>4972</v>
      </c>
      <c r="G480" s="75" t="s">
        <v>6728</v>
      </c>
      <c r="H480" s="75" t="s">
        <v>5085</v>
      </c>
      <c r="I480" s="75" t="s">
        <v>6729</v>
      </c>
      <c r="J480" s="75" t="s">
        <v>5086</v>
      </c>
      <c r="K480" s="75" t="s">
        <v>6726</v>
      </c>
      <c r="L480" s="75" t="s">
        <v>565</v>
      </c>
      <c r="M480" s="75" t="s">
        <v>3374</v>
      </c>
      <c r="N480" s="75" t="s">
        <v>6727</v>
      </c>
      <c r="O480" s="75" t="s">
        <v>6019</v>
      </c>
      <c r="P480" s="75">
        <v>0</v>
      </c>
      <c r="Q480" s="75" t="s">
        <v>45</v>
      </c>
      <c r="R480" s="75" t="s">
        <v>6730</v>
      </c>
      <c r="S480" s="177">
        <v>37970</v>
      </c>
      <c r="T480" s="182">
        <v>6950</v>
      </c>
      <c r="U480" s="182"/>
      <c r="V480" s="181">
        <v>6573612</v>
      </c>
      <c r="W480" s="181">
        <v>45213624</v>
      </c>
      <c r="X480" s="178">
        <v>44408</v>
      </c>
      <c r="Y480" s="87" t="s">
        <v>7151</v>
      </c>
      <c r="Z480" s="87" t="s">
        <v>7152</v>
      </c>
      <c r="AA480" s="182" t="s">
        <v>8188</v>
      </c>
    </row>
    <row r="481" spans="1:27" ht="15.75" customHeight="1" x14ac:dyDescent="0.2">
      <c r="A481" s="75" t="s">
        <v>8556</v>
      </c>
      <c r="B481" s="75">
        <v>727783008</v>
      </c>
      <c r="C481" s="75" t="s">
        <v>2394</v>
      </c>
      <c r="D481" s="75" t="s">
        <v>2395</v>
      </c>
      <c r="E481" s="75" t="s">
        <v>5885</v>
      </c>
      <c r="F481" s="75" t="s">
        <v>2396</v>
      </c>
      <c r="G481" s="75" t="s">
        <v>8007</v>
      </c>
      <c r="H481" s="75" t="s">
        <v>2397</v>
      </c>
      <c r="I481" s="75" t="s">
        <v>8008</v>
      </c>
      <c r="J481" s="75" t="s">
        <v>8009</v>
      </c>
      <c r="K481" s="75" t="s">
        <v>2398</v>
      </c>
      <c r="L481" s="75" t="s">
        <v>47</v>
      </c>
      <c r="M481" s="75" t="s">
        <v>2399</v>
      </c>
      <c r="N481" s="75">
        <v>0</v>
      </c>
      <c r="O481" s="75" t="s">
        <v>5886</v>
      </c>
      <c r="P481" s="75">
        <v>0</v>
      </c>
      <c r="Q481" s="75">
        <v>93401</v>
      </c>
      <c r="R481" s="75" t="s">
        <v>8010</v>
      </c>
      <c r="S481" s="177">
        <v>37970</v>
      </c>
      <c r="T481" s="182">
        <v>6959</v>
      </c>
      <c r="U481" s="182"/>
      <c r="V481" s="181">
        <v>-671949</v>
      </c>
      <c r="W481" s="181">
        <v>157361144</v>
      </c>
      <c r="X481" s="178">
        <v>44408</v>
      </c>
      <c r="Y481" s="87" t="s">
        <v>7151</v>
      </c>
      <c r="Z481" s="87" t="s">
        <v>7152</v>
      </c>
      <c r="AA481" s="182" t="s">
        <v>65</v>
      </c>
    </row>
    <row r="482" spans="1:27" ht="15.75" customHeight="1" x14ac:dyDescent="0.2">
      <c r="A482" s="75" t="s">
        <v>8556</v>
      </c>
      <c r="B482" s="75">
        <v>727783008</v>
      </c>
      <c r="C482" s="75" t="s">
        <v>2394</v>
      </c>
      <c r="D482" s="75" t="s">
        <v>2395</v>
      </c>
      <c r="E482" s="75" t="s">
        <v>5885</v>
      </c>
      <c r="F482" s="75" t="s">
        <v>2396</v>
      </c>
      <c r="G482" s="75" t="s">
        <v>8007</v>
      </c>
      <c r="H482" s="75" t="s">
        <v>2397</v>
      </c>
      <c r="I482" s="75" t="s">
        <v>8008</v>
      </c>
      <c r="J482" s="75" t="s">
        <v>8009</v>
      </c>
      <c r="K482" s="75" t="s">
        <v>2398</v>
      </c>
      <c r="L482" s="75" t="s">
        <v>47</v>
      </c>
      <c r="M482" s="75" t="s">
        <v>2399</v>
      </c>
      <c r="N482" s="75">
        <v>0</v>
      </c>
      <c r="O482" s="75" t="s">
        <v>5886</v>
      </c>
      <c r="P482" s="75">
        <v>0</v>
      </c>
      <c r="Q482" s="75">
        <v>93401</v>
      </c>
      <c r="R482" s="75" t="s">
        <v>8010</v>
      </c>
      <c r="S482" s="177">
        <v>37970</v>
      </c>
      <c r="T482" s="182">
        <v>6959</v>
      </c>
      <c r="U482" s="182"/>
      <c r="V482" s="181">
        <v>19577054</v>
      </c>
      <c r="W482" s="181">
        <v>135347313</v>
      </c>
      <c r="X482" s="178">
        <v>44408</v>
      </c>
      <c r="Y482" s="87" t="s">
        <v>7151</v>
      </c>
      <c r="Z482" s="87" t="s">
        <v>7152</v>
      </c>
      <c r="AA482" s="182" t="s">
        <v>5877</v>
      </c>
    </row>
    <row r="483" spans="1:27" ht="15.75" customHeight="1" x14ac:dyDescent="0.2">
      <c r="A483" s="75" t="s">
        <v>8391</v>
      </c>
      <c r="B483" s="75">
        <v>720434008</v>
      </c>
      <c r="C483" s="75" t="s">
        <v>73</v>
      </c>
      <c r="D483" s="75" t="s">
        <v>1001</v>
      </c>
      <c r="E483" s="75" t="s">
        <v>6428</v>
      </c>
      <c r="F483" s="75" t="s">
        <v>1002</v>
      </c>
      <c r="G483" s="75" t="s">
        <v>6429</v>
      </c>
      <c r="H483" s="75" t="s">
        <v>1003</v>
      </c>
      <c r="I483" s="75" t="s">
        <v>6257</v>
      </c>
      <c r="J483" s="75" t="s">
        <v>6430</v>
      </c>
      <c r="K483" s="75" t="s">
        <v>6256</v>
      </c>
      <c r="L483" s="75" t="s">
        <v>5594</v>
      </c>
      <c r="M483" s="75" t="s">
        <v>1004</v>
      </c>
      <c r="N483" s="75" t="s">
        <v>6432</v>
      </c>
      <c r="O483" s="75" t="s">
        <v>6431</v>
      </c>
      <c r="P483" s="75">
        <v>0</v>
      </c>
      <c r="Q483" s="75">
        <v>93401</v>
      </c>
      <c r="R483" s="75" t="s">
        <v>6475</v>
      </c>
      <c r="S483" s="177">
        <v>37970</v>
      </c>
      <c r="T483" s="182">
        <v>6968</v>
      </c>
      <c r="U483" s="182" t="s">
        <v>7915</v>
      </c>
      <c r="V483" s="181">
        <v>21323319</v>
      </c>
      <c r="W483" s="181">
        <v>137453423</v>
      </c>
      <c r="X483" s="178">
        <v>44408</v>
      </c>
      <c r="Y483" s="87" t="s">
        <v>7151</v>
      </c>
      <c r="Z483" s="87" t="s">
        <v>7152</v>
      </c>
      <c r="AA483" s="182" t="s">
        <v>7313</v>
      </c>
    </row>
    <row r="484" spans="1:27" ht="15.75" customHeight="1" x14ac:dyDescent="0.2">
      <c r="A484" s="75" t="s">
        <v>5388</v>
      </c>
      <c r="B484" s="75">
        <v>722703006</v>
      </c>
      <c r="C484" s="75" t="s">
        <v>73</v>
      </c>
      <c r="D484" s="75" t="s">
        <v>5389</v>
      </c>
      <c r="E484" s="75" t="s">
        <v>7001</v>
      </c>
      <c r="F484" s="75" t="s">
        <v>5390</v>
      </c>
      <c r="G484" s="75" t="s">
        <v>5991</v>
      </c>
      <c r="H484" s="75" t="s">
        <v>4981</v>
      </c>
      <c r="I484" s="75" t="s">
        <v>5992</v>
      </c>
      <c r="J484" s="75" t="s">
        <v>5391</v>
      </c>
      <c r="K484" s="75" t="s">
        <v>5392</v>
      </c>
      <c r="L484" s="75" t="s">
        <v>565</v>
      </c>
      <c r="M484" s="75" t="s">
        <v>1213</v>
      </c>
      <c r="N484" s="75" t="s">
        <v>5393</v>
      </c>
      <c r="O484" s="75" t="s">
        <v>5394</v>
      </c>
      <c r="P484" s="75">
        <v>0</v>
      </c>
      <c r="Q484" s="75" t="s">
        <v>5395</v>
      </c>
      <c r="R484" s="75" t="s">
        <v>7013</v>
      </c>
      <c r="S484" s="177">
        <v>37970</v>
      </c>
      <c r="T484" s="182">
        <v>6969</v>
      </c>
      <c r="U484" s="182" t="s">
        <v>7915</v>
      </c>
      <c r="V484" s="181">
        <v>22595435</v>
      </c>
      <c r="W484" s="181">
        <v>133601331</v>
      </c>
      <c r="X484" s="178">
        <v>44408</v>
      </c>
      <c r="Y484" s="87" t="s">
        <v>7151</v>
      </c>
      <c r="Z484" s="87" t="s">
        <v>7152</v>
      </c>
      <c r="AA484" s="182" t="s">
        <v>7157</v>
      </c>
    </row>
    <row r="485" spans="1:27" ht="15.75" customHeight="1" x14ac:dyDescent="0.2">
      <c r="A485" s="75" t="s">
        <v>8326</v>
      </c>
      <c r="B485" s="75">
        <v>735534009</v>
      </c>
      <c r="C485" s="75" t="s">
        <v>73</v>
      </c>
      <c r="D485" s="75" t="s">
        <v>460</v>
      </c>
      <c r="E485" s="75" t="s">
        <v>6051</v>
      </c>
      <c r="F485" s="75" t="s">
        <v>461</v>
      </c>
      <c r="G485" s="75" t="s">
        <v>5570</v>
      </c>
      <c r="H485" s="75" t="s">
        <v>462</v>
      </c>
      <c r="I485" s="75" t="s">
        <v>6678</v>
      </c>
      <c r="J485" s="75" t="s">
        <v>5571</v>
      </c>
      <c r="K485" s="75" t="s">
        <v>463</v>
      </c>
      <c r="L485" s="75" t="s">
        <v>48</v>
      </c>
      <c r="M485" s="75" t="s">
        <v>5573</v>
      </c>
      <c r="N485" s="75" t="s">
        <v>5584</v>
      </c>
      <c r="O485" s="75" t="s">
        <v>5572</v>
      </c>
      <c r="P485" s="75">
        <v>0</v>
      </c>
      <c r="Q485" s="75" t="s">
        <v>375</v>
      </c>
      <c r="R485" s="75" t="s">
        <v>6679</v>
      </c>
      <c r="S485" s="177">
        <v>37970</v>
      </c>
      <c r="T485" s="182">
        <v>6971</v>
      </c>
      <c r="U485" s="182" t="s">
        <v>7915</v>
      </c>
      <c r="V485" s="181">
        <v>15919416</v>
      </c>
      <c r="W485" s="181">
        <v>62262589</v>
      </c>
      <c r="X485" s="178">
        <v>44408</v>
      </c>
      <c r="Y485" s="87" t="s">
        <v>7151</v>
      </c>
      <c r="Z485" s="87" t="s">
        <v>7152</v>
      </c>
      <c r="AA485" s="182" t="s">
        <v>7276</v>
      </c>
    </row>
    <row r="486" spans="1:27" ht="15.75" customHeight="1" x14ac:dyDescent="0.2">
      <c r="A486" s="75" t="s">
        <v>8326</v>
      </c>
      <c r="B486" s="75">
        <v>735534009</v>
      </c>
      <c r="C486" s="75" t="s">
        <v>73</v>
      </c>
      <c r="D486" s="75" t="s">
        <v>460</v>
      </c>
      <c r="E486" s="75" t="s">
        <v>6051</v>
      </c>
      <c r="F486" s="75" t="s">
        <v>461</v>
      </c>
      <c r="G486" s="75" t="s">
        <v>5570</v>
      </c>
      <c r="H486" s="75" t="s">
        <v>462</v>
      </c>
      <c r="I486" s="75" t="s">
        <v>6678</v>
      </c>
      <c r="J486" s="75" t="s">
        <v>5571</v>
      </c>
      <c r="K486" s="75" t="s">
        <v>463</v>
      </c>
      <c r="L486" s="75" t="s">
        <v>48</v>
      </c>
      <c r="M486" s="75" t="s">
        <v>5573</v>
      </c>
      <c r="N486" s="75" t="s">
        <v>5584</v>
      </c>
      <c r="O486" s="75" t="s">
        <v>5572</v>
      </c>
      <c r="P486" s="75">
        <v>0</v>
      </c>
      <c r="Q486" s="75" t="s">
        <v>375</v>
      </c>
      <c r="R486" s="75" t="s">
        <v>6679</v>
      </c>
      <c r="S486" s="177">
        <v>37970</v>
      </c>
      <c r="T486" s="182">
        <v>6971</v>
      </c>
      <c r="U486" s="182" t="s">
        <v>7915</v>
      </c>
      <c r="V486" s="181">
        <v>9138924</v>
      </c>
      <c r="W486" s="181">
        <v>65251887</v>
      </c>
      <c r="X486" s="178">
        <v>44408</v>
      </c>
      <c r="Y486" s="87" t="s">
        <v>7151</v>
      </c>
      <c r="Z486" s="87" t="s">
        <v>7152</v>
      </c>
      <c r="AA486" s="182" t="s">
        <v>7314</v>
      </c>
    </row>
    <row r="487" spans="1:27" ht="15.75" customHeight="1" x14ac:dyDescent="0.2">
      <c r="A487" s="75" t="s">
        <v>8326</v>
      </c>
      <c r="B487" s="75">
        <v>735534009</v>
      </c>
      <c r="C487" s="75" t="s">
        <v>73</v>
      </c>
      <c r="D487" s="75" t="s">
        <v>460</v>
      </c>
      <c r="E487" s="75" t="s">
        <v>6051</v>
      </c>
      <c r="F487" s="75" t="s">
        <v>461</v>
      </c>
      <c r="G487" s="75" t="s">
        <v>5570</v>
      </c>
      <c r="H487" s="75" t="s">
        <v>462</v>
      </c>
      <c r="I487" s="75" t="s">
        <v>6678</v>
      </c>
      <c r="J487" s="75" t="s">
        <v>5571</v>
      </c>
      <c r="K487" s="75" t="s">
        <v>463</v>
      </c>
      <c r="L487" s="75" t="s">
        <v>48</v>
      </c>
      <c r="M487" s="75" t="s">
        <v>5573</v>
      </c>
      <c r="N487" s="75" t="s">
        <v>5584</v>
      </c>
      <c r="O487" s="75" t="s">
        <v>5572</v>
      </c>
      <c r="P487" s="75">
        <v>0</v>
      </c>
      <c r="Q487" s="75" t="s">
        <v>375</v>
      </c>
      <c r="R487" s="75" t="s">
        <v>6679</v>
      </c>
      <c r="S487" s="177">
        <v>37970</v>
      </c>
      <c r="T487" s="182">
        <v>6971</v>
      </c>
      <c r="U487" s="182" t="s">
        <v>7915</v>
      </c>
      <c r="V487" s="181">
        <v>8490336</v>
      </c>
      <c r="W487" s="181">
        <v>69868524</v>
      </c>
      <c r="X487" s="178">
        <v>44408</v>
      </c>
      <c r="Y487" s="87" t="s">
        <v>7151</v>
      </c>
      <c r="Z487" s="87" t="s">
        <v>7152</v>
      </c>
      <c r="AA487" s="182" t="s">
        <v>7315</v>
      </c>
    </row>
    <row r="488" spans="1:27" ht="15.75" customHeight="1" x14ac:dyDescent="0.2">
      <c r="A488" s="75" t="s">
        <v>8326</v>
      </c>
      <c r="B488" s="75">
        <v>735534009</v>
      </c>
      <c r="C488" s="75" t="s">
        <v>73</v>
      </c>
      <c r="D488" s="75" t="s">
        <v>460</v>
      </c>
      <c r="E488" s="75" t="s">
        <v>6051</v>
      </c>
      <c r="F488" s="75" t="s">
        <v>461</v>
      </c>
      <c r="G488" s="75" t="s">
        <v>5570</v>
      </c>
      <c r="H488" s="75" t="s">
        <v>462</v>
      </c>
      <c r="I488" s="75" t="s">
        <v>6678</v>
      </c>
      <c r="J488" s="75" t="s">
        <v>5571</v>
      </c>
      <c r="K488" s="75" t="s">
        <v>463</v>
      </c>
      <c r="L488" s="75" t="s">
        <v>48</v>
      </c>
      <c r="M488" s="75" t="s">
        <v>5573</v>
      </c>
      <c r="N488" s="75" t="s">
        <v>5584</v>
      </c>
      <c r="O488" s="75" t="s">
        <v>5572</v>
      </c>
      <c r="P488" s="75">
        <v>0</v>
      </c>
      <c r="Q488" s="75" t="s">
        <v>375</v>
      </c>
      <c r="R488" s="75" t="s">
        <v>6679</v>
      </c>
      <c r="S488" s="177">
        <v>37970</v>
      </c>
      <c r="T488" s="182">
        <v>6971</v>
      </c>
      <c r="U488" s="182" t="s">
        <v>7915</v>
      </c>
      <c r="V488" s="181">
        <v>27416724</v>
      </c>
      <c r="W488" s="181">
        <v>171446157</v>
      </c>
      <c r="X488" s="178">
        <v>44408</v>
      </c>
      <c r="Y488" s="87" t="s">
        <v>7151</v>
      </c>
      <c r="Z488" s="87" t="s">
        <v>7152</v>
      </c>
      <c r="AA488" s="182" t="s">
        <v>7316</v>
      </c>
    </row>
    <row r="489" spans="1:27" ht="15.75" customHeight="1" x14ac:dyDescent="0.2">
      <c r="A489" s="75" t="s">
        <v>8326</v>
      </c>
      <c r="B489" s="75">
        <v>735534009</v>
      </c>
      <c r="C489" s="75" t="s">
        <v>73</v>
      </c>
      <c r="D489" s="75" t="s">
        <v>460</v>
      </c>
      <c r="E489" s="75" t="s">
        <v>6051</v>
      </c>
      <c r="F489" s="75" t="s">
        <v>461</v>
      </c>
      <c r="G489" s="75" t="s">
        <v>5570</v>
      </c>
      <c r="H489" s="75" t="s">
        <v>462</v>
      </c>
      <c r="I489" s="75" t="s">
        <v>6678</v>
      </c>
      <c r="J489" s="75" t="s">
        <v>5571</v>
      </c>
      <c r="K489" s="75" t="s">
        <v>463</v>
      </c>
      <c r="L489" s="75" t="s">
        <v>48</v>
      </c>
      <c r="M489" s="75" t="s">
        <v>5573</v>
      </c>
      <c r="N489" s="75" t="s">
        <v>5584</v>
      </c>
      <c r="O489" s="75" t="s">
        <v>5572</v>
      </c>
      <c r="P489" s="75">
        <v>0</v>
      </c>
      <c r="Q489" s="75" t="s">
        <v>375</v>
      </c>
      <c r="R489" s="75" t="s">
        <v>6679</v>
      </c>
      <c r="S489" s="177">
        <v>37970</v>
      </c>
      <c r="T489" s="182">
        <v>6971</v>
      </c>
      <c r="U489" s="182" t="s">
        <v>7915</v>
      </c>
      <c r="V489" s="181">
        <v>16107693</v>
      </c>
      <c r="W489" s="181">
        <v>114873929</v>
      </c>
      <c r="X489" s="178">
        <v>44408</v>
      </c>
      <c r="Y489" s="87" t="s">
        <v>7151</v>
      </c>
      <c r="Z489" s="87" t="s">
        <v>7152</v>
      </c>
      <c r="AA489" s="182" t="s">
        <v>183</v>
      </c>
    </row>
    <row r="490" spans="1:27" ht="15.75" customHeight="1" x14ac:dyDescent="0.2">
      <c r="A490" s="75" t="s">
        <v>8326</v>
      </c>
      <c r="B490" s="75">
        <v>735534009</v>
      </c>
      <c r="C490" s="75" t="s">
        <v>73</v>
      </c>
      <c r="D490" s="75" t="s">
        <v>460</v>
      </c>
      <c r="E490" s="75" t="s">
        <v>6051</v>
      </c>
      <c r="F490" s="75" t="s">
        <v>461</v>
      </c>
      <c r="G490" s="75" t="s">
        <v>5570</v>
      </c>
      <c r="H490" s="75" t="s">
        <v>462</v>
      </c>
      <c r="I490" s="75" t="s">
        <v>6678</v>
      </c>
      <c r="J490" s="75" t="s">
        <v>5571</v>
      </c>
      <c r="K490" s="75" t="s">
        <v>463</v>
      </c>
      <c r="L490" s="75" t="s">
        <v>48</v>
      </c>
      <c r="M490" s="75" t="s">
        <v>5573</v>
      </c>
      <c r="N490" s="75" t="s">
        <v>5584</v>
      </c>
      <c r="O490" s="75" t="s">
        <v>5572</v>
      </c>
      <c r="P490" s="75">
        <v>0</v>
      </c>
      <c r="Q490" s="75" t="s">
        <v>375</v>
      </c>
      <c r="R490" s="75" t="s">
        <v>6679</v>
      </c>
      <c r="S490" s="177">
        <v>37970</v>
      </c>
      <c r="T490" s="182">
        <v>6971</v>
      </c>
      <c r="U490" s="182" t="s">
        <v>7915</v>
      </c>
      <c r="V490" s="181">
        <v>59031652</v>
      </c>
      <c r="W490" s="181">
        <v>395158405</v>
      </c>
      <c r="X490" s="178">
        <v>44408</v>
      </c>
      <c r="Y490" s="87" t="s">
        <v>7151</v>
      </c>
      <c r="Z490" s="87" t="s">
        <v>7152</v>
      </c>
      <c r="AA490" s="182" t="s">
        <v>7256</v>
      </c>
    </row>
    <row r="491" spans="1:27" ht="15.75" customHeight="1" x14ac:dyDescent="0.2">
      <c r="A491" s="75" t="s">
        <v>8796</v>
      </c>
      <c r="B491" s="75">
        <v>732420002</v>
      </c>
      <c r="C491" s="75" t="s">
        <v>73</v>
      </c>
      <c r="D491" s="75" t="s">
        <v>1302</v>
      </c>
      <c r="E491" s="75" t="s">
        <v>6012</v>
      </c>
      <c r="F491" s="75" t="s">
        <v>1303</v>
      </c>
      <c r="G491" s="75" t="s">
        <v>1304</v>
      </c>
      <c r="H491" s="75" t="s">
        <v>1106</v>
      </c>
      <c r="I491" s="75" t="s">
        <v>6013</v>
      </c>
      <c r="J491" s="75" t="s">
        <v>7440</v>
      </c>
      <c r="K491" s="75" t="s">
        <v>6350</v>
      </c>
      <c r="L491" s="75" t="s">
        <v>47</v>
      </c>
      <c r="M491" s="75" t="s">
        <v>1307</v>
      </c>
      <c r="N491" s="75" t="s">
        <v>1306</v>
      </c>
      <c r="O491" s="75" t="s">
        <v>1305</v>
      </c>
      <c r="P491" s="75">
        <v>0</v>
      </c>
      <c r="Q491" s="75">
        <v>93401</v>
      </c>
      <c r="R491" s="75" t="s">
        <v>6351</v>
      </c>
      <c r="S491" s="177">
        <v>37970</v>
      </c>
      <c r="T491" s="182">
        <v>6972</v>
      </c>
      <c r="U491" s="182"/>
      <c r="V491" s="181">
        <v>0</v>
      </c>
      <c r="W491" s="181">
        <v>310320</v>
      </c>
      <c r="X491" s="178">
        <v>44408</v>
      </c>
      <c r="Y491" s="87" t="s">
        <v>7151</v>
      </c>
      <c r="Z491" s="87" t="s">
        <v>7152</v>
      </c>
      <c r="AA491" s="182" t="s">
        <v>8191</v>
      </c>
    </row>
    <row r="492" spans="1:27" ht="15.75" customHeight="1" x14ac:dyDescent="0.2">
      <c r="A492" s="75" t="s">
        <v>8796</v>
      </c>
      <c r="B492" s="75">
        <v>732420002</v>
      </c>
      <c r="C492" s="75" t="s">
        <v>73</v>
      </c>
      <c r="D492" s="75" t="s">
        <v>1302</v>
      </c>
      <c r="E492" s="75" t="s">
        <v>6012</v>
      </c>
      <c r="F492" s="75" t="s">
        <v>1303</v>
      </c>
      <c r="G492" s="75" t="s">
        <v>1304</v>
      </c>
      <c r="H492" s="75" t="s">
        <v>1106</v>
      </c>
      <c r="I492" s="75" t="s">
        <v>6013</v>
      </c>
      <c r="J492" s="75" t="s">
        <v>7440</v>
      </c>
      <c r="K492" s="75" t="s">
        <v>6350</v>
      </c>
      <c r="L492" s="75" t="s">
        <v>47</v>
      </c>
      <c r="M492" s="75" t="s">
        <v>1307</v>
      </c>
      <c r="N492" s="75" t="s">
        <v>1306</v>
      </c>
      <c r="O492" s="75" t="s">
        <v>1305</v>
      </c>
      <c r="P492" s="75">
        <v>0</v>
      </c>
      <c r="Q492" s="75">
        <v>93401</v>
      </c>
      <c r="R492" s="75" t="s">
        <v>6351</v>
      </c>
      <c r="S492" s="177">
        <v>37970</v>
      </c>
      <c r="T492" s="182">
        <v>6972</v>
      </c>
      <c r="U492" s="182"/>
      <c r="V492" s="181">
        <v>6206400</v>
      </c>
      <c r="W492" s="181">
        <v>49108140</v>
      </c>
      <c r="X492" s="178">
        <v>44408</v>
      </c>
      <c r="Y492" s="87" t="s">
        <v>7151</v>
      </c>
      <c r="Z492" s="87" t="s">
        <v>7152</v>
      </c>
      <c r="AA492" s="182" t="s">
        <v>7237</v>
      </c>
    </row>
    <row r="493" spans="1:27" ht="15.75" customHeight="1" x14ac:dyDescent="0.2">
      <c r="A493" s="75" t="s">
        <v>8796</v>
      </c>
      <c r="B493" s="75">
        <v>732420002</v>
      </c>
      <c r="C493" s="75" t="s">
        <v>73</v>
      </c>
      <c r="D493" s="75" t="s">
        <v>1302</v>
      </c>
      <c r="E493" s="75" t="s">
        <v>6012</v>
      </c>
      <c r="F493" s="75" t="s">
        <v>1303</v>
      </c>
      <c r="G493" s="75" t="s">
        <v>1304</v>
      </c>
      <c r="H493" s="75" t="s">
        <v>1106</v>
      </c>
      <c r="I493" s="75" t="s">
        <v>6013</v>
      </c>
      <c r="J493" s="75" t="s">
        <v>7440</v>
      </c>
      <c r="K493" s="75" t="s">
        <v>6350</v>
      </c>
      <c r="L493" s="75" t="s">
        <v>47</v>
      </c>
      <c r="M493" s="75" t="s">
        <v>1307</v>
      </c>
      <c r="N493" s="75" t="s">
        <v>1306</v>
      </c>
      <c r="O493" s="75" t="s">
        <v>1305</v>
      </c>
      <c r="P493" s="75">
        <v>0</v>
      </c>
      <c r="Q493" s="75">
        <v>93401</v>
      </c>
      <c r="R493" s="75" t="s">
        <v>6351</v>
      </c>
      <c r="S493" s="177">
        <v>37970</v>
      </c>
      <c r="T493" s="182">
        <v>6972</v>
      </c>
      <c r="U493" s="182"/>
      <c r="V493" s="181">
        <v>7075280</v>
      </c>
      <c r="W493" s="181">
        <v>49527056</v>
      </c>
      <c r="X493" s="178">
        <v>44408</v>
      </c>
      <c r="Y493" s="87" t="s">
        <v>7151</v>
      </c>
      <c r="Z493" s="87" t="s">
        <v>7152</v>
      </c>
      <c r="AA493" s="182" t="s">
        <v>183</v>
      </c>
    </row>
    <row r="494" spans="1:27" ht="15.75" customHeight="1" x14ac:dyDescent="0.2">
      <c r="A494" s="75" t="s">
        <v>8381</v>
      </c>
      <c r="B494" s="75">
        <v>727581006</v>
      </c>
      <c r="C494" s="75" t="s">
        <v>73</v>
      </c>
      <c r="D494" s="75" t="s">
        <v>908</v>
      </c>
      <c r="E494" s="75" t="s">
        <v>6460</v>
      </c>
      <c r="F494" s="75" t="s">
        <v>909</v>
      </c>
      <c r="G494" s="75" t="s">
        <v>6461</v>
      </c>
      <c r="H494" s="75" t="s">
        <v>910</v>
      </c>
      <c r="I494" s="75" t="s">
        <v>5998</v>
      </c>
      <c r="J494" s="75" t="s">
        <v>5999</v>
      </c>
      <c r="K494" s="75" t="s">
        <v>6247</v>
      </c>
      <c r="L494" s="75" t="s">
        <v>5593</v>
      </c>
      <c r="M494" s="75" t="s">
        <v>913</v>
      </c>
      <c r="N494" s="75" t="s">
        <v>912</v>
      </c>
      <c r="O494" s="75" t="s">
        <v>911</v>
      </c>
      <c r="P494" s="75">
        <v>0</v>
      </c>
      <c r="Q494" s="75" t="s">
        <v>375</v>
      </c>
      <c r="R494" s="75" t="s">
        <v>6463</v>
      </c>
      <c r="S494" s="177">
        <v>37970</v>
      </c>
      <c r="T494" s="182">
        <v>6973</v>
      </c>
      <c r="U494" s="182" t="s">
        <v>7909</v>
      </c>
      <c r="V494" s="181">
        <v>16978629</v>
      </c>
      <c r="W494" s="181">
        <v>97219090</v>
      </c>
      <c r="X494" s="178">
        <v>44408</v>
      </c>
      <c r="Y494" s="87" t="s">
        <v>7151</v>
      </c>
      <c r="Z494" s="87" t="s">
        <v>7152</v>
      </c>
      <c r="AA494" s="182" t="s">
        <v>7170</v>
      </c>
    </row>
    <row r="495" spans="1:27" ht="15.75" customHeight="1" x14ac:dyDescent="0.2">
      <c r="A495" s="75" t="s">
        <v>8279</v>
      </c>
      <c r="B495" s="75">
        <v>605060005</v>
      </c>
      <c r="C495" s="75" t="s">
        <v>128</v>
      </c>
      <c r="D495" s="75" t="s">
        <v>8105</v>
      </c>
      <c r="E495" s="75" t="s">
        <v>5220</v>
      </c>
      <c r="F495" s="75" t="s">
        <v>5250</v>
      </c>
      <c r="G495" s="75" t="s">
        <v>28</v>
      </c>
      <c r="H495" s="75">
        <v>0</v>
      </c>
      <c r="I495" s="75">
        <v>0</v>
      </c>
      <c r="J495" s="75" t="s">
        <v>5251</v>
      </c>
      <c r="K495" s="75" t="s">
        <v>5252</v>
      </c>
      <c r="L495" s="75" t="s">
        <v>47</v>
      </c>
      <c r="M495" s="75" t="s">
        <v>658</v>
      </c>
      <c r="N495" s="75" t="s">
        <v>5725</v>
      </c>
      <c r="O495" s="75" t="s">
        <v>5726</v>
      </c>
      <c r="P495" s="75">
        <v>0</v>
      </c>
      <c r="Q495" s="75" t="s">
        <v>5253</v>
      </c>
      <c r="R495" s="75" t="s">
        <v>544</v>
      </c>
      <c r="S495" s="177">
        <v>37970</v>
      </c>
      <c r="T495" s="182">
        <v>6974</v>
      </c>
      <c r="U495" s="182"/>
      <c r="V495" s="181">
        <v>0</v>
      </c>
      <c r="W495" s="181">
        <v>13628220</v>
      </c>
      <c r="X495" s="178">
        <v>44408</v>
      </c>
      <c r="Y495" s="87" t="s">
        <v>7151</v>
      </c>
      <c r="Z495" s="87" t="s">
        <v>7152</v>
      </c>
      <c r="AA495" s="182" t="s">
        <v>5877</v>
      </c>
    </row>
    <row r="496" spans="1:27" ht="15.75" customHeight="1" x14ac:dyDescent="0.2">
      <c r="A496" s="75" t="s">
        <v>8279</v>
      </c>
      <c r="B496" s="75">
        <v>605060005</v>
      </c>
      <c r="C496" s="75" t="s">
        <v>128</v>
      </c>
      <c r="D496" s="75" t="s">
        <v>8105</v>
      </c>
      <c r="E496" s="75" t="s">
        <v>5220</v>
      </c>
      <c r="F496" s="75" t="s">
        <v>5250</v>
      </c>
      <c r="G496" s="75" t="s">
        <v>28</v>
      </c>
      <c r="H496" s="75">
        <v>0</v>
      </c>
      <c r="I496" s="75">
        <v>0</v>
      </c>
      <c r="J496" s="75" t="s">
        <v>5251</v>
      </c>
      <c r="K496" s="75" t="s">
        <v>5252</v>
      </c>
      <c r="L496" s="75" t="s">
        <v>47</v>
      </c>
      <c r="M496" s="75" t="s">
        <v>658</v>
      </c>
      <c r="N496" s="75" t="s">
        <v>5725</v>
      </c>
      <c r="O496" s="75" t="s">
        <v>5726</v>
      </c>
      <c r="P496" s="75">
        <v>0</v>
      </c>
      <c r="Q496" s="75" t="s">
        <v>5253</v>
      </c>
      <c r="R496" s="75" t="s">
        <v>544</v>
      </c>
      <c r="S496" s="177">
        <v>37970</v>
      </c>
      <c r="T496" s="182">
        <v>6974</v>
      </c>
      <c r="U496" s="182"/>
      <c r="V496" s="181">
        <v>13307556</v>
      </c>
      <c r="W496" s="181">
        <v>99886836</v>
      </c>
      <c r="X496" s="178">
        <v>44408</v>
      </c>
      <c r="Y496" s="87" t="s">
        <v>7151</v>
      </c>
      <c r="Z496" s="87" t="s">
        <v>7152</v>
      </c>
      <c r="AA496" s="182" t="s">
        <v>8188</v>
      </c>
    </row>
    <row r="497" spans="1:27" ht="15.75" customHeight="1" x14ac:dyDescent="0.2">
      <c r="A497" s="75" t="s">
        <v>8702</v>
      </c>
      <c r="B497" s="75">
        <v>729097004</v>
      </c>
      <c r="C497" s="75" t="s">
        <v>4821</v>
      </c>
      <c r="D497" s="75" t="s">
        <v>4822</v>
      </c>
      <c r="E497" s="75" t="s">
        <v>6530</v>
      </c>
      <c r="F497" s="75" t="s">
        <v>4343</v>
      </c>
      <c r="G497" s="75" t="s">
        <v>4823</v>
      </c>
      <c r="H497" s="75" t="s">
        <v>4824</v>
      </c>
      <c r="I497" s="75" t="s">
        <v>4825</v>
      </c>
      <c r="J497" s="75" t="s">
        <v>4826</v>
      </c>
      <c r="K497" s="75" t="s">
        <v>4827</v>
      </c>
      <c r="L497" s="75" t="s">
        <v>565</v>
      </c>
      <c r="M497" s="75" t="s">
        <v>3141</v>
      </c>
      <c r="N497" s="75" t="s">
        <v>4828</v>
      </c>
      <c r="O497" s="75" t="s">
        <v>6531</v>
      </c>
      <c r="P497" s="75">
        <v>0</v>
      </c>
      <c r="Q497" s="75" t="s">
        <v>375</v>
      </c>
      <c r="R497" s="75" t="s">
        <v>6584</v>
      </c>
      <c r="S497" s="177">
        <v>37970</v>
      </c>
      <c r="T497" s="182">
        <v>6975</v>
      </c>
      <c r="U497" s="182" t="s">
        <v>8013</v>
      </c>
      <c r="V497" s="181">
        <v>27230580</v>
      </c>
      <c r="W497" s="181">
        <v>123352200</v>
      </c>
      <c r="X497" s="178">
        <v>44408</v>
      </c>
      <c r="Y497" s="87" t="s">
        <v>7151</v>
      </c>
      <c r="Z497" s="87" t="s">
        <v>7152</v>
      </c>
      <c r="AA497" s="182" t="s">
        <v>7278</v>
      </c>
    </row>
    <row r="498" spans="1:27" ht="15.75" customHeight="1" x14ac:dyDescent="0.2">
      <c r="A498" s="75" t="s">
        <v>8702</v>
      </c>
      <c r="B498" s="75">
        <v>729097004</v>
      </c>
      <c r="C498" s="75" t="s">
        <v>4821</v>
      </c>
      <c r="D498" s="75" t="s">
        <v>4822</v>
      </c>
      <c r="E498" s="75" t="s">
        <v>6530</v>
      </c>
      <c r="F498" s="75" t="s">
        <v>4343</v>
      </c>
      <c r="G498" s="75" t="s">
        <v>4823</v>
      </c>
      <c r="H498" s="75" t="s">
        <v>4824</v>
      </c>
      <c r="I498" s="75" t="s">
        <v>4825</v>
      </c>
      <c r="J498" s="75" t="s">
        <v>4826</v>
      </c>
      <c r="K498" s="75" t="s">
        <v>4827</v>
      </c>
      <c r="L498" s="75" t="s">
        <v>565</v>
      </c>
      <c r="M498" s="75" t="s">
        <v>3141</v>
      </c>
      <c r="N498" s="75" t="s">
        <v>4828</v>
      </c>
      <c r="O498" s="75" t="s">
        <v>6531</v>
      </c>
      <c r="P498" s="75">
        <v>0</v>
      </c>
      <c r="Q498" s="75" t="s">
        <v>375</v>
      </c>
      <c r="R498" s="75" t="s">
        <v>6584</v>
      </c>
      <c r="S498" s="177">
        <v>37970</v>
      </c>
      <c r="T498" s="182">
        <v>6975</v>
      </c>
      <c r="U498" s="182" t="s">
        <v>8013</v>
      </c>
      <c r="V498" s="181">
        <v>21024180</v>
      </c>
      <c r="W498" s="181">
        <v>91854720</v>
      </c>
      <c r="X498" s="178">
        <v>44408</v>
      </c>
      <c r="Y498" s="87" t="s">
        <v>7151</v>
      </c>
      <c r="Z498" s="87" t="s">
        <v>7152</v>
      </c>
      <c r="AA498" s="182" t="s">
        <v>7159</v>
      </c>
    </row>
    <row r="499" spans="1:27" ht="15.75" customHeight="1" x14ac:dyDescent="0.2">
      <c r="A499" s="75" t="s">
        <v>8565</v>
      </c>
      <c r="B499" s="75">
        <v>738689003</v>
      </c>
      <c r="C499" s="75" t="s">
        <v>1410</v>
      </c>
      <c r="D499" s="75" t="s">
        <v>2445</v>
      </c>
      <c r="E499" s="75" t="s">
        <v>6346</v>
      </c>
      <c r="F499" s="75" t="s">
        <v>2446</v>
      </c>
      <c r="G499" s="75" t="s">
        <v>6347</v>
      </c>
      <c r="H499" s="75" t="s">
        <v>2447</v>
      </c>
      <c r="I499" s="75" t="s">
        <v>2448</v>
      </c>
      <c r="J499" s="75" t="s">
        <v>6322</v>
      </c>
      <c r="K499" s="75" t="s">
        <v>2449</v>
      </c>
      <c r="L499" s="75" t="s">
        <v>313</v>
      </c>
      <c r="M499" s="75" t="s">
        <v>2450</v>
      </c>
      <c r="N499" s="75" t="s">
        <v>6628</v>
      </c>
      <c r="O499" s="75" t="s">
        <v>5973</v>
      </c>
      <c r="P499" s="75">
        <v>0</v>
      </c>
      <c r="Q499" s="75" t="s">
        <v>2451</v>
      </c>
      <c r="R499" s="75" t="s">
        <v>6627</v>
      </c>
      <c r="S499" s="177">
        <v>37970</v>
      </c>
      <c r="T499" s="182">
        <v>6979</v>
      </c>
      <c r="U499" s="182" t="s">
        <v>8013</v>
      </c>
      <c r="V499" s="181">
        <v>43918144</v>
      </c>
      <c r="W499" s="181">
        <v>109795356</v>
      </c>
      <c r="X499" s="178">
        <v>44408</v>
      </c>
      <c r="Y499" s="87" t="s">
        <v>7151</v>
      </c>
      <c r="Z499" s="87" t="s">
        <v>7152</v>
      </c>
      <c r="AA499" s="182" t="s">
        <v>7280</v>
      </c>
    </row>
    <row r="500" spans="1:27" ht="15.75" customHeight="1" x14ac:dyDescent="0.2">
      <c r="A500" s="75" t="s">
        <v>8565</v>
      </c>
      <c r="B500" s="75">
        <v>738689003</v>
      </c>
      <c r="C500" s="75" t="s">
        <v>1410</v>
      </c>
      <c r="D500" s="75" t="s">
        <v>2445</v>
      </c>
      <c r="E500" s="75" t="s">
        <v>6346</v>
      </c>
      <c r="F500" s="75" t="s">
        <v>2446</v>
      </c>
      <c r="G500" s="75" t="s">
        <v>6347</v>
      </c>
      <c r="H500" s="75" t="s">
        <v>2447</v>
      </c>
      <c r="I500" s="75" t="s">
        <v>2448</v>
      </c>
      <c r="J500" s="75" t="s">
        <v>6322</v>
      </c>
      <c r="K500" s="75" t="s">
        <v>2449</v>
      </c>
      <c r="L500" s="75" t="s">
        <v>313</v>
      </c>
      <c r="M500" s="75" t="s">
        <v>2450</v>
      </c>
      <c r="N500" s="75" t="s">
        <v>6628</v>
      </c>
      <c r="O500" s="75" t="s">
        <v>5973</v>
      </c>
      <c r="P500" s="75">
        <v>0</v>
      </c>
      <c r="Q500" s="75" t="s">
        <v>2451</v>
      </c>
      <c r="R500" s="75" t="s">
        <v>6627</v>
      </c>
      <c r="S500" s="177">
        <v>37970</v>
      </c>
      <c r="T500" s="182">
        <v>6979</v>
      </c>
      <c r="U500" s="182" t="s">
        <v>8013</v>
      </c>
      <c r="V500" s="181">
        <v>0</v>
      </c>
      <c r="W500" s="181">
        <v>38933448</v>
      </c>
      <c r="X500" s="178">
        <v>44408</v>
      </c>
      <c r="Y500" s="87" t="s">
        <v>7151</v>
      </c>
      <c r="Z500" s="87" t="s">
        <v>7152</v>
      </c>
      <c r="AA500" s="182" t="s">
        <v>213</v>
      </c>
    </row>
    <row r="501" spans="1:27" ht="15.75" customHeight="1" x14ac:dyDescent="0.2">
      <c r="A501" s="75" t="s">
        <v>8565</v>
      </c>
      <c r="B501" s="75">
        <v>738689003</v>
      </c>
      <c r="C501" s="75" t="s">
        <v>1410</v>
      </c>
      <c r="D501" s="75" t="s">
        <v>2445</v>
      </c>
      <c r="E501" s="75" t="s">
        <v>6346</v>
      </c>
      <c r="F501" s="75" t="s">
        <v>2446</v>
      </c>
      <c r="G501" s="75" t="s">
        <v>6347</v>
      </c>
      <c r="H501" s="75" t="s">
        <v>2447</v>
      </c>
      <c r="I501" s="75" t="s">
        <v>2448</v>
      </c>
      <c r="J501" s="75" t="s">
        <v>6322</v>
      </c>
      <c r="K501" s="75" t="s">
        <v>2449</v>
      </c>
      <c r="L501" s="75" t="s">
        <v>313</v>
      </c>
      <c r="M501" s="75" t="s">
        <v>2450</v>
      </c>
      <c r="N501" s="75" t="s">
        <v>6628</v>
      </c>
      <c r="O501" s="75" t="s">
        <v>5973</v>
      </c>
      <c r="P501" s="75">
        <v>0</v>
      </c>
      <c r="Q501" s="75" t="s">
        <v>2451</v>
      </c>
      <c r="R501" s="75" t="s">
        <v>6627</v>
      </c>
      <c r="S501" s="177">
        <v>37970</v>
      </c>
      <c r="T501" s="182">
        <v>6979</v>
      </c>
      <c r="U501" s="182" t="s">
        <v>8013</v>
      </c>
      <c r="V501" s="181">
        <v>298567772</v>
      </c>
      <c r="W501" s="181">
        <v>1476078980</v>
      </c>
      <c r="X501" s="178">
        <v>44408</v>
      </c>
      <c r="Y501" s="87" t="s">
        <v>7151</v>
      </c>
      <c r="Z501" s="87" t="s">
        <v>7152</v>
      </c>
      <c r="AA501" s="182" t="s">
        <v>7154</v>
      </c>
    </row>
    <row r="502" spans="1:27" ht="15.75" customHeight="1" x14ac:dyDescent="0.2">
      <c r="A502" s="75" t="s">
        <v>8565</v>
      </c>
      <c r="B502" s="75">
        <v>738689003</v>
      </c>
      <c r="C502" s="75" t="s">
        <v>1410</v>
      </c>
      <c r="D502" s="75" t="s">
        <v>2445</v>
      </c>
      <c r="E502" s="75" t="s">
        <v>6346</v>
      </c>
      <c r="F502" s="75" t="s">
        <v>2446</v>
      </c>
      <c r="G502" s="75" t="s">
        <v>6347</v>
      </c>
      <c r="H502" s="75" t="s">
        <v>2447</v>
      </c>
      <c r="I502" s="75" t="s">
        <v>2448</v>
      </c>
      <c r="J502" s="75" t="s">
        <v>6322</v>
      </c>
      <c r="K502" s="75" t="s">
        <v>2449</v>
      </c>
      <c r="L502" s="75" t="s">
        <v>313</v>
      </c>
      <c r="M502" s="75" t="s">
        <v>2450</v>
      </c>
      <c r="N502" s="75" t="s">
        <v>6628</v>
      </c>
      <c r="O502" s="75" t="s">
        <v>5973</v>
      </c>
      <c r="P502" s="75">
        <v>0</v>
      </c>
      <c r="Q502" s="75" t="s">
        <v>2451</v>
      </c>
      <c r="R502" s="75" t="s">
        <v>6627</v>
      </c>
      <c r="S502" s="177">
        <v>37970</v>
      </c>
      <c r="T502" s="182">
        <v>6979</v>
      </c>
      <c r="U502" s="182" t="s">
        <v>8013</v>
      </c>
      <c r="V502" s="181">
        <v>119269621</v>
      </c>
      <c r="W502" s="181">
        <v>528333586</v>
      </c>
      <c r="X502" s="178">
        <v>44408</v>
      </c>
      <c r="Y502" s="87" t="s">
        <v>7151</v>
      </c>
      <c r="Z502" s="87" t="s">
        <v>7152</v>
      </c>
      <c r="AA502" s="182" t="s">
        <v>7155</v>
      </c>
    </row>
    <row r="503" spans="1:27" ht="15.75" customHeight="1" x14ac:dyDescent="0.2">
      <c r="A503" s="75" t="s">
        <v>8565</v>
      </c>
      <c r="B503" s="75">
        <v>738689003</v>
      </c>
      <c r="C503" s="75" t="s">
        <v>1410</v>
      </c>
      <c r="D503" s="75" t="s">
        <v>2445</v>
      </c>
      <c r="E503" s="75" t="s">
        <v>6346</v>
      </c>
      <c r="F503" s="75" t="s">
        <v>2446</v>
      </c>
      <c r="G503" s="75" t="s">
        <v>6347</v>
      </c>
      <c r="H503" s="75" t="s">
        <v>2447</v>
      </c>
      <c r="I503" s="75" t="s">
        <v>2448</v>
      </c>
      <c r="J503" s="75" t="s">
        <v>6322</v>
      </c>
      <c r="K503" s="75" t="s">
        <v>2449</v>
      </c>
      <c r="L503" s="75" t="s">
        <v>313</v>
      </c>
      <c r="M503" s="75" t="s">
        <v>2450</v>
      </c>
      <c r="N503" s="75" t="s">
        <v>6628</v>
      </c>
      <c r="O503" s="75" t="s">
        <v>5973</v>
      </c>
      <c r="P503" s="75">
        <v>0</v>
      </c>
      <c r="Q503" s="75" t="s">
        <v>2451</v>
      </c>
      <c r="R503" s="75" t="s">
        <v>6627</v>
      </c>
      <c r="S503" s="177">
        <v>37970</v>
      </c>
      <c r="T503" s="182">
        <v>6979</v>
      </c>
      <c r="U503" s="182" t="s">
        <v>8013</v>
      </c>
      <c r="V503" s="181">
        <v>19457064</v>
      </c>
      <c r="W503" s="181">
        <v>84107562</v>
      </c>
      <c r="X503" s="178">
        <v>44408</v>
      </c>
      <c r="Y503" s="87" t="s">
        <v>7151</v>
      </c>
      <c r="Z503" s="87" t="s">
        <v>7152</v>
      </c>
      <c r="AA503" s="182" t="s">
        <v>7180</v>
      </c>
    </row>
    <row r="504" spans="1:27" ht="15.75" customHeight="1" x14ac:dyDescent="0.2">
      <c r="A504" s="75" t="s">
        <v>8565</v>
      </c>
      <c r="B504" s="75">
        <v>738689003</v>
      </c>
      <c r="C504" s="75" t="s">
        <v>1410</v>
      </c>
      <c r="D504" s="75" t="s">
        <v>2445</v>
      </c>
      <c r="E504" s="75" t="s">
        <v>6346</v>
      </c>
      <c r="F504" s="75" t="s">
        <v>2446</v>
      </c>
      <c r="G504" s="75" t="s">
        <v>6347</v>
      </c>
      <c r="H504" s="75" t="s">
        <v>2447</v>
      </c>
      <c r="I504" s="75" t="s">
        <v>2448</v>
      </c>
      <c r="J504" s="75" t="s">
        <v>6322</v>
      </c>
      <c r="K504" s="75" t="s">
        <v>2449</v>
      </c>
      <c r="L504" s="75" t="s">
        <v>313</v>
      </c>
      <c r="M504" s="75" t="s">
        <v>2450</v>
      </c>
      <c r="N504" s="75" t="s">
        <v>6628</v>
      </c>
      <c r="O504" s="75" t="s">
        <v>5973</v>
      </c>
      <c r="P504" s="75">
        <v>0</v>
      </c>
      <c r="Q504" s="75" t="s">
        <v>2451</v>
      </c>
      <c r="R504" s="75" t="s">
        <v>6627</v>
      </c>
      <c r="S504" s="177">
        <v>37970</v>
      </c>
      <c r="T504" s="182">
        <v>6979</v>
      </c>
      <c r="U504" s="182" t="s">
        <v>8013</v>
      </c>
      <c r="V504" s="181">
        <v>24911712</v>
      </c>
      <c r="W504" s="181">
        <v>216094257</v>
      </c>
      <c r="X504" s="178">
        <v>44408</v>
      </c>
      <c r="Y504" s="87" t="s">
        <v>7151</v>
      </c>
      <c r="Z504" s="87" t="s">
        <v>7152</v>
      </c>
      <c r="AA504" s="182" t="s">
        <v>149</v>
      </c>
    </row>
    <row r="505" spans="1:27" ht="15.75" customHeight="1" x14ac:dyDescent="0.2">
      <c r="A505" s="75" t="s">
        <v>8565</v>
      </c>
      <c r="B505" s="75">
        <v>738689003</v>
      </c>
      <c r="C505" s="75" t="s">
        <v>1410</v>
      </c>
      <c r="D505" s="75" t="s">
        <v>2445</v>
      </c>
      <c r="E505" s="75" t="s">
        <v>6346</v>
      </c>
      <c r="F505" s="75" t="s">
        <v>2446</v>
      </c>
      <c r="G505" s="75" t="s">
        <v>6347</v>
      </c>
      <c r="H505" s="75" t="s">
        <v>2447</v>
      </c>
      <c r="I505" s="75" t="s">
        <v>2448</v>
      </c>
      <c r="J505" s="75" t="s">
        <v>6322</v>
      </c>
      <c r="K505" s="75" t="s">
        <v>2449</v>
      </c>
      <c r="L505" s="75" t="s">
        <v>313</v>
      </c>
      <c r="M505" s="75" t="s">
        <v>2450</v>
      </c>
      <c r="N505" s="75" t="s">
        <v>6628</v>
      </c>
      <c r="O505" s="75" t="s">
        <v>5973</v>
      </c>
      <c r="P505" s="75">
        <v>0</v>
      </c>
      <c r="Q505" s="75" t="s">
        <v>2451</v>
      </c>
      <c r="R505" s="75" t="s">
        <v>6627</v>
      </c>
      <c r="S505" s="177">
        <v>37970</v>
      </c>
      <c r="T505" s="182">
        <v>6979</v>
      </c>
      <c r="U505" s="182" t="s">
        <v>8013</v>
      </c>
      <c r="V505" s="181">
        <v>10966709</v>
      </c>
      <c r="W505" s="181">
        <v>10966709</v>
      </c>
      <c r="X505" s="178">
        <v>44408</v>
      </c>
      <c r="Y505" s="87" t="s">
        <v>7151</v>
      </c>
      <c r="Z505" s="87" t="s">
        <v>7152</v>
      </c>
      <c r="AA505" s="182" t="s">
        <v>7223</v>
      </c>
    </row>
    <row r="506" spans="1:27" ht="15.75" customHeight="1" x14ac:dyDescent="0.2">
      <c r="A506" s="75" t="s">
        <v>8565</v>
      </c>
      <c r="B506" s="75">
        <v>738689003</v>
      </c>
      <c r="C506" s="75" t="s">
        <v>1410</v>
      </c>
      <c r="D506" s="75" t="s">
        <v>2445</v>
      </c>
      <c r="E506" s="75" t="s">
        <v>6346</v>
      </c>
      <c r="F506" s="75" t="s">
        <v>2446</v>
      </c>
      <c r="G506" s="75" t="s">
        <v>6347</v>
      </c>
      <c r="H506" s="75" t="s">
        <v>2447</v>
      </c>
      <c r="I506" s="75" t="s">
        <v>2448</v>
      </c>
      <c r="J506" s="75" t="s">
        <v>6322</v>
      </c>
      <c r="K506" s="75" t="s">
        <v>2449</v>
      </c>
      <c r="L506" s="75" t="s">
        <v>313</v>
      </c>
      <c r="M506" s="75" t="s">
        <v>2450</v>
      </c>
      <c r="N506" s="75" t="s">
        <v>6628</v>
      </c>
      <c r="O506" s="75" t="s">
        <v>5973</v>
      </c>
      <c r="P506" s="75">
        <v>0</v>
      </c>
      <c r="Q506" s="75" t="s">
        <v>2451</v>
      </c>
      <c r="R506" s="75" t="s">
        <v>6627</v>
      </c>
      <c r="S506" s="177">
        <v>37970</v>
      </c>
      <c r="T506" s="182">
        <v>6979</v>
      </c>
      <c r="U506" s="182" t="s">
        <v>8013</v>
      </c>
      <c r="V506" s="181">
        <v>3611736</v>
      </c>
      <c r="W506" s="181">
        <v>23711860</v>
      </c>
      <c r="X506" s="178">
        <v>44408</v>
      </c>
      <c r="Y506" s="87" t="s">
        <v>7151</v>
      </c>
      <c r="Z506" s="87" t="s">
        <v>7152</v>
      </c>
      <c r="AA506" s="182" t="s">
        <v>7183</v>
      </c>
    </row>
    <row r="507" spans="1:27" ht="15.75" customHeight="1" x14ac:dyDescent="0.2">
      <c r="A507" s="75" t="s">
        <v>8565</v>
      </c>
      <c r="B507" s="75">
        <v>738689003</v>
      </c>
      <c r="C507" s="75" t="s">
        <v>1410</v>
      </c>
      <c r="D507" s="75" t="s">
        <v>2445</v>
      </c>
      <c r="E507" s="75" t="s">
        <v>6346</v>
      </c>
      <c r="F507" s="75" t="s">
        <v>2446</v>
      </c>
      <c r="G507" s="75" t="s">
        <v>6347</v>
      </c>
      <c r="H507" s="75" t="s">
        <v>2447</v>
      </c>
      <c r="I507" s="75" t="s">
        <v>2448</v>
      </c>
      <c r="J507" s="75" t="s">
        <v>6322</v>
      </c>
      <c r="K507" s="75" t="s">
        <v>2449</v>
      </c>
      <c r="L507" s="75" t="s">
        <v>313</v>
      </c>
      <c r="M507" s="75" t="s">
        <v>2450</v>
      </c>
      <c r="N507" s="75" t="s">
        <v>6628</v>
      </c>
      <c r="O507" s="75" t="s">
        <v>5973</v>
      </c>
      <c r="P507" s="75">
        <v>0</v>
      </c>
      <c r="Q507" s="75" t="s">
        <v>2451</v>
      </c>
      <c r="R507" s="75" t="s">
        <v>6627</v>
      </c>
      <c r="S507" s="177">
        <v>37970</v>
      </c>
      <c r="T507" s="182">
        <v>6979</v>
      </c>
      <c r="U507" s="182" t="s">
        <v>8013</v>
      </c>
      <c r="V507" s="181">
        <v>95356235</v>
      </c>
      <c r="W507" s="181">
        <v>430397063</v>
      </c>
      <c r="X507" s="178">
        <v>44408</v>
      </c>
      <c r="Y507" s="87" t="s">
        <v>7151</v>
      </c>
      <c r="Z507" s="87" t="s">
        <v>7152</v>
      </c>
      <c r="AA507" s="182" t="s">
        <v>173</v>
      </c>
    </row>
    <row r="508" spans="1:27" ht="15.75" customHeight="1" x14ac:dyDescent="0.2">
      <c r="A508" s="75" t="s">
        <v>8565</v>
      </c>
      <c r="B508" s="75">
        <v>738689003</v>
      </c>
      <c r="C508" s="75" t="s">
        <v>1410</v>
      </c>
      <c r="D508" s="75" t="s">
        <v>2445</v>
      </c>
      <c r="E508" s="75" t="s">
        <v>6346</v>
      </c>
      <c r="F508" s="75" t="s">
        <v>2446</v>
      </c>
      <c r="G508" s="75" t="s">
        <v>6347</v>
      </c>
      <c r="H508" s="75" t="s">
        <v>2447</v>
      </c>
      <c r="I508" s="75" t="s">
        <v>2448</v>
      </c>
      <c r="J508" s="75" t="s">
        <v>6322</v>
      </c>
      <c r="K508" s="75" t="s">
        <v>2449</v>
      </c>
      <c r="L508" s="75" t="s">
        <v>313</v>
      </c>
      <c r="M508" s="75" t="s">
        <v>2450</v>
      </c>
      <c r="N508" s="75" t="s">
        <v>6628</v>
      </c>
      <c r="O508" s="75" t="s">
        <v>5973</v>
      </c>
      <c r="P508" s="75">
        <v>0</v>
      </c>
      <c r="Q508" s="75" t="s">
        <v>2451</v>
      </c>
      <c r="R508" s="75" t="s">
        <v>6627</v>
      </c>
      <c r="S508" s="177">
        <v>37970</v>
      </c>
      <c r="T508" s="182">
        <v>6979</v>
      </c>
      <c r="U508" s="182" t="s">
        <v>8013</v>
      </c>
      <c r="V508" s="181">
        <v>12397284</v>
      </c>
      <c r="W508" s="181">
        <v>82194267</v>
      </c>
      <c r="X508" s="178">
        <v>44408</v>
      </c>
      <c r="Y508" s="87" t="s">
        <v>7151</v>
      </c>
      <c r="Z508" s="87" t="s">
        <v>7152</v>
      </c>
      <c r="AA508" s="182" t="s">
        <v>7213</v>
      </c>
    </row>
    <row r="509" spans="1:27" ht="15.75" customHeight="1" x14ac:dyDescent="0.2">
      <c r="A509" s="75" t="s">
        <v>8565</v>
      </c>
      <c r="B509" s="75">
        <v>738689003</v>
      </c>
      <c r="C509" s="75" t="s">
        <v>1410</v>
      </c>
      <c r="D509" s="75" t="s">
        <v>2445</v>
      </c>
      <c r="E509" s="75" t="s">
        <v>6346</v>
      </c>
      <c r="F509" s="75" t="s">
        <v>2446</v>
      </c>
      <c r="G509" s="75" t="s">
        <v>6347</v>
      </c>
      <c r="H509" s="75" t="s">
        <v>2447</v>
      </c>
      <c r="I509" s="75" t="s">
        <v>2448</v>
      </c>
      <c r="J509" s="75" t="s">
        <v>6322</v>
      </c>
      <c r="K509" s="75" t="s">
        <v>2449</v>
      </c>
      <c r="L509" s="75" t="s">
        <v>313</v>
      </c>
      <c r="M509" s="75" t="s">
        <v>2450</v>
      </c>
      <c r="N509" s="75" t="s">
        <v>6628</v>
      </c>
      <c r="O509" s="75" t="s">
        <v>5973</v>
      </c>
      <c r="P509" s="75">
        <v>0</v>
      </c>
      <c r="Q509" s="75" t="s">
        <v>2451</v>
      </c>
      <c r="R509" s="75" t="s">
        <v>6627</v>
      </c>
      <c r="S509" s="177">
        <v>37970</v>
      </c>
      <c r="T509" s="182">
        <v>6979</v>
      </c>
      <c r="U509" s="182" t="s">
        <v>8013</v>
      </c>
      <c r="V509" s="181">
        <v>16033200</v>
      </c>
      <c r="W509" s="181">
        <v>56116200</v>
      </c>
      <c r="X509" s="178">
        <v>44408</v>
      </c>
      <c r="Y509" s="87" t="s">
        <v>7151</v>
      </c>
      <c r="Z509" s="87" t="s">
        <v>7152</v>
      </c>
      <c r="AA509" s="182" t="s">
        <v>7228</v>
      </c>
    </row>
    <row r="510" spans="1:27" ht="15.75" customHeight="1" x14ac:dyDescent="0.2">
      <c r="A510" s="75" t="s">
        <v>8565</v>
      </c>
      <c r="B510" s="75">
        <v>738689003</v>
      </c>
      <c r="C510" s="75" t="s">
        <v>1410</v>
      </c>
      <c r="D510" s="75" t="s">
        <v>2445</v>
      </c>
      <c r="E510" s="75" t="s">
        <v>6346</v>
      </c>
      <c r="F510" s="75" t="s">
        <v>2446</v>
      </c>
      <c r="G510" s="75" t="s">
        <v>6347</v>
      </c>
      <c r="H510" s="75" t="s">
        <v>2447</v>
      </c>
      <c r="I510" s="75" t="s">
        <v>2448</v>
      </c>
      <c r="J510" s="75" t="s">
        <v>6322</v>
      </c>
      <c r="K510" s="75" t="s">
        <v>2449</v>
      </c>
      <c r="L510" s="75" t="s">
        <v>313</v>
      </c>
      <c r="M510" s="75" t="s">
        <v>2450</v>
      </c>
      <c r="N510" s="75" t="s">
        <v>6628</v>
      </c>
      <c r="O510" s="75" t="s">
        <v>5973</v>
      </c>
      <c r="P510" s="75">
        <v>0</v>
      </c>
      <c r="Q510" s="75" t="s">
        <v>2451</v>
      </c>
      <c r="R510" s="75" t="s">
        <v>6627</v>
      </c>
      <c r="S510" s="177">
        <v>37970</v>
      </c>
      <c r="T510" s="182">
        <v>6979</v>
      </c>
      <c r="U510" s="182" t="s">
        <v>8013</v>
      </c>
      <c r="V510" s="181">
        <v>16033200</v>
      </c>
      <c r="W510" s="181">
        <v>56116200</v>
      </c>
      <c r="X510" s="178">
        <v>44408</v>
      </c>
      <c r="Y510" s="87" t="s">
        <v>7151</v>
      </c>
      <c r="Z510" s="87" t="s">
        <v>7152</v>
      </c>
      <c r="AA510" s="182" t="s">
        <v>7262</v>
      </c>
    </row>
    <row r="511" spans="1:27" ht="15.75" customHeight="1" x14ac:dyDescent="0.2">
      <c r="A511" s="75" t="s">
        <v>8565</v>
      </c>
      <c r="B511" s="75">
        <v>738689003</v>
      </c>
      <c r="C511" s="75" t="s">
        <v>1410</v>
      </c>
      <c r="D511" s="75" t="s">
        <v>2445</v>
      </c>
      <c r="E511" s="75" t="s">
        <v>6346</v>
      </c>
      <c r="F511" s="75" t="s">
        <v>2446</v>
      </c>
      <c r="G511" s="75" t="s">
        <v>6347</v>
      </c>
      <c r="H511" s="75" t="s">
        <v>2447</v>
      </c>
      <c r="I511" s="75" t="s">
        <v>2448</v>
      </c>
      <c r="J511" s="75" t="s">
        <v>6322</v>
      </c>
      <c r="K511" s="75" t="s">
        <v>2449</v>
      </c>
      <c r="L511" s="75" t="s">
        <v>313</v>
      </c>
      <c r="M511" s="75" t="s">
        <v>2450</v>
      </c>
      <c r="N511" s="75" t="s">
        <v>6628</v>
      </c>
      <c r="O511" s="75" t="s">
        <v>5973</v>
      </c>
      <c r="P511" s="75">
        <v>0</v>
      </c>
      <c r="Q511" s="75" t="s">
        <v>2451</v>
      </c>
      <c r="R511" s="75" t="s">
        <v>6627</v>
      </c>
      <c r="S511" s="177">
        <v>37970</v>
      </c>
      <c r="T511" s="182">
        <v>6979</v>
      </c>
      <c r="U511" s="182" t="s">
        <v>8013</v>
      </c>
      <c r="V511" s="181">
        <v>18460602</v>
      </c>
      <c r="W511" s="181">
        <v>73294146</v>
      </c>
      <c r="X511" s="178">
        <v>44408</v>
      </c>
      <c r="Y511" s="87" t="s">
        <v>7151</v>
      </c>
      <c r="Z511" s="87" t="s">
        <v>7152</v>
      </c>
      <c r="AA511" s="182" t="s">
        <v>7164</v>
      </c>
    </row>
    <row r="512" spans="1:27" ht="15.75" customHeight="1" x14ac:dyDescent="0.2">
      <c r="A512" s="75" t="s">
        <v>8565</v>
      </c>
      <c r="B512" s="75">
        <v>738689003</v>
      </c>
      <c r="C512" s="75" t="s">
        <v>1410</v>
      </c>
      <c r="D512" s="75" t="s">
        <v>2445</v>
      </c>
      <c r="E512" s="75" t="s">
        <v>6346</v>
      </c>
      <c r="F512" s="75" t="s">
        <v>2446</v>
      </c>
      <c r="G512" s="75" t="s">
        <v>6347</v>
      </c>
      <c r="H512" s="75" t="s">
        <v>2447</v>
      </c>
      <c r="I512" s="75" t="s">
        <v>2448</v>
      </c>
      <c r="J512" s="75" t="s">
        <v>6322</v>
      </c>
      <c r="K512" s="75" t="s">
        <v>2449</v>
      </c>
      <c r="L512" s="75" t="s">
        <v>313</v>
      </c>
      <c r="M512" s="75" t="s">
        <v>2450</v>
      </c>
      <c r="N512" s="75" t="s">
        <v>6628</v>
      </c>
      <c r="O512" s="75" t="s">
        <v>5973</v>
      </c>
      <c r="P512" s="75">
        <v>0</v>
      </c>
      <c r="Q512" s="75" t="s">
        <v>2451</v>
      </c>
      <c r="R512" s="75" t="s">
        <v>6627</v>
      </c>
      <c r="S512" s="177">
        <v>37970</v>
      </c>
      <c r="T512" s="182">
        <v>6979</v>
      </c>
      <c r="U512" s="182" t="s">
        <v>8013</v>
      </c>
      <c r="V512" s="181">
        <v>12024900</v>
      </c>
      <c r="W512" s="181">
        <v>101490155</v>
      </c>
      <c r="X512" s="178">
        <v>44408</v>
      </c>
      <c r="Y512" s="87" t="s">
        <v>7151</v>
      </c>
      <c r="Z512" s="87" t="s">
        <v>7152</v>
      </c>
      <c r="AA512" s="182" t="s">
        <v>7191</v>
      </c>
    </row>
    <row r="513" spans="1:27" ht="15.75" customHeight="1" x14ac:dyDescent="0.2">
      <c r="A513" s="75" t="s">
        <v>8565</v>
      </c>
      <c r="B513" s="75">
        <v>738689003</v>
      </c>
      <c r="C513" s="75" t="s">
        <v>1410</v>
      </c>
      <c r="D513" s="75" t="s">
        <v>2445</v>
      </c>
      <c r="E513" s="75" t="s">
        <v>6346</v>
      </c>
      <c r="F513" s="75" t="s">
        <v>2446</v>
      </c>
      <c r="G513" s="75" t="s">
        <v>6347</v>
      </c>
      <c r="H513" s="75" t="s">
        <v>2447</v>
      </c>
      <c r="I513" s="75" t="s">
        <v>2448</v>
      </c>
      <c r="J513" s="75" t="s">
        <v>6322</v>
      </c>
      <c r="K513" s="75" t="s">
        <v>2449</v>
      </c>
      <c r="L513" s="75" t="s">
        <v>313</v>
      </c>
      <c r="M513" s="75" t="s">
        <v>2450</v>
      </c>
      <c r="N513" s="75" t="s">
        <v>6628</v>
      </c>
      <c r="O513" s="75" t="s">
        <v>5973</v>
      </c>
      <c r="P513" s="75">
        <v>0</v>
      </c>
      <c r="Q513" s="75" t="s">
        <v>2451</v>
      </c>
      <c r="R513" s="75" t="s">
        <v>6627</v>
      </c>
      <c r="S513" s="177">
        <v>37970</v>
      </c>
      <c r="T513" s="182">
        <v>6979</v>
      </c>
      <c r="U513" s="182" t="s">
        <v>8013</v>
      </c>
      <c r="V513" s="181">
        <v>36763261</v>
      </c>
      <c r="W513" s="181">
        <v>173032634</v>
      </c>
      <c r="X513" s="178">
        <v>44408</v>
      </c>
      <c r="Y513" s="87" t="s">
        <v>7151</v>
      </c>
      <c r="Z513" s="87" t="s">
        <v>7152</v>
      </c>
      <c r="AA513" s="182" t="s">
        <v>7248</v>
      </c>
    </row>
    <row r="514" spans="1:27" ht="15.75" customHeight="1" x14ac:dyDescent="0.2">
      <c r="A514" s="75" t="s">
        <v>8565</v>
      </c>
      <c r="B514" s="75">
        <v>738689003</v>
      </c>
      <c r="C514" s="75" t="s">
        <v>1410</v>
      </c>
      <c r="D514" s="75" t="s">
        <v>2445</v>
      </c>
      <c r="E514" s="75" t="s">
        <v>6346</v>
      </c>
      <c r="F514" s="75" t="s">
        <v>2446</v>
      </c>
      <c r="G514" s="75" t="s">
        <v>6347</v>
      </c>
      <c r="H514" s="75" t="s">
        <v>2447</v>
      </c>
      <c r="I514" s="75" t="s">
        <v>2448</v>
      </c>
      <c r="J514" s="75" t="s">
        <v>6322</v>
      </c>
      <c r="K514" s="75" t="s">
        <v>2449</v>
      </c>
      <c r="L514" s="75" t="s">
        <v>313</v>
      </c>
      <c r="M514" s="75" t="s">
        <v>2450</v>
      </c>
      <c r="N514" s="75" t="s">
        <v>6628</v>
      </c>
      <c r="O514" s="75" t="s">
        <v>5973</v>
      </c>
      <c r="P514" s="75">
        <v>0</v>
      </c>
      <c r="Q514" s="75" t="s">
        <v>2451</v>
      </c>
      <c r="R514" s="75" t="s">
        <v>6627</v>
      </c>
      <c r="S514" s="177">
        <v>37970</v>
      </c>
      <c r="T514" s="182">
        <v>6979</v>
      </c>
      <c r="U514" s="182" t="s">
        <v>8013</v>
      </c>
      <c r="V514" s="181">
        <v>8048131</v>
      </c>
      <c r="W514" s="181">
        <v>77474463</v>
      </c>
      <c r="X514" s="178">
        <v>44408</v>
      </c>
      <c r="Y514" s="87" t="s">
        <v>7151</v>
      </c>
      <c r="Z514" s="87" t="s">
        <v>7152</v>
      </c>
      <c r="AA514" s="182" t="s">
        <v>7303</v>
      </c>
    </row>
    <row r="515" spans="1:27" ht="15.75" customHeight="1" x14ac:dyDescent="0.2">
      <c r="A515" s="75" t="s">
        <v>8565</v>
      </c>
      <c r="B515" s="75">
        <v>738689003</v>
      </c>
      <c r="C515" s="75" t="s">
        <v>1410</v>
      </c>
      <c r="D515" s="75" t="s">
        <v>2445</v>
      </c>
      <c r="E515" s="75" t="s">
        <v>6346</v>
      </c>
      <c r="F515" s="75" t="s">
        <v>2446</v>
      </c>
      <c r="G515" s="75" t="s">
        <v>6347</v>
      </c>
      <c r="H515" s="75" t="s">
        <v>2447</v>
      </c>
      <c r="I515" s="75" t="s">
        <v>2448</v>
      </c>
      <c r="J515" s="75" t="s">
        <v>6322</v>
      </c>
      <c r="K515" s="75" t="s">
        <v>2449</v>
      </c>
      <c r="L515" s="75" t="s">
        <v>313</v>
      </c>
      <c r="M515" s="75" t="s">
        <v>2450</v>
      </c>
      <c r="N515" s="75" t="s">
        <v>6628</v>
      </c>
      <c r="O515" s="75" t="s">
        <v>5973</v>
      </c>
      <c r="P515" s="75">
        <v>0</v>
      </c>
      <c r="Q515" s="75" t="s">
        <v>2451</v>
      </c>
      <c r="R515" s="75" t="s">
        <v>6627</v>
      </c>
      <c r="S515" s="177">
        <v>37970</v>
      </c>
      <c r="T515" s="182">
        <v>6979</v>
      </c>
      <c r="U515" s="182" t="s">
        <v>8013</v>
      </c>
      <c r="V515" s="181">
        <v>6591819</v>
      </c>
      <c r="W515" s="181">
        <v>44178003</v>
      </c>
      <c r="X515" s="178">
        <v>44408</v>
      </c>
      <c r="Y515" s="87" t="s">
        <v>7151</v>
      </c>
      <c r="Z515" s="87" t="s">
        <v>7152</v>
      </c>
      <c r="AA515" s="182" t="s">
        <v>7317</v>
      </c>
    </row>
    <row r="516" spans="1:27" ht="15.75" customHeight="1" x14ac:dyDescent="0.2">
      <c r="A516" s="75" t="s">
        <v>8565</v>
      </c>
      <c r="B516" s="75">
        <v>738689003</v>
      </c>
      <c r="C516" s="75" t="s">
        <v>1410</v>
      </c>
      <c r="D516" s="75" t="s">
        <v>2445</v>
      </c>
      <c r="E516" s="75" t="s">
        <v>6346</v>
      </c>
      <c r="F516" s="75" t="s">
        <v>2446</v>
      </c>
      <c r="G516" s="75" t="s">
        <v>6347</v>
      </c>
      <c r="H516" s="75" t="s">
        <v>2447</v>
      </c>
      <c r="I516" s="75" t="s">
        <v>2448</v>
      </c>
      <c r="J516" s="75" t="s">
        <v>6322</v>
      </c>
      <c r="K516" s="75" t="s">
        <v>2449</v>
      </c>
      <c r="L516" s="75" t="s">
        <v>313</v>
      </c>
      <c r="M516" s="75" t="s">
        <v>2450</v>
      </c>
      <c r="N516" s="75" t="s">
        <v>6628</v>
      </c>
      <c r="O516" s="75" t="s">
        <v>5973</v>
      </c>
      <c r="P516" s="75">
        <v>0</v>
      </c>
      <c r="Q516" s="75" t="s">
        <v>2451</v>
      </c>
      <c r="R516" s="75" t="s">
        <v>6627</v>
      </c>
      <c r="S516" s="177">
        <v>37970</v>
      </c>
      <c r="T516" s="182">
        <v>6979</v>
      </c>
      <c r="U516" s="182" t="s">
        <v>8013</v>
      </c>
      <c r="V516" s="181">
        <v>12024900</v>
      </c>
      <c r="W516" s="181">
        <v>105017460</v>
      </c>
      <c r="X516" s="178">
        <v>44408</v>
      </c>
      <c r="Y516" s="87" t="s">
        <v>7151</v>
      </c>
      <c r="Z516" s="87" t="s">
        <v>7152</v>
      </c>
      <c r="AA516" s="182" t="s">
        <v>71</v>
      </c>
    </row>
    <row r="517" spans="1:27" ht="15.75" customHeight="1" x14ac:dyDescent="0.2">
      <c r="A517" s="75" t="s">
        <v>8565</v>
      </c>
      <c r="B517" s="75">
        <v>738689003</v>
      </c>
      <c r="C517" s="75" t="s">
        <v>1410</v>
      </c>
      <c r="D517" s="75" t="s">
        <v>2445</v>
      </c>
      <c r="E517" s="75" t="s">
        <v>6346</v>
      </c>
      <c r="F517" s="75" t="s">
        <v>2446</v>
      </c>
      <c r="G517" s="75" t="s">
        <v>6347</v>
      </c>
      <c r="H517" s="75" t="s">
        <v>2447</v>
      </c>
      <c r="I517" s="75" t="s">
        <v>2448</v>
      </c>
      <c r="J517" s="75" t="s">
        <v>6322</v>
      </c>
      <c r="K517" s="75" t="s">
        <v>2449</v>
      </c>
      <c r="L517" s="75" t="s">
        <v>313</v>
      </c>
      <c r="M517" s="75" t="s">
        <v>2450</v>
      </c>
      <c r="N517" s="75" t="s">
        <v>6628</v>
      </c>
      <c r="O517" s="75" t="s">
        <v>5973</v>
      </c>
      <c r="P517" s="75">
        <v>0</v>
      </c>
      <c r="Q517" s="75" t="s">
        <v>2451</v>
      </c>
      <c r="R517" s="75" t="s">
        <v>6627</v>
      </c>
      <c r="S517" s="177">
        <v>37970</v>
      </c>
      <c r="T517" s="182">
        <v>6979</v>
      </c>
      <c r="U517" s="182" t="s">
        <v>8013</v>
      </c>
      <c r="V517" s="181">
        <v>13467888</v>
      </c>
      <c r="W517" s="181">
        <v>52749228</v>
      </c>
      <c r="X517" s="178">
        <v>44408</v>
      </c>
      <c r="Y517" s="87" t="s">
        <v>7151</v>
      </c>
      <c r="Z517" s="87" t="s">
        <v>7152</v>
      </c>
      <c r="AA517" s="182" t="s">
        <v>7195</v>
      </c>
    </row>
    <row r="518" spans="1:27" ht="15.75" customHeight="1" x14ac:dyDescent="0.2">
      <c r="A518" s="75" t="s">
        <v>8565</v>
      </c>
      <c r="B518" s="75">
        <v>738689003</v>
      </c>
      <c r="C518" s="75" t="s">
        <v>1410</v>
      </c>
      <c r="D518" s="75" t="s">
        <v>2445</v>
      </c>
      <c r="E518" s="75" t="s">
        <v>6346</v>
      </c>
      <c r="F518" s="75" t="s">
        <v>2446</v>
      </c>
      <c r="G518" s="75" t="s">
        <v>6347</v>
      </c>
      <c r="H518" s="75" t="s">
        <v>2447</v>
      </c>
      <c r="I518" s="75" t="s">
        <v>2448</v>
      </c>
      <c r="J518" s="75" t="s">
        <v>6322</v>
      </c>
      <c r="K518" s="75" t="s">
        <v>2449</v>
      </c>
      <c r="L518" s="75" t="s">
        <v>313</v>
      </c>
      <c r="M518" s="75" t="s">
        <v>2450</v>
      </c>
      <c r="N518" s="75" t="s">
        <v>6628</v>
      </c>
      <c r="O518" s="75" t="s">
        <v>5973</v>
      </c>
      <c r="P518" s="75">
        <v>0</v>
      </c>
      <c r="Q518" s="75" t="s">
        <v>2451</v>
      </c>
      <c r="R518" s="75" t="s">
        <v>6627</v>
      </c>
      <c r="S518" s="177">
        <v>37970</v>
      </c>
      <c r="T518" s="182">
        <v>6979</v>
      </c>
      <c r="U518" s="182" t="s">
        <v>8013</v>
      </c>
      <c r="V518" s="181">
        <v>5496120</v>
      </c>
      <c r="W518" s="181">
        <v>33290821</v>
      </c>
      <c r="X518" s="178">
        <v>44408</v>
      </c>
      <c r="Y518" s="87" t="s">
        <v>7151</v>
      </c>
      <c r="Z518" s="87" t="s">
        <v>7152</v>
      </c>
      <c r="AA518" s="182" t="s">
        <v>7197</v>
      </c>
    </row>
    <row r="519" spans="1:27" ht="15.75" customHeight="1" x14ac:dyDescent="0.2">
      <c r="A519" s="75" t="s">
        <v>8565</v>
      </c>
      <c r="B519" s="75">
        <v>738689003</v>
      </c>
      <c r="C519" s="75" t="s">
        <v>1410</v>
      </c>
      <c r="D519" s="75" t="s">
        <v>2445</v>
      </c>
      <c r="E519" s="75" t="s">
        <v>6346</v>
      </c>
      <c r="F519" s="75" t="s">
        <v>2446</v>
      </c>
      <c r="G519" s="75" t="s">
        <v>6347</v>
      </c>
      <c r="H519" s="75" t="s">
        <v>2447</v>
      </c>
      <c r="I519" s="75" t="s">
        <v>2448</v>
      </c>
      <c r="J519" s="75" t="s">
        <v>6322</v>
      </c>
      <c r="K519" s="75" t="s">
        <v>2449</v>
      </c>
      <c r="L519" s="75" t="s">
        <v>313</v>
      </c>
      <c r="M519" s="75" t="s">
        <v>2450</v>
      </c>
      <c r="N519" s="75" t="s">
        <v>6628</v>
      </c>
      <c r="O519" s="75" t="s">
        <v>5973</v>
      </c>
      <c r="P519" s="75">
        <v>0</v>
      </c>
      <c r="Q519" s="75" t="s">
        <v>2451</v>
      </c>
      <c r="R519" s="75" t="s">
        <v>6627</v>
      </c>
      <c r="S519" s="177">
        <v>37970</v>
      </c>
      <c r="T519" s="182">
        <v>6979</v>
      </c>
      <c r="U519" s="182" t="s">
        <v>8013</v>
      </c>
      <c r="V519" s="181">
        <v>22968851</v>
      </c>
      <c r="W519" s="181">
        <v>107264959</v>
      </c>
      <c r="X519" s="178">
        <v>44408</v>
      </c>
      <c r="Y519" s="87" t="s">
        <v>7151</v>
      </c>
      <c r="Z519" s="87" t="s">
        <v>7152</v>
      </c>
      <c r="AA519" s="182" t="s">
        <v>7235</v>
      </c>
    </row>
    <row r="520" spans="1:27" ht="15.75" customHeight="1" x14ac:dyDescent="0.2">
      <c r="A520" s="75" t="s">
        <v>8565</v>
      </c>
      <c r="B520" s="75">
        <v>738689003</v>
      </c>
      <c r="C520" s="75" t="s">
        <v>1410</v>
      </c>
      <c r="D520" s="75" t="s">
        <v>2445</v>
      </c>
      <c r="E520" s="75" t="s">
        <v>6346</v>
      </c>
      <c r="F520" s="75" t="s">
        <v>2446</v>
      </c>
      <c r="G520" s="75" t="s">
        <v>6347</v>
      </c>
      <c r="H520" s="75" t="s">
        <v>2447</v>
      </c>
      <c r="I520" s="75" t="s">
        <v>2448</v>
      </c>
      <c r="J520" s="75" t="s">
        <v>6322</v>
      </c>
      <c r="K520" s="75" t="s">
        <v>2449</v>
      </c>
      <c r="L520" s="75" t="s">
        <v>313</v>
      </c>
      <c r="M520" s="75" t="s">
        <v>2450</v>
      </c>
      <c r="N520" s="75" t="s">
        <v>6628</v>
      </c>
      <c r="O520" s="75" t="s">
        <v>5973</v>
      </c>
      <c r="P520" s="75">
        <v>0</v>
      </c>
      <c r="Q520" s="75" t="s">
        <v>2451</v>
      </c>
      <c r="R520" s="75" t="s">
        <v>6627</v>
      </c>
      <c r="S520" s="177">
        <v>37970</v>
      </c>
      <c r="T520" s="182">
        <v>6979</v>
      </c>
      <c r="U520" s="182" t="s">
        <v>8013</v>
      </c>
      <c r="V520" s="181">
        <v>19560159</v>
      </c>
      <c r="W520" s="181">
        <v>129758295</v>
      </c>
      <c r="X520" s="178">
        <v>44408</v>
      </c>
      <c r="Y520" s="87" t="s">
        <v>7151</v>
      </c>
      <c r="Z520" s="87" t="s">
        <v>7152</v>
      </c>
      <c r="AA520" s="182" t="s">
        <v>7217</v>
      </c>
    </row>
    <row r="521" spans="1:27" ht="15.75" customHeight="1" x14ac:dyDescent="0.2">
      <c r="A521" s="75" t="s">
        <v>8565</v>
      </c>
      <c r="B521" s="75">
        <v>738689003</v>
      </c>
      <c r="C521" s="75" t="s">
        <v>1410</v>
      </c>
      <c r="D521" s="75" t="s">
        <v>2445</v>
      </c>
      <c r="E521" s="75" t="s">
        <v>6346</v>
      </c>
      <c r="F521" s="75" t="s">
        <v>2446</v>
      </c>
      <c r="G521" s="75" t="s">
        <v>6347</v>
      </c>
      <c r="H521" s="75" t="s">
        <v>2447</v>
      </c>
      <c r="I521" s="75" t="s">
        <v>2448</v>
      </c>
      <c r="J521" s="75" t="s">
        <v>6322</v>
      </c>
      <c r="K521" s="75" t="s">
        <v>2449</v>
      </c>
      <c r="L521" s="75" t="s">
        <v>313</v>
      </c>
      <c r="M521" s="75" t="s">
        <v>2450</v>
      </c>
      <c r="N521" s="75" t="s">
        <v>6628</v>
      </c>
      <c r="O521" s="75" t="s">
        <v>5973</v>
      </c>
      <c r="P521" s="75">
        <v>0</v>
      </c>
      <c r="Q521" s="75" t="s">
        <v>2451</v>
      </c>
      <c r="R521" s="75" t="s">
        <v>6627</v>
      </c>
      <c r="S521" s="177">
        <v>37970</v>
      </c>
      <c r="T521" s="182">
        <v>6979</v>
      </c>
      <c r="U521" s="182" t="s">
        <v>8013</v>
      </c>
      <c r="V521" s="181">
        <v>17874432</v>
      </c>
      <c r="W521" s="181">
        <v>120121024</v>
      </c>
      <c r="X521" s="178">
        <v>44408</v>
      </c>
      <c r="Y521" s="87" t="s">
        <v>7151</v>
      </c>
      <c r="Z521" s="87" t="s">
        <v>7152</v>
      </c>
      <c r="AA521" s="182" t="s">
        <v>7268</v>
      </c>
    </row>
    <row r="522" spans="1:27" ht="15.75" customHeight="1" x14ac:dyDescent="0.2">
      <c r="A522" s="75" t="s">
        <v>8565</v>
      </c>
      <c r="B522" s="75">
        <v>738689003</v>
      </c>
      <c r="C522" s="75" t="s">
        <v>1410</v>
      </c>
      <c r="D522" s="75" t="s">
        <v>2445</v>
      </c>
      <c r="E522" s="75" t="s">
        <v>6346</v>
      </c>
      <c r="F522" s="75" t="s">
        <v>2446</v>
      </c>
      <c r="G522" s="75" t="s">
        <v>6347</v>
      </c>
      <c r="H522" s="75" t="s">
        <v>2447</v>
      </c>
      <c r="I522" s="75" t="s">
        <v>2448</v>
      </c>
      <c r="J522" s="75" t="s">
        <v>6322</v>
      </c>
      <c r="K522" s="75" t="s">
        <v>2449</v>
      </c>
      <c r="L522" s="75" t="s">
        <v>313</v>
      </c>
      <c r="M522" s="75" t="s">
        <v>2450</v>
      </c>
      <c r="N522" s="75" t="s">
        <v>6628</v>
      </c>
      <c r="O522" s="75" t="s">
        <v>5973</v>
      </c>
      <c r="P522" s="75">
        <v>0</v>
      </c>
      <c r="Q522" s="75" t="s">
        <v>2451</v>
      </c>
      <c r="R522" s="75" t="s">
        <v>6627</v>
      </c>
      <c r="S522" s="177">
        <v>37970</v>
      </c>
      <c r="T522" s="182">
        <v>6979</v>
      </c>
      <c r="U522" s="182" t="s">
        <v>8013</v>
      </c>
      <c r="V522" s="181">
        <v>58512298</v>
      </c>
      <c r="W522" s="181">
        <v>476932703</v>
      </c>
      <c r="X522" s="178">
        <v>44408</v>
      </c>
      <c r="Y522" s="87" t="s">
        <v>7151</v>
      </c>
      <c r="Z522" s="87" t="s">
        <v>7152</v>
      </c>
      <c r="AA522" s="182" t="s">
        <v>183</v>
      </c>
    </row>
    <row r="523" spans="1:27" ht="15.75" customHeight="1" x14ac:dyDescent="0.2">
      <c r="A523" s="75" t="s">
        <v>8565</v>
      </c>
      <c r="B523" s="75">
        <v>738689003</v>
      </c>
      <c r="C523" s="75" t="s">
        <v>1410</v>
      </c>
      <c r="D523" s="75" t="s">
        <v>2445</v>
      </c>
      <c r="E523" s="75" t="s">
        <v>6346</v>
      </c>
      <c r="F523" s="75" t="s">
        <v>2446</v>
      </c>
      <c r="G523" s="75" t="s">
        <v>6347</v>
      </c>
      <c r="H523" s="75" t="s">
        <v>2447</v>
      </c>
      <c r="I523" s="75" t="s">
        <v>2448</v>
      </c>
      <c r="J523" s="75" t="s">
        <v>6322</v>
      </c>
      <c r="K523" s="75" t="s">
        <v>2449</v>
      </c>
      <c r="L523" s="75" t="s">
        <v>313</v>
      </c>
      <c r="M523" s="75" t="s">
        <v>2450</v>
      </c>
      <c r="N523" s="75" t="s">
        <v>6628</v>
      </c>
      <c r="O523" s="75" t="s">
        <v>5973</v>
      </c>
      <c r="P523" s="75">
        <v>0</v>
      </c>
      <c r="Q523" s="75" t="s">
        <v>2451</v>
      </c>
      <c r="R523" s="75" t="s">
        <v>6627</v>
      </c>
      <c r="S523" s="177">
        <v>37970</v>
      </c>
      <c r="T523" s="182">
        <v>6979</v>
      </c>
      <c r="U523" s="182" t="s">
        <v>8013</v>
      </c>
      <c r="V523" s="181">
        <v>101445108</v>
      </c>
      <c r="W523" s="181">
        <v>443363546</v>
      </c>
      <c r="X523" s="178">
        <v>44408</v>
      </c>
      <c r="Y523" s="87" t="s">
        <v>7151</v>
      </c>
      <c r="Z523" s="87" t="s">
        <v>7152</v>
      </c>
      <c r="AA523" s="182" t="s">
        <v>7207</v>
      </c>
    </row>
    <row r="524" spans="1:27" ht="15.75" customHeight="1" x14ac:dyDescent="0.2">
      <c r="A524" s="75" t="s">
        <v>8565</v>
      </c>
      <c r="B524" s="75">
        <v>738689003</v>
      </c>
      <c r="C524" s="75" t="s">
        <v>1410</v>
      </c>
      <c r="D524" s="75" t="s">
        <v>2445</v>
      </c>
      <c r="E524" s="75" t="s">
        <v>6346</v>
      </c>
      <c r="F524" s="75" t="s">
        <v>2446</v>
      </c>
      <c r="G524" s="75" t="s">
        <v>6347</v>
      </c>
      <c r="H524" s="75" t="s">
        <v>2447</v>
      </c>
      <c r="I524" s="75" t="s">
        <v>2448</v>
      </c>
      <c r="J524" s="75" t="s">
        <v>6322</v>
      </c>
      <c r="K524" s="75" t="s">
        <v>2449</v>
      </c>
      <c r="L524" s="75" t="s">
        <v>313</v>
      </c>
      <c r="M524" s="75" t="s">
        <v>2450</v>
      </c>
      <c r="N524" s="75" t="s">
        <v>6628</v>
      </c>
      <c r="O524" s="75" t="s">
        <v>5973</v>
      </c>
      <c r="P524" s="75">
        <v>0</v>
      </c>
      <c r="Q524" s="75" t="s">
        <v>2451</v>
      </c>
      <c r="R524" s="75" t="s">
        <v>6627</v>
      </c>
      <c r="S524" s="177">
        <v>37970</v>
      </c>
      <c r="T524" s="182">
        <v>6979</v>
      </c>
      <c r="U524" s="182" t="s">
        <v>8013</v>
      </c>
      <c r="V524" s="181">
        <v>0</v>
      </c>
      <c r="W524" s="181">
        <v>4382408</v>
      </c>
      <c r="X524" s="178">
        <v>44408</v>
      </c>
      <c r="Y524" s="87" t="s">
        <v>7151</v>
      </c>
      <c r="Z524" s="87" t="s">
        <v>7152</v>
      </c>
      <c r="AA524" s="182" t="s">
        <v>7160</v>
      </c>
    </row>
    <row r="525" spans="1:27" ht="15.75" customHeight="1" x14ac:dyDescent="0.2">
      <c r="A525" s="75" t="s">
        <v>8565</v>
      </c>
      <c r="B525" s="75">
        <v>738689003</v>
      </c>
      <c r="C525" s="75" t="s">
        <v>1410</v>
      </c>
      <c r="D525" s="75" t="s">
        <v>2445</v>
      </c>
      <c r="E525" s="75" t="s">
        <v>6346</v>
      </c>
      <c r="F525" s="75" t="s">
        <v>2446</v>
      </c>
      <c r="G525" s="75" t="s">
        <v>6347</v>
      </c>
      <c r="H525" s="75" t="s">
        <v>2447</v>
      </c>
      <c r="I525" s="75" t="s">
        <v>2448</v>
      </c>
      <c r="J525" s="75" t="s">
        <v>6322</v>
      </c>
      <c r="K525" s="75" t="s">
        <v>2449</v>
      </c>
      <c r="L525" s="75" t="s">
        <v>313</v>
      </c>
      <c r="M525" s="75" t="s">
        <v>2450</v>
      </c>
      <c r="N525" s="75" t="s">
        <v>6628</v>
      </c>
      <c r="O525" s="75" t="s">
        <v>5973</v>
      </c>
      <c r="P525" s="75">
        <v>0</v>
      </c>
      <c r="Q525" s="75" t="s">
        <v>2451</v>
      </c>
      <c r="R525" s="75" t="s">
        <v>6627</v>
      </c>
      <c r="S525" s="177">
        <v>37970</v>
      </c>
      <c r="T525" s="182">
        <v>6979</v>
      </c>
      <c r="U525" s="182" t="s">
        <v>8013</v>
      </c>
      <c r="V525" s="181">
        <v>9245348</v>
      </c>
      <c r="W525" s="181">
        <v>31660970</v>
      </c>
      <c r="X525" s="178">
        <v>44408</v>
      </c>
      <c r="Y525" s="87" t="s">
        <v>7151</v>
      </c>
      <c r="Z525" s="87" t="s">
        <v>7152</v>
      </c>
      <c r="AA525" s="182" t="s">
        <v>7208</v>
      </c>
    </row>
    <row r="526" spans="1:27" ht="15.75" customHeight="1" x14ac:dyDescent="0.2">
      <c r="A526" s="75" t="s">
        <v>8565</v>
      </c>
      <c r="B526" s="75">
        <v>738689003</v>
      </c>
      <c r="C526" s="75" t="s">
        <v>1410</v>
      </c>
      <c r="D526" s="75" t="s">
        <v>2445</v>
      </c>
      <c r="E526" s="75" t="s">
        <v>6346</v>
      </c>
      <c r="F526" s="75" t="s">
        <v>2446</v>
      </c>
      <c r="G526" s="75" t="s">
        <v>6347</v>
      </c>
      <c r="H526" s="75" t="s">
        <v>2447</v>
      </c>
      <c r="I526" s="75" t="s">
        <v>2448</v>
      </c>
      <c r="J526" s="75" t="s">
        <v>6322</v>
      </c>
      <c r="K526" s="75" t="s">
        <v>2449</v>
      </c>
      <c r="L526" s="75" t="s">
        <v>313</v>
      </c>
      <c r="M526" s="75" t="s">
        <v>2450</v>
      </c>
      <c r="N526" s="75" t="s">
        <v>6628</v>
      </c>
      <c r="O526" s="75" t="s">
        <v>5973</v>
      </c>
      <c r="P526" s="75">
        <v>0</v>
      </c>
      <c r="Q526" s="75" t="s">
        <v>2451</v>
      </c>
      <c r="R526" s="75" t="s">
        <v>6627</v>
      </c>
      <c r="S526" s="177">
        <v>37970</v>
      </c>
      <c r="T526" s="182">
        <v>6979</v>
      </c>
      <c r="U526" s="182" t="s">
        <v>8013</v>
      </c>
      <c r="V526" s="181">
        <v>12624251</v>
      </c>
      <c r="W526" s="181">
        <v>65973941</v>
      </c>
      <c r="X526" s="178">
        <v>44408</v>
      </c>
      <c r="Y526" s="87" t="s">
        <v>7151</v>
      </c>
      <c r="Z526" s="87" t="s">
        <v>7152</v>
      </c>
      <c r="AA526" s="182" t="s">
        <v>8188</v>
      </c>
    </row>
    <row r="527" spans="1:27" ht="15.75" customHeight="1" x14ac:dyDescent="0.2">
      <c r="A527" s="75" t="s">
        <v>8593</v>
      </c>
      <c r="B527" s="75">
        <v>692307003</v>
      </c>
      <c r="C527" s="75" t="s">
        <v>2558</v>
      </c>
      <c r="D527" s="75" t="s">
        <v>2575</v>
      </c>
      <c r="E527" s="75" t="s">
        <v>26</v>
      </c>
      <c r="F527" s="75" t="s">
        <v>2576</v>
      </c>
      <c r="G527" s="75" t="s">
        <v>28</v>
      </c>
      <c r="H527" s="75">
        <v>0</v>
      </c>
      <c r="I527" s="75">
        <v>0</v>
      </c>
      <c r="J527" s="75" t="s">
        <v>8032</v>
      </c>
      <c r="K527" s="75" t="s">
        <v>3434</v>
      </c>
      <c r="L527" s="75" t="s">
        <v>5588</v>
      </c>
      <c r="M527" s="75" t="s">
        <v>1113</v>
      </c>
      <c r="N527" s="75" t="s">
        <v>7478</v>
      </c>
      <c r="O527" s="75" t="s">
        <v>7479</v>
      </c>
      <c r="P527" s="75">
        <v>0</v>
      </c>
      <c r="Q527" s="75">
        <v>91001</v>
      </c>
      <c r="R527" s="75" t="s">
        <v>2579</v>
      </c>
      <c r="S527" s="177">
        <v>37970</v>
      </c>
      <c r="T527" s="182">
        <v>6982</v>
      </c>
      <c r="U527" s="182" t="s">
        <v>7978</v>
      </c>
      <c r="V527" s="181">
        <v>5494733</v>
      </c>
      <c r="W527" s="181">
        <v>33127758</v>
      </c>
      <c r="X527" s="178">
        <v>44408</v>
      </c>
      <c r="Y527" s="87" t="s">
        <v>7151</v>
      </c>
      <c r="Z527" s="87" t="s">
        <v>7152</v>
      </c>
      <c r="AA527" s="182" t="s">
        <v>7198</v>
      </c>
    </row>
    <row r="528" spans="1:27" ht="15.75" customHeight="1" x14ac:dyDescent="0.2">
      <c r="A528" s="75" t="s">
        <v>8508</v>
      </c>
      <c r="B528" s="75">
        <v>759917405</v>
      </c>
      <c r="C528" s="75" t="s">
        <v>1999</v>
      </c>
      <c r="D528" s="75" t="s">
        <v>2000</v>
      </c>
      <c r="E528" s="75" t="s">
        <v>6535</v>
      </c>
      <c r="F528" s="75" t="s">
        <v>2001</v>
      </c>
      <c r="G528" s="75" t="s">
        <v>5685</v>
      </c>
      <c r="H528" s="75" t="s">
        <v>7977</v>
      </c>
      <c r="I528" s="75" t="s">
        <v>6011</v>
      </c>
      <c r="J528" s="75" t="s">
        <v>5686</v>
      </c>
      <c r="K528" s="75" t="s">
        <v>5683</v>
      </c>
      <c r="L528" s="75" t="s">
        <v>5589</v>
      </c>
      <c r="M528" s="75" t="s">
        <v>168</v>
      </c>
      <c r="N528" s="75" t="s">
        <v>8120</v>
      </c>
      <c r="O528" s="75" t="s">
        <v>5684</v>
      </c>
      <c r="P528" s="75">
        <v>0</v>
      </c>
      <c r="Q528" s="75">
        <v>93401</v>
      </c>
      <c r="R528" s="75" t="s">
        <v>6454</v>
      </c>
      <c r="S528" s="177">
        <v>37970</v>
      </c>
      <c r="T528" s="182">
        <v>6983</v>
      </c>
      <c r="U528" s="182" t="s">
        <v>7978</v>
      </c>
      <c r="V528" s="181">
        <v>53866572</v>
      </c>
      <c r="W528" s="181">
        <v>200614105</v>
      </c>
      <c r="X528" s="178">
        <v>44408</v>
      </c>
      <c r="Y528" s="87" t="s">
        <v>7151</v>
      </c>
      <c r="Z528" s="87" t="s">
        <v>7152</v>
      </c>
      <c r="AA528" s="182" t="s">
        <v>8199</v>
      </c>
    </row>
    <row r="529" spans="1:27" ht="15.75" customHeight="1" x14ac:dyDescent="0.2">
      <c r="A529" s="75" t="s">
        <v>8508</v>
      </c>
      <c r="B529" s="75">
        <v>759917405</v>
      </c>
      <c r="C529" s="75" t="s">
        <v>1999</v>
      </c>
      <c r="D529" s="75" t="s">
        <v>2000</v>
      </c>
      <c r="E529" s="75" t="s">
        <v>6535</v>
      </c>
      <c r="F529" s="75" t="s">
        <v>2001</v>
      </c>
      <c r="G529" s="75" t="s">
        <v>5685</v>
      </c>
      <c r="H529" s="75" t="s">
        <v>7977</v>
      </c>
      <c r="I529" s="75" t="s">
        <v>6011</v>
      </c>
      <c r="J529" s="75" t="s">
        <v>5686</v>
      </c>
      <c r="K529" s="75" t="s">
        <v>5683</v>
      </c>
      <c r="L529" s="75" t="s">
        <v>5589</v>
      </c>
      <c r="M529" s="75" t="s">
        <v>168</v>
      </c>
      <c r="N529" s="75" t="s">
        <v>8120</v>
      </c>
      <c r="O529" s="75" t="s">
        <v>5684</v>
      </c>
      <c r="P529" s="75">
        <v>0</v>
      </c>
      <c r="Q529" s="75">
        <v>93401</v>
      </c>
      <c r="R529" s="75" t="s">
        <v>6454</v>
      </c>
      <c r="S529" s="177">
        <v>37970</v>
      </c>
      <c r="T529" s="182">
        <v>6983</v>
      </c>
      <c r="U529" s="182" t="s">
        <v>7978</v>
      </c>
      <c r="V529" s="181">
        <v>212615068</v>
      </c>
      <c r="W529" s="181">
        <v>904179561</v>
      </c>
      <c r="X529" s="178">
        <v>44408</v>
      </c>
      <c r="Y529" s="87" t="s">
        <v>7151</v>
      </c>
      <c r="Z529" s="87" t="s">
        <v>7152</v>
      </c>
      <c r="AA529" s="182" t="s">
        <v>7223</v>
      </c>
    </row>
    <row r="530" spans="1:27" ht="15.75" customHeight="1" x14ac:dyDescent="0.2">
      <c r="A530" s="75" t="s">
        <v>8508</v>
      </c>
      <c r="B530" s="75">
        <v>759917405</v>
      </c>
      <c r="C530" s="75" t="s">
        <v>1999</v>
      </c>
      <c r="D530" s="75" t="s">
        <v>2000</v>
      </c>
      <c r="E530" s="75" t="s">
        <v>6535</v>
      </c>
      <c r="F530" s="75" t="s">
        <v>2001</v>
      </c>
      <c r="G530" s="75" t="s">
        <v>5685</v>
      </c>
      <c r="H530" s="75" t="s">
        <v>7977</v>
      </c>
      <c r="I530" s="75" t="s">
        <v>6011</v>
      </c>
      <c r="J530" s="75" t="s">
        <v>5686</v>
      </c>
      <c r="K530" s="75" t="s">
        <v>5683</v>
      </c>
      <c r="L530" s="75" t="s">
        <v>5589</v>
      </c>
      <c r="M530" s="75" t="s">
        <v>168</v>
      </c>
      <c r="N530" s="75" t="s">
        <v>8120</v>
      </c>
      <c r="O530" s="75" t="s">
        <v>5684</v>
      </c>
      <c r="P530" s="75">
        <v>0</v>
      </c>
      <c r="Q530" s="75">
        <v>93401</v>
      </c>
      <c r="R530" s="75" t="s">
        <v>6454</v>
      </c>
      <c r="S530" s="177">
        <v>37970</v>
      </c>
      <c r="T530" s="182">
        <v>6983</v>
      </c>
      <c r="U530" s="182" t="s">
        <v>7978</v>
      </c>
      <c r="V530" s="181">
        <v>23466398</v>
      </c>
      <c r="W530" s="181">
        <v>59815732</v>
      </c>
      <c r="X530" s="178">
        <v>44408</v>
      </c>
      <c r="Y530" s="87" t="s">
        <v>7151</v>
      </c>
      <c r="Z530" s="87" t="s">
        <v>7152</v>
      </c>
      <c r="AA530" s="182" t="s">
        <v>7318</v>
      </c>
    </row>
    <row r="531" spans="1:27" ht="15.75" customHeight="1" x14ac:dyDescent="0.2">
      <c r="A531" s="75" t="s">
        <v>3402</v>
      </c>
      <c r="B531" s="75">
        <v>692202007</v>
      </c>
      <c r="C531" s="75" t="s">
        <v>2558</v>
      </c>
      <c r="D531" s="75" t="s">
        <v>2586</v>
      </c>
      <c r="E531" s="75" t="s">
        <v>1529</v>
      </c>
      <c r="F531" s="75" t="s">
        <v>3304</v>
      </c>
      <c r="G531" s="75" t="s">
        <v>28</v>
      </c>
      <c r="H531" s="75">
        <v>0</v>
      </c>
      <c r="I531" s="75">
        <v>0</v>
      </c>
      <c r="J531" s="75" t="s">
        <v>3403</v>
      </c>
      <c r="K531" s="75" t="s">
        <v>3405</v>
      </c>
      <c r="L531" s="75" t="s">
        <v>5588</v>
      </c>
      <c r="M531" s="75" t="s">
        <v>1964</v>
      </c>
      <c r="N531" s="75" t="s">
        <v>3406</v>
      </c>
      <c r="O531" s="75" t="s">
        <v>3404</v>
      </c>
      <c r="P531" s="75">
        <v>0</v>
      </c>
      <c r="Q531" s="75">
        <v>91001</v>
      </c>
      <c r="R531" s="75" t="s">
        <v>2609</v>
      </c>
      <c r="S531" s="177">
        <v>37970</v>
      </c>
      <c r="T531" s="182">
        <v>6984</v>
      </c>
      <c r="U531" s="182"/>
      <c r="V531" s="181">
        <v>5709371</v>
      </c>
      <c r="W531" s="181">
        <v>39965597</v>
      </c>
      <c r="X531" s="178">
        <v>44408</v>
      </c>
      <c r="Y531" s="87" t="s">
        <v>7151</v>
      </c>
      <c r="Z531" s="87" t="s">
        <v>7152</v>
      </c>
      <c r="AA531" s="182" t="s">
        <v>7287</v>
      </c>
    </row>
    <row r="532" spans="1:27" ht="15.75" customHeight="1" x14ac:dyDescent="0.2">
      <c r="A532" s="75" t="s">
        <v>8324</v>
      </c>
      <c r="B532" s="75">
        <v>715787008</v>
      </c>
      <c r="C532" s="75" t="s">
        <v>73</v>
      </c>
      <c r="D532" s="75" t="s">
        <v>411</v>
      </c>
      <c r="E532" s="75" t="s">
        <v>7065</v>
      </c>
      <c r="F532" s="75" t="s">
        <v>412</v>
      </c>
      <c r="G532" s="75" t="s">
        <v>7067</v>
      </c>
      <c r="H532" s="75" t="s">
        <v>413</v>
      </c>
      <c r="I532" s="75" t="s">
        <v>7068</v>
      </c>
      <c r="J532" s="75" t="s">
        <v>414</v>
      </c>
      <c r="K532" s="75" t="s">
        <v>7066</v>
      </c>
      <c r="L532" s="75" t="s">
        <v>565</v>
      </c>
      <c r="M532" s="75" t="s">
        <v>415</v>
      </c>
      <c r="N532" s="75" t="s">
        <v>417</v>
      </c>
      <c r="O532" s="75" t="s">
        <v>416</v>
      </c>
      <c r="P532" s="75">
        <v>0</v>
      </c>
      <c r="Q532" s="75" t="s">
        <v>375</v>
      </c>
      <c r="R532" s="75" t="s">
        <v>7399</v>
      </c>
      <c r="S532" s="177">
        <v>37971</v>
      </c>
      <c r="T532" s="182">
        <v>6988</v>
      </c>
      <c r="U532" s="182"/>
      <c r="V532" s="181">
        <v>3914781</v>
      </c>
      <c r="W532" s="181">
        <v>27444336</v>
      </c>
      <c r="X532" s="178">
        <v>44408</v>
      </c>
      <c r="Y532" s="87" t="s">
        <v>7151</v>
      </c>
      <c r="Z532" s="87" t="s">
        <v>7152</v>
      </c>
      <c r="AA532" s="182" t="s">
        <v>8188</v>
      </c>
    </row>
    <row r="533" spans="1:27" ht="15.75" customHeight="1" x14ac:dyDescent="0.2">
      <c r="A533" s="75" t="s">
        <v>3033</v>
      </c>
      <c r="B533" s="75">
        <v>690724006</v>
      </c>
      <c r="C533" s="75" t="s">
        <v>2558</v>
      </c>
      <c r="D533" s="75" t="s">
        <v>2575</v>
      </c>
      <c r="E533" s="75" t="s">
        <v>26</v>
      </c>
      <c r="F533" s="75" t="s">
        <v>2576</v>
      </c>
      <c r="G533" s="75" t="s">
        <v>28</v>
      </c>
      <c r="H533" s="75">
        <v>0</v>
      </c>
      <c r="I533" s="75">
        <v>0</v>
      </c>
      <c r="J533" s="75" t="s">
        <v>5705</v>
      </c>
      <c r="K533" s="75" t="s">
        <v>3034</v>
      </c>
      <c r="L533" s="75" t="s">
        <v>47</v>
      </c>
      <c r="M533" s="75" t="s">
        <v>3036</v>
      </c>
      <c r="N533" s="75" t="s">
        <v>3035</v>
      </c>
      <c r="O533" s="75">
        <v>0</v>
      </c>
      <c r="P533" s="75">
        <v>0</v>
      </c>
      <c r="Q533" s="75">
        <v>91001</v>
      </c>
      <c r="R533" s="75" t="s">
        <v>2579</v>
      </c>
      <c r="S533" s="177">
        <v>37970</v>
      </c>
      <c r="T533" s="182">
        <v>6997</v>
      </c>
      <c r="U533" s="182"/>
      <c r="V533" s="181">
        <v>22814175</v>
      </c>
      <c r="W533" s="181">
        <v>165564519</v>
      </c>
      <c r="X533" s="178">
        <v>44408</v>
      </c>
      <c r="Y533" s="87" t="s">
        <v>7151</v>
      </c>
      <c r="Z533" s="87" t="s">
        <v>7152</v>
      </c>
      <c r="AA533" s="182" t="s">
        <v>7245</v>
      </c>
    </row>
    <row r="534" spans="1:27" ht="15.75" customHeight="1" x14ac:dyDescent="0.2">
      <c r="A534" s="75" t="s">
        <v>8590</v>
      </c>
      <c r="B534" s="75">
        <v>692543009</v>
      </c>
      <c r="C534" s="75" t="s">
        <v>2558</v>
      </c>
      <c r="D534" s="75" t="s">
        <v>2575</v>
      </c>
      <c r="E534" s="75" t="s">
        <v>26</v>
      </c>
      <c r="F534" s="75" t="s">
        <v>2576</v>
      </c>
      <c r="G534" s="75" t="s">
        <v>28</v>
      </c>
      <c r="H534" s="75">
        <v>0</v>
      </c>
      <c r="I534" s="75">
        <v>0</v>
      </c>
      <c r="J534" s="75" t="s">
        <v>8016</v>
      </c>
      <c r="K534" s="75" t="s">
        <v>2903</v>
      </c>
      <c r="L534" s="75" t="s">
        <v>47</v>
      </c>
      <c r="M534" s="75" t="s">
        <v>1703</v>
      </c>
      <c r="N534" s="75">
        <v>0</v>
      </c>
      <c r="O534" s="75">
        <v>0</v>
      </c>
      <c r="P534" s="75">
        <v>0</v>
      </c>
      <c r="Q534" s="75">
        <v>91001</v>
      </c>
      <c r="R534" s="75" t="s">
        <v>2579</v>
      </c>
      <c r="S534" s="177">
        <v>37970</v>
      </c>
      <c r="T534" s="182">
        <v>6998</v>
      </c>
      <c r="U534" s="182"/>
      <c r="V534" s="181">
        <v>18029591</v>
      </c>
      <c r="W534" s="181">
        <v>54350225</v>
      </c>
      <c r="X534" s="178">
        <v>44408</v>
      </c>
      <c r="Y534" s="87" t="s">
        <v>7151</v>
      </c>
      <c r="Z534" s="87" t="s">
        <v>7152</v>
      </c>
      <c r="AA534" s="182" t="s">
        <v>7234</v>
      </c>
    </row>
    <row r="535" spans="1:27" ht="15.75" customHeight="1" x14ac:dyDescent="0.2">
      <c r="A535" s="75" t="s">
        <v>8715</v>
      </c>
      <c r="B535" s="75">
        <v>741504006</v>
      </c>
      <c r="C535" s="75" t="s">
        <v>73</v>
      </c>
      <c r="D535" s="75" t="s">
        <v>4910</v>
      </c>
      <c r="E535" s="75" t="s">
        <v>6336</v>
      </c>
      <c r="F535" s="75" t="s">
        <v>375</v>
      </c>
      <c r="G535" s="75" t="s">
        <v>4911</v>
      </c>
      <c r="H535" s="75" t="s">
        <v>178</v>
      </c>
      <c r="I535" s="75" t="s">
        <v>6338</v>
      </c>
      <c r="J535" s="75" t="s">
        <v>6337</v>
      </c>
      <c r="K535" s="75" t="s">
        <v>5894</v>
      </c>
      <c r="L535" s="75" t="s">
        <v>48</v>
      </c>
      <c r="M535" s="75" t="s">
        <v>4913</v>
      </c>
      <c r="N535" s="75">
        <v>0</v>
      </c>
      <c r="O535" s="75" t="s">
        <v>4912</v>
      </c>
      <c r="P535" s="75">
        <v>0</v>
      </c>
      <c r="Q535" s="75" t="s">
        <v>375</v>
      </c>
      <c r="R535" s="75" t="s">
        <v>6700</v>
      </c>
      <c r="S535" s="177">
        <v>37970</v>
      </c>
      <c r="T535" s="182">
        <v>6999</v>
      </c>
      <c r="U535" s="182"/>
      <c r="V535" s="181">
        <v>10724616</v>
      </c>
      <c r="W535" s="181">
        <v>86095136</v>
      </c>
      <c r="X535" s="178">
        <v>44408</v>
      </c>
      <c r="Y535" s="87" t="s">
        <v>7151</v>
      </c>
      <c r="Z535" s="87" t="s">
        <v>7152</v>
      </c>
      <c r="AA535" s="182" t="s">
        <v>7177</v>
      </c>
    </row>
    <row r="536" spans="1:27" ht="15.75" customHeight="1" x14ac:dyDescent="0.2">
      <c r="A536" s="75" t="s">
        <v>8715</v>
      </c>
      <c r="B536" s="75">
        <v>741504006</v>
      </c>
      <c r="C536" s="75" t="s">
        <v>73</v>
      </c>
      <c r="D536" s="75" t="s">
        <v>4910</v>
      </c>
      <c r="E536" s="75" t="s">
        <v>6336</v>
      </c>
      <c r="F536" s="75" t="s">
        <v>375</v>
      </c>
      <c r="G536" s="75" t="s">
        <v>4911</v>
      </c>
      <c r="H536" s="75" t="s">
        <v>178</v>
      </c>
      <c r="I536" s="75" t="s">
        <v>6338</v>
      </c>
      <c r="J536" s="75" t="s">
        <v>6337</v>
      </c>
      <c r="K536" s="75" t="s">
        <v>5894</v>
      </c>
      <c r="L536" s="75" t="s">
        <v>48</v>
      </c>
      <c r="M536" s="75" t="s">
        <v>4913</v>
      </c>
      <c r="N536" s="75">
        <v>0</v>
      </c>
      <c r="O536" s="75" t="s">
        <v>4912</v>
      </c>
      <c r="P536" s="75">
        <v>0</v>
      </c>
      <c r="Q536" s="75" t="s">
        <v>375</v>
      </c>
      <c r="R536" s="75" t="s">
        <v>6700</v>
      </c>
      <c r="S536" s="177">
        <v>37970</v>
      </c>
      <c r="T536" s="182">
        <v>6999</v>
      </c>
      <c r="U536" s="182"/>
      <c r="V536" s="181">
        <v>4167611</v>
      </c>
      <c r="W536" s="181">
        <v>30119298</v>
      </c>
      <c r="X536" s="178">
        <v>44408</v>
      </c>
      <c r="Y536" s="87" t="s">
        <v>7151</v>
      </c>
      <c r="Z536" s="87" t="s">
        <v>7152</v>
      </c>
      <c r="AA536" s="182" t="s">
        <v>7178</v>
      </c>
    </row>
    <row r="537" spans="1:27" ht="15.75" customHeight="1" x14ac:dyDescent="0.2">
      <c r="A537" s="75" t="s">
        <v>8715</v>
      </c>
      <c r="B537" s="75">
        <v>741504006</v>
      </c>
      <c r="C537" s="75" t="s">
        <v>73</v>
      </c>
      <c r="D537" s="75" t="s">
        <v>4910</v>
      </c>
      <c r="E537" s="75" t="s">
        <v>6336</v>
      </c>
      <c r="F537" s="75" t="s">
        <v>375</v>
      </c>
      <c r="G537" s="75" t="s">
        <v>4911</v>
      </c>
      <c r="H537" s="75" t="s">
        <v>178</v>
      </c>
      <c r="I537" s="75" t="s">
        <v>6338</v>
      </c>
      <c r="J537" s="75" t="s">
        <v>6337</v>
      </c>
      <c r="K537" s="75" t="s">
        <v>5894</v>
      </c>
      <c r="L537" s="75" t="s">
        <v>48</v>
      </c>
      <c r="M537" s="75" t="s">
        <v>4913</v>
      </c>
      <c r="N537" s="75">
        <v>0</v>
      </c>
      <c r="O537" s="75" t="s">
        <v>4912</v>
      </c>
      <c r="P537" s="75">
        <v>0</v>
      </c>
      <c r="Q537" s="75" t="s">
        <v>375</v>
      </c>
      <c r="R537" s="75" t="s">
        <v>6700</v>
      </c>
      <c r="S537" s="177">
        <v>37970</v>
      </c>
      <c r="T537" s="182">
        <v>6999</v>
      </c>
      <c r="U537" s="182"/>
      <c r="V537" s="181">
        <v>0</v>
      </c>
      <c r="W537" s="181">
        <v>56119860</v>
      </c>
      <c r="X537" s="178">
        <v>44408</v>
      </c>
      <c r="Y537" s="87" t="s">
        <v>7151</v>
      </c>
      <c r="Z537" s="87" t="s">
        <v>7152</v>
      </c>
      <c r="AA537" s="182" t="s">
        <v>7193</v>
      </c>
    </row>
    <row r="538" spans="1:27" ht="15.75" customHeight="1" x14ac:dyDescent="0.2">
      <c r="A538" s="75" t="s">
        <v>8715</v>
      </c>
      <c r="B538" s="75">
        <v>741504006</v>
      </c>
      <c r="C538" s="75" t="s">
        <v>73</v>
      </c>
      <c r="D538" s="75" t="s">
        <v>4910</v>
      </c>
      <c r="E538" s="75" t="s">
        <v>6336</v>
      </c>
      <c r="F538" s="75" t="s">
        <v>375</v>
      </c>
      <c r="G538" s="75" t="s">
        <v>4911</v>
      </c>
      <c r="H538" s="75" t="s">
        <v>178</v>
      </c>
      <c r="I538" s="75" t="s">
        <v>6338</v>
      </c>
      <c r="J538" s="75" t="s">
        <v>6337</v>
      </c>
      <c r="K538" s="75" t="s">
        <v>5894</v>
      </c>
      <c r="L538" s="75" t="s">
        <v>48</v>
      </c>
      <c r="M538" s="75" t="s">
        <v>4913</v>
      </c>
      <c r="N538" s="75">
        <v>0</v>
      </c>
      <c r="O538" s="75" t="s">
        <v>4912</v>
      </c>
      <c r="P538" s="75">
        <v>0</v>
      </c>
      <c r="Q538" s="75" t="s">
        <v>375</v>
      </c>
      <c r="R538" s="75" t="s">
        <v>6700</v>
      </c>
      <c r="S538" s="177">
        <v>37970</v>
      </c>
      <c r="T538" s="182">
        <v>6999</v>
      </c>
      <c r="U538" s="182"/>
      <c r="V538" s="181">
        <v>3063317</v>
      </c>
      <c r="W538" s="181">
        <v>1054622798</v>
      </c>
      <c r="X538" s="178">
        <v>44408</v>
      </c>
      <c r="Y538" s="87" t="s">
        <v>7151</v>
      </c>
      <c r="Z538" s="87" t="s">
        <v>7152</v>
      </c>
      <c r="AA538" s="182" t="s">
        <v>7197</v>
      </c>
    </row>
    <row r="539" spans="1:27" ht="15.75" customHeight="1" x14ac:dyDescent="0.2">
      <c r="A539" s="75" t="s">
        <v>8715</v>
      </c>
      <c r="B539" s="75">
        <v>741504006</v>
      </c>
      <c r="C539" s="75" t="s">
        <v>73</v>
      </c>
      <c r="D539" s="75" t="s">
        <v>4910</v>
      </c>
      <c r="E539" s="75" t="s">
        <v>6336</v>
      </c>
      <c r="F539" s="75" t="s">
        <v>375</v>
      </c>
      <c r="G539" s="75" t="s">
        <v>4911</v>
      </c>
      <c r="H539" s="75" t="s">
        <v>178</v>
      </c>
      <c r="I539" s="75" t="s">
        <v>6338</v>
      </c>
      <c r="J539" s="75" t="s">
        <v>6337</v>
      </c>
      <c r="K539" s="75" t="s">
        <v>5894</v>
      </c>
      <c r="L539" s="75" t="s">
        <v>48</v>
      </c>
      <c r="M539" s="75" t="s">
        <v>4913</v>
      </c>
      <c r="N539" s="75">
        <v>0</v>
      </c>
      <c r="O539" s="75" t="s">
        <v>4912</v>
      </c>
      <c r="P539" s="75">
        <v>0</v>
      </c>
      <c r="Q539" s="75" t="s">
        <v>375</v>
      </c>
      <c r="R539" s="75" t="s">
        <v>6700</v>
      </c>
      <c r="S539" s="177">
        <v>37970</v>
      </c>
      <c r="T539" s="182">
        <v>6999</v>
      </c>
      <c r="U539" s="182"/>
      <c r="V539" s="181">
        <v>0</v>
      </c>
      <c r="W539" s="181">
        <v>142271872</v>
      </c>
      <c r="X539" s="178">
        <v>44408</v>
      </c>
      <c r="Y539" s="87" t="s">
        <v>7151</v>
      </c>
      <c r="Z539" s="87" t="s">
        <v>7152</v>
      </c>
      <c r="AA539" s="182" t="s">
        <v>7170</v>
      </c>
    </row>
    <row r="540" spans="1:27" ht="15.75" customHeight="1" x14ac:dyDescent="0.2">
      <c r="A540" s="75" t="s">
        <v>8715</v>
      </c>
      <c r="B540" s="75">
        <v>741504006</v>
      </c>
      <c r="C540" s="75" t="s">
        <v>73</v>
      </c>
      <c r="D540" s="75" t="s">
        <v>4910</v>
      </c>
      <c r="E540" s="75" t="s">
        <v>6336</v>
      </c>
      <c r="F540" s="75" t="s">
        <v>375</v>
      </c>
      <c r="G540" s="75" t="s">
        <v>4911</v>
      </c>
      <c r="H540" s="75" t="s">
        <v>178</v>
      </c>
      <c r="I540" s="75" t="s">
        <v>6338</v>
      </c>
      <c r="J540" s="75" t="s">
        <v>6337</v>
      </c>
      <c r="K540" s="75" t="s">
        <v>5894</v>
      </c>
      <c r="L540" s="75" t="s">
        <v>48</v>
      </c>
      <c r="M540" s="75" t="s">
        <v>4913</v>
      </c>
      <c r="N540" s="75">
        <v>0</v>
      </c>
      <c r="O540" s="75" t="s">
        <v>4912</v>
      </c>
      <c r="P540" s="75">
        <v>0</v>
      </c>
      <c r="Q540" s="75" t="s">
        <v>375</v>
      </c>
      <c r="R540" s="75" t="s">
        <v>6700</v>
      </c>
      <c r="S540" s="177">
        <v>37970</v>
      </c>
      <c r="T540" s="182">
        <v>6999</v>
      </c>
      <c r="U540" s="182"/>
      <c r="V540" s="181">
        <v>51666443</v>
      </c>
      <c r="W540" s="181">
        <v>256591442</v>
      </c>
      <c r="X540" s="178">
        <v>44408</v>
      </c>
      <c r="Y540" s="87" t="s">
        <v>7151</v>
      </c>
      <c r="Z540" s="87" t="s">
        <v>7152</v>
      </c>
      <c r="AA540" s="182" t="s">
        <v>7207</v>
      </c>
    </row>
    <row r="541" spans="1:27" ht="15.75" customHeight="1" x14ac:dyDescent="0.2">
      <c r="A541" s="75" t="s">
        <v>8783</v>
      </c>
      <c r="B541" s="75">
        <v>731013004</v>
      </c>
      <c r="C541" s="75" t="s">
        <v>73</v>
      </c>
      <c r="D541" s="75" t="s">
        <v>423</v>
      </c>
      <c r="E541" s="75" t="s">
        <v>6907</v>
      </c>
      <c r="F541" s="75" t="s">
        <v>424</v>
      </c>
      <c r="G541" s="75" t="s">
        <v>425</v>
      </c>
      <c r="H541" s="75" t="s">
        <v>426</v>
      </c>
      <c r="I541" s="75" t="s">
        <v>427</v>
      </c>
      <c r="J541" s="75" t="s">
        <v>6924</v>
      </c>
      <c r="K541" s="75" t="s">
        <v>6168</v>
      </c>
      <c r="L541" s="75" t="s">
        <v>47</v>
      </c>
      <c r="M541" s="75" t="s">
        <v>769</v>
      </c>
      <c r="N541" s="75">
        <v>223414941</v>
      </c>
      <c r="O541" s="75" t="s">
        <v>6169</v>
      </c>
      <c r="P541" s="75">
        <v>0</v>
      </c>
      <c r="Q541" s="75" t="s">
        <v>428</v>
      </c>
      <c r="R541" s="75" t="s">
        <v>6879</v>
      </c>
      <c r="S541" s="177">
        <v>37970</v>
      </c>
      <c r="T541" s="182">
        <v>7003</v>
      </c>
      <c r="U541" s="182"/>
      <c r="V541" s="181">
        <v>17483747</v>
      </c>
      <c r="W541" s="181">
        <v>120691405</v>
      </c>
      <c r="X541" s="178">
        <v>44408</v>
      </c>
      <c r="Y541" s="87" t="s">
        <v>7151</v>
      </c>
      <c r="Z541" s="87" t="s">
        <v>7152</v>
      </c>
      <c r="AA541" s="182" t="s">
        <v>149</v>
      </c>
    </row>
    <row r="542" spans="1:27" ht="15.75" customHeight="1" x14ac:dyDescent="0.2">
      <c r="A542" s="75" t="s">
        <v>8783</v>
      </c>
      <c r="B542" s="75">
        <v>731013004</v>
      </c>
      <c r="C542" s="75" t="s">
        <v>73</v>
      </c>
      <c r="D542" s="75" t="s">
        <v>423</v>
      </c>
      <c r="E542" s="75" t="s">
        <v>6907</v>
      </c>
      <c r="F542" s="75" t="s">
        <v>424</v>
      </c>
      <c r="G542" s="75" t="s">
        <v>425</v>
      </c>
      <c r="H542" s="75" t="s">
        <v>426</v>
      </c>
      <c r="I542" s="75" t="s">
        <v>427</v>
      </c>
      <c r="J542" s="75" t="s">
        <v>6924</v>
      </c>
      <c r="K542" s="75" t="s">
        <v>6168</v>
      </c>
      <c r="L542" s="75" t="s">
        <v>47</v>
      </c>
      <c r="M542" s="75" t="s">
        <v>769</v>
      </c>
      <c r="N542" s="75">
        <v>223414941</v>
      </c>
      <c r="O542" s="75" t="s">
        <v>6169</v>
      </c>
      <c r="P542" s="75">
        <v>0</v>
      </c>
      <c r="Q542" s="75" t="s">
        <v>428</v>
      </c>
      <c r="R542" s="75" t="s">
        <v>6879</v>
      </c>
      <c r="S542" s="177">
        <v>37970</v>
      </c>
      <c r="T542" s="182">
        <v>7003</v>
      </c>
      <c r="U542" s="182"/>
      <c r="V542" s="181">
        <v>0</v>
      </c>
      <c r="W542" s="181">
        <v>50113232</v>
      </c>
      <c r="X542" s="178">
        <v>44408</v>
      </c>
      <c r="Y542" s="87" t="s">
        <v>7151</v>
      </c>
      <c r="Z542" s="87" t="s">
        <v>7152</v>
      </c>
      <c r="AA542" s="182" t="s">
        <v>7218</v>
      </c>
    </row>
    <row r="543" spans="1:27" ht="15.75" customHeight="1" x14ac:dyDescent="0.2">
      <c r="A543" s="75" t="s">
        <v>8783</v>
      </c>
      <c r="B543" s="75">
        <v>731013004</v>
      </c>
      <c r="C543" s="75" t="s">
        <v>73</v>
      </c>
      <c r="D543" s="75" t="s">
        <v>423</v>
      </c>
      <c r="E543" s="75" t="s">
        <v>6907</v>
      </c>
      <c r="F543" s="75" t="s">
        <v>424</v>
      </c>
      <c r="G543" s="75" t="s">
        <v>425</v>
      </c>
      <c r="H543" s="75" t="s">
        <v>426</v>
      </c>
      <c r="I543" s="75" t="s">
        <v>427</v>
      </c>
      <c r="J543" s="75" t="s">
        <v>6924</v>
      </c>
      <c r="K543" s="75" t="s">
        <v>6168</v>
      </c>
      <c r="L543" s="75" t="s">
        <v>47</v>
      </c>
      <c r="M543" s="75" t="s">
        <v>769</v>
      </c>
      <c r="N543" s="75">
        <v>223414941</v>
      </c>
      <c r="O543" s="75" t="s">
        <v>6169</v>
      </c>
      <c r="P543" s="75">
        <v>0</v>
      </c>
      <c r="Q543" s="75" t="s">
        <v>428</v>
      </c>
      <c r="R543" s="75" t="s">
        <v>6879</v>
      </c>
      <c r="S543" s="177">
        <v>37970</v>
      </c>
      <c r="T543" s="182">
        <v>7003</v>
      </c>
      <c r="U543" s="182"/>
      <c r="V543" s="181">
        <v>8016600</v>
      </c>
      <c r="W543" s="181">
        <v>56116200</v>
      </c>
      <c r="X543" s="178">
        <v>44408</v>
      </c>
      <c r="Y543" s="87" t="s">
        <v>7151</v>
      </c>
      <c r="Z543" s="87" t="s">
        <v>7152</v>
      </c>
      <c r="AA543" s="182" t="s">
        <v>7228</v>
      </c>
    </row>
    <row r="544" spans="1:27" ht="15.75" customHeight="1" x14ac:dyDescent="0.2">
      <c r="A544" s="75" t="s">
        <v>8783</v>
      </c>
      <c r="B544" s="75">
        <v>731013004</v>
      </c>
      <c r="C544" s="75" t="s">
        <v>73</v>
      </c>
      <c r="D544" s="75" t="s">
        <v>423</v>
      </c>
      <c r="E544" s="75" t="s">
        <v>6907</v>
      </c>
      <c r="F544" s="75" t="s">
        <v>424</v>
      </c>
      <c r="G544" s="75" t="s">
        <v>425</v>
      </c>
      <c r="H544" s="75" t="s">
        <v>426</v>
      </c>
      <c r="I544" s="75" t="s">
        <v>427</v>
      </c>
      <c r="J544" s="75" t="s">
        <v>6924</v>
      </c>
      <c r="K544" s="75" t="s">
        <v>6168</v>
      </c>
      <c r="L544" s="75" t="s">
        <v>47</v>
      </c>
      <c r="M544" s="75" t="s">
        <v>769</v>
      </c>
      <c r="N544" s="75">
        <v>223414941</v>
      </c>
      <c r="O544" s="75" t="s">
        <v>6169</v>
      </c>
      <c r="P544" s="75">
        <v>0</v>
      </c>
      <c r="Q544" s="75" t="s">
        <v>428</v>
      </c>
      <c r="R544" s="75" t="s">
        <v>6879</v>
      </c>
      <c r="S544" s="177">
        <v>37970</v>
      </c>
      <c r="T544" s="182">
        <v>7003</v>
      </c>
      <c r="U544" s="182"/>
      <c r="V544" s="181">
        <v>0</v>
      </c>
      <c r="W544" s="181">
        <v>36472944</v>
      </c>
      <c r="X544" s="178">
        <v>44408</v>
      </c>
      <c r="Y544" s="87" t="s">
        <v>7151</v>
      </c>
      <c r="Z544" s="87" t="s">
        <v>7152</v>
      </c>
      <c r="AA544" s="182" t="s">
        <v>7235</v>
      </c>
    </row>
    <row r="545" spans="1:27" ht="15.75" customHeight="1" x14ac:dyDescent="0.2">
      <c r="A545" s="75" t="s">
        <v>8783</v>
      </c>
      <c r="B545" s="75">
        <v>731013004</v>
      </c>
      <c r="C545" s="75" t="s">
        <v>73</v>
      </c>
      <c r="D545" s="75" t="s">
        <v>423</v>
      </c>
      <c r="E545" s="75" t="s">
        <v>6907</v>
      </c>
      <c r="F545" s="75" t="s">
        <v>424</v>
      </c>
      <c r="G545" s="75" t="s">
        <v>425</v>
      </c>
      <c r="H545" s="75" t="s">
        <v>426</v>
      </c>
      <c r="I545" s="75" t="s">
        <v>427</v>
      </c>
      <c r="J545" s="75" t="s">
        <v>6924</v>
      </c>
      <c r="K545" s="75" t="s">
        <v>6168</v>
      </c>
      <c r="L545" s="75" t="s">
        <v>47</v>
      </c>
      <c r="M545" s="75" t="s">
        <v>769</v>
      </c>
      <c r="N545" s="75">
        <v>223414941</v>
      </c>
      <c r="O545" s="75" t="s">
        <v>6169</v>
      </c>
      <c r="P545" s="75">
        <v>0</v>
      </c>
      <c r="Q545" s="75" t="s">
        <v>428</v>
      </c>
      <c r="R545" s="75" t="s">
        <v>6879</v>
      </c>
      <c r="S545" s="177">
        <v>37970</v>
      </c>
      <c r="T545" s="182">
        <v>7003</v>
      </c>
      <c r="U545" s="182"/>
      <c r="V545" s="181">
        <v>12121789</v>
      </c>
      <c r="W545" s="181">
        <v>66945364</v>
      </c>
      <c r="X545" s="178">
        <v>44408</v>
      </c>
      <c r="Y545" s="87" t="s">
        <v>7151</v>
      </c>
      <c r="Z545" s="87" t="s">
        <v>7152</v>
      </c>
      <c r="AA545" s="182" t="s">
        <v>7237</v>
      </c>
    </row>
    <row r="546" spans="1:27" ht="15.75" customHeight="1" x14ac:dyDescent="0.2">
      <c r="A546" s="75" t="s">
        <v>8528</v>
      </c>
      <c r="B546" s="75">
        <v>716904008</v>
      </c>
      <c r="C546" s="75" t="s">
        <v>1422</v>
      </c>
      <c r="D546" s="75" t="s">
        <v>2218</v>
      </c>
      <c r="E546" s="75" t="s">
        <v>7014</v>
      </c>
      <c r="F546" s="75" t="s">
        <v>2219</v>
      </c>
      <c r="G546" s="75" t="s">
        <v>7058</v>
      </c>
      <c r="H546" s="75" t="s">
        <v>2220</v>
      </c>
      <c r="I546" s="75" t="s">
        <v>7018</v>
      </c>
      <c r="J546" s="75" t="s">
        <v>2221</v>
      </c>
      <c r="K546" s="75" t="s">
        <v>7015</v>
      </c>
      <c r="L546" s="75" t="s">
        <v>47</v>
      </c>
      <c r="M546" s="75" t="s">
        <v>2222</v>
      </c>
      <c r="N546" s="75" t="s">
        <v>7016</v>
      </c>
      <c r="O546" s="75" t="s">
        <v>7017</v>
      </c>
      <c r="P546" s="75">
        <v>0</v>
      </c>
      <c r="Q546" s="75">
        <v>93401</v>
      </c>
      <c r="R546" s="75" t="s">
        <v>7019</v>
      </c>
      <c r="S546" s="177">
        <v>37970</v>
      </c>
      <c r="T546" s="182">
        <v>7004</v>
      </c>
      <c r="U546" s="182" t="s">
        <v>7986</v>
      </c>
      <c r="V546" s="181">
        <v>28089132</v>
      </c>
      <c r="W546" s="181">
        <v>248575960</v>
      </c>
      <c r="X546" s="178">
        <v>44408</v>
      </c>
      <c r="Y546" s="87" t="s">
        <v>7151</v>
      </c>
      <c r="Z546" s="87" t="s">
        <v>7152</v>
      </c>
      <c r="AA546" s="182" t="s">
        <v>7166</v>
      </c>
    </row>
    <row r="547" spans="1:27" ht="15.75" customHeight="1" x14ac:dyDescent="0.2">
      <c r="A547" s="75" t="s">
        <v>8637</v>
      </c>
      <c r="B547" s="75">
        <v>747168008</v>
      </c>
      <c r="C547" s="75" t="s">
        <v>4245</v>
      </c>
      <c r="D547" s="75" t="s">
        <v>4246</v>
      </c>
      <c r="E547" s="75" t="s">
        <v>6837</v>
      </c>
      <c r="F547" s="75" t="s">
        <v>4247</v>
      </c>
      <c r="G547" s="75" t="s">
        <v>7485</v>
      </c>
      <c r="H547" s="75" t="s">
        <v>1593</v>
      </c>
      <c r="I547" s="75" t="s">
        <v>7486</v>
      </c>
      <c r="J547" s="75" t="s">
        <v>4248</v>
      </c>
      <c r="K547" s="75" t="s">
        <v>4250</v>
      </c>
      <c r="L547" s="75" t="s">
        <v>565</v>
      </c>
      <c r="M547" s="75" t="s">
        <v>4251</v>
      </c>
      <c r="N547" s="75">
        <v>0</v>
      </c>
      <c r="O547" s="75" t="s">
        <v>4249</v>
      </c>
      <c r="P547" s="75">
        <v>0</v>
      </c>
      <c r="Q547" s="75" t="s">
        <v>1095</v>
      </c>
      <c r="R547" s="75" t="s">
        <v>6345</v>
      </c>
      <c r="S547" s="177">
        <v>37970</v>
      </c>
      <c r="T547" s="182">
        <v>7010</v>
      </c>
      <c r="U547" s="182"/>
      <c r="V547" s="181">
        <v>8068320</v>
      </c>
      <c r="W547" s="181">
        <v>45989551</v>
      </c>
      <c r="X547" s="178">
        <v>44408</v>
      </c>
      <c r="Y547" s="87" t="s">
        <v>7151</v>
      </c>
      <c r="Z547" s="87" t="s">
        <v>7152</v>
      </c>
      <c r="AA547" s="182" t="s">
        <v>7255</v>
      </c>
    </row>
    <row r="548" spans="1:27" ht="15.75" customHeight="1" x14ac:dyDescent="0.2">
      <c r="A548" s="75" t="s">
        <v>249</v>
      </c>
      <c r="B548" s="75">
        <v>745046002</v>
      </c>
      <c r="C548" s="75" t="s">
        <v>24</v>
      </c>
      <c r="D548" s="75" t="s">
        <v>250</v>
      </c>
      <c r="E548" s="75" t="s">
        <v>26</v>
      </c>
      <c r="F548" s="75" t="s">
        <v>251</v>
      </c>
      <c r="G548" s="75" t="s">
        <v>28</v>
      </c>
      <c r="H548" s="75">
        <v>0</v>
      </c>
      <c r="I548" s="75">
        <v>0</v>
      </c>
      <c r="J548" s="75" t="s">
        <v>7908</v>
      </c>
      <c r="K548" s="75" t="s">
        <v>31</v>
      </c>
      <c r="L548" s="75" t="s">
        <v>47</v>
      </c>
      <c r="M548" s="75" t="s">
        <v>658</v>
      </c>
      <c r="N548" s="75" t="s">
        <v>252</v>
      </c>
      <c r="O548" s="75" t="s">
        <v>253</v>
      </c>
      <c r="P548" s="75">
        <v>0</v>
      </c>
      <c r="Q548" s="75">
        <v>93401</v>
      </c>
      <c r="R548" s="75" t="s">
        <v>6315</v>
      </c>
      <c r="S548" s="177">
        <v>37970</v>
      </c>
      <c r="T548" s="182">
        <v>7015</v>
      </c>
      <c r="U548" s="182"/>
      <c r="V548" s="181">
        <v>6206400</v>
      </c>
      <c r="W548" s="181">
        <v>45461880</v>
      </c>
      <c r="X548" s="178">
        <v>44408</v>
      </c>
      <c r="Y548" s="87" t="s">
        <v>7151</v>
      </c>
      <c r="Z548" s="87" t="s">
        <v>7152</v>
      </c>
      <c r="AA548" s="182" t="s">
        <v>7210</v>
      </c>
    </row>
    <row r="549" spans="1:27" ht="15.75" customHeight="1" x14ac:dyDescent="0.2">
      <c r="A549" s="75" t="s">
        <v>2652</v>
      </c>
      <c r="B549" s="75">
        <v>692206002</v>
      </c>
      <c r="C549" s="75" t="s">
        <v>2558</v>
      </c>
      <c r="D549" s="75" t="s">
        <v>2575</v>
      </c>
      <c r="E549" s="75" t="s">
        <v>26</v>
      </c>
      <c r="F549" s="75" t="s">
        <v>2576</v>
      </c>
      <c r="G549" s="75" t="s">
        <v>28</v>
      </c>
      <c r="H549" s="75">
        <v>0</v>
      </c>
      <c r="I549" s="75">
        <v>0</v>
      </c>
      <c r="J549" s="75" t="s">
        <v>2653</v>
      </c>
      <c r="K549" s="75" t="s">
        <v>2655</v>
      </c>
      <c r="L549" s="75" t="s">
        <v>5588</v>
      </c>
      <c r="M549" s="75" t="s">
        <v>2657</v>
      </c>
      <c r="N549" s="75" t="s">
        <v>2656</v>
      </c>
      <c r="O549" s="75" t="s">
        <v>2654</v>
      </c>
      <c r="P549" s="75">
        <v>0</v>
      </c>
      <c r="Q549" s="75">
        <v>91001</v>
      </c>
      <c r="R549" s="75" t="s">
        <v>2579</v>
      </c>
      <c r="S549" s="177">
        <v>37970</v>
      </c>
      <c r="T549" s="182">
        <v>7018</v>
      </c>
      <c r="U549" s="182"/>
      <c r="V549" s="181">
        <v>4893746</v>
      </c>
      <c r="W549" s="181">
        <v>29504406</v>
      </c>
      <c r="X549" s="178">
        <v>44408</v>
      </c>
      <c r="Y549" s="87" t="s">
        <v>7151</v>
      </c>
      <c r="Z549" s="87" t="s">
        <v>7152</v>
      </c>
      <c r="AA549" s="182" t="s">
        <v>7239</v>
      </c>
    </row>
    <row r="550" spans="1:27" ht="15.75" customHeight="1" x14ac:dyDescent="0.2">
      <c r="A550" s="75" t="s">
        <v>8237</v>
      </c>
      <c r="B550" s="75" t="s">
        <v>7097</v>
      </c>
      <c r="C550" s="75" t="s">
        <v>2558</v>
      </c>
      <c r="D550" s="75" t="s">
        <v>2575</v>
      </c>
      <c r="E550" s="75" t="s">
        <v>26</v>
      </c>
      <c r="F550" s="75" t="s">
        <v>2576</v>
      </c>
      <c r="G550" s="75" t="s">
        <v>28</v>
      </c>
      <c r="H550" s="75">
        <v>0</v>
      </c>
      <c r="I550" s="75">
        <v>0</v>
      </c>
      <c r="J550" s="75" t="s">
        <v>2618</v>
      </c>
      <c r="K550" s="75" t="s">
        <v>2619</v>
      </c>
      <c r="L550" s="75" t="s">
        <v>803</v>
      </c>
      <c r="M550" s="75" t="s">
        <v>2486</v>
      </c>
      <c r="N550" s="75" t="s">
        <v>2620</v>
      </c>
      <c r="O550" s="75">
        <v>0</v>
      </c>
      <c r="P550" s="75">
        <v>0</v>
      </c>
      <c r="Q550" s="75">
        <v>91001</v>
      </c>
      <c r="R550" s="75" t="s">
        <v>2579</v>
      </c>
      <c r="S550" s="177">
        <v>37970</v>
      </c>
      <c r="T550" s="182">
        <v>7021</v>
      </c>
      <c r="U550" s="182"/>
      <c r="V550" s="181">
        <v>5265786</v>
      </c>
      <c r="W550" s="181">
        <v>26303616</v>
      </c>
      <c r="X550" s="178">
        <v>44408</v>
      </c>
      <c r="Y550" s="87" t="s">
        <v>7151</v>
      </c>
      <c r="Z550" s="87" t="s">
        <v>7152</v>
      </c>
      <c r="AA550" s="182" t="s">
        <v>7281</v>
      </c>
    </row>
    <row r="551" spans="1:27" ht="15.75" customHeight="1" x14ac:dyDescent="0.2">
      <c r="A551" s="75" t="s">
        <v>8733</v>
      </c>
      <c r="B551" s="75">
        <v>650364007</v>
      </c>
      <c r="C551" s="75" t="s">
        <v>73</v>
      </c>
      <c r="D551" s="75" t="s">
        <v>5087</v>
      </c>
      <c r="E551" s="75" t="s">
        <v>6591</v>
      </c>
      <c r="F551" s="75" t="s">
        <v>4343</v>
      </c>
      <c r="G551" s="75" t="s">
        <v>6594</v>
      </c>
      <c r="H551" s="75" t="s">
        <v>5088</v>
      </c>
      <c r="I551" s="75" t="s">
        <v>6640</v>
      </c>
      <c r="J551" s="75" t="s">
        <v>5089</v>
      </c>
      <c r="K551" s="75" t="s">
        <v>6592</v>
      </c>
      <c r="L551" s="75" t="s">
        <v>565</v>
      </c>
      <c r="M551" s="75" t="s">
        <v>5091</v>
      </c>
      <c r="N551" s="75" t="s">
        <v>6593</v>
      </c>
      <c r="O551" s="75" t="s">
        <v>5090</v>
      </c>
      <c r="P551" s="75">
        <v>0</v>
      </c>
      <c r="Q551" s="75" t="s">
        <v>375</v>
      </c>
      <c r="R551" s="75" t="s">
        <v>6647</v>
      </c>
      <c r="S551" s="177">
        <v>37970</v>
      </c>
      <c r="T551" s="182">
        <v>7027</v>
      </c>
      <c r="U551" s="182"/>
      <c r="V551" s="181">
        <v>32299128</v>
      </c>
      <c r="W551" s="181">
        <v>133727220</v>
      </c>
      <c r="X551" s="178">
        <v>44408</v>
      </c>
      <c r="Y551" s="87" t="s">
        <v>7151</v>
      </c>
      <c r="Z551" s="87" t="s">
        <v>7152</v>
      </c>
      <c r="AA551" s="182" t="s">
        <v>7156</v>
      </c>
    </row>
    <row r="552" spans="1:27" ht="15.75" customHeight="1" x14ac:dyDescent="0.2">
      <c r="A552" s="75" t="s">
        <v>8733</v>
      </c>
      <c r="B552" s="75">
        <v>650364007</v>
      </c>
      <c r="C552" s="75" t="s">
        <v>73</v>
      </c>
      <c r="D552" s="75" t="s">
        <v>5087</v>
      </c>
      <c r="E552" s="75" t="s">
        <v>6591</v>
      </c>
      <c r="F552" s="75" t="s">
        <v>4343</v>
      </c>
      <c r="G552" s="75" t="s">
        <v>6594</v>
      </c>
      <c r="H552" s="75" t="s">
        <v>5088</v>
      </c>
      <c r="I552" s="75" t="s">
        <v>6640</v>
      </c>
      <c r="J552" s="75" t="s">
        <v>5089</v>
      </c>
      <c r="K552" s="75" t="s">
        <v>6592</v>
      </c>
      <c r="L552" s="75" t="s">
        <v>565</v>
      </c>
      <c r="M552" s="75" t="s">
        <v>5091</v>
      </c>
      <c r="N552" s="75" t="s">
        <v>6593</v>
      </c>
      <c r="O552" s="75" t="s">
        <v>5090</v>
      </c>
      <c r="P552" s="75">
        <v>0</v>
      </c>
      <c r="Q552" s="75" t="s">
        <v>375</v>
      </c>
      <c r="R552" s="75" t="s">
        <v>6647</v>
      </c>
      <c r="S552" s="177">
        <v>37970</v>
      </c>
      <c r="T552" s="182">
        <v>7027</v>
      </c>
      <c r="U552" s="182"/>
      <c r="V552" s="181">
        <v>43844583</v>
      </c>
      <c r="W552" s="181">
        <v>377844832</v>
      </c>
      <c r="X552" s="178">
        <v>44408</v>
      </c>
      <c r="Y552" s="87" t="s">
        <v>7151</v>
      </c>
      <c r="Z552" s="87" t="s">
        <v>7152</v>
      </c>
      <c r="AA552" s="182" t="s">
        <v>7163</v>
      </c>
    </row>
    <row r="553" spans="1:27" ht="15.75" customHeight="1" x14ac:dyDescent="0.2">
      <c r="A553" s="75" t="s">
        <v>8733</v>
      </c>
      <c r="B553" s="75">
        <v>650364007</v>
      </c>
      <c r="C553" s="75" t="s">
        <v>73</v>
      </c>
      <c r="D553" s="75" t="s">
        <v>5087</v>
      </c>
      <c r="E553" s="75" t="s">
        <v>6591</v>
      </c>
      <c r="F553" s="75" t="s">
        <v>4343</v>
      </c>
      <c r="G553" s="75" t="s">
        <v>6594</v>
      </c>
      <c r="H553" s="75" t="s">
        <v>5088</v>
      </c>
      <c r="I553" s="75" t="s">
        <v>6640</v>
      </c>
      <c r="J553" s="75" t="s">
        <v>5089</v>
      </c>
      <c r="K553" s="75" t="s">
        <v>6592</v>
      </c>
      <c r="L553" s="75" t="s">
        <v>565</v>
      </c>
      <c r="M553" s="75" t="s">
        <v>5091</v>
      </c>
      <c r="N553" s="75" t="s">
        <v>6593</v>
      </c>
      <c r="O553" s="75" t="s">
        <v>5090</v>
      </c>
      <c r="P553" s="75">
        <v>0</v>
      </c>
      <c r="Q553" s="75" t="s">
        <v>375</v>
      </c>
      <c r="R553" s="75" t="s">
        <v>6647</v>
      </c>
      <c r="S553" s="177">
        <v>37970</v>
      </c>
      <c r="T553" s="182">
        <v>7027</v>
      </c>
      <c r="U553" s="182"/>
      <c r="V553" s="181">
        <v>16033200</v>
      </c>
      <c r="W553" s="181">
        <v>77119692</v>
      </c>
      <c r="X553" s="178">
        <v>44408</v>
      </c>
      <c r="Y553" s="87" t="s">
        <v>7151</v>
      </c>
      <c r="Z553" s="87" t="s">
        <v>7152</v>
      </c>
      <c r="AA553" s="182" t="s">
        <v>7232</v>
      </c>
    </row>
    <row r="554" spans="1:27" ht="15.75" customHeight="1" x14ac:dyDescent="0.2">
      <c r="A554" s="75" t="s">
        <v>8733</v>
      </c>
      <c r="B554" s="75">
        <v>650364007</v>
      </c>
      <c r="C554" s="75" t="s">
        <v>73</v>
      </c>
      <c r="D554" s="75" t="s">
        <v>5087</v>
      </c>
      <c r="E554" s="75" t="s">
        <v>6591</v>
      </c>
      <c r="F554" s="75" t="s">
        <v>4343</v>
      </c>
      <c r="G554" s="75" t="s">
        <v>6594</v>
      </c>
      <c r="H554" s="75" t="s">
        <v>5088</v>
      </c>
      <c r="I554" s="75" t="s">
        <v>6640</v>
      </c>
      <c r="J554" s="75" t="s">
        <v>5089</v>
      </c>
      <c r="K554" s="75" t="s">
        <v>6592</v>
      </c>
      <c r="L554" s="75" t="s">
        <v>565</v>
      </c>
      <c r="M554" s="75" t="s">
        <v>5091</v>
      </c>
      <c r="N554" s="75" t="s">
        <v>6593</v>
      </c>
      <c r="O554" s="75" t="s">
        <v>5090</v>
      </c>
      <c r="P554" s="75">
        <v>0</v>
      </c>
      <c r="Q554" s="75" t="s">
        <v>375</v>
      </c>
      <c r="R554" s="75" t="s">
        <v>6647</v>
      </c>
      <c r="S554" s="177">
        <v>37970</v>
      </c>
      <c r="T554" s="182">
        <v>7027</v>
      </c>
      <c r="U554" s="182"/>
      <c r="V554" s="181">
        <v>38553652</v>
      </c>
      <c r="W554" s="181">
        <v>215676430</v>
      </c>
      <c r="X554" s="178">
        <v>44408</v>
      </c>
      <c r="Y554" s="87" t="s">
        <v>7151</v>
      </c>
      <c r="Z554" s="87" t="s">
        <v>7152</v>
      </c>
      <c r="AA554" s="182" t="s">
        <v>7174</v>
      </c>
    </row>
    <row r="555" spans="1:27" ht="15.75" customHeight="1" x14ac:dyDescent="0.2">
      <c r="A555" s="75" t="s">
        <v>8733</v>
      </c>
      <c r="B555" s="75">
        <v>650364007</v>
      </c>
      <c r="C555" s="75" t="s">
        <v>73</v>
      </c>
      <c r="D555" s="75" t="s">
        <v>5087</v>
      </c>
      <c r="E555" s="75" t="s">
        <v>6591</v>
      </c>
      <c r="F555" s="75" t="s">
        <v>4343</v>
      </c>
      <c r="G555" s="75" t="s">
        <v>6594</v>
      </c>
      <c r="H555" s="75" t="s">
        <v>5088</v>
      </c>
      <c r="I555" s="75" t="s">
        <v>6640</v>
      </c>
      <c r="J555" s="75" t="s">
        <v>5089</v>
      </c>
      <c r="K555" s="75" t="s">
        <v>6592</v>
      </c>
      <c r="L555" s="75" t="s">
        <v>565</v>
      </c>
      <c r="M555" s="75" t="s">
        <v>5091</v>
      </c>
      <c r="N555" s="75" t="s">
        <v>6593</v>
      </c>
      <c r="O555" s="75" t="s">
        <v>5090</v>
      </c>
      <c r="P555" s="75">
        <v>0</v>
      </c>
      <c r="Q555" s="75" t="s">
        <v>375</v>
      </c>
      <c r="R555" s="75" t="s">
        <v>6647</v>
      </c>
      <c r="S555" s="177">
        <v>37970</v>
      </c>
      <c r="T555" s="182">
        <v>7027</v>
      </c>
      <c r="U555" s="182"/>
      <c r="V555" s="181">
        <v>30136222</v>
      </c>
      <c r="W555" s="181">
        <v>301580027</v>
      </c>
      <c r="X555" s="178">
        <v>44408</v>
      </c>
      <c r="Y555" s="87" t="s">
        <v>7151</v>
      </c>
      <c r="Z555" s="87" t="s">
        <v>7152</v>
      </c>
      <c r="AA555" s="182" t="s">
        <v>7187</v>
      </c>
    </row>
    <row r="556" spans="1:27" ht="15.75" customHeight="1" x14ac:dyDescent="0.2">
      <c r="A556" s="75" t="s">
        <v>8733</v>
      </c>
      <c r="B556" s="75">
        <v>650364007</v>
      </c>
      <c r="C556" s="75" t="s">
        <v>73</v>
      </c>
      <c r="D556" s="75" t="s">
        <v>5087</v>
      </c>
      <c r="E556" s="75" t="s">
        <v>6591</v>
      </c>
      <c r="F556" s="75" t="s">
        <v>4343</v>
      </c>
      <c r="G556" s="75" t="s">
        <v>6594</v>
      </c>
      <c r="H556" s="75" t="s">
        <v>5088</v>
      </c>
      <c r="I556" s="75" t="s">
        <v>6640</v>
      </c>
      <c r="J556" s="75" t="s">
        <v>5089</v>
      </c>
      <c r="K556" s="75" t="s">
        <v>6592</v>
      </c>
      <c r="L556" s="75" t="s">
        <v>565</v>
      </c>
      <c r="M556" s="75" t="s">
        <v>5091</v>
      </c>
      <c r="N556" s="75" t="s">
        <v>6593</v>
      </c>
      <c r="O556" s="75" t="s">
        <v>5090</v>
      </c>
      <c r="P556" s="75">
        <v>0</v>
      </c>
      <c r="Q556" s="75" t="s">
        <v>375</v>
      </c>
      <c r="R556" s="75" t="s">
        <v>6647</v>
      </c>
      <c r="S556" s="177">
        <v>37970</v>
      </c>
      <c r="T556" s="182">
        <v>7027</v>
      </c>
      <c r="U556" s="182"/>
      <c r="V556" s="181">
        <v>46089256</v>
      </c>
      <c r="W556" s="181">
        <v>275161573</v>
      </c>
      <c r="X556" s="178">
        <v>44408</v>
      </c>
      <c r="Y556" s="87" t="s">
        <v>7151</v>
      </c>
      <c r="Z556" s="87" t="s">
        <v>7152</v>
      </c>
      <c r="AA556" s="182" t="s">
        <v>7271</v>
      </c>
    </row>
    <row r="557" spans="1:27" ht="15.75" customHeight="1" x14ac:dyDescent="0.2">
      <c r="A557" s="75" t="s">
        <v>8733</v>
      </c>
      <c r="B557" s="75">
        <v>650364007</v>
      </c>
      <c r="C557" s="75" t="s">
        <v>73</v>
      </c>
      <c r="D557" s="75" t="s">
        <v>5087</v>
      </c>
      <c r="E557" s="75" t="s">
        <v>6591</v>
      </c>
      <c r="F557" s="75" t="s">
        <v>4343</v>
      </c>
      <c r="G557" s="75" t="s">
        <v>6594</v>
      </c>
      <c r="H557" s="75" t="s">
        <v>5088</v>
      </c>
      <c r="I557" s="75" t="s">
        <v>6640</v>
      </c>
      <c r="J557" s="75" t="s">
        <v>5089</v>
      </c>
      <c r="K557" s="75" t="s">
        <v>6592</v>
      </c>
      <c r="L557" s="75" t="s">
        <v>565</v>
      </c>
      <c r="M557" s="75" t="s">
        <v>5091</v>
      </c>
      <c r="N557" s="75" t="s">
        <v>6593</v>
      </c>
      <c r="O557" s="75" t="s">
        <v>5090</v>
      </c>
      <c r="P557" s="75">
        <v>0</v>
      </c>
      <c r="Q557" s="75" t="s">
        <v>375</v>
      </c>
      <c r="R557" s="75" t="s">
        <v>6647</v>
      </c>
      <c r="S557" s="177">
        <v>37970</v>
      </c>
      <c r="T557" s="182">
        <v>7027</v>
      </c>
      <c r="U557" s="182"/>
      <c r="V557" s="181">
        <v>11880570</v>
      </c>
      <c r="W557" s="181">
        <v>133653112</v>
      </c>
      <c r="X557" s="178">
        <v>44408</v>
      </c>
      <c r="Y557" s="87" t="s">
        <v>7151</v>
      </c>
      <c r="Z557" s="87" t="s">
        <v>7152</v>
      </c>
      <c r="AA557" s="182" t="s">
        <v>7225</v>
      </c>
    </row>
    <row r="558" spans="1:27" ht="15.75" customHeight="1" x14ac:dyDescent="0.2">
      <c r="A558" s="75" t="s">
        <v>8733</v>
      </c>
      <c r="B558" s="75">
        <v>650364007</v>
      </c>
      <c r="C558" s="75" t="s">
        <v>73</v>
      </c>
      <c r="D558" s="75" t="s">
        <v>5087</v>
      </c>
      <c r="E558" s="75" t="s">
        <v>6591</v>
      </c>
      <c r="F558" s="75" t="s">
        <v>4343</v>
      </c>
      <c r="G558" s="75" t="s">
        <v>6594</v>
      </c>
      <c r="H558" s="75" t="s">
        <v>5088</v>
      </c>
      <c r="I558" s="75" t="s">
        <v>6640</v>
      </c>
      <c r="J558" s="75" t="s">
        <v>5089</v>
      </c>
      <c r="K558" s="75" t="s">
        <v>6592</v>
      </c>
      <c r="L558" s="75" t="s">
        <v>565</v>
      </c>
      <c r="M558" s="75" t="s">
        <v>5091</v>
      </c>
      <c r="N558" s="75" t="s">
        <v>6593</v>
      </c>
      <c r="O558" s="75" t="s">
        <v>5090</v>
      </c>
      <c r="P558" s="75">
        <v>0</v>
      </c>
      <c r="Q558" s="75" t="s">
        <v>375</v>
      </c>
      <c r="R558" s="75" t="s">
        <v>6647</v>
      </c>
      <c r="S558" s="177">
        <v>37970</v>
      </c>
      <c r="T558" s="182">
        <v>7027</v>
      </c>
      <c r="U558" s="182"/>
      <c r="V558" s="181">
        <v>47778936</v>
      </c>
      <c r="W558" s="181">
        <v>151502137</v>
      </c>
      <c r="X558" s="178">
        <v>44408</v>
      </c>
      <c r="Y558" s="87" t="s">
        <v>7151</v>
      </c>
      <c r="Z558" s="87" t="s">
        <v>7152</v>
      </c>
      <c r="AA558" s="182" t="s">
        <v>7157</v>
      </c>
    </row>
    <row r="559" spans="1:27" ht="15.75" customHeight="1" x14ac:dyDescent="0.2">
      <c r="A559" s="75" t="s">
        <v>8733</v>
      </c>
      <c r="B559" s="75">
        <v>650364007</v>
      </c>
      <c r="C559" s="75" t="s">
        <v>73</v>
      </c>
      <c r="D559" s="75" t="s">
        <v>5087</v>
      </c>
      <c r="E559" s="75" t="s">
        <v>6591</v>
      </c>
      <c r="F559" s="75" t="s">
        <v>4343</v>
      </c>
      <c r="G559" s="75" t="s">
        <v>6594</v>
      </c>
      <c r="H559" s="75" t="s">
        <v>5088</v>
      </c>
      <c r="I559" s="75" t="s">
        <v>6640</v>
      </c>
      <c r="J559" s="75" t="s">
        <v>5089</v>
      </c>
      <c r="K559" s="75" t="s">
        <v>6592</v>
      </c>
      <c r="L559" s="75" t="s">
        <v>565</v>
      </c>
      <c r="M559" s="75" t="s">
        <v>5091</v>
      </c>
      <c r="N559" s="75" t="s">
        <v>6593</v>
      </c>
      <c r="O559" s="75" t="s">
        <v>5090</v>
      </c>
      <c r="P559" s="75">
        <v>0</v>
      </c>
      <c r="Q559" s="75" t="s">
        <v>375</v>
      </c>
      <c r="R559" s="75" t="s">
        <v>6647</v>
      </c>
      <c r="S559" s="177">
        <v>37970</v>
      </c>
      <c r="T559" s="182">
        <v>7027</v>
      </c>
      <c r="U559" s="182"/>
      <c r="V559" s="181">
        <v>73704488</v>
      </c>
      <c r="W559" s="181">
        <v>322715376</v>
      </c>
      <c r="X559" s="178">
        <v>44408</v>
      </c>
      <c r="Y559" s="87" t="s">
        <v>7151</v>
      </c>
      <c r="Z559" s="87" t="s">
        <v>7152</v>
      </c>
      <c r="AA559" s="182" t="s">
        <v>7158</v>
      </c>
    </row>
    <row r="560" spans="1:27" ht="15.75" customHeight="1" x14ac:dyDescent="0.2">
      <c r="A560" s="75" t="s">
        <v>8733</v>
      </c>
      <c r="B560" s="75">
        <v>650364007</v>
      </c>
      <c r="C560" s="75" t="s">
        <v>73</v>
      </c>
      <c r="D560" s="75" t="s">
        <v>5087</v>
      </c>
      <c r="E560" s="75" t="s">
        <v>6591</v>
      </c>
      <c r="F560" s="75" t="s">
        <v>4343</v>
      </c>
      <c r="G560" s="75" t="s">
        <v>6594</v>
      </c>
      <c r="H560" s="75" t="s">
        <v>5088</v>
      </c>
      <c r="I560" s="75" t="s">
        <v>6640</v>
      </c>
      <c r="J560" s="75" t="s">
        <v>5089</v>
      </c>
      <c r="K560" s="75" t="s">
        <v>6592</v>
      </c>
      <c r="L560" s="75" t="s">
        <v>565</v>
      </c>
      <c r="M560" s="75" t="s">
        <v>5091</v>
      </c>
      <c r="N560" s="75" t="s">
        <v>6593</v>
      </c>
      <c r="O560" s="75" t="s">
        <v>5090</v>
      </c>
      <c r="P560" s="75">
        <v>0</v>
      </c>
      <c r="Q560" s="75" t="s">
        <v>375</v>
      </c>
      <c r="R560" s="75" t="s">
        <v>6647</v>
      </c>
      <c r="S560" s="177">
        <v>37970</v>
      </c>
      <c r="T560" s="182">
        <v>7027</v>
      </c>
      <c r="U560" s="182"/>
      <c r="V560" s="181">
        <v>32066400</v>
      </c>
      <c r="W560" s="181">
        <v>120040419</v>
      </c>
      <c r="X560" s="178">
        <v>44408</v>
      </c>
      <c r="Y560" s="87" t="s">
        <v>7151</v>
      </c>
      <c r="Z560" s="87" t="s">
        <v>7152</v>
      </c>
      <c r="AA560" s="182" t="s">
        <v>7202</v>
      </c>
    </row>
    <row r="561" spans="1:27" ht="15.75" customHeight="1" x14ac:dyDescent="0.2">
      <c r="A561" s="75" t="s">
        <v>8733</v>
      </c>
      <c r="B561" s="75">
        <v>650364007</v>
      </c>
      <c r="C561" s="75" t="s">
        <v>73</v>
      </c>
      <c r="D561" s="75" t="s">
        <v>5087</v>
      </c>
      <c r="E561" s="75" t="s">
        <v>6591</v>
      </c>
      <c r="F561" s="75" t="s">
        <v>4343</v>
      </c>
      <c r="G561" s="75" t="s">
        <v>6594</v>
      </c>
      <c r="H561" s="75" t="s">
        <v>5088</v>
      </c>
      <c r="I561" s="75" t="s">
        <v>6640</v>
      </c>
      <c r="J561" s="75" t="s">
        <v>5089</v>
      </c>
      <c r="K561" s="75" t="s">
        <v>6592</v>
      </c>
      <c r="L561" s="75" t="s">
        <v>565</v>
      </c>
      <c r="M561" s="75" t="s">
        <v>5091</v>
      </c>
      <c r="N561" s="75" t="s">
        <v>6593</v>
      </c>
      <c r="O561" s="75" t="s">
        <v>5090</v>
      </c>
      <c r="P561" s="75">
        <v>0</v>
      </c>
      <c r="Q561" s="75" t="s">
        <v>375</v>
      </c>
      <c r="R561" s="75" t="s">
        <v>6647</v>
      </c>
      <c r="S561" s="177">
        <v>37970</v>
      </c>
      <c r="T561" s="182">
        <v>7027</v>
      </c>
      <c r="U561" s="182"/>
      <c r="V561" s="181">
        <v>179246004</v>
      </c>
      <c r="W561" s="181">
        <v>725978124</v>
      </c>
      <c r="X561" s="178">
        <v>44408</v>
      </c>
      <c r="Y561" s="87" t="s">
        <v>7151</v>
      </c>
      <c r="Z561" s="87" t="s">
        <v>7152</v>
      </c>
      <c r="AA561" s="182" t="s">
        <v>7160</v>
      </c>
    </row>
    <row r="562" spans="1:27" ht="15.75" customHeight="1" x14ac:dyDescent="0.2">
      <c r="A562" s="75" t="s">
        <v>8733</v>
      </c>
      <c r="B562" s="75">
        <v>650364007</v>
      </c>
      <c r="C562" s="75" t="s">
        <v>73</v>
      </c>
      <c r="D562" s="75" t="s">
        <v>5087</v>
      </c>
      <c r="E562" s="75" t="s">
        <v>6591</v>
      </c>
      <c r="F562" s="75" t="s">
        <v>4343</v>
      </c>
      <c r="G562" s="75" t="s">
        <v>6594</v>
      </c>
      <c r="H562" s="75" t="s">
        <v>5088</v>
      </c>
      <c r="I562" s="75" t="s">
        <v>6640</v>
      </c>
      <c r="J562" s="75" t="s">
        <v>5089</v>
      </c>
      <c r="K562" s="75" t="s">
        <v>6592</v>
      </c>
      <c r="L562" s="75" t="s">
        <v>565</v>
      </c>
      <c r="M562" s="75" t="s">
        <v>5091</v>
      </c>
      <c r="N562" s="75" t="s">
        <v>6593</v>
      </c>
      <c r="O562" s="75" t="s">
        <v>5090</v>
      </c>
      <c r="P562" s="75">
        <v>0</v>
      </c>
      <c r="Q562" s="75" t="s">
        <v>375</v>
      </c>
      <c r="R562" s="75" t="s">
        <v>6647</v>
      </c>
      <c r="S562" s="177">
        <v>37970</v>
      </c>
      <c r="T562" s="182">
        <v>7027</v>
      </c>
      <c r="U562" s="182"/>
      <c r="V562" s="181">
        <v>47137608</v>
      </c>
      <c r="W562" s="181">
        <v>152956728</v>
      </c>
      <c r="X562" s="178">
        <v>44408</v>
      </c>
      <c r="Y562" s="87" t="s">
        <v>7151</v>
      </c>
      <c r="Z562" s="87" t="s">
        <v>7152</v>
      </c>
      <c r="AA562" s="182" t="s">
        <v>7208</v>
      </c>
    </row>
    <row r="563" spans="1:27" ht="15.75" customHeight="1" x14ac:dyDescent="0.2">
      <c r="A563" s="75" t="s">
        <v>8733</v>
      </c>
      <c r="B563" s="75">
        <v>650364007</v>
      </c>
      <c r="C563" s="75" t="s">
        <v>73</v>
      </c>
      <c r="D563" s="75" t="s">
        <v>5087</v>
      </c>
      <c r="E563" s="75" t="s">
        <v>6591</v>
      </c>
      <c r="F563" s="75" t="s">
        <v>4343</v>
      </c>
      <c r="G563" s="75" t="s">
        <v>6594</v>
      </c>
      <c r="H563" s="75" t="s">
        <v>5088</v>
      </c>
      <c r="I563" s="75" t="s">
        <v>6640</v>
      </c>
      <c r="J563" s="75" t="s">
        <v>5089</v>
      </c>
      <c r="K563" s="75" t="s">
        <v>6592</v>
      </c>
      <c r="L563" s="75" t="s">
        <v>565</v>
      </c>
      <c r="M563" s="75" t="s">
        <v>5091</v>
      </c>
      <c r="N563" s="75" t="s">
        <v>6593</v>
      </c>
      <c r="O563" s="75" t="s">
        <v>5090</v>
      </c>
      <c r="P563" s="75">
        <v>0</v>
      </c>
      <c r="Q563" s="75" t="s">
        <v>375</v>
      </c>
      <c r="R563" s="75" t="s">
        <v>6647</v>
      </c>
      <c r="S563" s="177">
        <v>37970</v>
      </c>
      <c r="T563" s="182">
        <v>7027</v>
      </c>
      <c r="U563" s="182"/>
      <c r="V563" s="181">
        <v>121531656</v>
      </c>
      <c r="W563" s="181">
        <v>361548660</v>
      </c>
      <c r="X563" s="178">
        <v>44408</v>
      </c>
      <c r="Y563" s="87" t="s">
        <v>7151</v>
      </c>
      <c r="Z563" s="87" t="s">
        <v>7152</v>
      </c>
      <c r="AA563" s="182" t="s">
        <v>8188</v>
      </c>
    </row>
    <row r="564" spans="1:27" ht="15.75" customHeight="1" x14ac:dyDescent="0.2">
      <c r="A564" s="75" t="s">
        <v>8708</v>
      </c>
      <c r="B564" s="75">
        <v>731026009</v>
      </c>
      <c r="C564" s="75" t="s">
        <v>73</v>
      </c>
      <c r="D564" s="75" t="s">
        <v>5531</v>
      </c>
      <c r="E564" s="75" t="s">
        <v>6588</v>
      </c>
      <c r="F564" s="75" t="s">
        <v>6587</v>
      </c>
      <c r="G564" s="75" t="s">
        <v>6271</v>
      </c>
      <c r="H564" s="75" t="s">
        <v>172</v>
      </c>
      <c r="I564" s="75" t="s">
        <v>6272</v>
      </c>
      <c r="J564" s="75" t="s">
        <v>6273</v>
      </c>
      <c r="K564" s="75" t="s">
        <v>5532</v>
      </c>
      <c r="L564" s="75" t="s">
        <v>47</v>
      </c>
      <c r="M564" s="75" t="s">
        <v>1655</v>
      </c>
      <c r="N564" s="75" t="s">
        <v>5533</v>
      </c>
      <c r="O564" s="75" t="s">
        <v>6589</v>
      </c>
      <c r="P564" s="75">
        <v>0</v>
      </c>
      <c r="Q564" s="75" t="s">
        <v>5534</v>
      </c>
      <c r="R564" s="75" t="s">
        <v>6590</v>
      </c>
      <c r="S564" s="177">
        <v>37970</v>
      </c>
      <c r="T564" s="182">
        <v>7031</v>
      </c>
      <c r="U564" s="182"/>
      <c r="V564" s="181">
        <v>35293038</v>
      </c>
      <c r="W564" s="181">
        <v>83050002</v>
      </c>
      <c r="X564" s="178">
        <v>44408</v>
      </c>
      <c r="Y564" s="87" t="s">
        <v>7151</v>
      </c>
      <c r="Z564" s="87" t="s">
        <v>7152</v>
      </c>
      <c r="AA564" s="182" t="s">
        <v>8193</v>
      </c>
    </row>
    <row r="565" spans="1:27" ht="15.75" customHeight="1" x14ac:dyDescent="0.2">
      <c r="A565" s="75" t="s">
        <v>8812</v>
      </c>
      <c r="B565" s="75" t="s">
        <v>7088</v>
      </c>
      <c r="C565" s="75" t="s">
        <v>1422</v>
      </c>
      <c r="D565" s="75" t="s">
        <v>2096</v>
      </c>
      <c r="E565" s="75" t="s">
        <v>6720</v>
      </c>
      <c r="F565" s="75" t="s">
        <v>2097</v>
      </c>
      <c r="G565" s="75" t="s">
        <v>6724</v>
      </c>
      <c r="H565" s="75" t="s">
        <v>2098</v>
      </c>
      <c r="I565" s="75" t="s">
        <v>6721</v>
      </c>
      <c r="J565" s="75" t="s">
        <v>2099</v>
      </c>
      <c r="K565" s="75" t="s">
        <v>2100</v>
      </c>
      <c r="L565" s="75" t="s">
        <v>47</v>
      </c>
      <c r="M565" s="75" t="s">
        <v>2101</v>
      </c>
      <c r="N565" s="75" t="s">
        <v>6722</v>
      </c>
      <c r="O565" s="75" t="s">
        <v>6723</v>
      </c>
      <c r="P565" s="75">
        <v>0</v>
      </c>
      <c r="Q565" s="75" t="s">
        <v>1434</v>
      </c>
      <c r="R565" s="75" t="s">
        <v>6732</v>
      </c>
      <c r="S565" s="177">
        <v>37970</v>
      </c>
      <c r="T565" s="182">
        <v>7036</v>
      </c>
      <c r="U565" s="182"/>
      <c r="V565" s="181">
        <v>23120074</v>
      </c>
      <c r="W565" s="181">
        <v>149366841</v>
      </c>
      <c r="X565" s="178">
        <v>44408</v>
      </c>
      <c r="Y565" s="87" t="s">
        <v>7151</v>
      </c>
      <c r="Z565" s="87" t="s">
        <v>7152</v>
      </c>
      <c r="AA565" s="182" t="s">
        <v>7320</v>
      </c>
    </row>
    <row r="566" spans="1:27" ht="15.75" customHeight="1" x14ac:dyDescent="0.2">
      <c r="A566" s="75" t="s">
        <v>8812</v>
      </c>
      <c r="B566" s="75" t="s">
        <v>7088</v>
      </c>
      <c r="C566" s="75" t="s">
        <v>1422</v>
      </c>
      <c r="D566" s="75" t="s">
        <v>2096</v>
      </c>
      <c r="E566" s="75" t="s">
        <v>6720</v>
      </c>
      <c r="F566" s="75" t="s">
        <v>2097</v>
      </c>
      <c r="G566" s="75" t="s">
        <v>6724</v>
      </c>
      <c r="H566" s="75" t="s">
        <v>2098</v>
      </c>
      <c r="I566" s="75" t="s">
        <v>6721</v>
      </c>
      <c r="J566" s="75" t="s">
        <v>2099</v>
      </c>
      <c r="K566" s="75" t="s">
        <v>2100</v>
      </c>
      <c r="L566" s="75" t="s">
        <v>47</v>
      </c>
      <c r="M566" s="75" t="s">
        <v>2101</v>
      </c>
      <c r="N566" s="75" t="s">
        <v>6722</v>
      </c>
      <c r="O566" s="75" t="s">
        <v>6723</v>
      </c>
      <c r="P566" s="75">
        <v>0</v>
      </c>
      <c r="Q566" s="75" t="s">
        <v>1434</v>
      </c>
      <c r="R566" s="75" t="s">
        <v>6732</v>
      </c>
      <c r="S566" s="177">
        <v>37970</v>
      </c>
      <c r="T566" s="182">
        <v>7036</v>
      </c>
      <c r="U566" s="182"/>
      <c r="V566" s="181">
        <v>29276967</v>
      </c>
      <c r="W566" s="181">
        <v>261646838</v>
      </c>
      <c r="X566" s="178">
        <v>44408</v>
      </c>
      <c r="Y566" s="87" t="s">
        <v>7151</v>
      </c>
      <c r="Z566" s="87" t="s">
        <v>7152</v>
      </c>
      <c r="AA566" s="182" t="s">
        <v>7159</v>
      </c>
    </row>
    <row r="567" spans="1:27" ht="15.75" customHeight="1" x14ac:dyDescent="0.2">
      <c r="A567" s="75" t="s">
        <v>8738</v>
      </c>
      <c r="B567" s="75">
        <v>753474005</v>
      </c>
      <c r="C567" s="75" t="s">
        <v>73</v>
      </c>
      <c r="D567" s="75" t="s">
        <v>5130</v>
      </c>
      <c r="E567" s="75" t="s">
        <v>7024</v>
      </c>
      <c r="F567" s="75" t="s">
        <v>5131</v>
      </c>
      <c r="G567" s="75" t="s">
        <v>5132</v>
      </c>
      <c r="H567" s="75" t="s">
        <v>5133</v>
      </c>
      <c r="I567" s="75" t="s">
        <v>7495</v>
      </c>
      <c r="J567" s="75" t="s">
        <v>5134</v>
      </c>
      <c r="K567" s="75" t="s">
        <v>7496</v>
      </c>
      <c r="L567" s="75" t="s">
        <v>47</v>
      </c>
      <c r="M567" s="75" t="s">
        <v>658</v>
      </c>
      <c r="N567" s="75" t="s">
        <v>5135</v>
      </c>
      <c r="O567" s="75" t="s">
        <v>7497</v>
      </c>
      <c r="P567" s="75">
        <v>0</v>
      </c>
      <c r="Q567" s="75" t="s">
        <v>1095</v>
      </c>
      <c r="R567" s="75" t="s">
        <v>7031</v>
      </c>
      <c r="S567" s="177">
        <v>37970</v>
      </c>
      <c r="T567" s="182">
        <v>7037</v>
      </c>
      <c r="U567" s="182"/>
      <c r="V567" s="181">
        <v>6206400</v>
      </c>
      <c r="W567" s="181">
        <v>43599959</v>
      </c>
      <c r="X567" s="178">
        <v>44408</v>
      </c>
      <c r="Y567" s="87" t="s">
        <v>7151</v>
      </c>
      <c r="Z567" s="87" t="s">
        <v>7152</v>
      </c>
      <c r="AA567" s="182" t="s">
        <v>7218</v>
      </c>
    </row>
    <row r="568" spans="1:27" ht="15.75" customHeight="1" x14ac:dyDescent="0.2">
      <c r="A568" s="75" t="s">
        <v>8738</v>
      </c>
      <c r="B568" s="75">
        <v>753474005</v>
      </c>
      <c r="C568" s="75" t="s">
        <v>73</v>
      </c>
      <c r="D568" s="75" t="s">
        <v>5130</v>
      </c>
      <c r="E568" s="75" t="s">
        <v>7024</v>
      </c>
      <c r="F568" s="75" t="s">
        <v>5131</v>
      </c>
      <c r="G568" s="75" t="s">
        <v>5132</v>
      </c>
      <c r="H568" s="75" t="s">
        <v>5133</v>
      </c>
      <c r="I568" s="75" t="s">
        <v>7495</v>
      </c>
      <c r="J568" s="75" t="s">
        <v>5134</v>
      </c>
      <c r="K568" s="75" t="s">
        <v>7496</v>
      </c>
      <c r="L568" s="75" t="s">
        <v>47</v>
      </c>
      <c r="M568" s="75" t="s">
        <v>658</v>
      </c>
      <c r="N568" s="75" t="s">
        <v>5135</v>
      </c>
      <c r="O568" s="75" t="s">
        <v>7497</v>
      </c>
      <c r="P568" s="75">
        <v>0</v>
      </c>
      <c r="Q568" s="75" t="s">
        <v>1095</v>
      </c>
      <c r="R568" s="75" t="s">
        <v>7031</v>
      </c>
      <c r="S568" s="177">
        <v>37970</v>
      </c>
      <c r="T568" s="182">
        <v>7037</v>
      </c>
      <c r="U568" s="182"/>
      <c r="V568" s="181">
        <v>6206400</v>
      </c>
      <c r="W568" s="181">
        <v>43444800</v>
      </c>
      <c r="X568" s="178">
        <v>44408</v>
      </c>
      <c r="Y568" s="87" t="s">
        <v>7151</v>
      </c>
      <c r="Z568" s="87" t="s">
        <v>7152</v>
      </c>
      <c r="AA568" s="182" t="s">
        <v>7234</v>
      </c>
    </row>
    <row r="569" spans="1:27" ht="15.75" customHeight="1" x14ac:dyDescent="0.2">
      <c r="A569" s="75" t="s">
        <v>8738</v>
      </c>
      <c r="B569" s="75">
        <v>753474005</v>
      </c>
      <c r="C569" s="75" t="s">
        <v>73</v>
      </c>
      <c r="D569" s="75" t="s">
        <v>5130</v>
      </c>
      <c r="E569" s="75" t="s">
        <v>7024</v>
      </c>
      <c r="F569" s="75" t="s">
        <v>5131</v>
      </c>
      <c r="G569" s="75" t="s">
        <v>5132</v>
      </c>
      <c r="H569" s="75" t="s">
        <v>5133</v>
      </c>
      <c r="I569" s="75" t="s">
        <v>7495</v>
      </c>
      <c r="J569" s="75" t="s">
        <v>5134</v>
      </c>
      <c r="K569" s="75" t="s">
        <v>7496</v>
      </c>
      <c r="L569" s="75" t="s">
        <v>47</v>
      </c>
      <c r="M569" s="75" t="s">
        <v>658</v>
      </c>
      <c r="N569" s="75" t="s">
        <v>5135</v>
      </c>
      <c r="O569" s="75" t="s">
        <v>7497</v>
      </c>
      <c r="P569" s="75">
        <v>0</v>
      </c>
      <c r="Q569" s="75" t="s">
        <v>1095</v>
      </c>
      <c r="R569" s="75" t="s">
        <v>7031</v>
      </c>
      <c r="S569" s="177">
        <v>37970</v>
      </c>
      <c r="T569" s="182">
        <v>7037</v>
      </c>
      <c r="U569" s="182"/>
      <c r="V569" s="181">
        <v>6206400</v>
      </c>
      <c r="W569" s="181">
        <v>43522380</v>
      </c>
      <c r="X569" s="178">
        <v>44408</v>
      </c>
      <c r="Y569" s="87" t="s">
        <v>7151</v>
      </c>
      <c r="Z569" s="87" t="s">
        <v>7152</v>
      </c>
      <c r="AA569" s="182" t="s">
        <v>7245</v>
      </c>
    </row>
    <row r="570" spans="1:27" ht="15.75" customHeight="1" x14ac:dyDescent="0.2">
      <c r="A570" s="75" t="s">
        <v>8738</v>
      </c>
      <c r="B570" s="75">
        <v>753474005</v>
      </c>
      <c r="C570" s="75" t="s">
        <v>73</v>
      </c>
      <c r="D570" s="75" t="s">
        <v>5130</v>
      </c>
      <c r="E570" s="75" t="s">
        <v>7024</v>
      </c>
      <c r="F570" s="75" t="s">
        <v>5131</v>
      </c>
      <c r="G570" s="75" t="s">
        <v>5132</v>
      </c>
      <c r="H570" s="75" t="s">
        <v>5133</v>
      </c>
      <c r="I570" s="75" t="s">
        <v>7495</v>
      </c>
      <c r="J570" s="75" t="s">
        <v>5134</v>
      </c>
      <c r="K570" s="75" t="s">
        <v>7496</v>
      </c>
      <c r="L570" s="75" t="s">
        <v>47</v>
      </c>
      <c r="M570" s="75" t="s">
        <v>658</v>
      </c>
      <c r="N570" s="75" t="s">
        <v>5135</v>
      </c>
      <c r="O570" s="75" t="s">
        <v>7497</v>
      </c>
      <c r="P570" s="75">
        <v>0</v>
      </c>
      <c r="Q570" s="75" t="s">
        <v>1095</v>
      </c>
      <c r="R570" s="75" t="s">
        <v>7031</v>
      </c>
      <c r="S570" s="177">
        <v>37970</v>
      </c>
      <c r="T570" s="182">
        <v>7037</v>
      </c>
      <c r="U570" s="182"/>
      <c r="V570" s="181">
        <v>17765820</v>
      </c>
      <c r="W570" s="181">
        <v>66175740</v>
      </c>
      <c r="X570" s="178">
        <v>44408</v>
      </c>
      <c r="Y570" s="87" t="s">
        <v>7151</v>
      </c>
      <c r="Z570" s="87" t="s">
        <v>7152</v>
      </c>
      <c r="AA570" s="182" t="s">
        <v>7262</v>
      </c>
    </row>
    <row r="571" spans="1:27" ht="15.75" customHeight="1" x14ac:dyDescent="0.2">
      <c r="A571" s="75" t="s">
        <v>8738</v>
      </c>
      <c r="B571" s="75">
        <v>753474005</v>
      </c>
      <c r="C571" s="75" t="s">
        <v>73</v>
      </c>
      <c r="D571" s="75" t="s">
        <v>5130</v>
      </c>
      <c r="E571" s="75" t="s">
        <v>7024</v>
      </c>
      <c r="F571" s="75" t="s">
        <v>5131</v>
      </c>
      <c r="G571" s="75" t="s">
        <v>5132</v>
      </c>
      <c r="H571" s="75" t="s">
        <v>5133</v>
      </c>
      <c r="I571" s="75" t="s">
        <v>7495</v>
      </c>
      <c r="J571" s="75" t="s">
        <v>5134</v>
      </c>
      <c r="K571" s="75" t="s">
        <v>7496</v>
      </c>
      <c r="L571" s="75" t="s">
        <v>47</v>
      </c>
      <c r="M571" s="75" t="s">
        <v>658</v>
      </c>
      <c r="N571" s="75" t="s">
        <v>5135</v>
      </c>
      <c r="O571" s="75" t="s">
        <v>7497</v>
      </c>
      <c r="P571" s="75">
        <v>0</v>
      </c>
      <c r="Q571" s="75" t="s">
        <v>1095</v>
      </c>
      <c r="R571" s="75" t="s">
        <v>7031</v>
      </c>
      <c r="S571" s="177">
        <v>37970</v>
      </c>
      <c r="T571" s="182">
        <v>7037</v>
      </c>
      <c r="U571" s="182"/>
      <c r="V571" s="181">
        <v>13964400</v>
      </c>
      <c r="W571" s="181">
        <v>51590700</v>
      </c>
      <c r="X571" s="178">
        <v>44408</v>
      </c>
      <c r="Y571" s="87" t="s">
        <v>7151</v>
      </c>
      <c r="Z571" s="87" t="s">
        <v>7152</v>
      </c>
      <c r="AA571" s="182" t="s">
        <v>7247</v>
      </c>
    </row>
    <row r="572" spans="1:27" ht="15.75" customHeight="1" x14ac:dyDescent="0.2">
      <c r="A572" s="75" t="s">
        <v>8738</v>
      </c>
      <c r="B572" s="75">
        <v>753474005</v>
      </c>
      <c r="C572" s="75" t="s">
        <v>73</v>
      </c>
      <c r="D572" s="75" t="s">
        <v>5130</v>
      </c>
      <c r="E572" s="75" t="s">
        <v>7024</v>
      </c>
      <c r="F572" s="75" t="s">
        <v>5131</v>
      </c>
      <c r="G572" s="75" t="s">
        <v>5132</v>
      </c>
      <c r="H572" s="75" t="s">
        <v>5133</v>
      </c>
      <c r="I572" s="75" t="s">
        <v>7495</v>
      </c>
      <c r="J572" s="75" t="s">
        <v>5134</v>
      </c>
      <c r="K572" s="75" t="s">
        <v>7496</v>
      </c>
      <c r="L572" s="75" t="s">
        <v>47</v>
      </c>
      <c r="M572" s="75" t="s">
        <v>658</v>
      </c>
      <c r="N572" s="75" t="s">
        <v>5135</v>
      </c>
      <c r="O572" s="75" t="s">
        <v>7497</v>
      </c>
      <c r="P572" s="75">
        <v>0</v>
      </c>
      <c r="Q572" s="75" t="s">
        <v>1095</v>
      </c>
      <c r="R572" s="75" t="s">
        <v>7031</v>
      </c>
      <c r="S572" s="177">
        <v>37970</v>
      </c>
      <c r="T572" s="182">
        <v>7037</v>
      </c>
      <c r="U572" s="182"/>
      <c r="V572" s="181">
        <v>13964400</v>
      </c>
      <c r="W572" s="181">
        <v>59876550</v>
      </c>
      <c r="X572" s="178">
        <v>44408</v>
      </c>
      <c r="Y572" s="87" t="s">
        <v>7151</v>
      </c>
      <c r="Z572" s="87" t="s">
        <v>7152</v>
      </c>
      <c r="AA572" s="182" t="s">
        <v>7191</v>
      </c>
    </row>
    <row r="573" spans="1:27" ht="15.75" customHeight="1" x14ac:dyDescent="0.2">
      <c r="A573" s="75" t="s">
        <v>8738</v>
      </c>
      <c r="B573" s="75">
        <v>753474005</v>
      </c>
      <c r="C573" s="75" t="s">
        <v>73</v>
      </c>
      <c r="D573" s="75" t="s">
        <v>5130</v>
      </c>
      <c r="E573" s="75" t="s">
        <v>7024</v>
      </c>
      <c r="F573" s="75" t="s">
        <v>5131</v>
      </c>
      <c r="G573" s="75" t="s">
        <v>5132</v>
      </c>
      <c r="H573" s="75" t="s">
        <v>5133</v>
      </c>
      <c r="I573" s="75" t="s">
        <v>7495</v>
      </c>
      <c r="J573" s="75" t="s">
        <v>5134</v>
      </c>
      <c r="K573" s="75" t="s">
        <v>7496</v>
      </c>
      <c r="L573" s="75" t="s">
        <v>47</v>
      </c>
      <c r="M573" s="75" t="s">
        <v>658</v>
      </c>
      <c r="N573" s="75" t="s">
        <v>5135</v>
      </c>
      <c r="O573" s="75" t="s">
        <v>7497</v>
      </c>
      <c r="P573" s="75">
        <v>0</v>
      </c>
      <c r="Q573" s="75" t="s">
        <v>1095</v>
      </c>
      <c r="R573" s="75" t="s">
        <v>7031</v>
      </c>
      <c r="S573" s="177">
        <v>37970</v>
      </c>
      <c r="T573" s="182">
        <v>7037</v>
      </c>
      <c r="U573" s="182"/>
      <c r="V573" s="181">
        <v>12412799</v>
      </c>
      <c r="W573" s="181">
        <v>43599959</v>
      </c>
      <c r="X573" s="178">
        <v>44408</v>
      </c>
      <c r="Y573" s="87" t="s">
        <v>7151</v>
      </c>
      <c r="Z573" s="87" t="s">
        <v>7152</v>
      </c>
      <c r="AA573" s="182" t="s">
        <v>7237</v>
      </c>
    </row>
    <row r="574" spans="1:27" ht="15.75" customHeight="1" x14ac:dyDescent="0.2">
      <c r="A574" s="75" t="s">
        <v>8717</v>
      </c>
      <c r="B574" s="75">
        <v>759418204</v>
      </c>
      <c r="C574" s="75" t="s">
        <v>73</v>
      </c>
      <c r="D574" s="75" t="s">
        <v>4923</v>
      </c>
      <c r="E574" s="75" t="s">
        <v>6806</v>
      </c>
      <c r="F574" s="75" t="s">
        <v>4924</v>
      </c>
      <c r="G574" s="75" t="s">
        <v>6807</v>
      </c>
      <c r="H574" s="75" t="s">
        <v>4925</v>
      </c>
      <c r="I574" s="75" t="s">
        <v>6808</v>
      </c>
      <c r="J574" s="75" t="s">
        <v>4926</v>
      </c>
      <c r="K574" s="75" t="s">
        <v>4927</v>
      </c>
      <c r="L574" s="75" t="s">
        <v>565</v>
      </c>
      <c r="M574" s="75" t="s">
        <v>415</v>
      </c>
      <c r="N574" s="75" t="s">
        <v>4928</v>
      </c>
      <c r="O574" s="75">
        <v>0</v>
      </c>
      <c r="P574" s="75">
        <v>0</v>
      </c>
      <c r="Q574" s="75" t="s">
        <v>1095</v>
      </c>
      <c r="R574" s="75" t="s">
        <v>6809</v>
      </c>
      <c r="S574" s="177">
        <v>37970</v>
      </c>
      <c r="T574" s="182">
        <v>7038</v>
      </c>
      <c r="U574" s="182" t="s">
        <v>7915</v>
      </c>
      <c r="V574" s="181">
        <v>21462938</v>
      </c>
      <c r="W574" s="181">
        <v>152832499</v>
      </c>
      <c r="X574" s="178">
        <v>44408</v>
      </c>
      <c r="Y574" s="87" t="s">
        <v>7151</v>
      </c>
      <c r="Z574" s="87" t="s">
        <v>7152</v>
      </c>
      <c r="AA574" s="182" t="s">
        <v>8188</v>
      </c>
    </row>
    <row r="575" spans="1:27" ht="15.75" customHeight="1" x14ac:dyDescent="0.2">
      <c r="A575" s="75" t="s">
        <v>8805</v>
      </c>
      <c r="B575" s="75">
        <v>700249204</v>
      </c>
      <c r="C575" s="75" t="s">
        <v>1410</v>
      </c>
      <c r="D575" s="75" t="s">
        <v>1704</v>
      </c>
      <c r="E575" s="75" t="s">
        <v>6995</v>
      </c>
      <c r="F575" s="75" t="s">
        <v>1705</v>
      </c>
      <c r="G575" s="75" t="s">
        <v>6996</v>
      </c>
      <c r="H575" s="75" t="s">
        <v>1706</v>
      </c>
      <c r="I575" s="75" t="s">
        <v>6997</v>
      </c>
      <c r="J575" s="75" t="s">
        <v>1707</v>
      </c>
      <c r="K575" s="75" t="s">
        <v>1709</v>
      </c>
      <c r="L575" s="75" t="s">
        <v>47</v>
      </c>
      <c r="M575" s="75" t="s">
        <v>1711</v>
      </c>
      <c r="N575" s="75" t="s">
        <v>1710</v>
      </c>
      <c r="O575" s="75" t="s">
        <v>1708</v>
      </c>
      <c r="P575" s="75">
        <v>0</v>
      </c>
      <c r="Q575" s="75" t="s">
        <v>1147</v>
      </c>
      <c r="R575" s="75" t="s">
        <v>7041</v>
      </c>
      <c r="S575" s="177">
        <v>37970</v>
      </c>
      <c r="T575" s="182">
        <v>7039</v>
      </c>
      <c r="U575" s="182"/>
      <c r="V575" s="181">
        <v>37586648</v>
      </c>
      <c r="W575" s="181">
        <v>320388045</v>
      </c>
      <c r="X575" s="178">
        <v>44408</v>
      </c>
      <c r="Y575" s="87" t="s">
        <v>7151</v>
      </c>
      <c r="Z575" s="87" t="s">
        <v>7152</v>
      </c>
      <c r="AA575" s="182" t="s">
        <v>8194</v>
      </c>
    </row>
    <row r="576" spans="1:27" ht="15.75" customHeight="1" x14ac:dyDescent="0.2">
      <c r="A576" s="75" t="s">
        <v>8355</v>
      </c>
      <c r="B576" s="75">
        <v>725712006</v>
      </c>
      <c r="C576" s="75" t="s">
        <v>73</v>
      </c>
      <c r="D576" s="75" t="s">
        <v>735</v>
      </c>
      <c r="E576" s="75" t="s">
        <v>6348</v>
      </c>
      <c r="F576" s="75" t="s">
        <v>736</v>
      </c>
      <c r="G576" s="75" t="s">
        <v>5923</v>
      </c>
      <c r="H576" s="75" t="s">
        <v>737</v>
      </c>
      <c r="I576" s="75" t="s">
        <v>6349</v>
      </c>
      <c r="J576" s="75" t="s">
        <v>5924</v>
      </c>
      <c r="K576" s="75" t="s">
        <v>738</v>
      </c>
      <c r="L576" s="75" t="s">
        <v>47</v>
      </c>
      <c r="M576" s="75" t="s">
        <v>739</v>
      </c>
      <c r="N576" s="75" t="s">
        <v>6389</v>
      </c>
      <c r="O576" s="75">
        <v>0</v>
      </c>
      <c r="P576" s="75">
        <v>0</v>
      </c>
      <c r="Q576" s="75" t="s">
        <v>375</v>
      </c>
      <c r="R576" s="75" t="s">
        <v>6352</v>
      </c>
      <c r="S576" s="177">
        <v>37970</v>
      </c>
      <c r="T576" s="182">
        <v>7041</v>
      </c>
      <c r="U576" s="182" t="s">
        <v>7915</v>
      </c>
      <c r="V576" s="181">
        <v>6633075</v>
      </c>
      <c r="W576" s="181">
        <v>53683792</v>
      </c>
      <c r="X576" s="178">
        <v>44408</v>
      </c>
      <c r="Y576" s="87" t="s">
        <v>7151</v>
      </c>
      <c r="Z576" s="87" t="s">
        <v>7152</v>
      </c>
      <c r="AA576" s="182" t="s">
        <v>7321</v>
      </c>
    </row>
    <row r="577" spans="1:27" ht="15.75" customHeight="1" x14ac:dyDescent="0.2">
      <c r="A577" s="75" t="s">
        <v>8355</v>
      </c>
      <c r="B577" s="75">
        <v>725712006</v>
      </c>
      <c r="C577" s="75" t="s">
        <v>73</v>
      </c>
      <c r="D577" s="75" t="s">
        <v>735</v>
      </c>
      <c r="E577" s="75" t="s">
        <v>6348</v>
      </c>
      <c r="F577" s="75" t="s">
        <v>736</v>
      </c>
      <c r="G577" s="75" t="s">
        <v>5923</v>
      </c>
      <c r="H577" s="75" t="s">
        <v>737</v>
      </c>
      <c r="I577" s="75" t="s">
        <v>6349</v>
      </c>
      <c r="J577" s="75" t="s">
        <v>5924</v>
      </c>
      <c r="K577" s="75" t="s">
        <v>738</v>
      </c>
      <c r="L577" s="75" t="s">
        <v>47</v>
      </c>
      <c r="M577" s="75" t="s">
        <v>739</v>
      </c>
      <c r="N577" s="75" t="s">
        <v>6389</v>
      </c>
      <c r="O577" s="75">
        <v>0</v>
      </c>
      <c r="P577" s="75">
        <v>0</v>
      </c>
      <c r="Q577" s="75" t="s">
        <v>375</v>
      </c>
      <c r="R577" s="75" t="s">
        <v>6352</v>
      </c>
      <c r="S577" s="177">
        <v>37970</v>
      </c>
      <c r="T577" s="182">
        <v>7041</v>
      </c>
      <c r="U577" s="182" t="s">
        <v>7915</v>
      </c>
      <c r="V577" s="181">
        <v>0</v>
      </c>
      <c r="W577" s="181">
        <v>45772200</v>
      </c>
      <c r="X577" s="178">
        <v>44408</v>
      </c>
      <c r="Y577" s="87" t="s">
        <v>7151</v>
      </c>
      <c r="Z577" s="87" t="s">
        <v>7152</v>
      </c>
      <c r="AA577" s="182" t="s">
        <v>7191</v>
      </c>
    </row>
    <row r="578" spans="1:27" ht="15.75" customHeight="1" x14ac:dyDescent="0.2">
      <c r="A578" s="75" t="s">
        <v>8274</v>
      </c>
      <c r="B578" s="75">
        <v>690609002</v>
      </c>
      <c r="C578" s="75" t="s">
        <v>2558</v>
      </c>
      <c r="D578" s="75" t="s">
        <v>3721</v>
      </c>
      <c r="E578" s="75" t="s">
        <v>26</v>
      </c>
      <c r="F578" s="75" t="s">
        <v>2576</v>
      </c>
      <c r="G578" s="75" t="s">
        <v>28</v>
      </c>
      <c r="H578" s="75">
        <v>0</v>
      </c>
      <c r="I578" s="75">
        <v>0</v>
      </c>
      <c r="J578" s="75" t="s">
        <v>3722</v>
      </c>
      <c r="K578" s="75" t="s">
        <v>3723</v>
      </c>
      <c r="L578" s="75" t="s">
        <v>565</v>
      </c>
      <c r="M578" s="75" t="s">
        <v>189</v>
      </c>
      <c r="N578" s="75">
        <v>0</v>
      </c>
      <c r="O578" s="75">
        <v>0</v>
      </c>
      <c r="P578" s="75">
        <v>0</v>
      </c>
      <c r="Q578" s="75">
        <v>91001</v>
      </c>
      <c r="R578" s="75" t="s">
        <v>2579</v>
      </c>
      <c r="S578" s="177">
        <v>37970</v>
      </c>
      <c r="T578" s="182">
        <v>7049</v>
      </c>
      <c r="U578" s="182"/>
      <c r="V578" s="181">
        <v>10036473</v>
      </c>
      <c r="W578" s="181">
        <v>60218838</v>
      </c>
      <c r="X578" s="178">
        <v>44408</v>
      </c>
      <c r="Y578" s="87" t="s">
        <v>7151</v>
      </c>
      <c r="Z578" s="87" t="s">
        <v>7152</v>
      </c>
      <c r="AA578" s="182" t="s">
        <v>7160</v>
      </c>
    </row>
    <row r="579" spans="1:27" ht="15.75" customHeight="1" x14ac:dyDescent="0.2">
      <c r="A579" s="75" t="s">
        <v>3666</v>
      </c>
      <c r="B579" s="75">
        <v>691508005</v>
      </c>
      <c r="C579" s="75" t="s">
        <v>2558</v>
      </c>
      <c r="D579" s="75" t="s">
        <v>2575</v>
      </c>
      <c r="E579" s="75" t="s">
        <v>26</v>
      </c>
      <c r="F579" s="75" t="s">
        <v>2576</v>
      </c>
      <c r="G579" s="75" t="s">
        <v>28</v>
      </c>
      <c r="H579" s="75">
        <v>0</v>
      </c>
      <c r="I579" s="75">
        <v>0</v>
      </c>
      <c r="J579" s="75" t="s">
        <v>3667</v>
      </c>
      <c r="K579" s="75" t="s">
        <v>3668</v>
      </c>
      <c r="L579" s="75" t="s">
        <v>313</v>
      </c>
      <c r="M579" s="75" t="s">
        <v>3669</v>
      </c>
      <c r="N579" s="75" t="s">
        <v>5965</v>
      </c>
      <c r="O579" s="75" t="s">
        <v>5966</v>
      </c>
      <c r="P579" s="75">
        <v>0</v>
      </c>
      <c r="Q579" s="75">
        <v>91001</v>
      </c>
      <c r="R579" s="75" t="s">
        <v>2579</v>
      </c>
      <c r="S579" s="177">
        <v>37970</v>
      </c>
      <c r="T579" s="182">
        <v>7050</v>
      </c>
      <c r="U579" s="182"/>
      <c r="V579" s="181">
        <v>15975714</v>
      </c>
      <c r="W579" s="181">
        <v>50450628</v>
      </c>
      <c r="X579" s="178">
        <v>44408</v>
      </c>
      <c r="Y579" s="87" t="s">
        <v>7151</v>
      </c>
      <c r="Z579" s="87" t="s">
        <v>7152</v>
      </c>
      <c r="AA579" s="182" t="s">
        <v>7233</v>
      </c>
    </row>
    <row r="580" spans="1:27" ht="15.75" customHeight="1" x14ac:dyDescent="0.2">
      <c r="A580" s="75" t="s">
        <v>3047</v>
      </c>
      <c r="B580" s="75">
        <v>692538005</v>
      </c>
      <c r="C580" s="75" t="s">
        <v>2558</v>
      </c>
      <c r="D580" s="75" t="s">
        <v>2575</v>
      </c>
      <c r="E580" s="75" t="s">
        <v>26</v>
      </c>
      <c r="F580" s="75" t="s">
        <v>2576</v>
      </c>
      <c r="G580" s="75" t="s">
        <v>28</v>
      </c>
      <c r="H580" s="75">
        <v>0</v>
      </c>
      <c r="I580" s="75">
        <v>0</v>
      </c>
      <c r="J580" s="75" t="s">
        <v>3048</v>
      </c>
      <c r="K580" s="75" t="s">
        <v>3049</v>
      </c>
      <c r="L580" s="75" t="s">
        <v>47</v>
      </c>
      <c r="M580" s="75" t="s">
        <v>817</v>
      </c>
      <c r="N580" s="75">
        <v>0</v>
      </c>
      <c r="O580" s="75">
        <v>0</v>
      </c>
      <c r="P580" s="75">
        <v>0</v>
      </c>
      <c r="Q580" s="75">
        <v>91001</v>
      </c>
      <c r="R580" s="75" t="s">
        <v>3050</v>
      </c>
      <c r="S580" s="177">
        <v>37970</v>
      </c>
      <c r="T580" s="182">
        <v>7051</v>
      </c>
      <c r="U580" s="182"/>
      <c r="V580" s="181">
        <v>19343763</v>
      </c>
      <c r="W580" s="181">
        <v>216481137</v>
      </c>
      <c r="X580" s="178">
        <v>44408</v>
      </c>
      <c r="Y580" s="87" t="s">
        <v>7151</v>
      </c>
      <c r="Z580" s="87" t="s">
        <v>7152</v>
      </c>
      <c r="AA580" s="182" t="s">
        <v>7210</v>
      </c>
    </row>
    <row r="581" spans="1:27" ht="15.75" customHeight="1" x14ac:dyDescent="0.2">
      <c r="A581" s="75" t="s">
        <v>3499</v>
      </c>
      <c r="B581" s="75">
        <v>690812002</v>
      </c>
      <c r="C581" s="75" t="s">
        <v>2558</v>
      </c>
      <c r="D581" s="75" t="s">
        <v>2575</v>
      </c>
      <c r="E581" s="75" t="s">
        <v>26</v>
      </c>
      <c r="F581" s="75" t="s">
        <v>2576</v>
      </c>
      <c r="G581" s="75" t="s">
        <v>28</v>
      </c>
      <c r="H581" s="75">
        <v>0</v>
      </c>
      <c r="I581" s="75">
        <v>0</v>
      </c>
      <c r="J581" s="75" t="s">
        <v>3500</v>
      </c>
      <c r="K581" s="75" t="s">
        <v>3501</v>
      </c>
      <c r="L581" s="75" t="s">
        <v>5592</v>
      </c>
      <c r="M581" s="75" t="s">
        <v>3503</v>
      </c>
      <c r="N581" s="75" t="s">
        <v>3502</v>
      </c>
      <c r="O581" s="75">
        <v>0</v>
      </c>
      <c r="P581" s="75">
        <v>0</v>
      </c>
      <c r="Q581" s="75">
        <v>91001</v>
      </c>
      <c r="R581" s="75" t="s">
        <v>2579</v>
      </c>
      <c r="S581" s="177">
        <v>37970</v>
      </c>
      <c r="T581" s="182">
        <v>7052</v>
      </c>
      <c r="U581" s="182"/>
      <c r="V581" s="181">
        <v>8585520</v>
      </c>
      <c r="W581" s="181">
        <v>30173820</v>
      </c>
      <c r="X581" s="178">
        <v>44408</v>
      </c>
      <c r="Y581" s="87" t="s">
        <v>7151</v>
      </c>
      <c r="Z581" s="87" t="s">
        <v>7152</v>
      </c>
      <c r="AA581" s="182" t="s">
        <v>7236</v>
      </c>
    </row>
    <row r="582" spans="1:27" ht="15.75" customHeight="1" x14ac:dyDescent="0.2">
      <c r="A582" s="75" t="s">
        <v>2712</v>
      </c>
      <c r="B582" s="75">
        <v>692542002</v>
      </c>
      <c r="C582" s="75" t="s">
        <v>2558</v>
      </c>
      <c r="D582" s="75" t="s">
        <v>2575</v>
      </c>
      <c r="E582" s="75" t="s">
        <v>26</v>
      </c>
      <c r="F582" s="75" t="s">
        <v>2576</v>
      </c>
      <c r="G582" s="75" t="s">
        <v>28</v>
      </c>
      <c r="H582" s="75">
        <v>0</v>
      </c>
      <c r="I582" s="75">
        <v>0</v>
      </c>
      <c r="J582" s="75" t="s">
        <v>2713</v>
      </c>
      <c r="K582" s="75" t="s">
        <v>2714</v>
      </c>
      <c r="L582" s="75" t="s">
        <v>47</v>
      </c>
      <c r="M582" s="75" t="s">
        <v>1064</v>
      </c>
      <c r="N582" s="75" t="s">
        <v>5723</v>
      </c>
      <c r="O582" s="75" t="s">
        <v>5724</v>
      </c>
      <c r="P582" s="75">
        <v>0</v>
      </c>
      <c r="Q582" s="75">
        <v>91001</v>
      </c>
      <c r="R582" s="75" t="s">
        <v>2579</v>
      </c>
      <c r="S582" s="177">
        <v>37970</v>
      </c>
      <c r="T582" s="182">
        <v>7054</v>
      </c>
      <c r="U582" s="182"/>
      <c r="V582" s="181">
        <v>9014796</v>
      </c>
      <c r="W582" s="181">
        <v>54350226</v>
      </c>
      <c r="X582" s="178">
        <v>44408</v>
      </c>
      <c r="Y582" s="87" t="s">
        <v>7151</v>
      </c>
      <c r="Z582" s="87" t="s">
        <v>7152</v>
      </c>
      <c r="AA582" s="182" t="s">
        <v>7282</v>
      </c>
    </row>
    <row r="583" spans="1:27" ht="15.75" customHeight="1" x14ac:dyDescent="0.2">
      <c r="A583" s="75" t="s">
        <v>3435</v>
      </c>
      <c r="B583" s="75">
        <v>690713004</v>
      </c>
      <c r="C583" s="75" t="s">
        <v>2558</v>
      </c>
      <c r="D583" s="75" t="s">
        <v>2575</v>
      </c>
      <c r="E583" s="75" t="s">
        <v>26</v>
      </c>
      <c r="F583" s="75" t="s">
        <v>2576</v>
      </c>
      <c r="G583" s="75" t="s">
        <v>28</v>
      </c>
      <c r="H583" s="75">
        <v>0</v>
      </c>
      <c r="I583" s="75">
        <v>0</v>
      </c>
      <c r="J583" s="75" t="s">
        <v>3436</v>
      </c>
      <c r="K583" s="75" t="s">
        <v>3437</v>
      </c>
      <c r="L583" s="75" t="s">
        <v>47</v>
      </c>
      <c r="M583" s="75" t="s">
        <v>2101</v>
      </c>
      <c r="N583" s="75" t="s">
        <v>3438</v>
      </c>
      <c r="O583" s="75">
        <v>0</v>
      </c>
      <c r="P583" s="75">
        <v>0</v>
      </c>
      <c r="Q583" s="75">
        <v>91001</v>
      </c>
      <c r="R583" s="75" t="s">
        <v>2579</v>
      </c>
      <c r="S583" s="177">
        <v>37970</v>
      </c>
      <c r="T583" s="182">
        <v>7056</v>
      </c>
      <c r="U583" s="182"/>
      <c r="V583" s="181">
        <v>34875130</v>
      </c>
      <c r="W583" s="181">
        <v>130819371</v>
      </c>
      <c r="X583" s="178">
        <v>44408</v>
      </c>
      <c r="Y583" s="87" t="s">
        <v>7151</v>
      </c>
      <c r="Z583" s="87" t="s">
        <v>7152</v>
      </c>
      <c r="AA583" s="182" t="s">
        <v>7199</v>
      </c>
    </row>
    <row r="584" spans="1:27" ht="15.75" customHeight="1" x14ac:dyDescent="0.2">
      <c r="A584" s="75" t="s">
        <v>3674</v>
      </c>
      <c r="B584" s="75">
        <v>691907007</v>
      </c>
      <c r="C584" s="75" t="s">
        <v>2558</v>
      </c>
      <c r="D584" s="75" t="s">
        <v>2575</v>
      </c>
      <c r="E584" s="75" t="s">
        <v>26</v>
      </c>
      <c r="F584" s="75" t="s">
        <v>2576</v>
      </c>
      <c r="G584" s="75" t="s">
        <v>28</v>
      </c>
      <c r="H584" s="75">
        <v>0</v>
      </c>
      <c r="I584" s="75">
        <v>0</v>
      </c>
      <c r="J584" s="75" t="s">
        <v>3675</v>
      </c>
      <c r="K584" s="75" t="s">
        <v>3676</v>
      </c>
      <c r="L584" s="75" t="s">
        <v>48</v>
      </c>
      <c r="M584" s="75" t="s">
        <v>3677</v>
      </c>
      <c r="N584" s="75">
        <v>452973427</v>
      </c>
      <c r="O584" s="75" t="s">
        <v>5957</v>
      </c>
      <c r="P584" s="75">
        <v>0</v>
      </c>
      <c r="Q584" s="75">
        <v>91001</v>
      </c>
      <c r="R584" s="75" t="s">
        <v>2579</v>
      </c>
      <c r="S584" s="177">
        <v>37970</v>
      </c>
      <c r="T584" s="182">
        <v>7057</v>
      </c>
      <c r="U584" s="182"/>
      <c r="V584" s="181">
        <v>10603117</v>
      </c>
      <c r="W584" s="181">
        <v>63926217</v>
      </c>
      <c r="X584" s="178">
        <v>44408</v>
      </c>
      <c r="Y584" s="87" t="s">
        <v>7151</v>
      </c>
      <c r="Z584" s="87" t="s">
        <v>7152</v>
      </c>
      <c r="AA584" s="182" t="s">
        <v>183</v>
      </c>
    </row>
    <row r="585" spans="1:27" ht="15.75" customHeight="1" x14ac:dyDescent="0.2">
      <c r="A585" s="75" t="s">
        <v>3445</v>
      </c>
      <c r="B585" s="75">
        <v>690601001</v>
      </c>
      <c r="C585" s="75" t="s">
        <v>2558</v>
      </c>
      <c r="D585" s="75" t="s">
        <v>2586</v>
      </c>
      <c r="E585" s="75" t="s">
        <v>1529</v>
      </c>
      <c r="F585" s="75" t="s">
        <v>3446</v>
      </c>
      <c r="G585" s="75" t="s">
        <v>28</v>
      </c>
      <c r="H585" s="75">
        <v>0</v>
      </c>
      <c r="I585" s="75">
        <v>0</v>
      </c>
      <c r="J585" s="75" t="s">
        <v>3447</v>
      </c>
      <c r="K585" s="75" t="s">
        <v>3448</v>
      </c>
      <c r="L585" s="75" t="s">
        <v>565</v>
      </c>
      <c r="M585" s="75" t="s">
        <v>1213</v>
      </c>
      <c r="N585" s="75">
        <v>0</v>
      </c>
      <c r="O585" s="75">
        <v>0</v>
      </c>
      <c r="P585" s="75">
        <v>0</v>
      </c>
      <c r="Q585" s="75">
        <v>91001</v>
      </c>
      <c r="R585" s="75" t="s">
        <v>2651</v>
      </c>
      <c r="S585" s="177">
        <v>37970</v>
      </c>
      <c r="T585" s="182">
        <v>7064</v>
      </c>
      <c r="U585" s="182"/>
      <c r="V585" s="181">
        <v>6439140</v>
      </c>
      <c r="W585" s="181">
        <v>38821590</v>
      </c>
      <c r="X585" s="178">
        <v>44408</v>
      </c>
      <c r="Y585" s="87" t="s">
        <v>7151</v>
      </c>
      <c r="Z585" s="87" t="s">
        <v>7152</v>
      </c>
      <c r="AA585" s="182" t="s">
        <v>7157</v>
      </c>
    </row>
    <row r="586" spans="1:27" ht="15.75" customHeight="1" x14ac:dyDescent="0.2">
      <c r="A586" s="75" t="s">
        <v>8822</v>
      </c>
      <c r="B586" s="75">
        <v>690705001</v>
      </c>
      <c r="C586" s="75" t="s">
        <v>2558</v>
      </c>
      <c r="D586" s="75" t="s">
        <v>2575</v>
      </c>
      <c r="E586" s="75" t="s">
        <v>26</v>
      </c>
      <c r="F586" s="75" t="s">
        <v>2576</v>
      </c>
      <c r="G586" s="75" t="s">
        <v>28</v>
      </c>
      <c r="H586" s="75">
        <v>0</v>
      </c>
      <c r="I586" s="75">
        <v>0</v>
      </c>
      <c r="J586" s="75" t="s">
        <v>3227</v>
      </c>
      <c r="K586" s="75" t="s">
        <v>3228</v>
      </c>
      <c r="L586" s="75" t="s">
        <v>47</v>
      </c>
      <c r="M586" s="75" t="s">
        <v>1655</v>
      </c>
      <c r="N586" s="75" t="s">
        <v>5744</v>
      </c>
      <c r="O586" s="75" t="s">
        <v>5745</v>
      </c>
      <c r="P586" s="75">
        <v>0</v>
      </c>
      <c r="Q586" s="75">
        <v>91001</v>
      </c>
      <c r="R586" s="75" t="s">
        <v>2952</v>
      </c>
      <c r="S586" s="177">
        <v>37970</v>
      </c>
      <c r="T586" s="182">
        <v>7066</v>
      </c>
      <c r="U586" s="182"/>
      <c r="V586" s="181">
        <v>6868416</v>
      </c>
      <c r="W586" s="181">
        <v>41409696</v>
      </c>
      <c r="X586" s="178">
        <v>44408</v>
      </c>
      <c r="Y586" s="87" t="s">
        <v>7151</v>
      </c>
      <c r="Z586" s="87" t="s">
        <v>7152</v>
      </c>
      <c r="AA586" s="182" t="s">
        <v>8193</v>
      </c>
    </row>
    <row r="587" spans="1:27" ht="15.75" customHeight="1" x14ac:dyDescent="0.2">
      <c r="A587" s="75" t="s">
        <v>8599</v>
      </c>
      <c r="B587" s="75">
        <v>825652000</v>
      </c>
      <c r="C587" s="75" t="s">
        <v>1090</v>
      </c>
      <c r="D587" s="75" t="s">
        <v>3823</v>
      </c>
      <c r="E587" s="75" t="s">
        <v>7008</v>
      </c>
      <c r="F587" s="75" t="s">
        <v>3824</v>
      </c>
      <c r="G587" s="75" t="s">
        <v>3825</v>
      </c>
      <c r="H587" s="75" t="s">
        <v>3826</v>
      </c>
      <c r="I587" s="75" t="s">
        <v>3827</v>
      </c>
      <c r="J587" s="75" t="s">
        <v>3828</v>
      </c>
      <c r="K587" s="75" t="s">
        <v>3829</v>
      </c>
      <c r="L587" s="75" t="s">
        <v>47</v>
      </c>
      <c r="M587" s="75" t="s">
        <v>2101</v>
      </c>
      <c r="N587" s="75" t="s">
        <v>7009</v>
      </c>
      <c r="O587" s="75" t="s">
        <v>7010</v>
      </c>
      <c r="P587" s="75">
        <v>0</v>
      </c>
      <c r="Q587" s="75" t="s">
        <v>1095</v>
      </c>
      <c r="R587" s="75" t="s">
        <v>7011</v>
      </c>
      <c r="S587" s="177">
        <v>37970</v>
      </c>
      <c r="T587" s="182">
        <v>7067</v>
      </c>
      <c r="U587" s="182" t="s">
        <v>7986</v>
      </c>
      <c r="V587" s="181">
        <v>8016600</v>
      </c>
      <c r="W587" s="181">
        <v>56116200</v>
      </c>
      <c r="X587" s="178">
        <v>44408</v>
      </c>
      <c r="Y587" s="87" t="s">
        <v>7151</v>
      </c>
      <c r="Z587" s="87" t="s">
        <v>7152</v>
      </c>
      <c r="AA587" s="182" t="s">
        <v>7191</v>
      </c>
    </row>
    <row r="588" spans="1:27" ht="15.75" customHeight="1" x14ac:dyDescent="0.2">
      <c r="A588" s="75" t="s">
        <v>8599</v>
      </c>
      <c r="B588" s="75">
        <v>825652000</v>
      </c>
      <c r="C588" s="75" t="s">
        <v>1090</v>
      </c>
      <c r="D588" s="75" t="s">
        <v>3823</v>
      </c>
      <c r="E588" s="75" t="s">
        <v>7008</v>
      </c>
      <c r="F588" s="75" t="s">
        <v>3824</v>
      </c>
      <c r="G588" s="75" t="s">
        <v>3825</v>
      </c>
      <c r="H588" s="75" t="s">
        <v>3826</v>
      </c>
      <c r="I588" s="75" t="s">
        <v>3827</v>
      </c>
      <c r="J588" s="75" t="s">
        <v>3828</v>
      </c>
      <c r="K588" s="75" t="s">
        <v>3829</v>
      </c>
      <c r="L588" s="75" t="s">
        <v>47</v>
      </c>
      <c r="M588" s="75" t="s">
        <v>2101</v>
      </c>
      <c r="N588" s="75" t="s">
        <v>7009</v>
      </c>
      <c r="O588" s="75" t="s">
        <v>7010</v>
      </c>
      <c r="P588" s="75">
        <v>0</v>
      </c>
      <c r="Q588" s="75" t="s">
        <v>1095</v>
      </c>
      <c r="R588" s="75" t="s">
        <v>7011</v>
      </c>
      <c r="S588" s="177">
        <v>37970</v>
      </c>
      <c r="T588" s="182">
        <v>7067</v>
      </c>
      <c r="U588" s="182" t="s">
        <v>7986</v>
      </c>
      <c r="V588" s="181">
        <v>8016600</v>
      </c>
      <c r="W588" s="181">
        <v>56116200</v>
      </c>
      <c r="X588" s="178">
        <v>44408</v>
      </c>
      <c r="Y588" s="87" t="s">
        <v>7151</v>
      </c>
      <c r="Z588" s="87" t="s">
        <v>7152</v>
      </c>
      <c r="AA588" s="182" t="s">
        <v>7199</v>
      </c>
    </row>
    <row r="589" spans="1:27" ht="15.75" customHeight="1" x14ac:dyDescent="0.2">
      <c r="A589" s="75" t="s">
        <v>3107</v>
      </c>
      <c r="B589" s="75">
        <v>692541006</v>
      </c>
      <c r="C589" s="75" t="s">
        <v>2558</v>
      </c>
      <c r="D589" s="75" t="s">
        <v>2575</v>
      </c>
      <c r="E589" s="75" t="s">
        <v>26</v>
      </c>
      <c r="F589" s="75" t="s">
        <v>2576</v>
      </c>
      <c r="G589" s="75" t="s">
        <v>28</v>
      </c>
      <c r="H589" s="75">
        <v>0</v>
      </c>
      <c r="I589" s="75">
        <v>0</v>
      </c>
      <c r="J589" s="75" t="s">
        <v>3108</v>
      </c>
      <c r="K589" s="75" t="s">
        <v>3109</v>
      </c>
      <c r="L589" s="75" t="s">
        <v>47</v>
      </c>
      <c r="M589" s="75" t="s">
        <v>3110</v>
      </c>
      <c r="N589" s="75">
        <v>0</v>
      </c>
      <c r="O589" s="75">
        <v>0</v>
      </c>
      <c r="P589" s="75">
        <v>0</v>
      </c>
      <c r="Q589" s="75">
        <v>91001</v>
      </c>
      <c r="R589" s="75" t="s">
        <v>2579</v>
      </c>
      <c r="S589" s="177">
        <v>37970</v>
      </c>
      <c r="T589" s="182">
        <v>7071</v>
      </c>
      <c r="U589" s="182"/>
      <c r="V589" s="181">
        <v>9014796</v>
      </c>
      <c r="W589" s="181">
        <v>63103572</v>
      </c>
      <c r="X589" s="178">
        <v>44408</v>
      </c>
      <c r="Y589" s="87" t="s">
        <v>7151</v>
      </c>
      <c r="Z589" s="87" t="s">
        <v>7152</v>
      </c>
      <c r="AA589" s="182" t="s">
        <v>7247</v>
      </c>
    </row>
    <row r="590" spans="1:27" ht="15.75" customHeight="1" x14ac:dyDescent="0.2">
      <c r="A590" s="75" t="s">
        <v>2826</v>
      </c>
      <c r="B590" s="75">
        <v>690403005</v>
      </c>
      <c r="C590" s="75" t="s">
        <v>2558</v>
      </c>
      <c r="D590" s="75" t="s">
        <v>2575</v>
      </c>
      <c r="E590" s="75" t="s">
        <v>26</v>
      </c>
      <c r="F590" s="75" t="s">
        <v>2576</v>
      </c>
      <c r="G590" s="75" t="s">
        <v>28</v>
      </c>
      <c r="H590" s="75">
        <v>0</v>
      </c>
      <c r="I590" s="75">
        <v>0</v>
      </c>
      <c r="J590" s="75" t="s">
        <v>2827</v>
      </c>
      <c r="K590" s="75" t="s">
        <v>2828</v>
      </c>
      <c r="L590" s="75" t="s">
        <v>5591</v>
      </c>
      <c r="M590" s="75" t="s">
        <v>894</v>
      </c>
      <c r="N590" s="75" t="s">
        <v>2829</v>
      </c>
      <c r="O590" s="75">
        <v>0</v>
      </c>
      <c r="P590" s="75">
        <v>0</v>
      </c>
      <c r="Q590" s="75">
        <v>91001</v>
      </c>
      <c r="R590" s="75" t="s">
        <v>2579</v>
      </c>
      <c r="S590" s="177">
        <v>37970</v>
      </c>
      <c r="T590" s="182">
        <v>7072</v>
      </c>
      <c r="U590" s="182" t="s">
        <v>8845</v>
      </c>
      <c r="V590" s="181">
        <v>94234006</v>
      </c>
      <c r="W590" s="181">
        <v>483315320</v>
      </c>
      <c r="X590" s="178">
        <v>44408</v>
      </c>
      <c r="Y590" s="87" t="s">
        <v>7151</v>
      </c>
      <c r="Z590" s="87" t="s">
        <v>7152</v>
      </c>
      <c r="AA590" s="182" t="s">
        <v>7163</v>
      </c>
    </row>
    <row r="591" spans="1:27" ht="15.75" customHeight="1" x14ac:dyDescent="0.2">
      <c r="A591" s="75" t="s">
        <v>8692</v>
      </c>
      <c r="B591" s="75">
        <v>650852001</v>
      </c>
      <c r="C591" s="75" t="s">
        <v>73</v>
      </c>
      <c r="D591" s="75" t="s">
        <v>4726</v>
      </c>
      <c r="E591" s="75" t="s">
        <v>6827</v>
      </c>
      <c r="F591" s="75" t="s">
        <v>4343</v>
      </c>
      <c r="G591" s="75" t="s">
        <v>6828</v>
      </c>
      <c r="H591" s="75" t="s">
        <v>637</v>
      </c>
      <c r="I591" s="75" t="s">
        <v>4727</v>
      </c>
      <c r="J591" s="75" t="s">
        <v>4728</v>
      </c>
      <c r="K591" s="75" t="s">
        <v>6112</v>
      </c>
      <c r="L591" s="75" t="s">
        <v>47</v>
      </c>
      <c r="M591" s="75" t="s">
        <v>2101</v>
      </c>
      <c r="N591" s="75">
        <v>981829131</v>
      </c>
      <c r="O591" s="75" t="s">
        <v>4729</v>
      </c>
      <c r="P591" s="75">
        <v>0</v>
      </c>
      <c r="Q591" s="75" t="s">
        <v>375</v>
      </c>
      <c r="R591" s="75" t="s">
        <v>6836</v>
      </c>
      <c r="S591" s="177">
        <v>37970</v>
      </c>
      <c r="T591" s="182">
        <v>7076</v>
      </c>
      <c r="U591" s="182"/>
      <c r="V591" s="181">
        <v>16033200</v>
      </c>
      <c r="W591" s="181">
        <v>132273900</v>
      </c>
      <c r="X591" s="178">
        <v>44408</v>
      </c>
      <c r="Y591" s="87" t="s">
        <v>7151</v>
      </c>
      <c r="Z591" s="87" t="s">
        <v>7152</v>
      </c>
      <c r="AA591" s="182" t="s">
        <v>65</v>
      </c>
    </row>
    <row r="592" spans="1:27" ht="15.75" customHeight="1" x14ac:dyDescent="0.2">
      <c r="A592" s="75" t="s">
        <v>8395</v>
      </c>
      <c r="B592" s="75">
        <v>711497005</v>
      </c>
      <c r="C592" s="75" t="s">
        <v>73</v>
      </c>
      <c r="D592" s="75" t="s">
        <v>1026</v>
      </c>
      <c r="E592" s="75" t="s">
        <v>7422</v>
      </c>
      <c r="F592" s="75" t="s">
        <v>1027</v>
      </c>
      <c r="G592" s="75" t="s">
        <v>7423</v>
      </c>
      <c r="H592" s="75" t="s">
        <v>413</v>
      </c>
      <c r="I592" s="75" t="s">
        <v>5837</v>
      </c>
      <c r="J592" s="75" t="s">
        <v>8121</v>
      </c>
      <c r="K592" s="75" t="s">
        <v>1028</v>
      </c>
      <c r="L592" s="75" t="s">
        <v>5588</v>
      </c>
      <c r="M592" s="75" t="s">
        <v>1029</v>
      </c>
      <c r="N592" s="75" t="s">
        <v>7424</v>
      </c>
      <c r="O592" s="75" t="s">
        <v>7425</v>
      </c>
      <c r="P592" s="75">
        <v>0</v>
      </c>
      <c r="Q592" s="75">
        <v>93401</v>
      </c>
      <c r="R592" s="75" t="s">
        <v>7426</v>
      </c>
      <c r="S592" s="177">
        <v>37970</v>
      </c>
      <c r="T592" s="182">
        <v>7079</v>
      </c>
      <c r="U592" s="182"/>
      <c r="V592" s="181">
        <v>6410521</v>
      </c>
      <c r="W592" s="181">
        <v>38649051</v>
      </c>
      <c r="X592" s="178">
        <v>44408</v>
      </c>
      <c r="Y592" s="87" t="s">
        <v>7151</v>
      </c>
      <c r="Z592" s="87" t="s">
        <v>7152</v>
      </c>
      <c r="AA592" s="182" t="s">
        <v>7178</v>
      </c>
    </row>
    <row r="593" spans="1:27" ht="15.75" customHeight="1" x14ac:dyDescent="0.2">
      <c r="A593" s="75" t="s">
        <v>3146</v>
      </c>
      <c r="B593" s="75">
        <v>692537009</v>
      </c>
      <c r="C593" s="75" t="s">
        <v>3147</v>
      </c>
      <c r="D593" s="75" t="s">
        <v>2575</v>
      </c>
      <c r="E593" s="75" t="s">
        <v>3148</v>
      </c>
      <c r="F593" s="75" t="s">
        <v>2576</v>
      </c>
      <c r="G593" s="75" t="s">
        <v>28</v>
      </c>
      <c r="H593" s="75">
        <v>0</v>
      </c>
      <c r="I593" s="75">
        <v>0</v>
      </c>
      <c r="J593" s="75" t="s">
        <v>3149</v>
      </c>
      <c r="K593" s="75" t="s">
        <v>3151</v>
      </c>
      <c r="L593" s="75" t="s">
        <v>47</v>
      </c>
      <c r="M593" s="75" t="s">
        <v>1700</v>
      </c>
      <c r="N593" s="75" t="s">
        <v>3150</v>
      </c>
      <c r="O593" s="75" t="s">
        <v>5757</v>
      </c>
      <c r="P593" s="75">
        <v>0</v>
      </c>
      <c r="Q593" s="75">
        <v>91001</v>
      </c>
      <c r="R593" s="75" t="s">
        <v>2579</v>
      </c>
      <c r="S593" s="177">
        <v>37970</v>
      </c>
      <c r="T593" s="182">
        <v>7081</v>
      </c>
      <c r="U593" s="182"/>
      <c r="V593" s="181">
        <v>0</v>
      </c>
      <c r="W593" s="181">
        <v>54088776</v>
      </c>
      <c r="X593" s="178">
        <v>44408</v>
      </c>
      <c r="Y593" s="87" t="s">
        <v>7151</v>
      </c>
      <c r="Z593" s="87" t="s">
        <v>7152</v>
      </c>
      <c r="AA593" s="182" t="s">
        <v>7219</v>
      </c>
    </row>
    <row r="594" spans="1:27" ht="15.75" customHeight="1" x14ac:dyDescent="0.2">
      <c r="A594" s="75" t="s">
        <v>3548</v>
      </c>
      <c r="B594" s="75">
        <v>690727005</v>
      </c>
      <c r="C594" s="75" t="s">
        <v>2558</v>
      </c>
      <c r="D594" s="75" t="s">
        <v>2575</v>
      </c>
      <c r="E594" s="75" t="s">
        <v>26</v>
      </c>
      <c r="F594" s="75" t="s">
        <v>2576</v>
      </c>
      <c r="G594" s="75" t="s">
        <v>28</v>
      </c>
      <c r="H594" s="75">
        <v>0</v>
      </c>
      <c r="I594" s="75">
        <v>0</v>
      </c>
      <c r="J594" s="75" t="s">
        <v>8035</v>
      </c>
      <c r="K594" s="75" t="s">
        <v>3549</v>
      </c>
      <c r="L594" s="75" t="s">
        <v>47</v>
      </c>
      <c r="M594" s="75" t="s">
        <v>3551</v>
      </c>
      <c r="N594" s="75" t="s">
        <v>3550</v>
      </c>
      <c r="O594" s="75">
        <v>0</v>
      </c>
      <c r="P594" s="75">
        <v>0</v>
      </c>
      <c r="Q594" s="75">
        <v>91001</v>
      </c>
      <c r="R594" s="75" t="s">
        <v>2609</v>
      </c>
      <c r="S594" s="177">
        <v>37970</v>
      </c>
      <c r="T594" s="182">
        <v>7082</v>
      </c>
      <c r="U594" s="182"/>
      <c r="V594" s="181">
        <v>10159532</v>
      </c>
      <c r="W594" s="181">
        <v>71116724</v>
      </c>
      <c r="X594" s="178">
        <v>44408</v>
      </c>
      <c r="Y594" s="87" t="s">
        <v>7151</v>
      </c>
      <c r="Z594" s="87" t="s">
        <v>7152</v>
      </c>
      <c r="AA594" s="182" t="s">
        <v>7237</v>
      </c>
    </row>
    <row r="595" spans="1:27" ht="15.75" customHeight="1" x14ac:dyDescent="0.2">
      <c r="A595" s="75" t="s">
        <v>8588</v>
      </c>
      <c r="B595" s="75">
        <v>690302004</v>
      </c>
      <c r="C595" s="75" t="s">
        <v>2558</v>
      </c>
      <c r="D595" s="75" t="s">
        <v>2575</v>
      </c>
      <c r="E595" s="75" t="s">
        <v>26</v>
      </c>
      <c r="F595" s="75" t="s">
        <v>2576</v>
      </c>
      <c r="G595" s="75" t="s">
        <v>28</v>
      </c>
      <c r="H595" s="75">
        <v>0</v>
      </c>
      <c r="I595" s="75">
        <v>0</v>
      </c>
      <c r="J595" s="75" t="s">
        <v>2819</v>
      </c>
      <c r="K595" s="75" t="s">
        <v>2820</v>
      </c>
      <c r="L595" s="75" t="s">
        <v>5589</v>
      </c>
      <c r="M595" s="75" t="s">
        <v>168</v>
      </c>
      <c r="N595" s="75">
        <v>0</v>
      </c>
      <c r="O595" s="75">
        <v>0</v>
      </c>
      <c r="P595" s="75">
        <v>0</v>
      </c>
      <c r="Q595" s="75" t="s">
        <v>2821</v>
      </c>
      <c r="R595" s="75" t="s">
        <v>2822</v>
      </c>
      <c r="S595" s="177">
        <v>37970</v>
      </c>
      <c r="T595" s="182">
        <v>7083</v>
      </c>
      <c r="U595" s="182"/>
      <c r="V595" s="181">
        <v>12484751</v>
      </c>
      <c r="W595" s="181">
        <v>84651216</v>
      </c>
      <c r="X595" s="178">
        <v>44408</v>
      </c>
      <c r="Y595" s="87" t="s">
        <v>7151</v>
      </c>
      <c r="Z595" s="87" t="s">
        <v>7152</v>
      </c>
      <c r="AA595" s="182" t="s">
        <v>7223</v>
      </c>
    </row>
    <row r="596" spans="1:27" ht="15.75" customHeight="1" x14ac:dyDescent="0.2">
      <c r="A596" s="75" t="s">
        <v>8372</v>
      </c>
      <c r="B596" s="75">
        <v>730998007</v>
      </c>
      <c r="C596" s="75" t="s">
        <v>73</v>
      </c>
      <c r="D596" s="75" t="s">
        <v>846</v>
      </c>
      <c r="E596" s="75" t="s">
        <v>6957</v>
      </c>
      <c r="F596" s="75" t="s">
        <v>847</v>
      </c>
      <c r="G596" s="75" t="s">
        <v>6958</v>
      </c>
      <c r="H596" s="75" t="s">
        <v>737</v>
      </c>
      <c r="I596" s="75" t="s">
        <v>5994</v>
      </c>
      <c r="J596" s="75" t="s">
        <v>5995</v>
      </c>
      <c r="K596" s="75" t="s">
        <v>848</v>
      </c>
      <c r="L596" s="75" t="s">
        <v>47</v>
      </c>
      <c r="M596" s="75" t="s">
        <v>840</v>
      </c>
      <c r="N596" s="75" t="s">
        <v>849</v>
      </c>
      <c r="O596" s="75" t="s">
        <v>850</v>
      </c>
      <c r="P596" s="75">
        <v>0</v>
      </c>
      <c r="Q596" s="75" t="s">
        <v>375</v>
      </c>
      <c r="R596" s="75" t="s">
        <v>6971</v>
      </c>
      <c r="S596" s="177">
        <v>37970</v>
      </c>
      <c r="T596" s="182">
        <v>7085</v>
      </c>
      <c r="U596" s="182"/>
      <c r="V596" s="181">
        <v>6206400</v>
      </c>
      <c r="W596" s="181">
        <v>44065440</v>
      </c>
      <c r="X596" s="178">
        <v>44408</v>
      </c>
      <c r="Y596" s="87" t="s">
        <v>7151</v>
      </c>
      <c r="Z596" s="87" t="s">
        <v>7152</v>
      </c>
      <c r="AA596" s="182" t="s">
        <v>8194</v>
      </c>
    </row>
    <row r="597" spans="1:27" ht="15.75" customHeight="1" x14ac:dyDescent="0.2">
      <c r="A597" s="75" t="s">
        <v>8706</v>
      </c>
      <c r="B597" s="75">
        <v>746157002</v>
      </c>
      <c r="C597" s="75" t="s">
        <v>73</v>
      </c>
      <c r="D597" s="75" t="s">
        <v>4849</v>
      </c>
      <c r="E597" s="75" t="s">
        <v>7493</v>
      </c>
      <c r="F597" s="75" t="s">
        <v>4343</v>
      </c>
      <c r="G597" s="75" t="s">
        <v>8080</v>
      </c>
      <c r="H597" s="75" t="s">
        <v>172</v>
      </c>
      <c r="I597" s="75" t="s">
        <v>7494</v>
      </c>
      <c r="J597" s="75" t="s">
        <v>8081</v>
      </c>
      <c r="K597" s="75" t="s">
        <v>8082</v>
      </c>
      <c r="L597" s="75" t="s">
        <v>47</v>
      </c>
      <c r="M597" s="75" t="s">
        <v>603</v>
      </c>
      <c r="N597" s="75" t="s">
        <v>8083</v>
      </c>
      <c r="O597" s="75" t="s">
        <v>4850</v>
      </c>
      <c r="P597" s="75">
        <v>0</v>
      </c>
      <c r="Q597" s="75" t="s">
        <v>375</v>
      </c>
      <c r="R597" s="75" t="s">
        <v>6255</v>
      </c>
      <c r="S597" s="177">
        <v>37970</v>
      </c>
      <c r="T597" s="182">
        <v>7086</v>
      </c>
      <c r="U597" s="182"/>
      <c r="V597" s="181">
        <v>14429880</v>
      </c>
      <c r="W597" s="181">
        <v>102452148</v>
      </c>
      <c r="X597" s="178">
        <v>44408</v>
      </c>
      <c r="Y597" s="87" t="s">
        <v>7151</v>
      </c>
      <c r="Z597" s="87" t="s">
        <v>7152</v>
      </c>
      <c r="AA597" s="182" t="s">
        <v>7218</v>
      </c>
    </row>
    <row r="598" spans="1:27" ht="15.75" customHeight="1" x14ac:dyDescent="0.2">
      <c r="A598" s="75" t="s">
        <v>8706</v>
      </c>
      <c r="B598" s="75">
        <v>746157002</v>
      </c>
      <c r="C598" s="75" t="s">
        <v>73</v>
      </c>
      <c r="D598" s="75" t="s">
        <v>4849</v>
      </c>
      <c r="E598" s="75" t="s">
        <v>7493</v>
      </c>
      <c r="F598" s="75" t="s">
        <v>4343</v>
      </c>
      <c r="G598" s="75" t="s">
        <v>8080</v>
      </c>
      <c r="H598" s="75" t="s">
        <v>172</v>
      </c>
      <c r="I598" s="75" t="s">
        <v>7494</v>
      </c>
      <c r="J598" s="75" t="s">
        <v>8081</v>
      </c>
      <c r="K598" s="75" t="s">
        <v>8082</v>
      </c>
      <c r="L598" s="75" t="s">
        <v>47</v>
      </c>
      <c r="M598" s="75" t="s">
        <v>603</v>
      </c>
      <c r="N598" s="75" t="s">
        <v>8083</v>
      </c>
      <c r="O598" s="75" t="s">
        <v>4850</v>
      </c>
      <c r="P598" s="75">
        <v>0</v>
      </c>
      <c r="Q598" s="75" t="s">
        <v>375</v>
      </c>
      <c r="R598" s="75" t="s">
        <v>6255</v>
      </c>
      <c r="S598" s="177">
        <v>37970</v>
      </c>
      <c r="T598" s="182">
        <v>7086</v>
      </c>
      <c r="U598" s="182"/>
      <c r="V598" s="181">
        <v>21805152</v>
      </c>
      <c r="W598" s="181">
        <v>100367832</v>
      </c>
      <c r="X598" s="178">
        <v>44408</v>
      </c>
      <c r="Y598" s="87" t="s">
        <v>7151</v>
      </c>
      <c r="Z598" s="87" t="s">
        <v>7152</v>
      </c>
      <c r="AA598" s="182" t="s">
        <v>7228</v>
      </c>
    </row>
    <row r="599" spans="1:27" ht="15.75" customHeight="1" x14ac:dyDescent="0.2">
      <c r="A599" s="75" t="s">
        <v>8706</v>
      </c>
      <c r="B599" s="75">
        <v>746157002</v>
      </c>
      <c r="C599" s="75" t="s">
        <v>73</v>
      </c>
      <c r="D599" s="75" t="s">
        <v>4849</v>
      </c>
      <c r="E599" s="75" t="s">
        <v>7493</v>
      </c>
      <c r="F599" s="75" t="s">
        <v>4343</v>
      </c>
      <c r="G599" s="75" t="s">
        <v>8080</v>
      </c>
      <c r="H599" s="75" t="s">
        <v>172</v>
      </c>
      <c r="I599" s="75" t="s">
        <v>7494</v>
      </c>
      <c r="J599" s="75" t="s">
        <v>8081</v>
      </c>
      <c r="K599" s="75" t="s">
        <v>8082</v>
      </c>
      <c r="L599" s="75" t="s">
        <v>47</v>
      </c>
      <c r="M599" s="75" t="s">
        <v>603</v>
      </c>
      <c r="N599" s="75" t="s">
        <v>8083</v>
      </c>
      <c r="O599" s="75" t="s">
        <v>4850</v>
      </c>
      <c r="P599" s="75">
        <v>0</v>
      </c>
      <c r="Q599" s="75" t="s">
        <v>375</v>
      </c>
      <c r="R599" s="75" t="s">
        <v>6255</v>
      </c>
      <c r="S599" s="177">
        <v>37970</v>
      </c>
      <c r="T599" s="182">
        <v>7086</v>
      </c>
      <c r="U599" s="182"/>
      <c r="V599" s="181">
        <v>8016600</v>
      </c>
      <c r="W599" s="181">
        <v>53550888</v>
      </c>
      <c r="X599" s="178">
        <v>44408</v>
      </c>
      <c r="Y599" s="87" t="s">
        <v>7151</v>
      </c>
      <c r="Z599" s="87" t="s">
        <v>7152</v>
      </c>
      <c r="AA599" s="182" t="s">
        <v>7245</v>
      </c>
    </row>
    <row r="600" spans="1:27" ht="15.75" customHeight="1" x14ac:dyDescent="0.2">
      <c r="A600" s="75" t="s">
        <v>8706</v>
      </c>
      <c r="B600" s="75">
        <v>746157002</v>
      </c>
      <c r="C600" s="75" t="s">
        <v>73</v>
      </c>
      <c r="D600" s="75" t="s">
        <v>4849</v>
      </c>
      <c r="E600" s="75" t="s">
        <v>7493</v>
      </c>
      <c r="F600" s="75" t="s">
        <v>4343</v>
      </c>
      <c r="G600" s="75" t="s">
        <v>8080</v>
      </c>
      <c r="H600" s="75" t="s">
        <v>172</v>
      </c>
      <c r="I600" s="75" t="s">
        <v>7494</v>
      </c>
      <c r="J600" s="75" t="s">
        <v>8081</v>
      </c>
      <c r="K600" s="75" t="s">
        <v>8082</v>
      </c>
      <c r="L600" s="75" t="s">
        <v>47</v>
      </c>
      <c r="M600" s="75" t="s">
        <v>603</v>
      </c>
      <c r="N600" s="75" t="s">
        <v>8083</v>
      </c>
      <c r="O600" s="75" t="s">
        <v>4850</v>
      </c>
      <c r="P600" s="75">
        <v>0</v>
      </c>
      <c r="Q600" s="75" t="s">
        <v>375</v>
      </c>
      <c r="R600" s="75" t="s">
        <v>6255</v>
      </c>
      <c r="S600" s="177">
        <v>37970</v>
      </c>
      <c r="T600" s="182">
        <v>7086</v>
      </c>
      <c r="U600" s="182"/>
      <c r="V600" s="181">
        <v>7695936</v>
      </c>
      <c r="W600" s="181">
        <v>55635204</v>
      </c>
      <c r="X600" s="178">
        <v>44408</v>
      </c>
      <c r="Y600" s="87" t="s">
        <v>7151</v>
      </c>
      <c r="Z600" s="87" t="s">
        <v>7152</v>
      </c>
      <c r="AA600" s="182" t="s">
        <v>7210</v>
      </c>
    </row>
    <row r="601" spans="1:27" ht="15.75" customHeight="1" x14ac:dyDescent="0.2">
      <c r="A601" s="75" t="s">
        <v>8706</v>
      </c>
      <c r="B601" s="75">
        <v>746157002</v>
      </c>
      <c r="C601" s="75" t="s">
        <v>73</v>
      </c>
      <c r="D601" s="75" t="s">
        <v>4849</v>
      </c>
      <c r="E601" s="75" t="s">
        <v>7493</v>
      </c>
      <c r="F601" s="75" t="s">
        <v>4343</v>
      </c>
      <c r="G601" s="75" t="s">
        <v>8080</v>
      </c>
      <c r="H601" s="75" t="s">
        <v>172</v>
      </c>
      <c r="I601" s="75" t="s">
        <v>7494</v>
      </c>
      <c r="J601" s="75" t="s">
        <v>8081</v>
      </c>
      <c r="K601" s="75" t="s">
        <v>8082</v>
      </c>
      <c r="L601" s="75" t="s">
        <v>47</v>
      </c>
      <c r="M601" s="75" t="s">
        <v>603</v>
      </c>
      <c r="N601" s="75" t="s">
        <v>8083</v>
      </c>
      <c r="O601" s="75" t="s">
        <v>4850</v>
      </c>
      <c r="P601" s="75">
        <v>0</v>
      </c>
      <c r="Q601" s="75" t="s">
        <v>375</v>
      </c>
      <c r="R601" s="75" t="s">
        <v>6255</v>
      </c>
      <c r="S601" s="177">
        <v>37970</v>
      </c>
      <c r="T601" s="182">
        <v>7086</v>
      </c>
      <c r="U601" s="182"/>
      <c r="V601" s="181">
        <v>16033200</v>
      </c>
      <c r="W601" s="181">
        <v>61086492</v>
      </c>
      <c r="X601" s="178">
        <v>44408</v>
      </c>
      <c r="Y601" s="87" t="s">
        <v>7151</v>
      </c>
      <c r="Z601" s="87" t="s">
        <v>7152</v>
      </c>
      <c r="AA601" s="182" t="s">
        <v>7262</v>
      </c>
    </row>
    <row r="602" spans="1:27" ht="15.75" customHeight="1" x14ac:dyDescent="0.2">
      <c r="A602" s="75" t="s">
        <v>8706</v>
      </c>
      <c r="B602" s="75">
        <v>746157002</v>
      </c>
      <c r="C602" s="75" t="s">
        <v>73</v>
      </c>
      <c r="D602" s="75" t="s">
        <v>4849</v>
      </c>
      <c r="E602" s="75" t="s">
        <v>7493</v>
      </c>
      <c r="F602" s="75" t="s">
        <v>4343</v>
      </c>
      <c r="G602" s="75" t="s">
        <v>8080</v>
      </c>
      <c r="H602" s="75" t="s">
        <v>172</v>
      </c>
      <c r="I602" s="75" t="s">
        <v>7494</v>
      </c>
      <c r="J602" s="75" t="s">
        <v>8081</v>
      </c>
      <c r="K602" s="75" t="s">
        <v>8082</v>
      </c>
      <c r="L602" s="75" t="s">
        <v>47</v>
      </c>
      <c r="M602" s="75" t="s">
        <v>603</v>
      </c>
      <c r="N602" s="75" t="s">
        <v>8083</v>
      </c>
      <c r="O602" s="75" t="s">
        <v>4850</v>
      </c>
      <c r="P602" s="75">
        <v>0</v>
      </c>
      <c r="Q602" s="75" t="s">
        <v>375</v>
      </c>
      <c r="R602" s="75" t="s">
        <v>6255</v>
      </c>
      <c r="S602" s="177">
        <v>37970</v>
      </c>
      <c r="T602" s="182">
        <v>7086</v>
      </c>
      <c r="U602" s="182"/>
      <c r="V602" s="181">
        <v>16033200</v>
      </c>
      <c r="W602" s="181">
        <v>57879852</v>
      </c>
      <c r="X602" s="178">
        <v>44408</v>
      </c>
      <c r="Y602" s="87" t="s">
        <v>7151</v>
      </c>
      <c r="Z602" s="87" t="s">
        <v>7152</v>
      </c>
      <c r="AA602" s="182" t="s">
        <v>7196</v>
      </c>
    </row>
    <row r="603" spans="1:27" ht="15.75" customHeight="1" x14ac:dyDescent="0.2">
      <c r="A603" s="75" t="s">
        <v>2648</v>
      </c>
      <c r="B603" s="75" t="s">
        <v>7099</v>
      </c>
      <c r="C603" s="75" t="s">
        <v>2558</v>
      </c>
      <c r="D603" s="75" t="s">
        <v>2575</v>
      </c>
      <c r="E603" s="75" t="s">
        <v>26</v>
      </c>
      <c r="F603" s="75" t="s">
        <v>2576</v>
      </c>
      <c r="G603" s="75" t="s">
        <v>28</v>
      </c>
      <c r="H603" s="75">
        <v>0</v>
      </c>
      <c r="I603" s="75">
        <v>0</v>
      </c>
      <c r="J603" s="75" t="s">
        <v>2649</v>
      </c>
      <c r="K603" s="75" t="s">
        <v>2650</v>
      </c>
      <c r="L603" s="75" t="s">
        <v>5589</v>
      </c>
      <c r="M603" s="75" t="s">
        <v>2500</v>
      </c>
      <c r="N603" s="75" t="s">
        <v>5775</v>
      </c>
      <c r="O603" s="75" t="s">
        <v>5776</v>
      </c>
      <c r="P603" s="75">
        <v>0</v>
      </c>
      <c r="Q603" s="75">
        <v>91001</v>
      </c>
      <c r="R603" s="75" t="s">
        <v>2651</v>
      </c>
      <c r="S603" s="177">
        <v>37970</v>
      </c>
      <c r="T603" s="182">
        <v>7087</v>
      </c>
      <c r="U603" s="182"/>
      <c r="V603" s="181">
        <v>6776837</v>
      </c>
      <c r="W603" s="181">
        <v>40857566</v>
      </c>
      <c r="X603" s="178">
        <v>44408</v>
      </c>
      <c r="Y603" s="87" t="s">
        <v>7151</v>
      </c>
      <c r="Z603" s="87" t="s">
        <v>7152</v>
      </c>
      <c r="AA603" s="182" t="s">
        <v>7155</v>
      </c>
    </row>
    <row r="604" spans="1:27" ht="15.75" customHeight="1" x14ac:dyDescent="0.2">
      <c r="A604" s="75" t="s">
        <v>3131</v>
      </c>
      <c r="B604" s="75">
        <v>691513009</v>
      </c>
      <c r="C604" s="75" t="s">
        <v>2558</v>
      </c>
      <c r="D604" s="75" t="s">
        <v>2575</v>
      </c>
      <c r="E604" s="75" t="s">
        <v>26</v>
      </c>
      <c r="F604" s="75" t="s">
        <v>2576</v>
      </c>
      <c r="G604" s="75" t="s">
        <v>28</v>
      </c>
      <c r="H604" s="75">
        <v>0</v>
      </c>
      <c r="I604" s="75">
        <v>0</v>
      </c>
      <c r="J604" s="75" t="s">
        <v>3132</v>
      </c>
      <c r="K604" s="75" t="s">
        <v>3134</v>
      </c>
      <c r="L604" s="75" t="s">
        <v>313</v>
      </c>
      <c r="M604" s="75" t="s">
        <v>3136</v>
      </c>
      <c r="N604" s="75" t="s">
        <v>3135</v>
      </c>
      <c r="O604" s="75" t="s">
        <v>3133</v>
      </c>
      <c r="P604" s="75">
        <v>0</v>
      </c>
      <c r="Q604" s="75">
        <v>91001</v>
      </c>
      <c r="R604" s="75" t="s">
        <v>2579</v>
      </c>
      <c r="S604" s="177">
        <v>37970</v>
      </c>
      <c r="T604" s="182">
        <v>7090</v>
      </c>
      <c r="U604" s="182"/>
      <c r="V604" s="181">
        <v>4945260</v>
      </c>
      <c r="W604" s="181">
        <v>29814984</v>
      </c>
      <c r="X604" s="178">
        <v>44408</v>
      </c>
      <c r="Y604" s="87" t="s">
        <v>7151</v>
      </c>
      <c r="Z604" s="87" t="s">
        <v>7152</v>
      </c>
      <c r="AA604" s="182" t="s">
        <v>7190</v>
      </c>
    </row>
    <row r="605" spans="1:27" ht="15.75" customHeight="1" x14ac:dyDescent="0.2">
      <c r="A605" s="75" t="s">
        <v>2944</v>
      </c>
      <c r="B605" s="75">
        <v>690803003</v>
      </c>
      <c r="C605" s="75" t="s">
        <v>2558</v>
      </c>
      <c r="D605" s="75" t="s">
        <v>2575</v>
      </c>
      <c r="E605" s="75" t="s">
        <v>26</v>
      </c>
      <c r="F605" s="75" t="s">
        <v>2576</v>
      </c>
      <c r="G605" s="75" t="s">
        <v>28</v>
      </c>
      <c r="H605" s="75">
        <v>0</v>
      </c>
      <c r="I605" s="75">
        <v>0</v>
      </c>
      <c r="J605" s="75" t="s">
        <v>2945</v>
      </c>
      <c r="K605" s="75" t="s">
        <v>2946</v>
      </c>
      <c r="L605" s="75" t="s">
        <v>5592</v>
      </c>
      <c r="M605" s="75" t="s">
        <v>2947</v>
      </c>
      <c r="N605" s="75">
        <v>0</v>
      </c>
      <c r="O605" s="75">
        <v>0</v>
      </c>
      <c r="P605" s="75">
        <v>0</v>
      </c>
      <c r="Q605" s="75">
        <v>91001</v>
      </c>
      <c r="R605" s="75" t="s">
        <v>2591</v>
      </c>
      <c r="S605" s="177">
        <v>37970</v>
      </c>
      <c r="T605" s="182">
        <v>7091</v>
      </c>
      <c r="U605" s="182"/>
      <c r="V605" s="181">
        <v>7326310</v>
      </c>
      <c r="W605" s="181">
        <v>24311199</v>
      </c>
      <c r="X605" s="178">
        <v>44408</v>
      </c>
      <c r="Y605" s="87" t="s">
        <v>7151</v>
      </c>
      <c r="Z605" s="87" t="s">
        <v>7152</v>
      </c>
      <c r="AA605" s="182" t="s">
        <v>7238</v>
      </c>
    </row>
    <row r="606" spans="1:27" ht="15.75" customHeight="1" x14ac:dyDescent="0.2">
      <c r="A606" s="75" t="s">
        <v>3716</v>
      </c>
      <c r="B606" s="75">
        <v>692001001</v>
      </c>
      <c r="C606" s="75" t="s">
        <v>2558</v>
      </c>
      <c r="D606" s="75" t="s">
        <v>2575</v>
      </c>
      <c r="E606" s="75" t="s">
        <v>26</v>
      </c>
      <c r="F606" s="75" t="s">
        <v>2576</v>
      </c>
      <c r="G606" s="75" t="s">
        <v>28</v>
      </c>
      <c r="H606" s="75">
        <v>0</v>
      </c>
      <c r="I606" s="75">
        <v>0</v>
      </c>
      <c r="J606" s="75" t="s">
        <v>3717</v>
      </c>
      <c r="K606" s="75" t="s">
        <v>6292</v>
      </c>
      <c r="L606" s="75" t="s">
        <v>5594</v>
      </c>
      <c r="M606" s="75" t="s">
        <v>1004</v>
      </c>
      <c r="N606" s="75">
        <v>0</v>
      </c>
      <c r="O606" s="75">
        <v>0</v>
      </c>
      <c r="P606" s="75">
        <v>0</v>
      </c>
      <c r="Q606" s="75">
        <v>91001</v>
      </c>
      <c r="R606" s="75" t="s">
        <v>2579</v>
      </c>
      <c r="S606" s="177">
        <v>37970</v>
      </c>
      <c r="T606" s="182">
        <v>7092</v>
      </c>
      <c r="U606" s="182"/>
      <c r="V606" s="181">
        <v>2392498</v>
      </c>
      <c r="W606" s="181">
        <v>35206713</v>
      </c>
      <c r="X606" s="178">
        <v>44408</v>
      </c>
      <c r="Y606" s="87" t="s">
        <v>7151</v>
      </c>
      <c r="Z606" s="87" t="s">
        <v>7152</v>
      </c>
      <c r="AA606" s="182" t="s">
        <v>7207</v>
      </c>
    </row>
    <row r="607" spans="1:27" ht="15.75" customHeight="1" x14ac:dyDescent="0.2">
      <c r="A607" s="75" t="s">
        <v>2934</v>
      </c>
      <c r="B607" s="75">
        <v>691902005</v>
      </c>
      <c r="C607" s="75" t="s">
        <v>2558</v>
      </c>
      <c r="D607" s="75" t="s">
        <v>2575</v>
      </c>
      <c r="E607" s="75" t="s">
        <v>26</v>
      </c>
      <c r="F607" s="75" t="s">
        <v>2576</v>
      </c>
      <c r="G607" s="75" t="s">
        <v>28</v>
      </c>
      <c r="H607" s="75">
        <v>0</v>
      </c>
      <c r="I607" s="75">
        <v>0</v>
      </c>
      <c r="J607" s="75" t="s">
        <v>2935</v>
      </c>
      <c r="K607" s="75" t="s">
        <v>2936</v>
      </c>
      <c r="L607" s="75" t="s">
        <v>48</v>
      </c>
      <c r="M607" s="75" t="s">
        <v>2937</v>
      </c>
      <c r="N607" s="75">
        <v>0</v>
      </c>
      <c r="O607" s="75">
        <v>0</v>
      </c>
      <c r="P607" s="75">
        <v>0</v>
      </c>
      <c r="Q607" s="75">
        <v>91001</v>
      </c>
      <c r="R607" s="75" t="s">
        <v>2938</v>
      </c>
      <c r="S607" s="177">
        <v>37970</v>
      </c>
      <c r="T607" s="182">
        <v>7095</v>
      </c>
      <c r="U607" s="182"/>
      <c r="V607" s="181">
        <v>4730622</v>
      </c>
      <c r="W607" s="181">
        <v>28520931</v>
      </c>
      <c r="X607" s="178">
        <v>44408</v>
      </c>
      <c r="Y607" s="87" t="s">
        <v>7151</v>
      </c>
      <c r="Z607" s="87" t="s">
        <v>7152</v>
      </c>
      <c r="AA607" s="182" t="s">
        <v>7322</v>
      </c>
    </row>
    <row r="608" spans="1:27" ht="15.75" customHeight="1" x14ac:dyDescent="0.2">
      <c r="A608" s="75" t="s">
        <v>8329</v>
      </c>
      <c r="B608" s="75">
        <v>651853702</v>
      </c>
      <c r="C608" s="75" t="s">
        <v>73</v>
      </c>
      <c r="D608" s="75" t="s">
        <v>487</v>
      </c>
      <c r="E608" s="75" t="s">
        <v>6561</v>
      </c>
      <c r="F608" s="75" t="s">
        <v>488</v>
      </c>
      <c r="G608" s="75" t="s">
        <v>6564</v>
      </c>
      <c r="H608" s="75" t="s">
        <v>124</v>
      </c>
      <c r="I608" s="75" t="s">
        <v>6565</v>
      </c>
      <c r="J608" s="75" t="s">
        <v>489</v>
      </c>
      <c r="K608" s="75" t="s">
        <v>5660</v>
      </c>
      <c r="L608" s="75" t="s">
        <v>47</v>
      </c>
      <c r="M608" s="75" t="s">
        <v>5661</v>
      </c>
      <c r="N608" s="75" t="s">
        <v>6563</v>
      </c>
      <c r="O608" s="75" t="s">
        <v>6562</v>
      </c>
      <c r="P608" s="75">
        <v>0</v>
      </c>
      <c r="Q608" s="75">
        <v>93991</v>
      </c>
      <c r="R608" s="75" t="s">
        <v>6845</v>
      </c>
      <c r="S608" s="177">
        <v>37970</v>
      </c>
      <c r="T608" s="182">
        <v>7102</v>
      </c>
      <c r="U608" s="182"/>
      <c r="V608" s="181">
        <v>6413280</v>
      </c>
      <c r="W608" s="181">
        <v>44892960</v>
      </c>
      <c r="X608" s="178">
        <v>44408</v>
      </c>
      <c r="Y608" s="87" t="s">
        <v>7151</v>
      </c>
      <c r="Z608" s="87" t="s">
        <v>7152</v>
      </c>
      <c r="AA608" s="182" t="s">
        <v>7282</v>
      </c>
    </row>
    <row r="609" spans="1:27" ht="15.75" customHeight="1" x14ac:dyDescent="0.2">
      <c r="A609" s="75" t="s">
        <v>8329</v>
      </c>
      <c r="B609" s="75">
        <v>651853702</v>
      </c>
      <c r="C609" s="75" t="s">
        <v>73</v>
      </c>
      <c r="D609" s="75" t="s">
        <v>487</v>
      </c>
      <c r="E609" s="75" t="s">
        <v>6561</v>
      </c>
      <c r="F609" s="75" t="s">
        <v>488</v>
      </c>
      <c r="G609" s="75" t="s">
        <v>6564</v>
      </c>
      <c r="H609" s="75" t="s">
        <v>124</v>
      </c>
      <c r="I609" s="75" t="s">
        <v>6565</v>
      </c>
      <c r="J609" s="75" t="s">
        <v>489</v>
      </c>
      <c r="K609" s="75" t="s">
        <v>5660</v>
      </c>
      <c r="L609" s="75" t="s">
        <v>47</v>
      </c>
      <c r="M609" s="75" t="s">
        <v>5661</v>
      </c>
      <c r="N609" s="75" t="s">
        <v>6563</v>
      </c>
      <c r="O609" s="75" t="s">
        <v>6562</v>
      </c>
      <c r="P609" s="75">
        <v>0</v>
      </c>
      <c r="Q609" s="75">
        <v>93991</v>
      </c>
      <c r="R609" s="75" t="s">
        <v>6845</v>
      </c>
      <c r="S609" s="177">
        <v>37970</v>
      </c>
      <c r="T609" s="182">
        <v>7102</v>
      </c>
      <c r="U609" s="182"/>
      <c r="V609" s="181">
        <v>6413280</v>
      </c>
      <c r="W609" s="181">
        <v>45057942</v>
      </c>
      <c r="X609" s="178">
        <v>44408</v>
      </c>
      <c r="Y609" s="87" t="s">
        <v>7151</v>
      </c>
      <c r="Z609" s="87" t="s">
        <v>7152</v>
      </c>
      <c r="AA609" s="182" t="s">
        <v>7234</v>
      </c>
    </row>
    <row r="610" spans="1:27" ht="15.75" customHeight="1" x14ac:dyDescent="0.2">
      <c r="A610" s="75" t="s">
        <v>8329</v>
      </c>
      <c r="B610" s="75">
        <v>651853702</v>
      </c>
      <c r="C610" s="75" t="s">
        <v>73</v>
      </c>
      <c r="D610" s="75" t="s">
        <v>487</v>
      </c>
      <c r="E610" s="75" t="s">
        <v>6561</v>
      </c>
      <c r="F610" s="75" t="s">
        <v>488</v>
      </c>
      <c r="G610" s="75" t="s">
        <v>6564</v>
      </c>
      <c r="H610" s="75" t="s">
        <v>124</v>
      </c>
      <c r="I610" s="75" t="s">
        <v>6565</v>
      </c>
      <c r="J610" s="75" t="s">
        <v>489</v>
      </c>
      <c r="K610" s="75" t="s">
        <v>5660</v>
      </c>
      <c r="L610" s="75" t="s">
        <v>47</v>
      </c>
      <c r="M610" s="75" t="s">
        <v>5661</v>
      </c>
      <c r="N610" s="75" t="s">
        <v>6563</v>
      </c>
      <c r="O610" s="75" t="s">
        <v>6562</v>
      </c>
      <c r="P610" s="75">
        <v>0</v>
      </c>
      <c r="Q610" s="75">
        <v>93991</v>
      </c>
      <c r="R610" s="75" t="s">
        <v>6845</v>
      </c>
      <c r="S610" s="177">
        <v>37970</v>
      </c>
      <c r="T610" s="182">
        <v>7102</v>
      </c>
      <c r="U610" s="182"/>
      <c r="V610" s="181">
        <v>11223240</v>
      </c>
      <c r="W610" s="181">
        <v>78562680</v>
      </c>
      <c r="X610" s="178">
        <v>44408</v>
      </c>
      <c r="Y610" s="87" t="s">
        <v>7151</v>
      </c>
      <c r="Z610" s="87" t="s">
        <v>7152</v>
      </c>
      <c r="AA610" s="182" t="s">
        <v>7213</v>
      </c>
    </row>
    <row r="611" spans="1:27" ht="15.75" customHeight="1" x14ac:dyDescent="0.2">
      <c r="A611" s="75" t="s">
        <v>8329</v>
      </c>
      <c r="B611" s="75">
        <v>651853702</v>
      </c>
      <c r="C611" s="75" t="s">
        <v>73</v>
      </c>
      <c r="D611" s="75" t="s">
        <v>487</v>
      </c>
      <c r="E611" s="75" t="s">
        <v>6561</v>
      </c>
      <c r="F611" s="75" t="s">
        <v>488</v>
      </c>
      <c r="G611" s="75" t="s">
        <v>6564</v>
      </c>
      <c r="H611" s="75" t="s">
        <v>124</v>
      </c>
      <c r="I611" s="75" t="s">
        <v>6565</v>
      </c>
      <c r="J611" s="75" t="s">
        <v>489</v>
      </c>
      <c r="K611" s="75" t="s">
        <v>5660</v>
      </c>
      <c r="L611" s="75" t="s">
        <v>47</v>
      </c>
      <c r="M611" s="75" t="s">
        <v>5661</v>
      </c>
      <c r="N611" s="75" t="s">
        <v>6563</v>
      </c>
      <c r="O611" s="75" t="s">
        <v>6562</v>
      </c>
      <c r="P611" s="75">
        <v>0</v>
      </c>
      <c r="Q611" s="75">
        <v>93991</v>
      </c>
      <c r="R611" s="75" t="s">
        <v>6845</v>
      </c>
      <c r="S611" s="177">
        <v>37970</v>
      </c>
      <c r="T611" s="182">
        <v>7102</v>
      </c>
      <c r="U611" s="182"/>
      <c r="V611" s="181">
        <v>8016600</v>
      </c>
      <c r="W611" s="181">
        <v>8016600</v>
      </c>
      <c r="X611" s="178">
        <v>44408</v>
      </c>
      <c r="Y611" s="87" t="s">
        <v>7151</v>
      </c>
      <c r="Z611" s="87" t="s">
        <v>7152</v>
      </c>
      <c r="AA611" s="182" t="s">
        <v>7210</v>
      </c>
    </row>
    <row r="612" spans="1:27" ht="15.75" customHeight="1" x14ac:dyDescent="0.2">
      <c r="A612" s="75" t="s">
        <v>8329</v>
      </c>
      <c r="B612" s="75">
        <v>651853702</v>
      </c>
      <c r="C612" s="75" t="s">
        <v>73</v>
      </c>
      <c r="D612" s="75" t="s">
        <v>487</v>
      </c>
      <c r="E612" s="75" t="s">
        <v>6561</v>
      </c>
      <c r="F612" s="75" t="s">
        <v>488</v>
      </c>
      <c r="G612" s="75" t="s">
        <v>6564</v>
      </c>
      <c r="H612" s="75" t="s">
        <v>124</v>
      </c>
      <c r="I612" s="75" t="s">
        <v>6565</v>
      </c>
      <c r="J612" s="75" t="s">
        <v>489</v>
      </c>
      <c r="K612" s="75" t="s">
        <v>5660</v>
      </c>
      <c r="L612" s="75" t="s">
        <v>47</v>
      </c>
      <c r="M612" s="75" t="s">
        <v>5661</v>
      </c>
      <c r="N612" s="75" t="s">
        <v>6563</v>
      </c>
      <c r="O612" s="75" t="s">
        <v>6562</v>
      </c>
      <c r="P612" s="75">
        <v>0</v>
      </c>
      <c r="Q612" s="75">
        <v>93991</v>
      </c>
      <c r="R612" s="75" t="s">
        <v>6845</v>
      </c>
      <c r="S612" s="177">
        <v>37970</v>
      </c>
      <c r="T612" s="182">
        <v>7102</v>
      </c>
      <c r="U612" s="182"/>
      <c r="V612" s="181">
        <v>6413280</v>
      </c>
      <c r="W612" s="181">
        <v>45053292</v>
      </c>
      <c r="X612" s="178">
        <v>44408</v>
      </c>
      <c r="Y612" s="87" t="s">
        <v>7151</v>
      </c>
      <c r="Z612" s="87" t="s">
        <v>7152</v>
      </c>
      <c r="AA612" s="182" t="s">
        <v>7219</v>
      </c>
    </row>
    <row r="613" spans="1:27" ht="15.75" customHeight="1" x14ac:dyDescent="0.2">
      <c r="A613" s="75" t="s">
        <v>8329</v>
      </c>
      <c r="B613" s="75">
        <v>651853702</v>
      </c>
      <c r="C613" s="75" t="s">
        <v>73</v>
      </c>
      <c r="D613" s="75" t="s">
        <v>487</v>
      </c>
      <c r="E613" s="75" t="s">
        <v>6561</v>
      </c>
      <c r="F613" s="75" t="s">
        <v>488</v>
      </c>
      <c r="G613" s="75" t="s">
        <v>6564</v>
      </c>
      <c r="H613" s="75" t="s">
        <v>124</v>
      </c>
      <c r="I613" s="75" t="s">
        <v>6565</v>
      </c>
      <c r="J613" s="75" t="s">
        <v>489</v>
      </c>
      <c r="K613" s="75" t="s">
        <v>5660</v>
      </c>
      <c r="L613" s="75" t="s">
        <v>47</v>
      </c>
      <c r="M613" s="75" t="s">
        <v>5661</v>
      </c>
      <c r="N613" s="75" t="s">
        <v>6563</v>
      </c>
      <c r="O613" s="75" t="s">
        <v>6562</v>
      </c>
      <c r="P613" s="75">
        <v>0</v>
      </c>
      <c r="Q613" s="75">
        <v>93991</v>
      </c>
      <c r="R613" s="75" t="s">
        <v>6845</v>
      </c>
      <c r="S613" s="177">
        <v>37970</v>
      </c>
      <c r="T613" s="182">
        <v>7102</v>
      </c>
      <c r="U613" s="182"/>
      <c r="V613" s="181">
        <v>8016600</v>
      </c>
      <c r="W613" s="181">
        <v>56116200</v>
      </c>
      <c r="X613" s="178">
        <v>44408</v>
      </c>
      <c r="Y613" s="87" t="s">
        <v>7151</v>
      </c>
      <c r="Z613" s="87" t="s">
        <v>7152</v>
      </c>
      <c r="AA613" s="182" t="s">
        <v>7235</v>
      </c>
    </row>
    <row r="614" spans="1:27" ht="15.75" customHeight="1" x14ac:dyDescent="0.2">
      <c r="A614" s="75" t="s">
        <v>8329</v>
      </c>
      <c r="B614" s="75">
        <v>651853702</v>
      </c>
      <c r="C614" s="75" t="s">
        <v>73</v>
      </c>
      <c r="D614" s="75" t="s">
        <v>487</v>
      </c>
      <c r="E614" s="75" t="s">
        <v>6561</v>
      </c>
      <c r="F614" s="75" t="s">
        <v>488</v>
      </c>
      <c r="G614" s="75" t="s">
        <v>6564</v>
      </c>
      <c r="H614" s="75" t="s">
        <v>124</v>
      </c>
      <c r="I614" s="75" t="s">
        <v>6565</v>
      </c>
      <c r="J614" s="75" t="s">
        <v>489</v>
      </c>
      <c r="K614" s="75" t="s">
        <v>5660</v>
      </c>
      <c r="L614" s="75" t="s">
        <v>47</v>
      </c>
      <c r="M614" s="75" t="s">
        <v>5661</v>
      </c>
      <c r="N614" s="75" t="s">
        <v>6563</v>
      </c>
      <c r="O614" s="75" t="s">
        <v>6562</v>
      </c>
      <c r="P614" s="75">
        <v>0</v>
      </c>
      <c r="Q614" s="75">
        <v>93991</v>
      </c>
      <c r="R614" s="75" t="s">
        <v>6845</v>
      </c>
      <c r="S614" s="177">
        <v>37970</v>
      </c>
      <c r="T614" s="182">
        <v>7102</v>
      </c>
      <c r="U614" s="182"/>
      <c r="V614" s="181">
        <v>8016600</v>
      </c>
      <c r="W614" s="181">
        <v>56116200</v>
      </c>
      <c r="X614" s="178">
        <v>44408</v>
      </c>
      <c r="Y614" s="87" t="s">
        <v>7151</v>
      </c>
      <c r="Z614" s="87" t="s">
        <v>7152</v>
      </c>
      <c r="AA614" s="182" t="s">
        <v>7237</v>
      </c>
    </row>
    <row r="615" spans="1:27" ht="15.75" customHeight="1" x14ac:dyDescent="0.2">
      <c r="A615" s="75" t="s">
        <v>8329</v>
      </c>
      <c r="B615" s="75">
        <v>651853702</v>
      </c>
      <c r="C615" s="75" t="s">
        <v>73</v>
      </c>
      <c r="D615" s="75" t="s">
        <v>487</v>
      </c>
      <c r="E615" s="75" t="s">
        <v>6561</v>
      </c>
      <c r="F615" s="75" t="s">
        <v>488</v>
      </c>
      <c r="G615" s="75" t="s">
        <v>6564</v>
      </c>
      <c r="H615" s="75" t="s">
        <v>124</v>
      </c>
      <c r="I615" s="75" t="s">
        <v>6565</v>
      </c>
      <c r="J615" s="75" t="s">
        <v>489</v>
      </c>
      <c r="K615" s="75" t="s">
        <v>5660</v>
      </c>
      <c r="L615" s="75" t="s">
        <v>47</v>
      </c>
      <c r="M615" s="75" t="s">
        <v>5661</v>
      </c>
      <c r="N615" s="75" t="s">
        <v>6563</v>
      </c>
      <c r="O615" s="75" t="s">
        <v>6562</v>
      </c>
      <c r="P615" s="75">
        <v>0</v>
      </c>
      <c r="Q615" s="75">
        <v>93991</v>
      </c>
      <c r="R615" s="75" t="s">
        <v>6845</v>
      </c>
      <c r="S615" s="177">
        <v>37970</v>
      </c>
      <c r="T615" s="182">
        <v>7102</v>
      </c>
      <c r="U615" s="182"/>
      <c r="V615" s="181">
        <v>12826560</v>
      </c>
      <c r="W615" s="181">
        <v>89785920</v>
      </c>
      <c r="X615" s="178">
        <v>44408</v>
      </c>
      <c r="Y615" s="87" t="s">
        <v>7151</v>
      </c>
      <c r="Z615" s="87" t="s">
        <v>7152</v>
      </c>
      <c r="AA615" s="182" t="s">
        <v>7250</v>
      </c>
    </row>
    <row r="616" spans="1:27" ht="15.75" customHeight="1" x14ac:dyDescent="0.2">
      <c r="A616" s="75" t="s">
        <v>3379</v>
      </c>
      <c r="B616" s="75">
        <v>690711001</v>
      </c>
      <c r="C616" s="75" t="s">
        <v>2558</v>
      </c>
      <c r="D616" s="75" t="s">
        <v>2575</v>
      </c>
      <c r="E616" s="75" t="s">
        <v>26</v>
      </c>
      <c r="F616" s="75" t="s">
        <v>2576</v>
      </c>
      <c r="G616" s="75" t="s">
        <v>28</v>
      </c>
      <c r="H616" s="75">
        <v>0</v>
      </c>
      <c r="I616" s="75">
        <v>0</v>
      </c>
      <c r="J616" s="75" t="s">
        <v>3380</v>
      </c>
      <c r="K616" s="75" t="s">
        <v>3381</v>
      </c>
      <c r="L616" s="75" t="s">
        <v>47</v>
      </c>
      <c r="M616" s="75" t="s">
        <v>1084</v>
      </c>
      <c r="N616" s="75">
        <v>0</v>
      </c>
      <c r="O616" s="75">
        <v>0</v>
      </c>
      <c r="P616" s="75">
        <v>0</v>
      </c>
      <c r="Q616" s="75">
        <v>91001</v>
      </c>
      <c r="R616" s="75" t="s">
        <v>2651</v>
      </c>
      <c r="S616" s="177">
        <v>37970</v>
      </c>
      <c r="T616" s="182">
        <v>7104</v>
      </c>
      <c r="U616" s="182"/>
      <c r="V616" s="181">
        <v>10897887</v>
      </c>
      <c r="W616" s="181">
        <v>76285209</v>
      </c>
      <c r="X616" s="178">
        <v>44408</v>
      </c>
      <c r="Y616" s="87" t="s">
        <v>7151</v>
      </c>
      <c r="Z616" s="87" t="s">
        <v>7152</v>
      </c>
      <c r="AA616" s="182" t="s">
        <v>7195</v>
      </c>
    </row>
    <row r="617" spans="1:27" ht="15.75" customHeight="1" x14ac:dyDescent="0.2">
      <c r="A617" s="75" t="s">
        <v>8250</v>
      </c>
      <c r="B617" s="75">
        <v>691807002</v>
      </c>
      <c r="C617" s="75" t="s">
        <v>2558</v>
      </c>
      <c r="D617" s="75" t="s">
        <v>2575</v>
      </c>
      <c r="E617" s="75" t="s">
        <v>26</v>
      </c>
      <c r="F617" s="75" t="s">
        <v>2576</v>
      </c>
      <c r="G617" s="75" t="s">
        <v>28</v>
      </c>
      <c r="H617" s="75">
        <v>0</v>
      </c>
      <c r="I617" s="75">
        <v>0</v>
      </c>
      <c r="J617" s="75" t="s">
        <v>3713</v>
      </c>
      <c r="K617" s="75" t="s">
        <v>3714</v>
      </c>
      <c r="L617" s="75" t="s">
        <v>48</v>
      </c>
      <c r="M617" s="75" t="s">
        <v>3715</v>
      </c>
      <c r="N617" s="75" t="s">
        <v>5714</v>
      </c>
      <c r="O617" s="75" t="s">
        <v>5715</v>
      </c>
      <c r="P617" s="75">
        <v>0</v>
      </c>
      <c r="Q617" s="75" t="s">
        <v>2833</v>
      </c>
      <c r="R617" s="75" t="s">
        <v>2579</v>
      </c>
      <c r="S617" s="177">
        <v>37970</v>
      </c>
      <c r="T617" s="182">
        <v>7105</v>
      </c>
      <c r="U617" s="182"/>
      <c r="V617" s="181">
        <v>5056870</v>
      </c>
      <c r="W617" s="181">
        <v>30487886</v>
      </c>
      <c r="X617" s="178">
        <v>44408</v>
      </c>
      <c r="Y617" s="87" t="s">
        <v>7151</v>
      </c>
      <c r="Z617" s="87" t="s">
        <v>7152</v>
      </c>
      <c r="AA617" s="182" t="s">
        <v>7161</v>
      </c>
    </row>
    <row r="618" spans="1:27" ht="15.75" customHeight="1" x14ac:dyDescent="0.2">
      <c r="A618" s="75" t="s">
        <v>3391</v>
      </c>
      <c r="B618" s="75">
        <v>692201000</v>
      </c>
      <c r="C618" s="75" t="s">
        <v>2558</v>
      </c>
      <c r="D618" s="75" t="s">
        <v>2586</v>
      </c>
      <c r="E618" s="75" t="s">
        <v>1529</v>
      </c>
      <c r="F618" s="75" t="s">
        <v>3304</v>
      </c>
      <c r="G618" s="75" t="s">
        <v>28</v>
      </c>
      <c r="H618" s="75">
        <v>0</v>
      </c>
      <c r="I618" s="75">
        <v>0</v>
      </c>
      <c r="J618" s="75" t="s">
        <v>8030</v>
      </c>
      <c r="K618" s="75" t="s">
        <v>3394</v>
      </c>
      <c r="L618" s="75" t="s">
        <v>5588</v>
      </c>
      <c r="M618" s="75" t="s">
        <v>1552</v>
      </c>
      <c r="N618" s="75" t="s">
        <v>3393</v>
      </c>
      <c r="O618" s="75" t="s">
        <v>3392</v>
      </c>
      <c r="P618" s="75">
        <v>0</v>
      </c>
      <c r="Q618" s="75">
        <v>91001</v>
      </c>
      <c r="R618" s="75" t="s">
        <v>3395</v>
      </c>
      <c r="S618" s="177">
        <v>37970</v>
      </c>
      <c r="T618" s="182">
        <v>7106</v>
      </c>
      <c r="U618" s="182"/>
      <c r="V618" s="181">
        <v>9298117</v>
      </c>
      <c r="W618" s="181">
        <v>56058374</v>
      </c>
      <c r="X618" s="178">
        <v>44408</v>
      </c>
      <c r="Y618" s="87" t="s">
        <v>7151</v>
      </c>
      <c r="Z618" s="87" t="s">
        <v>7152</v>
      </c>
      <c r="AA618" s="182" t="s">
        <v>7197</v>
      </c>
    </row>
    <row r="619" spans="1:27" ht="15.75" customHeight="1" x14ac:dyDescent="0.2">
      <c r="A619" s="75" t="s">
        <v>3043</v>
      </c>
      <c r="B619" s="75">
        <v>690501007</v>
      </c>
      <c r="C619" s="75" t="s">
        <v>2558</v>
      </c>
      <c r="D619" s="75" t="s">
        <v>2575</v>
      </c>
      <c r="E619" s="75" t="s">
        <v>26</v>
      </c>
      <c r="F619" s="75" t="s">
        <v>2576</v>
      </c>
      <c r="G619" s="75" t="s">
        <v>28</v>
      </c>
      <c r="H619" s="75">
        <v>0</v>
      </c>
      <c r="I619" s="75">
        <v>0</v>
      </c>
      <c r="J619" s="75" t="s">
        <v>3044</v>
      </c>
      <c r="K619" s="75" t="s">
        <v>3045</v>
      </c>
      <c r="L619" s="75" t="s">
        <v>565</v>
      </c>
      <c r="M619" s="75" t="s">
        <v>3046</v>
      </c>
      <c r="N619" s="75">
        <v>0</v>
      </c>
      <c r="O619" s="75">
        <v>0</v>
      </c>
      <c r="P619" s="75">
        <v>0</v>
      </c>
      <c r="Q619" s="75">
        <v>91001</v>
      </c>
      <c r="R619" s="75" t="s">
        <v>2579</v>
      </c>
      <c r="S619" s="177">
        <v>37970</v>
      </c>
      <c r="T619" s="182">
        <v>7110</v>
      </c>
      <c r="U619" s="182"/>
      <c r="V619" s="181">
        <v>5866772</v>
      </c>
      <c r="W619" s="181">
        <v>35370782</v>
      </c>
      <c r="X619" s="178">
        <v>44408</v>
      </c>
      <c r="Y619" s="87" t="s">
        <v>7151</v>
      </c>
      <c r="Z619" s="87" t="s">
        <v>7152</v>
      </c>
      <c r="AA619" s="182" t="s">
        <v>7174</v>
      </c>
    </row>
    <row r="620" spans="1:27" ht="15.75" customHeight="1" x14ac:dyDescent="0.2">
      <c r="A620" s="75" t="s">
        <v>3382</v>
      </c>
      <c r="B620" s="75">
        <v>690721007</v>
      </c>
      <c r="C620" s="75" t="s">
        <v>2558</v>
      </c>
      <c r="D620" s="75" t="s">
        <v>2575</v>
      </c>
      <c r="E620" s="75" t="s">
        <v>26</v>
      </c>
      <c r="F620" s="75" t="s">
        <v>2576</v>
      </c>
      <c r="G620" s="75" t="s">
        <v>28</v>
      </c>
      <c r="H620" s="75">
        <v>0</v>
      </c>
      <c r="I620" s="75">
        <v>0</v>
      </c>
      <c r="J620" s="75" t="s">
        <v>3383</v>
      </c>
      <c r="K620" s="75" t="s">
        <v>3384</v>
      </c>
      <c r="L620" s="75" t="s">
        <v>47</v>
      </c>
      <c r="M620" s="75" t="s">
        <v>990</v>
      </c>
      <c r="N620" s="75">
        <v>0</v>
      </c>
      <c r="O620" s="75">
        <v>0</v>
      </c>
      <c r="P620" s="75">
        <v>0</v>
      </c>
      <c r="Q620" s="75">
        <v>91001</v>
      </c>
      <c r="R620" s="75" t="s">
        <v>2579</v>
      </c>
      <c r="S620" s="177">
        <v>37970</v>
      </c>
      <c r="T620" s="182">
        <v>7116</v>
      </c>
      <c r="U620" s="182"/>
      <c r="V620" s="181">
        <v>11327163</v>
      </c>
      <c r="W620" s="181">
        <v>79290141</v>
      </c>
      <c r="X620" s="178">
        <v>44408</v>
      </c>
      <c r="Y620" s="87" t="s">
        <v>7151</v>
      </c>
      <c r="Z620" s="87" t="s">
        <v>7152</v>
      </c>
      <c r="AA620" s="182" t="s">
        <v>7196</v>
      </c>
    </row>
    <row r="621" spans="1:27" ht="15.75" customHeight="1" x14ac:dyDescent="0.2">
      <c r="A621" s="75" t="s">
        <v>2980</v>
      </c>
      <c r="B621" s="75">
        <v>690412004</v>
      </c>
      <c r="C621" s="75" t="s">
        <v>2558</v>
      </c>
      <c r="D621" s="75" t="s">
        <v>2575</v>
      </c>
      <c r="E621" s="75" t="s">
        <v>26</v>
      </c>
      <c r="F621" s="75" t="s">
        <v>2576</v>
      </c>
      <c r="G621" s="75" t="s">
        <v>28</v>
      </c>
      <c r="H621" s="75">
        <v>0</v>
      </c>
      <c r="I621" s="75">
        <v>0</v>
      </c>
      <c r="J621" s="75" t="s">
        <v>2981</v>
      </c>
      <c r="K621" s="75" t="s">
        <v>2982</v>
      </c>
      <c r="L621" s="75" t="s">
        <v>5591</v>
      </c>
      <c r="M621" s="75" t="s">
        <v>2983</v>
      </c>
      <c r="N621" s="75">
        <v>532662300</v>
      </c>
      <c r="O621" s="75" t="s">
        <v>5753</v>
      </c>
      <c r="P621" s="75">
        <v>0</v>
      </c>
      <c r="Q621" s="75">
        <v>91001</v>
      </c>
      <c r="R621" s="75" t="s">
        <v>2579</v>
      </c>
      <c r="S621" s="177">
        <v>37970</v>
      </c>
      <c r="T621" s="182">
        <v>7117</v>
      </c>
      <c r="U621" s="182"/>
      <c r="V621" s="181">
        <v>11722095</v>
      </c>
      <c r="W621" s="181">
        <v>41197319</v>
      </c>
      <c r="X621" s="178">
        <v>44408</v>
      </c>
      <c r="Y621" s="87" t="s">
        <v>7151</v>
      </c>
      <c r="Z621" s="87" t="s">
        <v>7152</v>
      </c>
      <c r="AA621" s="182" t="s">
        <v>7186</v>
      </c>
    </row>
    <row r="622" spans="1:27" ht="15.75" customHeight="1" x14ac:dyDescent="0.2">
      <c r="A622" s="75" t="s">
        <v>3054</v>
      </c>
      <c r="B622" s="75">
        <v>690401002</v>
      </c>
      <c r="C622" s="75" t="s">
        <v>2558</v>
      </c>
      <c r="D622" s="75" t="s">
        <v>2575</v>
      </c>
      <c r="E622" s="75" t="s">
        <v>26</v>
      </c>
      <c r="F622" s="75" t="s">
        <v>2576</v>
      </c>
      <c r="G622" s="75" t="s">
        <v>28</v>
      </c>
      <c r="H622" s="75">
        <v>0</v>
      </c>
      <c r="I622" s="75">
        <v>0</v>
      </c>
      <c r="J622" s="75" t="s">
        <v>3055</v>
      </c>
      <c r="K622" s="75" t="s">
        <v>3056</v>
      </c>
      <c r="L622" s="75" t="s">
        <v>5591</v>
      </c>
      <c r="M622" s="75" t="s">
        <v>1431</v>
      </c>
      <c r="N622" s="75">
        <v>0</v>
      </c>
      <c r="O622" s="75">
        <v>0</v>
      </c>
      <c r="P622" s="75">
        <v>0</v>
      </c>
      <c r="Q622" s="75">
        <v>91001</v>
      </c>
      <c r="R622" s="75" t="s">
        <v>2579</v>
      </c>
      <c r="S622" s="177">
        <v>37970</v>
      </c>
      <c r="T622" s="182">
        <v>7118</v>
      </c>
      <c r="U622" s="182"/>
      <c r="V622" s="181">
        <v>7405869</v>
      </c>
      <c r="W622" s="181">
        <v>66252760</v>
      </c>
      <c r="X622" s="178">
        <v>44408</v>
      </c>
      <c r="Y622" s="87" t="s">
        <v>7151</v>
      </c>
      <c r="Z622" s="87" t="s">
        <v>7152</v>
      </c>
      <c r="AA622" s="182" t="s">
        <v>7187</v>
      </c>
    </row>
    <row r="623" spans="1:27" ht="15.75" customHeight="1" x14ac:dyDescent="0.2">
      <c r="A623" s="75" t="s">
        <v>3459</v>
      </c>
      <c r="B623" s="75">
        <v>690710005</v>
      </c>
      <c r="C623" s="75" t="s">
        <v>2558</v>
      </c>
      <c r="D623" s="75" t="s">
        <v>2575</v>
      </c>
      <c r="E623" s="75" t="s">
        <v>26</v>
      </c>
      <c r="F623" s="75" t="s">
        <v>2576</v>
      </c>
      <c r="G623" s="75" t="s">
        <v>28</v>
      </c>
      <c r="H623" s="75">
        <v>0</v>
      </c>
      <c r="I623" s="75">
        <v>0</v>
      </c>
      <c r="J623" s="75" t="s">
        <v>3460</v>
      </c>
      <c r="K623" s="75" t="s">
        <v>3461</v>
      </c>
      <c r="L623" s="75" t="s">
        <v>47</v>
      </c>
      <c r="M623" s="75" t="s">
        <v>4909</v>
      </c>
      <c r="N623" s="75" t="s">
        <v>6608</v>
      </c>
      <c r="O623" s="75" t="s">
        <v>6607</v>
      </c>
      <c r="P623" s="75">
        <v>0</v>
      </c>
      <c r="Q623" s="75">
        <v>91001</v>
      </c>
      <c r="R623" s="75" t="s">
        <v>2579</v>
      </c>
      <c r="S623" s="177">
        <v>38159</v>
      </c>
      <c r="T623" s="182">
        <v>7125</v>
      </c>
      <c r="U623" s="182"/>
      <c r="V623" s="181">
        <v>6439140</v>
      </c>
      <c r="W623" s="181">
        <v>45073980</v>
      </c>
      <c r="X623" s="178">
        <v>44408</v>
      </c>
      <c r="Y623" s="87" t="s">
        <v>7151</v>
      </c>
      <c r="Z623" s="87" t="s">
        <v>7152</v>
      </c>
      <c r="AA623" s="182" t="s">
        <v>7284</v>
      </c>
    </row>
    <row r="624" spans="1:27" ht="15.75" customHeight="1" x14ac:dyDescent="0.2">
      <c r="A624" s="75" t="s">
        <v>3116</v>
      </c>
      <c r="B624" s="75">
        <v>690511002</v>
      </c>
      <c r="C624" s="75" t="s">
        <v>2558</v>
      </c>
      <c r="D624" s="75" t="s">
        <v>2575</v>
      </c>
      <c r="E624" s="75" t="s">
        <v>26</v>
      </c>
      <c r="F624" s="75" t="s">
        <v>2576</v>
      </c>
      <c r="G624" s="75" t="s">
        <v>28</v>
      </c>
      <c r="H624" s="75">
        <v>0</v>
      </c>
      <c r="I624" s="75">
        <v>0</v>
      </c>
      <c r="J624" s="75" t="s">
        <v>5754</v>
      </c>
      <c r="K624" s="75" t="s">
        <v>3117</v>
      </c>
      <c r="L624" s="75" t="s">
        <v>565</v>
      </c>
      <c r="M624" s="75" t="s">
        <v>716</v>
      </c>
      <c r="N624" s="75" t="s">
        <v>5755</v>
      </c>
      <c r="O624" s="75" t="s">
        <v>5756</v>
      </c>
      <c r="P624" s="75">
        <v>0</v>
      </c>
      <c r="Q624" s="75" t="s">
        <v>2833</v>
      </c>
      <c r="R624" s="75" t="s">
        <v>2579</v>
      </c>
      <c r="S624" s="177">
        <v>38159</v>
      </c>
      <c r="T624" s="182">
        <v>7128</v>
      </c>
      <c r="U624" s="182"/>
      <c r="V624" s="181">
        <v>5008219</v>
      </c>
      <c r="W624" s="181">
        <v>30194569</v>
      </c>
      <c r="X624" s="178">
        <v>44408</v>
      </c>
      <c r="Y624" s="87" t="s">
        <v>7151</v>
      </c>
      <c r="Z624" s="87" t="s">
        <v>7152</v>
      </c>
      <c r="AA624" s="182" t="s">
        <v>7278</v>
      </c>
    </row>
    <row r="625" spans="1:27" ht="15.75" customHeight="1" x14ac:dyDescent="0.2">
      <c r="A625" s="75" t="s">
        <v>8592</v>
      </c>
      <c r="B625" s="75">
        <v>691916006</v>
      </c>
      <c r="C625" s="75" t="s">
        <v>2558</v>
      </c>
      <c r="D625" s="75" t="s">
        <v>2575</v>
      </c>
      <c r="E625" s="75" t="s">
        <v>26</v>
      </c>
      <c r="F625" s="75" t="s">
        <v>2576</v>
      </c>
      <c r="G625" s="75" t="s">
        <v>28</v>
      </c>
      <c r="H625" s="75">
        <v>0</v>
      </c>
      <c r="I625" s="75">
        <v>0</v>
      </c>
      <c r="J625" s="75" t="s">
        <v>3376</v>
      </c>
      <c r="K625" s="75" t="s">
        <v>3377</v>
      </c>
      <c r="L625" s="75" t="s">
        <v>48</v>
      </c>
      <c r="M625" s="75" t="s">
        <v>1973</v>
      </c>
      <c r="N625" s="75">
        <v>0</v>
      </c>
      <c r="O625" s="75">
        <v>0</v>
      </c>
      <c r="P625" s="75">
        <v>0</v>
      </c>
      <c r="Q625" s="75">
        <v>91001</v>
      </c>
      <c r="R625" s="75" t="s">
        <v>3378</v>
      </c>
      <c r="S625" s="177">
        <v>38159</v>
      </c>
      <c r="T625" s="182">
        <v>7132</v>
      </c>
      <c r="U625" s="182"/>
      <c r="V625" s="181">
        <v>5056871</v>
      </c>
      <c r="W625" s="181">
        <v>30487887</v>
      </c>
      <c r="X625" s="178">
        <v>44408</v>
      </c>
      <c r="Y625" s="87" t="s">
        <v>7151</v>
      </c>
      <c r="Z625" s="87" t="s">
        <v>7152</v>
      </c>
      <c r="AA625" s="182" t="s">
        <v>7320</v>
      </c>
    </row>
    <row r="626" spans="1:27" ht="15.75" customHeight="1" x14ac:dyDescent="0.2">
      <c r="A626" s="75" t="s">
        <v>2830</v>
      </c>
      <c r="B626" s="75">
        <v>691512002</v>
      </c>
      <c r="C626" s="75" t="s">
        <v>2558</v>
      </c>
      <c r="D626" s="75" t="s">
        <v>2575</v>
      </c>
      <c r="E626" s="75" t="s">
        <v>26</v>
      </c>
      <c r="F626" s="75" t="s">
        <v>2576</v>
      </c>
      <c r="G626" s="75" t="s">
        <v>28</v>
      </c>
      <c r="H626" s="75">
        <v>0</v>
      </c>
      <c r="I626" s="75">
        <v>0</v>
      </c>
      <c r="J626" s="75" t="s">
        <v>2831</v>
      </c>
      <c r="K626" s="75" t="s">
        <v>2832</v>
      </c>
      <c r="L626" s="75" t="s">
        <v>313</v>
      </c>
      <c r="M626" s="75" t="s">
        <v>1562</v>
      </c>
      <c r="N626" s="75">
        <v>0</v>
      </c>
      <c r="O626" s="75">
        <v>0</v>
      </c>
      <c r="P626" s="75">
        <v>0</v>
      </c>
      <c r="Q626" s="75" t="s">
        <v>2833</v>
      </c>
      <c r="R626" s="75" t="s">
        <v>556</v>
      </c>
      <c r="S626" s="177">
        <v>38159</v>
      </c>
      <c r="T626" s="182">
        <v>7137</v>
      </c>
      <c r="U626" s="182" t="s">
        <v>7963</v>
      </c>
      <c r="V626" s="181">
        <v>6851244</v>
      </c>
      <c r="W626" s="181">
        <v>41306171</v>
      </c>
      <c r="X626" s="178">
        <v>44408</v>
      </c>
      <c r="Y626" s="87" t="s">
        <v>7151</v>
      </c>
      <c r="Z626" s="87" t="s">
        <v>7152</v>
      </c>
      <c r="AA626" s="182" t="s">
        <v>7183</v>
      </c>
    </row>
    <row r="627" spans="1:27" ht="15.75" customHeight="1" x14ac:dyDescent="0.2">
      <c r="A627" s="75" t="s">
        <v>2989</v>
      </c>
      <c r="B627" s="75">
        <v>690103001</v>
      </c>
      <c r="C627" s="75" t="s">
        <v>2558</v>
      </c>
      <c r="D627" s="75" t="s">
        <v>2575</v>
      </c>
      <c r="E627" s="75" t="s">
        <v>26</v>
      </c>
      <c r="F627" s="75" t="s">
        <v>2576</v>
      </c>
      <c r="G627" s="75" t="s">
        <v>28</v>
      </c>
      <c r="H627" s="75">
        <v>0</v>
      </c>
      <c r="I627" s="75">
        <v>0</v>
      </c>
      <c r="J627" s="75" t="s">
        <v>2990</v>
      </c>
      <c r="K627" s="75" t="s">
        <v>2991</v>
      </c>
      <c r="L627" s="75" t="s">
        <v>554</v>
      </c>
      <c r="M627" s="75" t="s">
        <v>2313</v>
      </c>
      <c r="N627" s="75">
        <v>0</v>
      </c>
      <c r="O627" s="75">
        <v>0</v>
      </c>
      <c r="P627" s="75">
        <v>0</v>
      </c>
      <c r="Q627" s="75">
        <v>91001</v>
      </c>
      <c r="R627" s="75" t="s">
        <v>2579</v>
      </c>
      <c r="S627" s="177">
        <v>38159</v>
      </c>
      <c r="T627" s="182">
        <v>7138</v>
      </c>
      <c r="U627" s="182" t="s">
        <v>7963</v>
      </c>
      <c r="V627" s="181">
        <v>9524202</v>
      </c>
      <c r="W627" s="181">
        <v>57421441</v>
      </c>
      <c r="X627" s="178">
        <v>44408</v>
      </c>
      <c r="Y627" s="87" t="s">
        <v>7151</v>
      </c>
      <c r="Z627" s="87" t="s">
        <v>7152</v>
      </c>
      <c r="AA627" s="182" t="s">
        <v>173</v>
      </c>
    </row>
    <row r="628" spans="1:27" ht="15.75" customHeight="1" x14ac:dyDescent="0.2">
      <c r="A628" s="75" t="s">
        <v>3552</v>
      </c>
      <c r="B628" s="75">
        <v>691405001</v>
      </c>
      <c r="C628" s="75" t="s">
        <v>2558</v>
      </c>
      <c r="D628" s="75" t="s">
        <v>3553</v>
      </c>
      <c r="E628" s="75" t="s">
        <v>1529</v>
      </c>
      <c r="F628" s="75" t="s">
        <v>3554</v>
      </c>
      <c r="G628" s="75" t="s">
        <v>28</v>
      </c>
      <c r="H628" s="75">
        <v>0</v>
      </c>
      <c r="I628" s="75">
        <v>0</v>
      </c>
      <c r="J628" s="75" t="s">
        <v>3555</v>
      </c>
      <c r="K628" s="75" t="s">
        <v>5621</v>
      </c>
      <c r="L628" s="75" t="s">
        <v>5590</v>
      </c>
      <c r="M628" s="75" t="s">
        <v>3947</v>
      </c>
      <c r="N628" s="75" t="s">
        <v>5622</v>
      </c>
      <c r="O628" s="75">
        <v>0</v>
      </c>
      <c r="P628" s="75">
        <v>0</v>
      </c>
      <c r="Q628" s="75">
        <v>91001</v>
      </c>
      <c r="R628" s="75" t="s">
        <v>2952</v>
      </c>
      <c r="S628" s="177">
        <v>37970</v>
      </c>
      <c r="T628" s="182">
        <v>7139</v>
      </c>
      <c r="U628" s="182" t="s">
        <v>7963</v>
      </c>
      <c r="V628" s="181">
        <v>5056871</v>
      </c>
      <c r="W628" s="181">
        <v>35398097</v>
      </c>
      <c r="X628" s="178">
        <v>44408</v>
      </c>
      <c r="Y628" s="87" t="s">
        <v>7151</v>
      </c>
      <c r="Z628" s="87" t="s">
        <v>7152</v>
      </c>
      <c r="AA628" s="182" t="s">
        <v>7249</v>
      </c>
    </row>
    <row r="629" spans="1:27" ht="15.75" customHeight="1" x14ac:dyDescent="0.2">
      <c r="A629" s="75" t="s">
        <v>8561</v>
      </c>
      <c r="B629" s="75">
        <v>650165500</v>
      </c>
      <c r="C629" s="75" t="s">
        <v>2418</v>
      </c>
      <c r="D629" s="75" t="s">
        <v>2419</v>
      </c>
      <c r="E629" s="75" t="s">
        <v>26</v>
      </c>
      <c r="F629" s="75" t="s">
        <v>2420</v>
      </c>
      <c r="G629" s="75" t="s">
        <v>2421</v>
      </c>
      <c r="H629" s="75" t="s">
        <v>1415</v>
      </c>
      <c r="I629" s="75" t="s">
        <v>2422</v>
      </c>
      <c r="J629" s="75" t="s">
        <v>2423</v>
      </c>
      <c r="K629" s="75" t="s">
        <v>5981</v>
      </c>
      <c r="L629" s="75" t="s">
        <v>313</v>
      </c>
      <c r="M629" s="75" t="s">
        <v>999</v>
      </c>
      <c r="N629" s="75" t="s">
        <v>5895</v>
      </c>
      <c r="O629" s="75" t="s">
        <v>5982</v>
      </c>
      <c r="P629" s="75">
        <v>0</v>
      </c>
      <c r="Q629" s="75">
        <v>93401</v>
      </c>
      <c r="R629" s="75" t="s">
        <v>6373</v>
      </c>
      <c r="S629" s="177">
        <v>38600</v>
      </c>
      <c r="T629" s="182">
        <v>7141</v>
      </c>
      <c r="U629" s="182" t="s">
        <v>7963</v>
      </c>
      <c r="V629" s="181">
        <v>2269995</v>
      </c>
      <c r="W629" s="181">
        <v>20883924</v>
      </c>
      <c r="X629" s="178">
        <v>44408</v>
      </c>
      <c r="Y629" s="87" t="s">
        <v>7151</v>
      </c>
      <c r="Z629" s="87" t="s">
        <v>7152</v>
      </c>
      <c r="AA629" s="182" t="s">
        <v>149</v>
      </c>
    </row>
    <row r="630" spans="1:27" ht="15.75" customHeight="1" x14ac:dyDescent="0.2">
      <c r="A630" s="75" t="s">
        <v>8561</v>
      </c>
      <c r="B630" s="75">
        <v>650165500</v>
      </c>
      <c r="C630" s="75" t="s">
        <v>2418</v>
      </c>
      <c r="D630" s="75" t="s">
        <v>2419</v>
      </c>
      <c r="E630" s="75" t="s">
        <v>26</v>
      </c>
      <c r="F630" s="75" t="s">
        <v>2420</v>
      </c>
      <c r="G630" s="75" t="s">
        <v>2421</v>
      </c>
      <c r="H630" s="75" t="s">
        <v>1415</v>
      </c>
      <c r="I630" s="75" t="s">
        <v>2422</v>
      </c>
      <c r="J630" s="75" t="s">
        <v>2423</v>
      </c>
      <c r="K630" s="75" t="s">
        <v>5981</v>
      </c>
      <c r="L630" s="75" t="s">
        <v>313</v>
      </c>
      <c r="M630" s="75" t="s">
        <v>999</v>
      </c>
      <c r="N630" s="75" t="s">
        <v>5895</v>
      </c>
      <c r="O630" s="75" t="s">
        <v>5982</v>
      </c>
      <c r="P630" s="75">
        <v>0</v>
      </c>
      <c r="Q630" s="75">
        <v>93401</v>
      </c>
      <c r="R630" s="75" t="s">
        <v>6373</v>
      </c>
      <c r="S630" s="177">
        <v>38600</v>
      </c>
      <c r="T630" s="182">
        <v>7141</v>
      </c>
      <c r="U630" s="182" t="s">
        <v>7963</v>
      </c>
      <c r="V630" s="181">
        <v>15741706</v>
      </c>
      <c r="W630" s="181">
        <v>117653173</v>
      </c>
      <c r="X630" s="178">
        <v>44408</v>
      </c>
      <c r="Y630" s="87" t="s">
        <v>7151</v>
      </c>
      <c r="Z630" s="87" t="s">
        <v>7152</v>
      </c>
      <c r="AA630" s="182" t="s">
        <v>7183</v>
      </c>
    </row>
    <row r="631" spans="1:27" ht="15.75" customHeight="1" x14ac:dyDescent="0.2">
      <c r="A631" s="75" t="s">
        <v>8561</v>
      </c>
      <c r="B631" s="75">
        <v>650165500</v>
      </c>
      <c r="C631" s="75" t="s">
        <v>2418</v>
      </c>
      <c r="D631" s="75" t="s">
        <v>2419</v>
      </c>
      <c r="E631" s="75" t="s">
        <v>26</v>
      </c>
      <c r="F631" s="75" t="s">
        <v>2420</v>
      </c>
      <c r="G631" s="75" t="s">
        <v>2421</v>
      </c>
      <c r="H631" s="75" t="s">
        <v>1415</v>
      </c>
      <c r="I631" s="75" t="s">
        <v>2422</v>
      </c>
      <c r="J631" s="75" t="s">
        <v>2423</v>
      </c>
      <c r="K631" s="75" t="s">
        <v>5981</v>
      </c>
      <c r="L631" s="75" t="s">
        <v>313</v>
      </c>
      <c r="M631" s="75" t="s">
        <v>999</v>
      </c>
      <c r="N631" s="75" t="s">
        <v>5895</v>
      </c>
      <c r="O631" s="75" t="s">
        <v>5982</v>
      </c>
      <c r="P631" s="75">
        <v>0</v>
      </c>
      <c r="Q631" s="75">
        <v>93401</v>
      </c>
      <c r="R631" s="75" t="s">
        <v>6373</v>
      </c>
      <c r="S631" s="177">
        <v>38600</v>
      </c>
      <c r="T631" s="182">
        <v>7141</v>
      </c>
      <c r="U631" s="182" t="s">
        <v>7963</v>
      </c>
      <c r="V631" s="181">
        <v>18345816</v>
      </c>
      <c r="W631" s="181">
        <v>116319773</v>
      </c>
      <c r="X631" s="178">
        <v>44408</v>
      </c>
      <c r="Y631" s="87" t="s">
        <v>7151</v>
      </c>
      <c r="Z631" s="87" t="s">
        <v>7152</v>
      </c>
      <c r="AA631" s="182" t="s">
        <v>7173</v>
      </c>
    </row>
    <row r="632" spans="1:27" ht="15.75" customHeight="1" x14ac:dyDescent="0.2">
      <c r="A632" s="75" t="s">
        <v>8561</v>
      </c>
      <c r="B632" s="75">
        <v>650165500</v>
      </c>
      <c r="C632" s="75" t="s">
        <v>2418</v>
      </c>
      <c r="D632" s="75" t="s">
        <v>2419</v>
      </c>
      <c r="E632" s="75" t="s">
        <v>26</v>
      </c>
      <c r="F632" s="75" t="s">
        <v>2420</v>
      </c>
      <c r="G632" s="75" t="s">
        <v>2421</v>
      </c>
      <c r="H632" s="75" t="s">
        <v>1415</v>
      </c>
      <c r="I632" s="75" t="s">
        <v>2422</v>
      </c>
      <c r="J632" s="75" t="s">
        <v>2423</v>
      </c>
      <c r="K632" s="75" t="s">
        <v>5981</v>
      </c>
      <c r="L632" s="75" t="s">
        <v>313</v>
      </c>
      <c r="M632" s="75" t="s">
        <v>999</v>
      </c>
      <c r="N632" s="75" t="s">
        <v>5895</v>
      </c>
      <c r="O632" s="75" t="s">
        <v>5982</v>
      </c>
      <c r="P632" s="75">
        <v>0</v>
      </c>
      <c r="Q632" s="75">
        <v>93401</v>
      </c>
      <c r="R632" s="75" t="s">
        <v>6373</v>
      </c>
      <c r="S632" s="177">
        <v>38600</v>
      </c>
      <c r="T632" s="182">
        <v>7141</v>
      </c>
      <c r="U632" s="182" t="s">
        <v>7963</v>
      </c>
      <c r="V632" s="181">
        <v>14352507</v>
      </c>
      <c r="W632" s="181">
        <v>135910023</v>
      </c>
      <c r="X632" s="178">
        <v>44408</v>
      </c>
      <c r="Y632" s="87" t="s">
        <v>7151</v>
      </c>
      <c r="Z632" s="87" t="s">
        <v>7152</v>
      </c>
      <c r="AA632" s="182" t="s">
        <v>7259</v>
      </c>
    </row>
    <row r="633" spans="1:27" ht="15.75" customHeight="1" x14ac:dyDescent="0.2">
      <c r="A633" s="75" t="s">
        <v>8561</v>
      </c>
      <c r="B633" s="75">
        <v>650165500</v>
      </c>
      <c r="C633" s="75" t="s">
        <v>2418</v>
      </c>
      <c r="D633" s="75" t="s">
        <v>2419</v>
      </c>
      <c r="E633" s="75" t="s">
        <v>26</v>
      </c>
      <c r="F633" s="75" t="s">
        <v>2420</v>
      </c>
      <c r="G633" s="75" t="s">
        <v>2421</v>
      </c>
      <c r="H633" s="75" t="s">
        <v>1415</v>
      </c>
      <c r="I633" s="75" t="s">
        <v>2422</v>
      </c>
      <c r="J633" s="75" t="s">
        <v>2423</v>
      </c>
      <c r="K633" s="75" t="s">
        <v>5981</v>
      </c>
      <c r="L633" s="75" t="s">
        <v>313</v>
      </c>
      <c r="M633" s="75" t="s">
        <v>999</v>
      </c>
      <c r="N633" s="75" t="s">
        <v>5895</v>
      </c>
      <c r="O633" s="75" t="s">
        <v>5982</v>
      </c>
      <c r="P633" s="75">
        <v>0</v>
      </c>
      <c r="Q633" s="75">
        <v>93401</v>
      </c>
      <c r="R633" s="75" t="s">
        <v>6373</v>
      </c>
      <c r="S633" s="177">
        <v>38600</v>
      </c>
      <c r="T633" s="182">
        <v>7141</v>
      </c>
      <c r="U633" s="182" t="s">
        <v>7963</v>
      </c>
      <c r="V633" s="181">
        <v>29975671</v>
      </c>
      <c r="W633" s="181">
        <v>114419306</v>
      </c>
      <c r="X633" s="178">
        <v>44408</v>
      </c>
      <c r="Y633" s="87" t="s">
        <v>7151</v>
      </c>
      <c r="Z633" s="87" t="s">
        <v>7152</v>
      </c>
      <c r="AA633" s="182" t="s">
        <v>7233</v>
      </c>
    </row>
    <row r="634" spans="1:27" ht="15.75" customHeight="1" x14ac:dyDescent="0.2">
      <c r="A634" s="75" t="s">
        <v>3239</v>
      </c>
      <c r="B634" s="75">
        <v>692101006</v>
      </c>
      <c r="C634" s="75" t="s">
        <v>2558</v>
      </c>
      <c r="D634" s="75" t="s">
        <v>2575</v>
      </c>
      <c r="E634" s="75" t="s">
        <v>26</v>
      </c>
      <c r="F634" s="75" t="s">
        <v>2677</v>
      </c>
      <c r="G634" s="75" t="s">
        <v>28</v>
      </c>
      <c r="H634" s="75">
        <v>0</v>
      </c>
      <c r="I634" s="75">
        <v>0</v>
      </c>
      <c r="J634" s="75" t="s">
        <v>3240</v>
      </c>
      <c r="K634" s="75" t="s">
        <v>3241</v>
      </c>
      <c r="L634" s="75" t="s">
        <v>5588</v>
      </c>
      <c r="M634" s="75" t="s">
        <v>2545</v>
      </c>
      <c r="N634" s="75" t="s">
        <v>5823</v>
      </c>
      <c r="O634" s="75" t="s">
        <v>5824</v>
      </c>
      <c r="P634" s="75">
        <v>0</v>
      </c>
      <c r="Q634" s="75">
        <v>91001</v>
      </c>
      <c r="R634" s="75" t="s">
        <v>2579</v>
      </c>
      <c r="S634" s="177">
        <v>37970</v>
      </c>
      <c r="T634" s="182">
        <v>7143</v>
      </c>
      <c r="U634" s="182"/>
      <c r="V634" s="181">
        <v>6851245</v>
      </c>
      <c r="W634" s="181">
        <v>41306172</v>
      </c>
      <c r="X634" s="178">
        <v>44408</v>
      </c>
      <c r="Y634" s="87" t="s">
        <v>7151</v>
      </c>
      <c r="Z634" s="87" t="s">
        <v>7152</v>
      </c>
      <c r="AA634" s="182" t="s">
        <v>7153</v>
      </c>
    </row>
    <row r="635" spans="1:27" ht="15.75" customHeight="1" x14ac:dyDescent="0.2">
      <c r="A635" s="75" t="s">
        <v>5371</v>
      </c>
      <c r="B635" s="75" t="s">
        <v>7145</v>
      </c>
      <c r="C635" s="75" t="s">
        <v>2467</v>
      </c>
      <c r="D635" s="75" t="s">
        <v>5367</v>
      </c>
      <c r="E635" s="75" t="s">
        <v>26</v>
      </c>
      <c r="F635" s="75" t="s">
        <v>5368</v>
      </c>
      <c r="G635" s="75" t="s">
        <v>28</v>
      </c>
      <c r="H635" s="75">
        <v>0</v>
      </c>
      <c r="I635" s="75">
        <v>0</v>
      </c>
      <c r="J635" s="75" t="s">
        <v>6077</v>
      </c>
      <c r="K635" s="75" t="s">
        <v>5372</v>
      </c>
      <c r="L635" s="75" t="s">
        <v>5635</v>
      </c>
      <c r="M635" s="75" t="s">
        <v>795</v>
      </c>
      <c r="N635" s="75" t="s">
        <v>5373</v>
      </c>
      <c r="O635" s="75">
        <v>0</v>
      </c>
      <c r="P635" s="75">
        <v>0</v>
      </c>
      <c r="Q635" s="75">
        <v>91001</v>
      </c>
      <c r="R635" s="75" t="s">
        <v>544</v>
      </c>
      <c r="S635" s="177">
        <v>38266</v>
      </c>
      <c r="T635" s="182">
        <v>7145</v>
      </c>
      <c r="U635" s="182"/>
      <c r="V635" s="181">
        <v>11255310</v>
      </c>
      <c r="W635" s="181">
        <v>80788092</v>
      </c>
      <c r="X635" s="178">
        <v>44408</v>
      </c>
      <c r="Y635" s="87" t="s">
        <v>7151</v>
      </c>
      <c r="Z635" s="87" t="s">
        <v>7152</v>
      </c>
      <c r="AA635" s="182" t="s">
        <v>7226</v>
      </c>
    </row>
    <row r="636" spans="1:27" ht="15.75" customHeight="1" x14ac:dyDescent="0.2">
      <c r="A636" s="75" t="s">
        <v>8830</v>
      </c>
      <c r="B636" s="75">
        <v>652115705</v>
      </c>
      <c r="C636" s="75" t="s">
        <v>3920</v>
      </c>
      <c r="D636" s="75" t="s">
        <v>4023</v>
      </c>
      <c r="E636" s="75" t="s">
        <v>7482</v>
      </c>
      <c r="F636" s="75" t="s">
        <v>4024</v>
      </c>
      <c r="G636" s="75" t="s">
        <v>7483</v>
      </c>
      <c r="H636" s="75" t="s">
        <v>172</v>
      </c>
      <c r="I636" s="75" t="s">
        <v>7484</v>
      </c>
      <c r="J636" s="75" t="s">
        <v>4025</v>
      </c>
      <c r="K636" s="75" t="s">
        <v>4026</v>
      </c>
      <c r="L636" s="75" t="s">
        <v>313</v>
      </c>
      <c r="M636" s="75" t="s">
        <v>3618</v>
      </c>
      <c r="N636" s="75" t="s">
        <v>4027</v>
      </c>
      <c r="O636" s="75">
        <v>0</v>
      </c>
      <c r="P636" s="75">
        <v>0</v>
      </c>
      <c r="Q636" s="75" t="s">
        <v>375</v>
      </c>
      <c r="R636" s="75" t="s">
        <v>6384</v>
      </c>
      <c r="S636" s="177">
        <v>38228</v>
      </c>
      <c r="T636" s="182">
        <v>7146</v>
      </c>
      <c r="U636" s="182"/>
      <c r="V636" s="181">
        <v>23286413</v>
      </c>
      <c r="W636" s="181">
        <v>151115928</v>
      </c>
      <c r="X636" s="178">
        <v>44408</v>
      </c>
      <c r="Y636" s="87" t="s">
        <v>7151</v>
      </c>
      <c r="Z636" s="87" t="s">
        <v>7152</v>
      </c>
      <c r="AA636" s="182" t="s">
        <v>7204</v>
      </c>
    </row>
    <row r="637" spans="1:27" ht="15.75" customHeight="1" x14ac:dyDescent="0.2">
      <c r="A637" s="75" t="s">
        <v>3662</v>
      </c>
      <c r="B637" s="75">
        <v>691104001</v>
      </c>
      <c r="C637" s="75" t="s">
        <v>2558</v>
      </c>
      <c r="D637" s="75" t="s">
        <v>2575</v>
      </c>
      <c r="E637" s="75" t="s">
        <v>26</v>
      </c>
      <c r="F637" s="75" t="s">
        <v>2677</v>
      </c>
      <c r="G637" s="75" t="s">
        <v>28</v>
      </c>
      <c r="H637" s="75">
        <v>0</v>
      </c>
      <c r="I637" s="75">
        <v>0</v>
      </c>
      <c r="J637" s="75" t="s">
        <v>3663</v>
      </c>
      <c r="K637" s="75" t="s">
        <v>3664</v>
      </c>
      <c r="L637" s="75" t="s">
        <v>5593</v>
      </c>
      <c r="M637" s="75" t="s">
        <v>3665</v>
      </c>
      <c r="N637" s="75" t="s">
        <v>5707</v>
      </c>
      <c r="O637" s="75" t="s">
        <v>5708</v>
      </c>
      <c r="P637" s="75">
        <v>0</v>
      </c>
      <c r="Q637" s="75">
        <v>91001</v>
      </c>
      <c r="R637" s="75" t="s">
        <v>544</v>
      </c>
      <c r="S637" s="177">
        <v>38287</v>
      </c>
      <c r="T637" s="182">
        <v>7147</v>
      </c>
      <c r="U637" s="182"/>
      <c r="V637" s="181">
        <v>6610850</v>
      </c>
      <c r="W637" s="181">
        <v>51946280</v>
      </c>
      <c r="X637" s="178">
        <v>44408</v>
      </c>
      <c r="Y637" s="87" t="s">
        <v>7151</v>
      </c>
      <c r="Z637" s="87" t="s">
        <v>7152</v>
      </c>
      <c r="AA637" s="182" t="s">
        <v>7170</v>
      </c>
    </row>
    <row r="638" spans="1:27" ht="15.75" customHeight="1" x14ac:dyDescent="0.2">
      <c r="A638" s="75" t="s">
        <v>8456</v>
      </c>
      <c r="B638" s="75">
        <v>652041302</v>
      </c>
      <c r="C638" s="75" t="s">
        <v>1410</v>
      </c>
      <c r="D638" s="75" t="s">
        <v>1538</v>
      </c>
      <c r="E638" s="75" t="s">
        <v>6999</v>
      </c>
      <c r="F638" s="75" t="s">
        <v>1539</v>
      </c>
      <c r="G638" s="75" t="s">
        <v>28</v>
      </c>
      <c r="H638" s="75" t="s">
        <v>3166</v>
      </c>
      <c r="I638" s="75" t="s">
        <v>28</v>
      </c>
      <c r="J638" s="75" t="s">
        <v>1540</v>
      </c>
      <c r="K638" s="75" t="s">
        <v>8122</v>
      </c>
      <c r="L638" s="75" t="s">
        <v>5594</v>
      </c>
      <c r="M638" s="75" t="s">
        <v>1004</v>
      </c>
      <c r="N638" s="75" t="s">
        <v>5890</v>
      </c>
      <c r="O638" s="75" t="s">
        <v>1541</v>
      </c>
      <c r="P638" s="75">
        <v>0</v>
      </c>
      <c r="Q638" s="75">
        <v>93401</v>
      </c>
      <c r="R638" s="75" t="s">
        <v>6936</v>
      </c>
      <c r="S638" s="177">
        <v>38412</v>
      </c>
      <c r="T638" s="182">
        <v>7158</v>
      </c>
      <c r="U638" s="182" t="s">
        <v>7923</v>
      </c>
      <c r="V638" s="181">
        <v>22055882</v>
      </c>
      <c r="W638" s="181">
        <v>137691238</v>
      </c>
      <c r="X638" s="178">
        <v>44408</v>
      </c>
      <c r="Y638" s="87" t="s">
        <v>7151</v>
      </c>
      <c r="Z638" s="87" t="s">
        <v>7152</v>
      </c>
      <c r="AA638" s="182" t="s">
        <v>7194</v>
      </c>
    </row>
    <row r="639" spans="1:27" ht="15.75" customHeight="1" x14ac:dyDescent="0.2">
      <c r="A639" s="75" t="s">
        <v>8456</v>
      </c>
      <c r="B639" s="75">
        <v>652041302</v>
      </c>
      <c r="C639" s="75" t="s">
        <v>1410</v>
      </c>
      <c r="D639" s="75" t="s">
        <v>1538</v>
      </c>
      <c r="E639" s="75" t="s">
        <v>6999</v>
      </c>
      <c r="F639" s="75" t="s">
        <v>1539</v>
      </c>
      <c r="G639" s="75" t="s">
        <v>28</v>
      </c>
      <c r="H639" s="75" t="s">
        <v>3166</v>
      </c>
      <c r="I639" s="75" t="s">
        <v>28</v>
      </c>
      <c r="J639" s="75" t="s">
        <v>1540</v>
      </c>
      <c r="K639" s="75" t="s">
        <v>8122</v>
      </c>
      <c r="L639" s="75" t="s">
        <v>5594</v>
      </c>
      <c r="M639" s="75" t="s">
        <v>1004</v>
      </c>
      <c r="N639" s="75" t="s">
        <v>5890</v>
      </c>
      <c r="O639" s="75" t="s">
        <v>1541</v>
      </c>
      <c r="P639" s="75">
        <v>0</v>
      </c>
      <c r="Q639" s="75">
        <v>93401</v>
      </c>
      <c r="R639" s="75" t="s">
        <v>6936</v>
      </c>
      <c r="S639" s="177">
        <v>38412</v>
      </c>
      <c r="T639" s="182">
        <v>7158</v>
      </c>
      <c r="U639" s="182" t="s">
        <v>7923</v>
      </c>
      <c r="V639" s="181">
        <v>14984118</v>
      </c>
      <c r="W639" s="181">
        <v>100309234</v>
      </c>
      <c r="X639" s="178">
        <v>44408</v>
      </c>
      <c r="Y639" s="87" t="s">
        <v>7151</v>
      </c>
      <c r="Z639" s="87" t="s">
        <v>7152</v>
      </c>
      <c r="AA639" s="182" t="s">
        <v>7207</v>
      </c>
    </row>
    <row r="640" spans="1:27" ht="15.75" customHeight="1" x14ac:dyDescent="0.2">
      <c r="A640" s="75" t="s">
        <v>8332</v>
      </c>
      <c r="B640" s="75">
        <v>653932502</v>
      </c>
      <c r="C640" s="75" t="s">
        <v>73</v>
      </c>
      <c r="D640" s="75" t="s">
        <v>523</v>
      </c>
      <c r="E640" s="75" t="s">
        <v>5663</v>
      </c>
      <c r="F640" s="75" t="s">
        <v>524</v>
      </c>
      <c r="G640" s="75" t="s">
        <v>5664</v>
      </c>
      <c r="H640" s="75" t="s">
        <v>172</v>
      </c>
      <c r="I640" s="75" t="s">
        <v>5665</v>
      </c>
      <c r="J640" s="75" t="s">
        <v>5664</v>
      </c>
      <c r="K640" s="75" t="s">
        <v>525</v>
      </c>
      <c r="L640" s="75" t="s">
        <v>810</v>
      </c>
      <c r="M640" s="75" t="s">
        <v>1649</v>
      </c>
      <c r="N640" s="75">
        <v>0</v>
      </c>
      <c r="O640" s="75">
        <v>0</v>
      </c>
      <c r="P640" s="75">
        <v>0</v>
      </c>
      <c r="Q640" s="75" t="s">
        <v>375</v>
      </c>
      <c r="R640" s="75" t="s">
        <v>526</v>
      </c>
      <c r="S640" s="177">
        <v>38414</v>
      </c>
      <c r="T640" s="182">
        <v>7159</v>
      </c>
      <c r="U640" s="182" t="s">
        <v>7923</v>
      </c>
      <c r="V640" s="181">
        <v>80375881</v>
      </c>
      <c r="W640" s="181">
        <v>285882209</v>
      </c>
      <c r="X640" s="178">
        <v>44408</v>
      </c>
      <c r="Y640" s="87" t="s">
        <v>7151</v>
      </c>
      <c r="Z640" s="87" t="s">
        <v>7152</v>
      </c>
      <c r="AA640" s="182" t="s">
        <v>7154</v>
      </c>
    </row>
    <row r="641" spans="1:27" ht="15.75" customHeight="1" x14ac:dyDescent="0.2">
      <c r="A641" s="75" t="s">
        <v>8341</v>
      </c>
      <c r="B641" s="75">
        <v>712091002</v>
      </c>
      <c r="C641" s="75" t="s">
        <v>73</v>
      </c>
      <c r="D641" s="75" t="s">
        <v>598</v>
      </c>
      <c r="E641" s="75" t="s">
        <v>6396</v>
      </c>
      <c r="F641" s="75" t="s">
        <v>599</v>
      </c>
      <c r="G641" s="75" t="s">
        <v>6397</v>
      </c>
      <c r="H641" s="75" t="s">
        <v>600</v>
      </c>
      <c r="I641" s="75" t="s">
        <v>601</v>
      </c>
      <c r="J641" s="75" t="s">
        <v>6170</v>
      </c>
      <c r="K641" s="75" t="s">
        <v>602</v>
      </c>
      <c r="L641" s="75" t="s">
        <v>47</v>
      </c>
      <c r="M641" s="75" t="s">
        <v>603</v>
      </c>
      <c r="N641" s="75" t="s">
        <v>605</v>
      </c>
      <c r="O641" s="75" t="s">
        <v>6171</v>
      </c>
      <c r="P641" s="75">
        <v>0</v>
      </c>
      <c r="Q641" s="75" t="s">
        <v>375</v>
      </c>
      <c r="R641" s="75" t="s">
        <v>6472</v>
      </c>
      <c r="S641" s="177">
        <v>38344</v>
      </c>
      <c r="T641" s="182">
        <v>7160</v>
      </c>
      <c r="U641" s="182" t="s">
        <v>8846</v>
      </c>
      <c r="V641" s="181">
        <v>23302964</v>
      </c>
      <c r="W641" s="181">
        <v>167452692</v>
      </c>
      <c r="X641" s="178">
        <v>44408</v>
      </c>
      <c r="Y641" s="87" t="s">
        <v>7151</v>
      </c>
      <c r="Z641" s="87" t="s">
        <v>7152</v>
      </c>
      <c r="AA641" s="182" t="s">
        <v>7154</v>
      </c>
    </row>
    <row r="642" spans="1:27" ht="15.75" customHeight="1" x14ac:dyDescent="0.2">
      <c r="A642" s="75" t="s">
        <v>8341</v>
      </c>
      <c r="B642" s="75">
        <v>712091002</v>
      </c>
      <c r="C642" s="75" t="s">
        <v>73</v>
      </c>
      <c r="D642" s="75" t="s">
        <v>598</v>
      </c>
      <c r="E642" s="75" t="s">
        <v>6396</v>
      </c>
      <c r="F642" s="75" t="s">
        <v>599</v>
      </c>
      <c r="G642" s="75" t="s">
        <v>6397</v>
      </c>
      <c r="H642" s="75" t="s">
        <v>600</v>
      </c>
      <c r="I642" s="75" t="s">
        <v>601</v>
      </c>
      <c r="J642" s="75" t="s">
        <v>6170</v>
      </c>
      <c r="K642" s="75" t="s">
        <v>602</v>
      </c>
      <c r="L642" s="75" t="s">
        <v>47</v>
      </c>
      <c r="M642" s="75" t="s">
        <v>603</v>
      </c>
      <c r="N642" s="75" t="s">
        <v>605</v>
      </c>
      <c r="O642" s="75" t="s">
        <v>6171</v>
      </c>
      <c r="P642" s="75">
        <v>0</v>
      </c>
      <c r="Q642" s="75" t="s">
        <v>375</v>
      </c>
      <c r="R642" s="75" t="s">
        <v>6472</v>
      </c>
      <c r="S642" s="177">
        <v>38344</v>
      </c>
      <c r="T642" s="182">
        <v>7160</v>
      </c>
      <c r="U642" s="182" t="s">
        <v>8846</v>
      </c>
      <c r="V642" s="181">
        <v>0</v>
      </c>
      <c r="W642" s="181">
        <v>84447006</v>
      </c>
      <c r="X642" s="178">
        <v>44408</v>
      </c>
      <c r="Y642" s="87" t="s">
        <v>7151</v>
      </c>
      <c r="Z642" s="87" t="s">
        <v>7152</v>
      </c>
      <c r="AA642" s="182" t="s">
        <v>7323</v>
      </c>
    </row>
    <row r="643" spans="1:27" ht="15.75" customHeight="1" x14ac:dyDescent="0.2">
      <c r="A643" s="75" t="s">
        <v>8341</v>
      </c>
      <c r="B643" s="75">
        <v>712091002</v>
      </c>
      <c r="C643" s="75" t="s">
        <v>73</v>
      </c>
      <c r="D643" s="75" t="s">
        <v>598</v>
      </c>
      <c r="E643" s="75" t="s">
        <v>6396</v>
      </c>
      <c r="F643" s="75" t="s">
        <v>599</v>
      </c>
      <c r="G643" s="75" t="s">
        <v>6397</v>
      </c>
      <c r="H643" s="75" t="s">
        <v>600</v>
      </c>
      <c r="I643" s="75" t="s">
        <v>601</v>
      </c>
      <c r="J643" s="75" t="s">
        <v>6170</v>
      </c>
      <c r="K643" s="75" t="s">
        <v>602</v>
      </c>
      <c r="L643" s="75" t="s">
        <v>47</v>
      </c>
      <c r="M643" s="75" t="s">
        <v>603</v>
      </c>
      <c r="N643" s="75" t="s">
        <v>605</v>
      </c>
      <c r="O643" s="75" t="s">
        <v>6171</v>
      </c>
      <c r="P643" s="75">
        <v>0</v>
      </c>
      <c r="Q643" s="75" t="s">
        <v>375</v>
      </c>
      <c r="R643" s="75" t="s">
        <v>6472</v>
      </c>
      <c r="S643" s="177">
        <v>38344</v>
      </c>
      <c r="T643" s="182">
        <v>7160</v>
      </c>
      <c r="U643" s="182" t="s">
        <v>8846</v>
      </c>
      <c r="V643" s="181">
        <v>18758529</v>
      </c>
      <c r="W643" s="181">
        <v>155730134</v>
      </c>
      <c r="X643" s="178">
        <v>44408</v>
      </c>
      <c r="Y643" s="87" t="s">
        <v>7151</v>
      </c>
      <c r="Z643" s="87" t="s">
        <v>7152</v>
      </c>
      <c r="AA643" s="182" t="s">
        <v>149</v>
      </c>
    </row>
    <row r="644" spans="1:27" ht="15.75" customHeight="1" x14ac:dyDescent="0.2">
      <c r="A644" s="75" t="s">
        <v>8341</v>
      </c>
      <c r="B644" s="75">
        <v>712091002</v>
      </c>
      <c r="C644" s="75" t="s">
        <v>73</v>
      </c>
      <c r="D644" s="75" t="s">
        <v>598</v>
      </c>
      <c r="E644" s="75" t="s">
        <v>6396</v>
      </c>
      <c r="F644" s="75" t="s">
        <v>599</v>
      </c>
      <c r="G644" s="75" t="s">
        <v>6397</v>
      </c>
      <c r="H644" s="75" t="s">
        <v>600</v>
      </c>
      <c r="I644" s="75" t="s">
        <v>601</v>
      </c>
      <c r="J644" s="75" t="s">
        <v>6170</v>
      </c>
      <c r="K644" s="75" t="s">
        <v>602</v>
      </c>
      <c r="L644" s="75" t="s">
        <v>47</v>
      </c>
      <c r="M644" s="75" t="s">
        <v>603</v>
      </c>
      <c r="N644" s="75" t="s">
        <v>605</v>
      </c>
      <c r="O644" s="75" t="s">
        <v>6171</v>
      </c>
      <c r="P644" s="75">
        <v>0</v>
      </c>
      <c r="Q644" s="75" t="s">
        <v>375</v>
      </c>
      <c r="R644" s="75" t="s">
        <v>6472</v>
      </c>
      <c r="S644" s="177">
        <v>38344</v>
      </c>
      <c r="T644" s="182">
        <v>7160</v>
      </c>
      <c r="U644" s="182" t="s">
        <v>8846</v>
      </c>
      <c r="V644" s="181">
        <v>25601330</v>
      </c>
      <c r="W644" s="181">
        <v>181120022</v>
      </c>
      <c r="X644" s="178">
        <v>44408</v>
      </c>
      <c r="Y644" s="87" t="s">
        <v>7151</v>
      </c>
      <c r="Z644" s="87" t="s">
        <v>7152</v>
      </c>
      <c r="AA644" s="182" t="s">
        <v>173</v>
      </c>
    </row>
    <row r="645" spans="1:27" ht="15.75" customHeight="1" x14ac:dyDescent="0.2">
      <c r="A645" s="75" t="s">
        <v>8341</v>
      </c>
      <c r="B645" s="75">
        <v>712091002</v>
      </c>
      <c r="C645" s="75" t="s">
        <v>73</v>
      </c>
      <c r="D645" s="75" t="s">
        <v>598</v>
      </c>
      <c r="E645" s="75" t="s">
        <v>6396</v>
      </c>
      <c r="F645" s="75" t="s">
        <v>599</v>
      </c>
      <c r="G645" s="75" t="s">
        <v>6397</v>
      </c>
      <c r="H645" s="75" t="s">
        <v>600</v>
      </c>
      <c r="I645" s="75" t="s">
        <v>601</v>
      </c>
      <c r="J645" s="75" t="s">
        <v>6170</v>
      </c>
      <c r="K645" s="75" t="s">
        <v>602</v>
      </c>
      <c r="L645" s="75" t="s">
        <v>47</v>
      </c>
      <c r="M645" s="75" t="s">
        <v>603</v>
      </c>
      <c r="N645" s="75" t="s">
        <v>605</v>
      </c>
      <c r="O645" s="75" t="s">
        <v>6171</v>
      </c>
      <c r="P645" s="75">
        <v>0</v>
      </c>
      <c r="Q645" s="75" t="s">
        <v>375</v>
      </c>
      <c r="R645" s="75" t="s">
        <v>6472</v>
      </c>
      <c r="S645" s="177">
        <v>38344</v>
      </c>
      <c r="T645" s="182">
        <v>7160</v>
      </c>
      <c r="U645" s="182" t="s">
        <v>8846</v>
      </c>
      <c r="V645" s="181">
        <v>31119924</v>
      </c>
      <c r="W645" s="181">
        <v>84533671</v>
      </c>
      <c r="X645" s="178">
        <v>44408</v>
      </c>
      <c r="Y645" s="87" t="s">
        <v>7151</v>
      </c>
      <c r="Z645" s="87" t="s">
        <v>7152</v>
      </c>
      <c r="AA645" s="182" t="s">
        <v>7228</v>
      </c>
    </row>
    <row r="646" spans="1:27" ht="15.75" customHeight="1" x14ac:dyDescent="0.2">
      <c r="A646" s="75" t="s">
        <v>8341</v>
      </c>
      <c r="B646" s="75">
        <v>712091002</v>
      </c>
      <c r="C646" s="75" t="s">
        <v>73</v>
      </c>
      <c r="D646" s="75" t="s">
        <v>598</v>
      </c>
      <c r="E646" s="75" t="s">
        <v>6396</v>
      </c>
      <c r="F646" s="75" t="s">
        <v>599</v>
      </c>
      <c r="G646" s="75" t="s">
        <v>6397</v>
      </c>
      <c r="H646" s="75" t="s">
        <v>600</v>
      </c>
      <c r="I646" s="75" t="s">
        <v>601</v>
      </c>
      <c r="J646" s="75" t="s">
        <v>6170</v>
      </c>
      <c r="K646" s="75" t="s">
        <v>602</v>
      </c>
      <c r="L646" s="75" t="s">
        <v>47</v>
      </c>
      <c r="M646" s="75" t="s">
        <v>603</v>
      </c>
      <c r="N646" s="75" t="s">
        <v>605</v>
      </c>
      <c r="O646" s="75" t="s">
        <v>6171</v>
      </c>
      <c r="P646" s="75">
        <v>0</v>
      </c>
      <c r="Q646" s="75" t="s">
        <v>375</v>
      </c>
      <c r="R646" s="75" t="s">
        <v>6472</v>
      </c>
      <c r="S646" s="177">
        <v>38344</v>
      </c>
      <c r="T646" s="182">
        <v>7160</v>
      </c>
      <c r="U646" s="182" t="s">
        <v>8846</v>
      </c>
      <c r="V646" s="181">
        <v>17877220</v>
      </c>
      <c r="W646" s="181">
        <v>112280276</v>
      </c>
      <c r="X646" s="178">
        <v>44408</v>
      </c>
      <c r="Y646" s="87" t="s">
        <v>7151</v>
      </c>
      <c r="Z646" s="87" t="s">
        <v>7152</v>
      </c>
      <c r="AA646" s="182" t="s">
        <v>7164</v>
      </c>
    </row>
    <row r="647" spans="1:27" ht="15.75" customHeight="1" x14ac:dyDescent="0.2">
      <c r="A647" s="75" t="s">
        <v>8341</v>
      </c>
      <c r="B647" s="75">
        <v>712091002</v>
      </c>
      <c r="C647" s="75" t="s">
        <v>73</v>
      </c>
      <c r="D647" s="75" t="s">
        <v>598</v>
      </c>
      <c r="E647" s="75" t="s">
        <v>6396</v>
      </c>
      <c r="F647" s="75" t="s">
        <v>599</v>
      </c>
      <c r="G647" s="75" t="s">
        <v>6397</v>
      </c>
      <c r="H647" s="75" t="s">
        <v>600</v>
      </c>
      <c r="I647" s="75" t="s">
        <v>601</v>
      </c>
      <c r="J647" s="75" t="s">
        <v>6170</v>
      </c>
      <c r="K647" s="75" t="s">
        <v>602</v>
      </c>
      <c r="L647" s="75" t="s">
        <v>47</v>
      </c>
      <c r="M647" s="75" t="s">
        <v>603</v>
      </c>
      <c r="N647" s="75" t="s">
        <v>605</v>
      </c>
      <c r="O647" s="75" t="s">
        <v>6171</v>
      </c>
      <c r="P647" s="75">
        <v>0</v>
      </c>
      <c r="Q647" s="75" t="s">
        <v>375</v>
      </c>
      <c r="R647" s="75" t="s">
        <v>6472</v>
      </c>
      <c r="S647" s="177">
        <v>38344</v>
      </c>
      <c r="T647" s="182">
        <v>7160</v>
      </c>
      <c r="U647" s="182" t="s">
        <v>8846</v>
      </c>
      <c r="V647" s="181">
        <v>21872388</v>
      </c>
      <c r="W647" s="181">
        <v>138150382</v>
      </c>
      <c r="X647" s="178">
        <v>44408</v>
      </c>
      <c r="Y647" s="87" t="s">
        <v>7151</v>
      </c>
      <c r="Z647" s="87" t="s">
        <v>7152</v>
      </c>
      <c r="AA647" s="182" t="s">
        <v>7291</v>
      </c>
    </row>
    <row r="648" spans="1:27" ht="15.75" customHeight="1" x14ac:dyDescent="0.2">
      <c r="A648" s="75" t="s">
        <v>8341</v>
      </c>
      <c r="B648" s="75">
        <v>712091002</v>
      </c>
      <c r="C648" s="75" t="s">
        <v>73</v>
      </c>
      <c r="D648" s="75" t="s">
        <v>598</v>
      </c>
      <c r="E648" s="75" t="s">
        <v>6396</v>
      </c>
      <c r="F648" s="75" t="s">
        <v>599</v>
      </c>
      <c r="G648" s="75" t="s">
        <v>6397</v>
      </c>
      <c r="H648" s="75" t="s">
        <v>600</v>
      </c>
      <c r="I648" s="75" t="s">
        <v>601</v>
      </c>
      <c r="J648" s="75" t="s">
        <v>6170</v>
      </c>
      <c r="K648" s="75" t="s">
        <v>602</v>
      </c>
      <c r="L648" s="75" t="s">
        <v>47</v>
      </c>
      <c r="M648" s="75" t="s">
        <v>603</v>
      </c>
      <c r="N648" s="75" t="s">
        <v>605</v>
      </c>
      <c r="O648" s="75" t="s">
        <v>6171</v>
      </c>
      <c r="P648" s="75">
        <v>0</v>
      </c>
      <c r="Q648" s="75" t="s">
        <v>375</v>
      </c>
      <c r="R648" s="75" t="s">
        <v>6472</v>
      </c>
      <c r="S648" s="177">
        <v>38344</v>
      </c>
      <c r="T648" s="182">
        <v>7160</v>
      </c>
      <c r="U648" s="182" t="s">
        <v>8846</v>
      </c>
      <c r="V648" s="181">
        <v>22404909</v>
      </c>
      <c r="W648" s="181">
        <v>145742485</v>
      </c>
      <c r="X648" s="178">
        <v>44408</v>
      </c>
      <c r="Y648" s="87" t="s">
        <v>7151</v>
      </c>
      <c r="Z648" s="87" t="s">
        <v>7152</v>
      </c>
      <c r="AA648" s="182" t="s">
        <v>7225</v>
      </c>
    </row>
    <row r="649" spans="1:27" ht="15.75" customHeight="1" x14ac:dyDescent="0.2">
      <c r="A649" s="75" t="s">
        <v>8341</v>
      </c>
      <c r="B649" s="75">
        <v>712091002</v>
      </c>
      <c r="C649" s="75" t="s">
        <v>73</v>
      </c>
      <c r="D649" s="75" t="s">
        <v>598</v>
      </c>
      <c r="E649" s="75" t="s">
        <v>6396</v>
      </c>
      <c r="F649" s="75" t="s">
        <v>599</v>
      </c>
      <c r="G649" s="75" t="s">
        <v>6397</v>
      </c>
      <c r="H649" s="75" t="s">
        <v>600</v>
      </c>
      <c r="I649" s="75" t="s">
        <v>601</v>
      </c>
      <c r="J649" s="75" t="s">
        <v>6170</v>
      </c>
      <c r="K649" s="75" t="s">
        <v>602</v>
      </c>
      <c r="L649" s="75" t="s">
        <v>47</v>
      </c>
      <c r="M649" s="75" t="s">
        <v>603</v>
      </c>
      <c r="N649" s="75" t="s">
        <v>605</v>
      </c>
      <c r="O649" s="75" t="s">
        <v>6171</v>
      </c>
      <c r="P649" s="75">
        <v>0</v>
      </c>
      <c r="Q649" s="75" t="s">
        <v>375</v>
      </c>
      <c r="R649" s="75" t="s">
        <v>6472</v>
      </c>
      <c r="S649" s="177">
        <v>38344</v>
      </c>
      <c r="T649" s="182">
        <v>7160</v>
      </c>
      <c r="U649" s="182" t="s">
        <v>8846</v>
      </c>
      <c r="V649" s="181">
        <v>19063302</v>
      </c>
      <c r="W649" s="181">
        <v>160124388</v>
      </c>
      <c r="X649" s="178">
        <v>44408</v>
      </c>
      <c r="Y649" s="87" t="s">
        <v>7151</v>
      </c>
      <c r="Z649" s="87" t="s">
        <v>7152</v>
      </c>
      <c r="AA649" s="182" t="s">
        <v>7169</v>
      </c>
    </row>
    <row r="650" spans="1:27" ht="15.75" customHeight="1" x14ac:dyDescent="0.2">
      <c r="A650" s="75" t="s">
        <v>8341</v>
      </c>
      <c r="B650" s="75">
        <v>712091002</v>
      </c>
      <c r="C650" s="75" t="s">
        <v>73</v>
      </c>
      <c r="D650" s="75" t="s">
        <v>598</v>
      </c>
      <c r="E650" s="75" t="s">
        <v>6396</v>
      </c>
      <c r="F650" s="75" t="s">
        <v>599</v>
      </c>
      <c r="G650" s="75" t="s">
        <v>6397</v>
      </c>
      <c r="H650" s="75" t="s">
        <v>600</v>
      </c>
      <c r="I650" s="75" t="s">
        <v>601</v>
      </c>
      <c r="J650" s="75" t="s">
        <v>6170</v>
      </c>
      <c r="K650" s="75" t="s">
        <v>602</v>
      </c>
      <c r="L650" s="75" t="s">
        <v>47</v>
      </c>
      <c r="M650" s="75" t="s">
        <v>603</v>
      </c>
      <c r="N650" s="75" t="s">
        <v>605</v>
      </c>
      <c r="O650" s="75" t="s">
        <v>6171</v>
      </c>
      <c r="P650" s="75">
        <v>0</v>
      </c>
      <c r="Q650" s="75" t="s">
        <v>375</v>
      </c>
      <c r="R650" s="75" t="s">
        <v>6472</v>
      </c>
      <c r="S650" s="177">
        <v>38344</v>
      </c>
      <c r="T650" s="182">
        <v>7160</v>
      </c>
      <c r="U650" s="182" t="s">
        <v>8846</v>
      </c>
      <c r="V650" s="181">
        <v>-12999001</v>
      </c>
      <c r="W650" s="181">
        <v>155826438</v>
      </c>
      <c r="X650" s="178">
        <v>44408</v>
      </c>
      <c r="Y650" s="87" t="s">
        <v>7151</v>
      </c>
      <c r="Z650" s="87" t="s">
        <v>7152</v>
      </c>
      <c r="AA650" s="182" t="s">
        <v>7159</v>
      </c>
    </row>
    <row r="651" spans="1:27" ht="15.75" customHeight="1" x14ac:dyDescent="0.2">
      <c r="A651" s="75" t="s">
        <v>8341</v>
      </c>
      <c r="B651" s="75">
        <v>712091002</v>
      </c>
      <c r="C651" s="75" t="s">
        <v>73</v>
      </c>
      <c r="D651" s="75" t="s">
        <v>598</v>
      </c>
      <c r="E651" s="75" t="s">
        <v>6396</v>
      </c>
      <c r="F651" s="75" t="s">
        <v>599</v>
      </c>
      <c r="G651" s="75" t="s">
        <v>6397</v>
      </c>
      <c r="H651" s="75" t="s">
        <v>600</v>
      </c>
      <c r="I651" s="75" t="s">
        <v>601</v>
      </c>
      <c r="J651" s="75" t="s">
        <v>6170</v>
      </c>
      <c r="K651" s="75" t="s">
        <v>602</v>
      </c>
      <c r="L651" s="75" t="s">
        <v>47</v>
      </c>
      <c r="M651" s="75" t="s">
        <v>603</v>
      </c>
      <c r="N651" s="75" t="s">
        <v>605</v>
      </c>
      <c r="O651" s="75" t="s">
        <v>6171</v>
      </c>
      <c r="P651" s="75">
        <v>0</v>
      </c>
      <c r="Q651" s="75" t="s">
        <v>375</v>
      </c>
      <c r="R651" s="75" t="s">
        <v>6472</v>
      </c>
      <c r="S651" s="177">
        <v>38344</v>
      </c>
      <c r="T651" s="182">
        <v>7160</v>
      </c>
      <c r="U651" s="182" t="s">
        <v>8846</v>
      </c>
      <c r="V651" s="181">
        <v>22401307</v>
      </c>
      <c r="W651" s="181">
        <v>74028730</v>
      </c>
      <c r="X651" s="178">
        <v>44408</v>
      </c>
      <c r="Y651" s="87" t="s">
        <v>7151</v>
      </c>
      <c r="Z651" s="87" t="s">
        <v>7152</v>
      </c>
      <c r="AA651" s="182" t="s">
        <v>5877</v>
      </c>
    </row>
    <row r="652" spans="1:27" ht="15.75" customHeight="1" x14ac:dyDescent="0.2">
      <c r="A652" s="75" t="s">
        <v>8341</v>
      </c>
      <c r="B652" s="75">
        <v>712091002</v>
      </c>
      <c r="C652" s="75" t="s">
        <v>73</v>
      </c>
      <c r="D652" s="75" t="s">
        <v>598</v>
      </c>
      <c r="E652" s="75" t="s">
        <v>6396</v>
      </c>
      <c r="F652" s="75" t="s">
        <v>599</v>
      </c>
      <c r="G652" s="75" t="s">
        <v>6397</v>
      </c>
      <c r="H652" s="75" t="s">
        <v>600</v>
      </c>
      <c r="I652" s="75" t="s">
        <v>601</v>
      </c>
      <c r="J652" s="75" t="s">
        <v>6170</v>
      </c>
      <c r="K652" s="75" t="s">
        <v>602</v>
      </c>
      <c r="L652" s="75" t="s">
        <v>47</v>
      </c>
      <c r="M652" s="75" t="s">
        <v>603</v>
      </c>
      <c r="N652" s="75" t="s">
        <v>605</v>
      </c>
      <c r="O652" s="75" t="s">
        <v>6171</v>
      </c>
      <c r="P652" s="75">
        <v>0</v>
      </c>
      <c r="Q652" s="75" t="s">
        <v>375</v>
      </c>
      <c r="R652" s="75" t="s">
        <v>6472</v>
      </c>
      <c r="S652" s="177">
        <v>38344</v>
      </c>
      <c r="T652" s="182">
        <v>7160</v>
      </c>
      <c r="U652" s="182" t="s">
        <v>8846</v>
      </c>
      <c r="V652" s="181">
        <v>29271648</v>
      </c>
      <c r="W652" s="181">
        <v>187240398</v>
      </c>
      <c r="X652" s="178">
        <v>44408</v>
      </c>
      <c r="Y652" s="87" t="s">
        <v>7151</v>
      </c>
      <c r="Z652" s="87" t="s">
        <v>7152</v>
      </c>
      <c r="AA652" s="182" t="s">
        <v>183</v>
      </c>
    </row>
    <row r="653" spans="1:27" ht="15.75" customHeight="1" x14ac:dyDescent="0.2">
      <c r="A653" s="75" t="s">
        <v>8341</v>
      </c>
      <c r="B653" s="75">
        <v>712091002</v>
      </c>
      <c r="C653" s="75" t="s">
        <v>73</v>
      </c>
      <c r="D653" s="75" t="s">
        <v>598</v>
      </c>
      <c r="E653" s="75" t="s">
        <v>6396</v>
      </c>
      <c r="F653" s="75" t="s">
        <v>599</v>
      </c>
      <c r="G653" s="75" t="s">
        <v>6397</v>
      </c>
      <c r="H653" s="75" t="s">
        <v>600</v>
      </c>
      <c r="I653" s="75" t="s">
        <v>601</v>
      </c>
      <c r="J653" s="75" t="s">
        <v>6170</v>
      </c>
      <c r="K653" s="75" t="s">
        <v>602</v>
      </c>
      <c r="L653" s="75" t="s">
        <v>47</v>
      </c>
      <c r="M653" s="75" t="s">
        <v>603</v>
      </c>
      <c r="N653" s="75" t="s">
        <v>605</v>
      </c>
      <c r="O653" s="75" t="s">
        <v>6171</v>
      </c>
      <c r="P653" s="75">
        <v>0</v>
      </c>
      <c r="Q653" s="75" t="s">
        <v>375</v>
      </c>
      <c r="R653" s="75" t="s">
        <v>6472</v>
      </c>
      <c r="S653" s="177">
        <v>38344</v>
      </c>
      <c r="T653" s="182">
        <v>7160</v>
      </c>
      <c r="U653" s="182" t="s">
        <v>8846</v>
      </c>
      <c r="V653" s="181">
        <v>13284109</v>
      </c>
      <c r="W653" s="181">
        <v>93213695</v>
      </c>
      <c r="X653" s="178">
        <v>44408</v>
      </c>
      <c r="Y653" s="87" t="s">
        <v>7151</v>
      </c>
      <c r="Z653" s="87" t="s">
        <v>7152</v>
      </c>
      <c r="AA653" s="182" t="s">
        <v>8188</v>
      </c>
    </row>
    <row r="654" spans="1:27" ht="15.75" customHeight="1" x14ac:dyDescent="0.2">
      <c r="A654" s="75" t="s">
        <v>2774</v>
      </c>
      <c r="B654" s="75" t="s">
        <v>7102</v>
      </c>
      <c r="C654" s="75" t="s">
        <v>2558</v>
      </c>
      <c r="D654" s="75" t="s">
        <v>2575</v>
      </c>
      <c r="E654" s="75" t="s">
        <v>26</v>
      </c>
      <c r="F654" s="75" t="s">
        <v>2576</v>
      </c>
      <c r="G654" s="75" t="s">
        <v>28</v>
      </c>
      <c r="H654" s="75">
        <v>0</v>
      </c>
      <c r="I654" s="75">
        <v>0</v>
      </c>
      <c r="J654" s="75" t="s">
        <v>2775</v>
      </c>
      <c r="K654" s="75" t="s">
        <v>2776</v>
      </c>
      <c r="L654" s="75" t="s">
        <v>5592</v>
      </c>
      <c r="M654" s="75" t="s">
        <v>2778</v>
      </c>
      <c r="N654" s="75" t="s">
        <v>5695</v>
      </c>
      <c r="O654" s="75" t="s">
        <v>2777</v>
      </c>
      <c r="P654" s="75">
        <v>0</v>
      </c>
      <c r="Q654" s="75">
        <v>91001</v>
      </c>
      <c r="R654" s="75" t="s">
        <v>2579</v>
      </c>
      <c r="S654" s="177">
        <v>38443</v>
      </c>
      <c r="T654" s="182">
        <v>7162</v>
      </c>
      <c r="U654" s="182"/>
      <c r="V654" s="181">
        <v>3434208</v>
      </c>
      <c r="W654" s="181">
        <v>20704848</v>
      </c>
      <c r="X654" s="178">
        <v>44408</v>
      </c>
      <c r="Y654" s="87" t="s">
        <v>7151</v>
      </c>
      <c r="Z654" s="87" t="s">
        <v>7152</v>
      </c>
      <c r="AA654" s="182" t="s">
        <v>7324</v>
      </c>
    </row>
    <row r="655" spans="1:27" ht="15.75" customHeight="1" x14ac:dyDescent="0.2">
      <c r="A655" s="75" t="s">
        <v>8745</v>
      </c>
      <c r="B655" s="75">
        <v>744943000</v>
      </c>
      <c r="C655" s="75" t="s">
        <v>73</v>
      </c>
      <c r="D655" s="75" t="s">
        <v>5186</v>
      </c>
      <c r="E655" s="75" t="s">
        <v>6477</v>
      </c>
      <c r="F655" s="75" t="s">
        <v>4343</v>
      </c>
      <c r="G655" s="75" t="s">
        <v>6478</v>
      </c>
      <c r="H655" s="75" t="s">
        <v>5847</v>
      </c>
      <c r="I655" s="75" t="s">
        <v>5846</v>
      </c>
      <c r="J655" s="75" t="s">
        <v>5187</v>
      </c>
      <c r="K655" s="75" t="s">
        <v>6231</v>
      </c>
      <c r="L655" s="75" t="s">
        <v>47</v>
      </c>
      <c r="M655" s="75" t="s">
        <v>658</v>
      </c>
      <c r="N655" s="75">
        <v>0</v>
      </c>
      <c r="O655" s="75" t="s">
        <v>5188</v>
      </c>
      <c r="P655" s="75">
        <v>0</v>
      </c>
      <c r="Q655" s="75" t="s">
        <v>375</v>
      </c>
      <c r="R655" s="75" t="s">
        <v>6487</v>
      </c>
      <c r="S655" s="177">
        <v>37970</v>
      </c>
      <c r="T655" s="182">
        <v>7163</v>
      </c>
      <c r="U655" s="182"/>
      <c r="V655" s="181">
        <v>9051000</v>
      </c>
      <c r="W655" s="181">
        <v>9051000</v>
      </c>
      <c r="X655" s="178">
        <v>44408</v>
      </c>
      <c r="Y655" s="87" t="s">
        <v>7151</v>
      </c>
      <c r="Z655" s="87" t="s">
        <v>7152</v>
      </c>
      <c r="AA655" s="182" t="s">
        <v>7278</v>
      </c>
    </row>
    <row r="656" spans="1:27" ht="15.75" customHeight="1" x14ac:dyDescent="0.2">
      <c r="A656" s="75" t="s">
        <v>8745</v>
      </c>
      <c r="B656" s="75">
        <v>744943000</v>
      </c>
      <c r="C656" s="75" t="s">
        <v>73</v>
      </c>
      <c r="D656" s="75" t="s">
        <v>5186</v>
      </c>
      <c r="E656" s="75" t="s">
        <v>6477</v>
      </c>
      <c r="F656" s="75" t="s">
        <v>4343</v>
      </c>
      <c r="G656" s="75" t="s">
        <v>6478</v>
      </c>
      <c r="H656" s="75" t="s">
        <v>5847</v>
      </c>
      <c r="I656" s="75" t="s">
        <v>5846</v>
      </c>
      <c r="J656" s="75" t="s">
        <v>5187</v>
      </c>
      <c r="K656" s="75" t="s">
        <v>6231</v>
      </c>
      <c r="L656" s="75" t="s">
        <v>47</v>
      </c>
      <c r="M656" s="75" t="s">
        <v>658</v>
      </c>
      <c r="N656" s="75">
        <v>0</v>
      </c>
      <c r="O656" s="75" t="s">
        <v>5188</v>
      </c>
      <c r="P656" s="75">
        <v>0</v>
      </c>
      <c r="Q656" s="75" t="s">
        <v>375</v>
      </c>
      <c r="R656" s="75" t="s">
        <v>6487</v>
      </c>
      <c r="S656" s="177">
        <v>37970</v>
      </c>
      <c r="T656" s="182">
        <v>7163</v>
      </c>
      <c r="U656" s="182"/>
      <c r="V656" s="181">
        <v>0</v>
      </c>
      <c r="W656" s="181">
        <v>82234800</v>
      </c>
      <c r="X656" s="178">
        <v>44408</v>
      </c>
      <c r="Y656" s="87" t="s">
        <v>7151</v>
      </c>
      <c r="Z656" s="87" t="s">
        <v>7152</v>
      </c>
      <c r="AA656" s="182" t="s">
        <v>7195</v>
      </c>
    </row>
    <row r="657" spans="1:27" ht="15.75" customHeight="1" x14ac:dyDescent="0.2">
      <c r="A657" s="75" t="s">
        <v>8745</v>
      </c>
      <c r="B657" s="75">
        <v>744943000</v>
      </c>
      <c r="C657" s="75" t="s">
        <v>73</v>
      </c>
      <c r="D657" s="75" t="s">
        <v>5186</v>
      </c>
      <c r="E657" s="75" t="s">
        <v>6477</v>
      </c>
      <c r="F657" s="75" t="s">
        <v>4343</v>
      </c>
      <c r="G657" s="75" t="s">
        <v>6478</v>
      </c>
      <c r="H657" s="75" t="s">
        <v>5847</v>
      </c>
      <c r="I657" s="75" t="s">
        <v>5846</v>
      </c>
      <c r="J657" s="75" t="s">
        <v>5187</v>
      </c>
      <c r="K657" s="75" t="s">
        <v>6231</v>
      </c>
      <c r="L657" s="75" t="s">
        <v>47</v>
      </c>
      <c r="M657" s="75" t="s">
        <v>658</v>
      </c>
      <c r="N657" s="75">
        <v>0</v>
      </c>
      <c r="O657" s="75" t="s">
        <v>5188</v>
      </c>
      <c r="P657" s="75">
        <v>0</v>
      </c>
      <c r="Q657" s="75" t="s">
        <v>375</v>
      </c>
      <c r="R657" s="75" t="s">
        <v>6487</v>
      </c>
      <c r="S657" s="177">
        <v>37970</v>
      </c>
      <c r="T657" s="182">
        <v>7163</v>
      </c>
      <c r="U657" s="182"/>
      <c r="V657" s="181">
        <v>76489697</v>
      </c>
      <c r="W657" s="181">
        <v>246454257</v>
      </c>
      <c r="X657" s="178">
        <v>44408</v>
      </c>
      <c r="Y657" s="87" t="s">
        <v>7151</v>
      </c>
      <c r="Z657" s="87" t="s">
        <v>7152</v>
      </c>
      <c r="AA657" s="182" t="s">
        <v>7226</v>
      </c>
    </row>
    <row r="658" spans="1:27" ht="15.75" customHeight="1" x14ac:dyDescent="0.2">
      <c r="A658" s="75" t="s">
        <v>8745</v>
      </c>
      <c r="B658" s="75">
        <v>744943000</v>
      </c>
      <c r="C658" s="75" t="s">
        <v>73</v>
      </c>
      <c r="D658" s="75" t="s">
        <v>5186</v>
      </c>
      <c r="E658" s="75" t="s">
        <v>6477</v>
      </c>
      <c r="F658" s="75" t="s">
        <v>4343</v>
      </c>
      <c r="G658" s="75" t="s">
        <v>6478</v>
      </c>
      <c r="H658" s="75" t="s">
        <v>5847</v>
      </c>
      <c r="I658" s="75" t="s">
        <v>5846</v>
      </c>
      <c r="J658" s="75" t="s">
        <v>5187</v>
      </c>
      <c r="K658" s="75" t="s">
        <v>6231</v>
      </c>
      <c r="L658" s="75" t="s">
        <v>47</v>
      </c>
      <c r="M658" s="75" t="s">
        <v>658</v>
      </c>
      <c r="N658" s="75">
        <v>0</v>
      </c>
      <c r="O658" s="75" t="s">
        <v>5188</v>
      </c>
      <c r="P658" s="75">
        <v>0</v>
      </c>
      <c r="Q658" s="75" t="s">
        <v>375</v>
      </c>
      <c r="R658" s="75" t="s">
        <v>6487</v>
      </c>
      <c r="S658" s="177">
        <v>37970</v>
      </c>
      <c r="T658" s="182">
        <v>7163</v>
      </c>
      <c r="U658" s="182"/>
      <c r="V658" s="181">
        <v>18102000</v>
      </c>
      <c r="W658" s="181">
        <v>18102000</v>
      </c>
      <c r="X658" s="178">
        <v>44408</v>
      </c>
      <c r="Y658" s="87" t="s">
        <v>7151</v>
      </c>
      <c r="Z658" s="87" t="s">
        <v>7152</v>
      </c>
      <c r="AA658" s="182" t="s">
        <v>7160</v>
      </c>
    </row>
    <row r="659" spans="1:27" ht="15.75" customHeight="1" x14ac:dyDescent="0.2">
      <c r="A659" s="75" t="s">
        <v>8825</v>
      </c>
      <c r="B659" s="75" t="s">
        <v>7116</v>
      </c>
      <c r="C659" s="75" t="s">
        <v>2558</v>
      </c>
      <c r="D659" s="75" t="s">
        <v>2586</v>
      </c>
      <c r="E659" s="75" t="s">
        <v>1529</v>
      </c>
      <c r="F659" s="75" t="s">
        <v>3304</v>
      </c>
      <c r="G659" s="75" t="s">
        <v>28</v>
      </c>
      <c r="H659" s="75">
        <v>0</v>
      </c>
      <c r="I659" s="75">
        <v>0</v>
      </c>
      <c r="J659" s="75" t="s">
        <v>3305</v>
      </c>
      <c r="K659" s="75" t="s">
        <v>3306</v>
      </c>
      <c r="L659" s="75" t="s">
        <v>47</v>
      </c>
      <c r="M659" s="75" t="s">
        <v>840</v>
      </c>
      <c r="N659" s="75" t="s">
        <v>5742</v>
      </c>
      <c r="O659" s="75" t="s">
        <v>5743</v>
      </c>
      <c r="P659" s="75">
        <v>0</v>
      </c>
      <c r="Q659" s="75">
        <v>91001</v>
      </c>
      <c r="R659" s="75" t="s">
        <v>2579</v>
      </c>
      <c r="S659" s="177">
        <v>38478</v>
      </c>
      <c r="T659" s="182">
        <v>7168</v>
      </c>
      <c r="U659" s="182"/>
      <c r="V659" s="181">
        <v>20678139</v>
      </c>
      <c r="W659" s="181">
        <v>146991621</v>
      </c>
      <c r="X659" s="178">
        <v>44408</v>
      </c>
      <c r="Y659" s="87" t="s">
        <v>7151</v>
      </c>
      <c r="Z659" s="87" t="s">
        <v>7152</v>
      </c>
      <c r="AA659" s="182" t="s">
        <v>8194</v>
      </c>
    </row>
    <row r="660" spans="1:27" ht="15.75" customHeight="1" x14ac:dyDescent="0.2">
      <c r="A660" s="75" t="s">
        <v>2574</v>
      </c>
      <c r="B660" s="75">
        <v>692651006</v>
      </c>
      <c r="C660" s="75" t="s">
        <v>2558</v>
      </c>
      <c r="D660" s="75" t="s">
        <v>2575</v>
      </c>
      <c r="E660" s="75" t="s">
        <v>26</v>
      </c>
      <c r="F660" s="75" t="s">
        <v>2576</v>
      </c>
      <c r="G660" s="75" t="s">
        <v>28</v>
      </c>
      <c r="H660" s="75">
        <v>0</v>
      </c>
      <c r="I660" s="75">
        <v>0</v>
      </c>
      <c r="J660" s="75" t="s">
        <v>2577</v>
      </c>
      <c r="K660" s="75" t="s">
        <v>2578</v>
      </c>
      <c r="L660" s="75" t="s">
        <v>554</v>
      </c>
      <c r="M660" s="75">
        <v>0</v>
      </c>
      <c r="N660" s="75">
        <v>0</v>
      </c>
      <c r="O660" s="75">
        <v>0</v>
      </c>
      <c r="P660" s="75">
        <v>0</v>
      </c>
      <c r="Q660" s="75">
        <v>91001</v>
      </c>
      <c r="R660" s="75" t="s">
        <v>2579</v>
      </c>
      <c r="S660" s="177">
        <v>38488</v>
      </c>
      <c r="T660" s="182">
        <v>7169</v>
      </c>
      <c r="U660" s="182"/>
      <c r="V660" s="181">
        <v>9157888</v>
      </c>
      <c r="W660" s="181">
        <v>55212928</v>
      </c>
      <c r="X660" s="178">
        <v>44408</v>
      </c>
      <c r="Y660" s="87" t="s">
        <v>7151</v>
      </c>
      <c r="Z660" s="87" t="s">
        <v>7152</v>
      </c>
      <c r="AA660" s="182" t="s">
        <v>173</v>
      </c>
    </row>
    <row r="661" spans="1:27" ht="15.75" customHeight="1" x14ac:dyDescent="0.2">
      <c r="A661" s="75" t="s">
        <v>8267</v>
      </c>
      <c r="B661" s="75">
        <v>690733005</v>
      </c>
      <c r="C661" s="75" t="s">
        <v>2558</v>
      </c>
      <c r="D661" s="75" t="s">
        <v>2575</v>
      </c>
      <c r="E661" s="75" t="s">
        <v>26</v>
      </c>
      <c r="F661" s="75" t="s">
        <v>2576</v>
      </c>
      <c r="G661" s="75" t="s">
        <v>28</v>
      </c>
      <c r="H661" s="75">
        <v>0</v>
      </c>
      <c r="I661" s="75">
        <v>0</v>
      </c>
      <c r="J661" s="75" t="s">
        <v>3160</v>
      </c>
      <c r="K661" s="75" t="s">
        <v>3162</v>
      </c>
      <c r="L661" s="75" t="s">
        <v>47</v>
      </c>
      <c r="M661" s="75" t="s">
        <v>3164</v>
      </c>
      <c r="N661" s="75" t="s">
        <v>3163</v>
      </c>
      <c r="O661" s="75" t="s">
        <v>3161</v>
      </c>
      <c r="P661" s="75">
        <v>0</v>
      </c>
      <c r="Q661" s="75">
        <v>91001</v>
      </c>
      <c r="R661" s="75" t="s">
        <v>2579</v>
      </c>
      <c r="S661" s="177">
        <v>38509</v>
      </c>
      <c r="T661" s="182">
        <v>7171</v>
      </c>
      <c r="U661" s="182"/>
      <c r="V661" s="181">
        <v>3577299</v>
      </c>
      <c r="W661" s="181">
        <v>21567549</v>
      </c>
      <c r="X661" s="178">
        <v>44408</v>
      </c>
      <c r="Y661" s="87" t="s">
        <v>7151</v>
      </c>
      <c r="Z661" s="87" t="s">
        <v>7152</v>
      </c>
      <c r="AA661" s="182" t="s">
        <v>7868</v>
      </c>
    </row>
    <row r="662" spans="1:27" ht="15.75" customHeight="1" x14ac:dyDescent="0.2">
      <c r="A662" s="75" t="s">
        <v>8414</v>
      </c>
      <c r="B662" s="75">
        <v>653686706</v>
      </c>
      <c r="C662" s="75" t="s">
        <v>49</v>
      </c>
      <c r="D662" s="75" t="s">
        <v>1188</v>
      </c>
      <c r="E662" s="75" t="s">
        <v>6889</v>
      </c>
      <c r="F662" s="75" t="s">
        <v>1189</v>
      </c>
      <c r="G662" s="75" t="s">
        <v>6890</v>
      </c>
      <c r="H662" s="75" t="s">
        <v>1190</v>
      </c>
      <c r="I662" s="75" t="s">
        <v>5996</v>
      </c>
      <c r="J662" s="75" t="s">
        <v>5997</v>
      </c>
      <c r="K662" s="75" t="s">
        <v>1191</v>
      </c>
      <c r="L662" s="75" t="s">
        <v>5593</v>
      </c>
      <c r="M662" s="75" t="s">
        <v>1193</v>
      </c>
      <c r="N662" s="75" t="s">
        <v>1194</v>
      </c>
      <c r="O662" s="75" t="s">
        <v>1195</v>
      </c>
      <c r="P662" s="75">
        <v>0</v>
      </c>
      <c r="Q662" s="75" t="s">
        <v>45</v>
      </c>
      <c r="R662" s="75" t="s">
        <v>6878</v>
      </c>
      <c r="S662" s="177">
        <v>38523</v>
      </c>
      <c r="T662" s="182">
        <v>7173</v>
      </c>
      <c r="U662" s="182"/>
      <c r="V662" s="181">
        <v>9387180</v>
      </c>
      <c r="W662" s="181">
        <v>59271119</v>
      </c>
      <c r="X662" s="178">
        <v>44408</v>
      </c>
      <c r="Y662" s="87" t="s">
        <v>7151</v>
      </c>
      <c r="Z662" s="87" t="s">
        <v>7152</v>
      </c>
      <c r="AA662" s="182" t="s">
        <v>7184</v>
      </c>
    </row>
    <row r="663" spans="1:27" ht="15.75" customHeight="1" x14ac:dyDescent="0.2">
      <c r="A663" s="75" t="s">
        <v>2939</v>
      </c>
      <c r="B663" s="75">
        <v>691912000</v>
      </c>
      <c r="C663" s="75" t="s">
        <v>2558</v>
      </c>
      <c r="D663" s="75" t="s">
        <v>2575</v>
      </c>
      <c r="E663" s="75" t="s">
        <v>26</v>
      </c>
      <c r="F663" s="75" t="s">
        <v>2576</v>
      </c>
      <c r="G663" s="75" t="s">
        <v>28</v>
      </c>
      <c r="H663" s="75">
        <v>0</v>
      </c>
      <c r="I663" s="75">
        <v>0</v>
      </c>
      <c r="J663" s="75" t="s">
        <v>2940</v>
      </c>
      <c r="K663" s="75" t="s">
        <v>2941</v>
      </c>
      <c r="L663" s="75" t="s">
        <v>48</v>
      </c>
      <c r="M663" s="75" t="s">
        <v>2943</v>
      </c>
      <c r="N663" s="75" t="s">
        <v>2942</v>
      </c>
      <c r="O663" s="75">
        <v>0</v>
      </c>
      <c r="P663" s="75">
        <v>0</v>
      </c>
      <c r="Q663" s="75">
        <v>91001</v>
      </c>
      <c r="R663" s="75" t="s">
        <v>2635</v>
      </c>
      <c r="S663" s="177">
        <v>38518</v>
      </c>
      <c r="T663" s="182">
        <v>7174</v>
      </c>
      <c r="U663" s="182"/>
      <c r="V663" s="181">
        <v>6361870</v>
      </c>
      <c r="W663" s="181">
        <v>38355729</v>
      </c>
      <c r="X663" s="178">
        <v>44408</v>
      </c>
      <c r="Y663" s="87" t="s">
        <v>7151</v>
      </c>
      <c r="Z663" s="87" t="s">
        <v>7152</v>
      </c>
      <c r="AA663" s="182" t="s">
        <v>7325</v>
      </c>
    </row>
    <row r="664" spans="1:27" ht="15.75" customHeight="1" x14ac:dyDescent="0.2">
      <c r="A664" s="75" t="s">
        <v>3242</v>
      </c>
      <c r="B664" s="75">
        <v>690407000</v>
      </c>
      <c r="C664" s="75" t="s">
        <v>2558</v>
      </c>
      <c r="D664" s="75" t="s">
        <v>2575</v>
      </c>
      <c r="E664" s="75" t="s">
        <v>26</v>
      </c>
      <c r="F664" s="75" t="s">
        <v>2576</v>
      </c>
      <c r="G664" s="75" t="s">
        <v>28</v>
      </c>
      <c r="H664" s="75">
        <v>0</v>
      </c>
      <c r="I664" s="75">
        <v>0</v>
      </c>
      <c r="J664" s="75" t="s">
        <v>3243</v>
      </c>
      <c r="K664" s="75" t="s">
        <v>3244</v>
      </c>
      <c r="L664" s="75" t="s">
        <v>5591</v>
      </c>
      <c r="M664" s="75" t="s">
        <v>3245</v>
      </c>
      <c r="N664" s="75" t="s">
        <v>5816</v>
      </c>
      <c r="O664" s="75" t="s">
        <v>5817</v>
      </c>
      <c r="P664" s="75">
        <v>0</v>
      </c>
      <c r="Q664" s="75">
        <v>91001</v>
      </c>
      <c r="R664" s="75" t="s">
        <v>5526</v>
      </c>
      <c r="S664" s="177">
        <v>38526</v>
      </c>
      <c r="T664" s="182">
        <v>7175</v>
      </c>
      <c r="U664" s="182"/>
      <c r="V664" s="181">
        <v>6851244</v>
      </c>
      <c r="W664" s="181">
        <v>41306171</v>
      </c>
      <c r="X664" s="178">
        <v>44408</v>
      </c>
      <c r="Y664" s="87" t="s">
        <v>7151</v>
      </c>
      <c r="Z664" s="87" t="s">
        <v>7152</v>
      </c>
      <c r="AA664" s="182" t="s">
        <v>7225</v>
      </c>
    </row>
    <row r="665" spans="1:27" ht="15.75" customHeight="1" x14ac:dyDescent="0.2">
      <c r="A665" s="75" t="s">
        <v>8766</v>
      </c>
      <c r="B665" s="75">
        <v>690709007</v>
      </c>
      <c r="C665" s="75" t="s">
        <v>2558</v>
      </c>
      <c r="D665" s="75" t="s">
        <v>2575</v>
      </c>
      <c r="E665" s="75" t="s">
        <v>26</v>
      </c>
      <c r="F665" s="75" t="s">
        <v>2576</v>
      </c>
      <c r="G665" s="75" t="s">
        <v>28</v>
      </c>
      <c r="H665" s="75">
        <v>0</v>
      </c>
      <c r="I665" s="75">
        <v>0</v>
      </c>
      <c r="J665" s="75" t="s">
        <v>3153</v>
      </c>
      <c r="K665" s="75" t="s">
        <v>3154</v>
      </c>
      <c r="L665" s="75" t="s">
        <v>47</v>
      </c>
      <c r="M665" s="75" t="s">
        <v>3156</v>
      </c>
      <c r="N665" s="75" t="s">
        <v>3155</v>
      </c>
      <c r="O665" s="75">
        <v>0</v>
      </c>
      <c r="P665" s="75">
        <v>0</v>
      </c>
      <c r="Q665" s="75">
        <v>91001</v>
      </c>
      <c r="R665" s="75" t="s">
        <v>2609</v>
      </c>
      <c r="S665" s="177">
        <v>38531</v>
      </c>
      <c r="T665" s="182">
        <v>7176</v>
      </c>
      <c r="U665" s="182"/>
      <c r="V665" s="181">
        <v>7297692</v>
      </c>
      <c r="W665" s="181">
        <v>64030682</v>
      </c>
      <c r="X665" s="178">
        <v>44408</v>
      </c>
      <c r="Y665" s="87" t="s">
        <v>7151</v>
      </c>
      <c r="Z665" s="87" t="s">
        <v>7152</v>
      </c>
      <c r="AA665" s="182" t="s">
        <v>7191</v>
      </c>
    </row>
    <row r="666" spans="1:27" ht="15.75" customHeight="1" x14ac:dyDescent="0.2">
      <c r="A666" s="75" t="s">
        <v>3718</v>
      </c>
      <c r="B666" s="75">
        <v>690305003</v>
      </c>
      <c r="C666" s="75" t="s">
        <v>2558</v>
      </c>
      <c r="D666" s="75" t="s">
        <v>2575</v>
      </c>
      <c r="E666" s="75" t="s">
        <v>26</v>
      </c>
      <c r="F666" s="75" t="s">
        <v>2576</v>
      </c>
      <c r="G666" s="75" t="s">
        <v>28</v>
      </c>
      <c r="H666" s="75">
        <v>0</v>
      </c>
      <c r="I666" s="75">
        <v>0</v>
      </c>
      <c r="J666" s="75" t="s">
        <v>7480</v>
      </c>
      <c r="K666" s="75" t="s">
        <v>3719</v>
      </c>
      <c r="L666" s="75" t="s">
        <v>5589</v>
      </c>
      <c r="M666" s="75" t="s">
        <v>58</v>
      </c>
      <c r="N666" s="75" t="s">
        <v>3720</v>
      </c>
      <c r="O666" s="75" t="s">
        <v>7481</v>
      </c>
      <c r="P666" s="75">
        <v>0</v>
      </c>
      <c r="Q666" s="75">
        <v>911001</v>
      </c>
      <c r="R666" s="75" t="s">
        <v>2635</v>
      </c>
      <c r="S666" s="177">
        <v>38532</v>
      </c>
      <c r="T666" s="182">
        <v>7177</v>
      </c>
      <c r="U666" s="182"/>
      <c r="V666" s="181">
        <v>24992138</v>
      </c>
      <c r="W666" s="181">
        <v>158473121</v>
      </c>
      <c r="X666" s="178">
        <v>44408</v>
      </c>
      <c r="Y666" s="87" t="s">
        <v>7151</v>
      </c>
      <c r="Z666" s="87" t="s">
        <v>7152</v>
      </c>
      <c r="AA666" s="182" t="s">
        <v>7176</v>
      </c>
    </row>
    <row r="667" spans="1:27" ht="15.75" customHeight="1" x14ac:dyDescent="0.2">
      <c r="A667" s="75" t="s">
        <v>3221</v>
      </c>
      <c r="B667" s="75">
        <v>691904008</v>
      </c>
      <c r="C667" s="75" t="s">
        <v>2558</v>
      </c>
      <c r="D667" s="75" t="s">
        <v>2575</v>
      </c>
      <c r="E667" s="75" t="s">
        <v>26</v>
      </c>
      <c r="F667" s="75" t="s">
        <v>2576</v>
      </c>
      <c r="G667" s="75" t="s">
        <v>28</v>
      </c>
      <c r="H667" s="75">
        <v>0</v>
      </c>
      <c r="I667" s="75">
        <v>0</v>
      </c>
      <c r="J667" s="75" t="s">
        <v>3222</v>
      </c>
      <c r="K667" s="75" t="s">
        <v>3224</v>
      </c>
      <c r="L667" s="75" t="s">
        <v>48</v>
      </c>
      <c r="M667" s="75" t="s">
        <v>3226</v>
      </c>
      <c r="N667" s="75" t="s">
        <v>3225</v>
      </c>
      <c r="O667" s="75" t="s">
        <v>3223</v>
      </c>
      <c r="P667" s="75">
        <v>0</v>
      </c>
      <c r="Q667" s="75">
        <v>91001</v>
      </c>
      <c r="R667" s="75" t="s">
        <v>2579</v>
      </c>
      <c r="S667" s="177">
        <v>38568</v>
      </c>
      <c r="T667" s="182">
        <v>7179</v>
      </c>
      <c r="U667" s="182"/>
      <c r="V667" s="181">
        <v>5056870</v>
      </c>
      <c r="W667" s="181">
        <v>30487886</v>
      </c>
      <c r="X667" s="178">
        <v>44408</v>
      </c>
      <c r="Y667" s="87" t="s">
        <v>7151</v>
      </c>
      <c r="Z667" s="87" t="s">
        <v>7152</v>
      </c>
      <c r="AA667" s="182" t="s">
        <v>7303</v>
      </c>
    </row>
    <row r="668" spans="1:27" ht="15.75" customHeight="1" x14ac:dyDescent="0.2">
      <c r="A668" s="75" t="s">
        <v>3607</v>
      </c>
      <c r="B668" s="75">
        <v>692525000</v>
      </c>
      <c r="C668" s="75" t="s">
        <v>2558</v>
      </c>
      <c r="D668" s="75" t="s">
        <v>2575</v>
      </c>
      <c r="E668" s="75" t="s">
        <v>26</v>
      </c>
      <c r="F668" s="75" t="s">
        <v>2576</v>
      </c>
      <c r="G668" s="75" t="s">
        <v>3166</v>
      </c>
      <c r="H668" s="75">
        <v>0</v>
      </c>
      <c r="I668" s="75">
        <v>0</v>
      </c>
      <c r="J668" s="75" t="s">
        <v>3608</v>
      </c>
      <c r="K668" s="75" t="s">
        <v>3610</v>
      </c>
      <c r="L668" s="75" t="s">
        <v>5589</v>
      </c>
      <c r="M668" s="75" t="s">
        <v>3612</v>
      </c>
      <c r="N668" s="75" t="s">
        <v>3611</v>
      </c>
      <c r="O668" s="75" t="s">
        <v>3609</v>
      </c>
      <c r="P668" s="75">
        <v>0</v>
      </c>
      <c r="Q668" s="75">
        <v>91001</v>
      </c>
      <c r="R668" s="75" t="s">
        <v>3613</v>
      </c>
      <c r="S668" s="177">
        <v>38553</v>
      </c>
      <c r="T668" s="182">
        <v>7180</v>
      </c>
      <c r="U668" s="182"/>
      <c r="V668" s="181">
        <v>15689780</v>
      </c>
      <c r="W668" s="181">
        <v>56748829</v>
      </c>
      <c r="X668" s="178">
        <v>44408</v>
      </c>
      <c r="Y668" s="87" t="s">
        <v>7151</v>
      </c>
      <c r="Z668" s="87" t="s">
        <v>7152</v>
      </c>
      <c r="AA668" s="182" t="s">
        <v>7154</v>
      </c>
    </row>
    <row r="669" spans="1:27" ht="15.75" customHeight="1" x14ac:dyDescent="0.2">
      <c r="A669" s="75" t="s">
        <v>2760</v>
      </c>
      <c r="B669" s="75">
        <v>692402006</v>
      </c>
      <c r="C669" s="75" t="s">
        <v>2558</v>
      </c>
      <c r="D669" s="75" t="s">
        <v>2575</v>
      </c>
      <c r="E669" s="75" t="s">
        <v>26</v>
      </c>
      <c r="F669" s="75" t="s">
        <v>2576</v>
      </c>
      <c r="G669" s="75" t="s">
        <v>28</v>
      </c>
      <c r="H669" s="75">
        <v>0</v>
      </c>
      <c r="I669" s="75">
        <v>0</v>
      </c>
      <c r="J669" s="75" t="s">
        <v>2761</v>
      </c>
      <c r="K669" s="75" t="s">
        <v>2762</v>
      </c>
      <c r="L669" s="75" t="s">
        <v>803</v>
      </c>
      <c r="M669" s="75" t="s">
        <v>2763</v>
      </c>
      <c r="N669" s="75">
        <v>0</v>
      </c>
      <c r="O669" s="75">
        <v>0</v>
      </c>
      <c r="P669" s="75">
        <v>0</v>
      </c>
      <c r="Q669" s="75">
        <v>91001</v>
      </c>
      <c r="R669" s="75" t="s">
        <v>2591</v>
      </c>
      <c r="S669" s="177">
        <v>38572</v>
      </c>
      <c r="T669" s="182">
        <v>7181</v>
      </c>
      <c r="U669" s="182"/>
      <c r="V669" s="181">
        <v>5265786</v>
      </c>
      <c r="W669" s="181">
        <v>31747436</v>
      </c>
      <c r="X669" s="178">
        <v>44408</v>
      </c>
      <c r="Y669" s="87" t="s">
        <v>7151</v>
      </c>
      <c r="Z669" s="87" t="s">
        <v>7152</v>
      </c>
      <c r="AA669" s="182" t="s">
        <v>7326</v>
      </c>
    </row>
    <row r="670" spans="1:27" ht="15.75" customHeight="1" x14ac:dyDescent="0.2">
      <c r="A670" s="75" t="s">
        <v>2601</v>
      </c>
      <c r="B670" s="75">
        <v>691801004</v>
      </c>
      <c r="C670" s="75" t="s">
        <v>2558</v>
      </c>
      <c r="D670" s="75" t="s">
        <v>2575</v>
      </c>
      <c r="E670" s="75" t="s">
        <v>26</v>
      </c>
      <c r="F670" s="75" t="s">
        <v>2576</v>
      </c>
      <c r="G670" s="75" t="s">
        <v>28</v>
      </c>
      <c r="H670" s="75">
        <v>0</v>
      </c>
      <c r="I670" s="75">
        <v>0</v>
      </c>
      <c r="J670" s="75" t="s">
        <v>2602</v>
      </c>
      <c r="K670" s="75" t="s">
        <v>2603</v>
      </c>
      <c r="L670" s="75" t="s">
        <v>48</v>
      </c>
      <c r="M670" s="75" t="s">
        <v>2604</v>
      </c>
      <c r="N670" s="75" t="s">
        <v>5777</v>
      </c>
      <c r="O670" s="75" t="s">
        <v>5778</v>
      </c>
      <c r="P670" s="75">
        <v>0</v>
      </c>
      <c r="Q670" s="75">
        <v>91001</v>
      </c>
      <c r="R670" s="75" t="s">
        <v>2605</v>
      </c>
      <c r="S670" s="177">
        <v>38568</v>
      </c>
      <c r="T670" s="182">
        <v>7184</v>
      </c>
      <c r="U670" s="182"/>
      <c r="V670" s="181">
        <v>18915581</v>
      </c>
      <c r="W670" s="181">
        <v>130179896</v>
      </c>
      <c r="X670" s="178">
        <v>44408</v>
      </c>
      <c r="Y670" s="87" t="s">
        <v>7151</v>
      </c>
      <c r="Z670" s="87" t="s">
        <v>7152</v>
      </c>
      <c r="AA670" s="182" t="s">
        <v>213</v>
      </c>
    </row>
    <row r="671" spans="1:27" ht="15.75" customHeight="1" x14ac:dyDescent="0.2">
      <c r="A671" s="75" t="s">
        <v>8249</v>
      </c>
      <c r="B671" s="75">
        <v>691501000</v>
      </c>
      <c r="C671" s="75" t="s">
        <v>2558</v>
      </c>
      <c r="D671" s="75" t="s">
        <v>567</v>
      </c>
      <c r="E671" s="75" t="s">
        <v>26</v>
      </c>
      <c r="F671" s="75" t="s">
        <v>2677</v>
      </c>
      <c r="G671" s="75" t="s">
        <v>28</v>
      </c>
      <c r="H671" s="75">
        <v>0</v>
      </c>
      <c r="I671" s="75">
        <v>0</v>
      </c>
      <c r="J671" s="75" t="s">
        <v>5527</v>
      </c>
      <c r="K671" s="75" t="s">
        <v>5710</v>
      </c>
      <c r="L671" s="75" t="s">
        <v>313</v>
      </c>
      <c r="M671" s="75" t="s">
        <v>4407</v>
      </c>
      <c r="N671" s="75" t="s">
        <v>5528</v>
      </c>
      <c r="O671" s="75" t="s">
        <v>5711</v>
      </c>
      <c r="P671" s="75">
        <v>0</v>
      </c>
      <c r="Q671" s="75">
        <v>91001</v>
      </c>
      <c r="R671" s="75" t="s">
        <v>5529</v>
      </c>
      <c r="S671" s="177">
        <v>38572</v>
      </c>
      <c r="T671" s="182">
        <v>7186</v>
      </c>
      <c r="U671" s="182"/>
      <c r="V671" s="181">
        <v>5056871</v>
      </c>
      <c r="W671" s="181">
        <v>30487887</v>
      </c>
      <c r="X671" s="178">
        <v>44408</v>
      </c>
      <c r="Y671" s="87" t="s">
        <v>7151</v>
      </c>
      <c r="Z671" s="87" t="s">
        <v>7152</v>
      </c>
      <c r="AA671" s="182" t="s">
        <v>7299</v>
      </c>
    </row>
    <row r="672" spans="1:27" ht="15.75" customHeight="1" x14ac:dyDescent="0.2">
      <c r="A672" s="75" t="s">
        <v>8452</v>
      </c>
      <c r="B672" s="75">
        <v>754634006</v>
      </c>
      <c r="C672" s="75" t="s">
        <v>1491</v>
      </c>
      <c r="D672" s="75" t="s">
        <v>1523</v>
      </c>
      <c r="E672" s="75" t="s">
        <v>6978</v>
      </c>
      <c r="F672" s="75" t="s">
        <v>1524</v>
      </c>
      <c r="G672" s="75" t="s">
        <v>6979</v>
      </c>
      <c r="H672" s="75" t="s">
        <v>1525</v>
      </c>
      <c r="I672" s="75" t="s">
        <v>1526</v>
      </c>
      <c r="J672" s="75" t="s">
        <v>6981</v>
      </c>
      <c r="K672" s="75" t="s">
        <v>6302</v>
      </c>
      <c r="L672" s="75" t="s">
        <v>5593</v>
      </c>
      <c r="M672" s="75" t="s">
        <v>1527</v>
      </c>
      <c r="N672" s="75" t="s">
        <v>6303</v>
      </c>
      <c r="O672" s="75" t="s">
        <v>6304</v>
      </c>
      <c r="P672" s="75">
        <v>0</v>
      </c>
      <c r="Q672" s="75">
        <v>93401</v>
      </c>
      <c r="R672" s="75" t="s">
        <v>6980</v>
      </c>
      <c r="S672" s="177">
        <v>38600</v>
      </c>
      <c r="T672" s="182">
        <v>7189</v>
      </c>
      <c r="U672" s="182" t="s">
        <v>8048</v>
      </c>
      <c r="V672" s="181">
        <v>42861743</v>
      </c>
      <c r="W672" s="181">
        <v>278455016</v>
      </c>
      <c r="X672" s="178">
        <v>44408</v>
      </c>
      <c r="Y672" s="87" t="s">
        <v>7151</v>
      </c>
      <c r="Z672" s="87" t="s">
        <v>7152</v>
      </c>
      <c r="AA672" s="182" t="s">
        <v>7261</v>
      </c>
    </row>
    <row r="673" spans="1:27" ht="15.75" customHeight="1" x14ac:dyDescent="0.2">
      <c r="A673" s="75" t="s">
        <v>8452</v>
      </c>
      <c r="B673" s="75">
        <v>754634006</v>
      </c>
      <c r="C673" s="75" t="s">
        <v>1491</v>
      </c>
      <c r="D673" s="75" t="s">
        <v>1523</v>
      </c>
      <c r="E673" s="75" t="s">
        <v>6978</v>
      </c>
      <c r="F673" s="75" t="s">
        <v>1524</v>
      </c>
      <c r="G673" s="75" t="s">
        <v>6979</v>
      </c>
      <c r="H673" s="75" t="s">
        <v>1525</v>
      </c>
      <c r="I673" s="75" t="s">
        <v>1526</v>
      </c>
      <c r="J673" s="75" t="s">
        <v>6981</v>
      </c>
      <c r="K673" s="75" t="s">
        <v>6302</v>
      </c>
      <c r="L673" s="75" t="s">
        <v>5593</v>
      </c>
      <c r="M673" s="75" t="s">
        <v>1527</v>
      </c>
      <c r="N673" s="75" t="s">
        <v>6303</v>
      </c>
      <c r="O673" s="75" t="s">
        <v>6304</v>
      </c>
      <c r="P673" s="75">
        <v>0</v>
      </c>
      <c r="Q673" s="75">
        <v>93401</v>
      </c>
      <c r="R673" s="75" t="s">
        <v>6980</v>
      </c>
      <c r="S673" s="177">
        <v>38600</v>
      </c>
      <c r="T673" s="182">
        <v>7189</v>
      </c>
      <c r="U673" s="182" t="s">
        <v>8048</v>
      </c>
      <c r="V673" s="181">
        <v>19496716</v>
      </c>
      <c r="W673" s="181">
        <v>128582678</v>
      </c>
      <c r="X673" s="178">
        <v>44408</v>
      </c>
      <c r="Y673" s="87" t="s">
        <v>7151</v>
      </c>
      <c r="Z673" s="87" t="s">
        <v>7152</v>
      </c>
      <c r="AA673" s="182" t="s">
        <v>7265</v>
      </c>
    </row>
    <row r="674" spans="1:27" ht="15.75" customHeight="1" x14ac:dyDescent="0.2">
      <c r="A674" s="75" t="s">
        <v>8452</v>
      </c>
      <c r="B674" s="75">
        <v>754634006</v>
      </c>
      <c r="C674" s="75" t="s">
        <v>1491</v>
      </c>
      <c r="D674" s="75" t="s">
        <v>1523</v>
      </c>
      <c r="E674" s="75" t="s">
        <v>6978</v>
      </c>
      <c r="F674" s="75" t="s">
        <v>1524</v>
      </c>
      <c r="G674" s="75" t="s">
        <v>6979</v>
      </c>
      <c r="H674" s="75" t="s">
        <v>1525</v>
      </c>
      <c r="I674" s="75" t="s">
        <v>1526</v>
      </c>
      <c r="J674" s="75" t="s">
        <v>6981</v>
      </c>
      <c r="K674" s="75" t="s">
        <v>6302</v>
      </c>
      <c r="L674" s="75" t="s">
        <v>5593</v>
      </c>
      <c r="M674" s="75" t="s">
        <v>1527</v>
      </c>
      <c r="N674" s="75" t="s">
        <v>6303</v>
      </c>
      <c r="O674" s="75" t="s">
        <v>6304</v>
      </c>
      <c r="P674" s="75">
        <v>0</v>
      </c>
      <c r="Q674" s="75">
        <v>93401</v>
      </c>
      <c r="R674" s="75" t="s">
        <v>6980</v>
      </c>
      <c r="S674" s="177">
        <v>38600</v>
      </c>
      <c r="T674" s="182">
        <v>7189</v>
      </c>
      <c r="U674" s="182" t="s">
        <v>8048</v>
      </c>
      <c r="V674" s="181">
        <v>18331292</v>
      </c>
      <c r="W674" s="181">
        <v>119381464</v>
      </c>
      <c r="X674" s="178">
        <v>44408</v>
      </c>
      <c r="Y674" s="87" t="s">
        <v>7151</v>
      </c>
      <c r="Z674" s="87" t="s">
        <v>7152</v>
      </c>
      <c r="AA674" s="182" t="s">
        <v>7267</v>
      </c>
    </row>
    <row r="675" spans="1:27" ht="15.75" customHeight="1" x14ac:dyDescent="0.2">
      <c r="A675" s="75" t="s">
        <v>8638</v>
      </c>
      <c r="B675" s="75" t="s">
        <v>7127</v>
      </c>
      <c r="C675" s="75" t="s">
        <v>4252</v>
      </c>
      <c r="D675" s="75" t="s">
        <v>4253</v>
      </c>
      <c r="E675" s="75" t="s">
        <v>6910</v>
      </c>
      <c r="F675" s="75" t="s">
        <v>4254</v>
      </c>
      <c r="G675" s="75" t="s">
        <v>6911</v>
      </c>
      <c r="H675" s="75" t="s">
        <v>4255</v>
      </c>
      <c r="I675" s="75" t="s">
        <v>6954</v>
      </c>
      <c r="J675" s="75" t="s">
        <v>6912</v>
      </c>
      <c r="K675" s="75" t="s">
        <v>4256</v>
      </c>
      <c r="L675" s="75" t="s">
        <v>5635</v>
      </c>
      <c r="M675" s="75" t="s">
        <v>795</v>
      </c>
      <c r="N675" s="75">
        <v>0</v>
      </c>
      <c r="O675" s="75">
        <v>0</v>
      </c>
      <c r="P675" s="75">
        <v>0</v>
      </c>
      <c r="Q675" s="75" t="s">
        <v>1095</v>
      </c>
      <c r="R675" s="75" t="s">
        <v>6917</v>
      </c>
      <c r="S675" s="177">
        <v>38607</v>
      </c>
      <c r="T675" s="182">
        <v>7190</v>
      </c>
      <c r="U675" s="182" t="s">
        <v>8048</v>
      </c>
      <c r="V675" s="181">
        <v>25210397</v>
      </c>
      <c r="W675" s="181">
        <v>193398540</v>
      </c>
      <c r="X675" s="178">
        <v>44408</v>
      </c>
      <c r="Y675" s="87" t="s">
        <v>7151</v>
      </c>
      <c r="Z675" s="87" t="s">
        <v>7152</v>
      </c>
      <c r="AA675" s="182" t="s">
        <v>7226</v>
      </c>
    </row>
    <row r="676" spans="1:27" ht="15.75" customHeight="1" x14ac:dyDescent="0.2">
      <c r="A676" s="75" t="s">
        <v>3181</v>
      </c>
      <c r="B676" s="75">
        <v>690204002</v>
      </c>
      <c r="C676" s="75" t="s">
        <v>2558</v>
      </c>
      <c r="D676" s="75" t="s">
        <v>567</v>
      </c>
      <c r="E676" s="75" t="s">
        <v>26</v>
      </c>
      <c r="F676" s="75" t="s">
        <v>568</v>
      </c>
      <c r="G676" s="75" t="s">
        <v>28</v>
      </c>
      <c r="H676" s="75">
        <v>0</v>
      </c>
      <c r="I676" s="75">
        <v>0</v>
      </c>
      <c r="J676" s="75" t="s">
        <v>3182</v>
      </c>
      <c r="K676" s="75" t="s">
        <v>3184</v>
      </c>
      <c r="L676" s="75" t="s">
        <v>5589</v>
      </c>
      <c r="M676" s="75" t="s">
        <v>3186</v>
      </c>
      <c r="N676" s="75" t="s">
        <v>3185</v>
      </c>
      <c r="O676" s="75" t="s">
        <v>3183</v>
      </c>
      <c r="P676" s="75">
        <v>0</v>
      </c>
      <c r="Q676" s="75">
        <v>91001</v>
      </c>
      <c r="R676" s="75" t="s">
        <v>2609</v>
      </c>
      <c r="S676" s="177">
        <v>38618</v>
      </c>
      <c r="T676" s="182">
        <v>7194</v>
      </c>
      <c r="U676" s="182"/>
      <c r="V676" s="181">
        <v>14189178</v>
      </c>
      <c r="W676" s="181">
        <v>83970165</v>
      </c>
      <c r="X676" s="178">
        <v>44408</v>
      </c>
      <c r="Y676" s="87" t="s">
        <v>7151</v>
      </c>
      <c r="Z676" s="87" t="s">
        <v>7152</v>
      </c>
      <c r="AA676" s="182" t="s">
        <v>7327</v>
      </c>
    </row>
    <row r="677" spans="1:27" ht="15.75" customHeight="1" x14ac:dyDescent="0.2">
      <c r="A677" s="75" t="s">
        <v>3268</v>
      </c>
      <c r="B677" s="75">
        <v>690726009</v>
      </c>
      <c r="C677" s="75" t="s">
        <v>2558</v>
      </c>
      <c r="D677" s="75" t="s">
        <v>2575</v>
      </c>
      <c r="E677" s="75" t="s">
        <v>26</v>
      </c>
      <c r="F677" s="75" t="s">
        <v>2576</v>
      </c>
      <c r="G677" s="75" t="s">
        <v>28</v>
      </c>
      <c r="H677" s="75">
        <v>0</v>
      </c>
      <c r="I677" s="75">
        <v>0</v>
      </c>
      <c r="J677" s="75" t="s">
        <v>3269</v>
      </c>
      <c r="K677" s="75" t="s">
        <v>3270</v>
      </c>
      <c r="L677" s="75" t="s">
        <v>47</v>
      </c>
      <c r="M677" s="75" t="s">
        <v>3271</v>
      </c>
      <c r="N677" s="75" t="s">
        <v>5821</v>
      </c>
      <c r="O677" s="75" t="s">
        <v>5822</v>
      </c>
      <c r="P677" s="75">
        <v>0</v>
      </c>
      <c r="Q677" s="75">
        <v>91001</v>
      </c>
      <c r="R677" s="75" t="s">
        <v>2651</v>
      </c>
      <c r="S677" s="177">
        <v>38624</v>
      </c>
      <c r="T677" s="182">
        <v>7195</v>
      </c>
      <c r="U677" s="182"/>
      <c r="V677" s="181">
        <v>4292760</v>
      </c>
      <c r="W677" s="181">
        <v>73769580</v>
      </c>
      <c r="X677" s="178">
        <v>44408</v>
      </c>
      <c r="Y677" s="87" t="s">
        <v>7151</v>
      </c>
      <c r="Z677" s="87" t="s">
        <v>7152</v>
      </c>
      <c r="AA677" s="182" t="s">
        <v>7216</v>
      </c>
    </row>
    <row r="678" spans="1:27" ht="15.75" customHeight="1" x14ac:dyDescent="0.2">
      <c r="A678" s="75" t="s">
        <v>3007</v>
      </c>
      <c r="B678" s="75">
        <v>690720000</v>
      </c>
      <c r="C678" s="75" t="s">
        <v>2558</v>
      </c>
      <c r="D678" s="75" t="s">
        <v>2575</v>
      </c>
      <c r="E678" s="75" t="s">
        <v>26</v>
      </c>
      <c r="F678" s="75" t="s">
        <v>2576</v>
      </c>
      <c r="G678" s="75" t="s">
        <v>28</v>
      </c>
      <c r="H678" s="75">
        <v>0</v>
      </c>
      <c r="I678" s="75">
        <v>0</v>
      </c>
      <c r="J678" s="75" t="s">
        <v>3008</v>
      </c>
      <c r="K678" s="75" t="s">
        <v>3009</v>
      </c>
      <c r="L678" s="75" t="s">
        <v>47</v>
      </c>
      <c r="M678" s="75" t="s">
        <v>3010</v>
      </c>
      <c r="N678" s="75" t="s">
        <v>5737</v>
      </c>
      <c r="O678" s="75" t="s">
        <v>5736</v>
      </c>
      <c r="P678" s="75">
        <v>0</v>
      </c>
      <c r="Q678" s="75">
        <v>91001</v>
      </c>
      <c r="R678" s="75" t="s">
        <v>2579</v>
      </c>
      <c r="S678" s="177">
        <v>38624</v>
      </c>
      <c r="T678" s="182">
        <v>7196</v>
      </c>
      <c r="U678" s="182"/>
      <c r="V678" s="181">
        <v>5008219</v>
      </c>
      <c r="W678" s="181">
        <v>30194569</v>
      </c>
      <c r="X678" s="178">
        <v>44408</v>
      </c>
      <c r="Y678" s="87" t="s">
        <v>7151</v>
      </c>
      <c r="Z678" s="87" t="s">
        <v>7152</v>
      </c>
      <c r="AA678" s="182" t="s">
        <v>7213</v>
      </c>
    </row>
    <row r="679" spans="1:27" ht="15.75" customHeight="1" x14ac:dyDescent="0.2">
      <c r="A679" s="75" t="s">
        <v>3538</v>
      </c>
      <c r="B679" s="75">
        <v>690414007</v>
      </c>
      <c r="C679" s="75" t="s">
        <v>2558</v>
      </c>
      <c r="D679" s="75" t="s">
        <v>2575</v>
      </c>
      <c r="E679" s="75" t="s">
        <v>26</v>
      </c>
      <c r="F679" s="75" t="s">
        <v>2576</v>
      </c>
      <c r="G679" s="75">
        <v>0</v>
      </c>
      <c r="H679" s="75">
        <v>0</v>
      </c>
      <c r="I679" s="75">
        <v>0</v>
      </c>
      <c r="J679" s="75" t="s">
        <v>3539</v>
      </c>
      <c r="K679" s="75" t="s">
        <v>3541</v>
      </c>
      <c r="L679" s="75" t="s">
        <v>5591</v>
      </c>
      <c r="M679" s="75" t="s">
        <v>3543</v>
      </c>
      <c r="N679" s="75" t="s">
        <v>3542</v>
      </c>
      <c r="O679" s="75" t="s">
        <v>3540</v>
      </c>
      <c r="P679" s="75">
        <v>0</v>
      </c>
      <c r="Q679" s="75">
        <v>91001</v>
      </c>
      <c r="R679" s="75" t="s">
        <v>2579</v>
      </c>
      <c r="S679" s="177">
        <v>38624</v>
      </c>
      <c r="T679" s="182">
        <v>7197</v>
      </c>
      <c r="U679" s="182"/>
      <c r="V679" s="181">
        <v>4730622</v>
      </c>
      <c r="W679" s="181">
        <v>28520931</v>
      </c>
      <c r="X679" s="178">
        <v>44408</v>
      </c>
      <c r="Y679" s="87" t="s">
        <v>7151</v>
      </c>
      <c r="Z679" s="87" t="s">
        <v>7152</v>
      </c>
      <c r="AA679" s="182" t="s">
        <v>7273</v>
      </c>
    </row>
    <row r="680" spans="1:27" ht="15.75" customHeight="1" x14ac:dyDescent="0.2">
      <c r="A680" s="75" t="s">
        <v>2621</v>
      </c>
      <c r="B680" s="75">
        <v>690725002</v>
      </c>
      <c r="C680" s="75" t="s">
        <v>2558</v>
      </c>
      <c r="D680" s="75" t="s">
        <v>2575</v>
      </c>
      <c r="E680" s="75" t="s">
        <v>26</v>
      </c>
      <c r="F680" s="75" t="s">
        <v>2576</v>
      </c>
      <c r="G680" s="75" t="s">
        <v>28</v>
      </c>
      <c r="H680" s="75">
        <v>0</v>
      </c>
      <c r="I680" s="75">
        <v>0</v>
      </c>
      <c r="J680" s="75" t="s">
        <v>2622</v>
      </c>
      <c r="K680" s="75" t="s">
        <v>2623</v>
      </c>
      <c r="L680" s="75" t="s">
        <v>47</v>
      </c>
      <c r="M680" s="75" t="s">
        <v>2625</v>
      </c>
      <c r="N680" s="75" t="s">
        <v>2624</v>
      </c>
      <c r="O680" s="75">
        <v>0</v>
      </c>
      <c r="P680" s="75">
        <v>0</v>
      </c>
      <c r="Q680" s="75">
        <v>91001</v>
      </c>
      <c r="R680" s="75" t="s">
        <v>2591</v>
      </c>
      <c r="S680" s="177">
        <v>38624</v>
      </c>
      <c r="T680" s="182">
        <v>7198</v>
      </c>
      <c r="U680" s="182"/>
      <c r="V680" s="181">
        <v>0</v>
      </c>
      <c r="W680" s="181">
        <v>25756560</v>
      </c>
      <c r="X680" s="178">
        <v>44408</v>
      </c>
      <c r="Y680" s="87" t="s">
        <v>7151</v>
      </c>
      <c r="Z680" s="87" t="s">
        <v>7152</v>
      </c>
      <c r="AA680" s="182" t="s">
        <v>7166</v>
      </c>
    </row>
    <row r="681" spans="1:27" ht="15.75" customHeight="1" x14ac:dyDescent="0.2">
      <c r="A681" s="75" t="s">
        <v>2877</v>
      </c>
      <c r="B681" s="75">
        <v>692553004</v>
      </c>
      <c r="C681" s="75" t="s">
        <v>2558</v>
      </c>
      <c r="D681" s="75" t="s">
        <v>2575</v>
      </c>
      <c r="E681" s="75" t="s">
        <v>26</v>
      </c>
      <c r="F681" s="75" t="s">
        <v>2576</v>
      </c>
      <c r="G681" s="75" t="s">
        <v>28</v>
      </c>
      <c r="H681" s="75">
        <v>0</v>
      </c>
      <c r="I681" s="75">
        <v>0</v>
      </c>
      <c r="J681" s="75" t="s">
        <v>2878</v>
      </c>
      <c r="K681" s="75" t="s">
        <v>2879</v>
      </c>
      <c r="L681" s="75" t="s">
        <v>47</v>
      </c>
      <c r="M681" s="75" t="s">
        <v>2881</v>
      </c>
      <c r="N681" s="75" t="s">
        <v>2880</v>
      </c>
      <c r="O681" s="75">
        <v>0</v>
      </c>
      <c r="P681" s="75">
        <v>0</v>
      </c>
      <c r="Q681" s="75">
        <v>91001</v>
      </c>
      <c r="R681" s="75" t="s">
        <v>2579</v>
      </c>
      <c r="S681" s="177">
        <v>38624</v>
      </c>
      <c r="T681" s="182">
        <v>7200</v>
      </c>
      <c r="U681" s="182"/>
      <c r="V681" s="181">
        <v>9730256</v>
      </c>
      <c r="W681" s="181">
        <v>68111792</v>
      </c>
      <c r="X681" s="178">
        <v>44408</v>
      </c>
      <c r="Y681" s="87" t="s">
        <v>7151</v>
      </c>
      <c r="Z681" s="87" t="s">
        <v>7152</v>
      </c>
      <c r="AA681" s="182" t="s">
        <v>7218</v>
      </c>
    </row>
    <row r="682" spans="1:27" ht="15.75" customHeight="1" x14ac:dyDescent="0.2">
      <c r="A682" s="75" t="s">
        <v>3420</v>
      </c>
      <c r="B682" s="75">
        <v>692105001</v>
      </c>
      <c r="C682" s="75" t="s">
        <v>2558</v>
      </c>
      <c r="D682" s="75" t="s">
        <v>2575</v>
      </c>
      <c r="E682" s="75" t="s">
        <v>26</v>
      </c>
      <c r="F682" s="75" t="s">
        <v>2576</v>
      </c>
      <c r="G682" s="75" t="s">
        <v>28</v>
      </c>
      <c r="H682" s="75">
        <v>0</v>
      </c>
      <c r="I682" s="75">
        <v>0</v>
      </c>
      <c r="J682" s="75" t="s">
        <v>8031</v>
      </c>
      <c r="K682" s="75" t="s">
        <v>3421</v>
      </c>
      <c r="L682" s="75" t="s">
        <v>5588</v>
      </c>
      <c r="M682" s="75" t="s">
        <v>3422</v>
      </c>
      <c r="N682" s="75" t="s">
        <v>5805</v>
      </c>
      <c r="O682" s="75" t="s">
        <v>5804</v>
      </c>
      <c r="P682" s="75">
        <v>0</v>
      </c>
      <c r="Q682" s="75">
        <v>91001</v>
      </c>
      <c r="R682" s="75" t="s">
        <v>2579</v>
      </c>
      <c r="S682" s="177">
        <v>38624</v>
      </c>
      <c r="T682" s="182">
        <v>7201</v>
      </c>
      <c r="U682" s="182"/>
      <c r="V682" s="181">
        <v>5709371</v>
      </c>
      <c r="W682" s="181">
        <v>39965597</v>
      </c>
      <c r="X682" s="178">
        <v>44408</v>
      </c>
      <c r="Y682" s="87" t="s">
        <v>7151</v>
      </c>
      <c r="Z682" s="87" t="s">
        <v>7152</v>
      </c>
      <c r="AA682" s="182" t="s">
        <v>7328</v>
      </c>
    </row>
    <row r="683" spans="1:27" ht="15.75" customHeight="1" x14ac:dyDescent="0.2">
      <c r="A683" s="75" t="s">
        <v>2663</v>
      </c>
      <c r="B683" s="75">
        <v>690728001</v>
      </c>
      <c r="C683" s="75" t="s">
        <v>2558</v>
      </c>
      <c r="D683" s="75" t="s">
        <v>2575</v>
      </c>
      <c r="E683" s="75" t="s">
        <v>26</v>
      </c>
      <c r="F683" s="75" t="s">
        <v>2576</v>
      </c>
      <c r="G683" s="75" t="s">
        <v>28</v>
      </c>
      <c r="H683" s="75">
        <v>0</v>
      </c>
      <c r="I683" s="75">
        <v>0</v>
      </c>
      <c r="J683" s="75" t="s">
        <v>2664</v>
      </c>
      <c r="K683" s="75" t="s">
        <v>2665</v>
      </c>
      <c r="L683" s="75" t="s">
        <v>47</v>
      </c>
      <c r="M683" s="75" t="s">
        <v>2667</v>
      </c>
      <c r="N683" s="75" t="s">
        <v>2666</v>
      </c>
      <c r="O683" s="75">
        <v>0</v>
      </c>
      <c r="P683" s="75">
        <v>0</v>
      </c>
      <c r="Q683" s="75">
        <v>91001</v>
      </c>
      <c r="R683" s="75" t="s">
        <v>2579</v>
      </c>
      <c r="S683" s="177">
        <v>38624</v>
      </c>
      <c r="T683" s="182">
        <v>7202</v>
      </c>
      <c r="U683" s="182"/>
      <c r="V683" s="181">
        <v>5008219</v>
      </c>
      <c r="W683" s="181">
        <v>30194569</v>
      </c>
      <c r="X683" s="178">
        <v>44408</v>
      </c>
      <c r="Y683" s="87" t="s">
        <v>7151</v>
      </c>
      <c r="Z683" s="87" t="s">
        <v>7152</v>
      </c>
      <c r="AA683" s="182" t="s">
        <v>7240</v>
      </c>
    </row>
    <row r="684" spans="1:27" ht="15.75" customHeight="1" x14ac:dyDescent="0.2">
      <c r="A684" s="75" t="s">
        <v>3594</v>
      </c>
      <c r="B684" s="75">
        <v>690708000</v>
      </c>
      <c r="C684" s="75" t="s">
        <v>2558</v>
      </c>
      <c r="D684" s="75" t="s">
        <v>2586</v>
      </c>
      <c r="E684" s="75" t="s">
        <v>1529</v>
      </c>
      <c r="F684" s="75" t="s">
        <v>3296</v>
      </c>
      <c r="G684" s="75" t="s">
        <v>28</v>
      </c>
      <c r="H684" s="75">
        <v>0</v>
      </c>
      <c r="I684" s="75">
        <v>0</v>
      </c>
      <c r="J684" s="75" t="s">
        <v>3595</v>
      </c>
      <c r="K684" s="75" t="s">
        <v>3596</v>
      </c>
      <c r="L684" s="75" t="s">
        <v>47</v>
      </c>
      <c r="M684" s="75" t="s">
        <v>3597</v>
      </c>
      <c r="N684" s="75" t="s">
        <v>5789</v>
      </c>
      <c r="O684" s="75" t="s">
        <v>5790</v>
      </c>
      <c r="P684" s="75">
        <v>0</v>
      </c>
      <c r="Q684" s="75">
        <v>91001</v>
      </c>
      <c r="R684" s="75" t="s">
        <v>2609</v>
      </c>
      <c r="S684" s="177">
        <v>38628</v>
      </c>
      <c r="T684" s="182">
        <v>7203</v>
      </c>
      <c r="U684" s="182"/>
      <c r="V684" s="181">
        <v>0</v>
      </c>
      <c r="W684" s="181">
        <v>32403414</v>
      </c>
      <c r="X684" s="178">
        <v>44408</v>
      </c>
      <c r="Y684" s="87" t="s">
        <v>7151</v>
      </c>
      <c r="Z684" s="87" t="s">
        <v>7152</v>
      </c>
      <c r="AA684" s="182" t="s">
        <v>7268</v>
      </c>
    </row>
    <row r="685" spans="1:27" ht="15.75" customHeight="1" x14ac:dyDescent="0.2">
      <c r="A685" s="75" t="s">
        <v>3659</v>
      </c>
      <c r="B685" s="75">
        <v>690718006</v>
      </c>
      <c r="C685" s="75" t="s">
        <v>2558</v>
      </c>
      <c r="D685" s="75" t="s">
        <v>2575</v>
      </c>
      <c r="E685" s="75" t="s">
        <v>26</v>
      </c>
      <c r="F685" s="75" t="s">
        <v>2576</v>
      </c>
      <c r="G685" s="75" t="s">
        <v>28</v>
      </c>
      <c r="H685" s="75">
        <v>0</v>
      </c>
      <c r="I685" s="75">
        <v>0</v>
      </c>
      <c r="J685" s="75" t="s">
        <v>3660</v>
      </c>
      <c r="K685" s="75" t="s">
        <v>3661</v>
      </c>
      <c r="L685" s="75" t="s">
        <v>47</v>
      </c>
      <c r="M685" s="75" t="s">
        <v>948</v>
      </c>
      <c r="N685" s="75" t="s">
        <v>5787</v>
      </c>
      <c r="O685" s="75" t="s">
        <v>5788</v>
      </c>
      <c r="P685" s="75">
        <v>0</v>
      </c>
      <c r="Q685" s="75">
        <v>91001</v>
      </c>
      <c r="R685" s="75" t="s">
        <v>2609</v>
      </c>
      <c r="S685" s="177">
        <v>38628</v>
      </c>
      <c r="T685" s="182">
        <v>7204</v>
      </c>
      <c r="U685" s="182"/>
      <c r="V685" s="181">
        <v>6439140</v>
      </c>
      <c r="W685" s="181">
        <v>45073980</v>
      </c>
      <c r="X685" s="178">
        <v>44408</v>
      </c>
      <c r="Y685" s="87" t="s">
        <v>7151</v>
      </c>
      <c r="Z685" s="87" t="s">
        <v>7152</v>
      </c>
      <c r="AA685" s="182" t="s">
        <v>7206</v>
      </c>
    </row>
    <row r="686" spans="1:27" ht="15.75" customHeight="1" x14ac:dyDescent="0.2">
      <c r="A686" s="75" t="s">
        <v>8247</v>
      </c>
      <c r="B686" s="75" t="s">
        <v>7119</v>
      </c>
      <c r="C686" s="75" t="s">
        <v>2558</v>
      </c>
      <c r="D686" s="75" t="s">
        <v>2575</v>
      </c>
      <c r="E686" s="75" t="s">
        <v>26</v>
      </c>
      <c r="F686" s="75" t="s">
        <v>2576</v>
      </c>
      <c r="G686" s="75" t="s">
        <v>28</v>
      </c>
      <c r="H686" s="75">
        <v>0</v>
      </c>
      <c r="I686" s="75">
        <v>0</v>
      </c>
      <c r="J686" s="75" t="s">
        <v>3587</v>
      </c>
      <c r="K686" s="75" t="s">
        <v>3588</v>
      </c>
      <c r="L686" s="75" t="s">
        <v>47</v>
      </c>
      <c r="M686" s="75" t="s">
        <v>2222</v>
      </c>
      <c r="N686" s="75">
        <v>226784305</v>
      </c>
      <c r="O686" s="75" t="s">
        <v>5680</v>
      </c>
      <c r="P686" s="75">
        <v>0</v>
      </c>
      <c r="Q686" s="75">
        <v>91001</v>
      </c>
      <c r="R686" s="75" t="s">
        <v>2952</v>
      </c>
      <c r="S686" s="177">
        <v>38628</v>
      </c>
      <c r="T686" s="182">
        <v>7205</v>
      </c>
      <c r="U686" s="182"/>
      <c r="V686" s="181">
        <v>2861840</v>
      </c>
      <c r="W686" s="181">
        <v>17171040</v>
      </c>
      <c r="X686" s="178">
        <v>44408</v>
      </c>
      <c r="Y686" s="87" t="s">
        <v>7151</v>
      </c>
      <c r="Z686" s="87" t="s">
        <v>7152</v>
      </c>
      <c r="AA686" s="182" t="s">
        <v>7275</v>
      </c>
    </row>
    <row r="687" spans="1:27" ht="15.75" customHeight="1" x14ac:dyDescent="0.2">
      <c r="A687" s="75" t="s">
        <v>3481</v>
      </c>
      <c r="B687" s="75">
        <v>692548000</v>
      </c>
      <c r="C687" s="75" t="s">
        <v>2558</v>
      </c>
      <c r="D687" s="75" t="s">
        <v>2586</v>
      </c>
      <c r="E687" s="75" t="s">
        <v>1529</v>
      </c>
      <c r="F687" s="75" t="s">
        <v>3304</v>
      </c>
      <c r="G687" s="75" t="s">
        <v>28</v>
      </c>
      <c r="H687" s="75">
        <v>0</v>
      </c>
      <c r="I687" s="75">
        <v>0</v>
      </c>
      <c r="J687" s="75" t="s">
        <v>5747</v>
      </c>
      <c r="K687" s="75" t="s">
        <v>3482</v>
      </c>
      <c r="L687" s="75" t="s">
        <v>47</v>
      </c>
      <c r="M687" s="75" t="s">
        <v>3483</v>
      </c>
      <c r="N687" s="75">
        <v>229457440</v>
      </c>
      <c r="O687" s="75" t="s">
        <v>5746</v>
      </c>
      <c r="P687" s="75">
        <v>0</v>
      </c>
      <c r="Q687" s="75">
        <v>91001</v>
      </c>
      <c r="R687" s="75" t="s">
        <v>2579</v>
      </c>
      <c r="S687" s="177">
        <v>38631</v>
      </c>
      <c r="T687" s="182">
        <v>7206</v>
      </c>
      <c r="U687" s="182"/>
      <c r="V687" s="181">
        <v>13713831</v>
      </c>
      <c r="W687" s="181">
        <v>134147093</v>
      </c>
      <c r="X687" s="178">
        <v>44408</v>
      </c>
      <c r="Y687" s="87" t="s">
        <v>7151</v>
      </c>
      <c r="Z687" s="87" t="s">
        <v>7152</v>
      </c>
      <c r="AA687" s="182" t="s">
        <v>7235</v>
      </c>
    </row>
    <row r="688" spans="1:27" ht="15.75" customHeight="1" x14ac:dyDescent="0.2">
      <c r="A688" s="75" t="s">
        <v>3569</v>
      </c>
      <c r="B688" s="75">
        <v>690506009</v>
      </c>
      <c r="C688" s="75" t="s">
        <v>2558</v>
      </c>
      <c r="D688" s="75" t="s">
        <v>2586</v>
      </c>
      <c r="E688" s="75" t="s">
        <v>1529</v>
      </c>
      <c r="F688" s="75" t="s">
        <v>3296</v>
      </c>
      <c r="G688" s="75" t="s">
        <v>28</v>
      </c>
      <c r="H688" s="75">
        <v>0</v>
      </c>
      <c r="I688" s="75">
        <v>0</v>
      </c>
      <c r="J688" s="75" t="s">
        <v>3570</v>
      </c>
      <c r="K688" s="75" t="s">
        <v>3572</v>
      </c>
      <c r="L688" s="75" t="s">
        <v>565</v>
      </c>
      <c r="M688" s="75" t="s">
        <v>1441</v>
      </c>
      <c r="N688" s="75" t="s">
        <v>3573</v>
      </c>
      <c r="O688" s="75" t="s">
        <v>3571</v>
      </c>
      <c r="P688" s="75">
        <v>0</v>
      </c>
      <c r="Q688" s="75">
        <v>91001</v>
      </c>
      <c r="R688" s="75" t="s">
        <v>556</v>
      </c>
      <c r="S688" s="177">
        <v>38631</v>
      </c>
      <c r="T688" s="182">
        <v>7207</v>
      </c>
      <c r="U688" s="182"/>
      <c r="V688" s="181">
        <v>6439140</v>
      </c>
      <c r="W688" s="181">
        <v>38821590</v>
      </c>
      <c r="X688" s="178">
        <v>44408</v>
      </c>
      <c r="Y688" s="87" t="s">
        <v>7151</v>
      </c>
      <c r="Z688" s="87" t="s">
        <v>7152</v>
      </c>
      <c r="AA688" s="182" t="s">
        <v>7159</v>
      </c>
    </row>
    <row r="689" spans="1:27" ht="15.75" customHeight="1" x14ac:dyDescent="0.2">
      <c r="A689" s="75" t="s">
        <v>2975</v>
      </c>
      <c r="B689" s="75">
        <v>692554000</v>
      </c>
      <c r="C689" s="75" t="s">
        <v>2558</v>
      </c>
      <c r="D689" s="75" t="s">
        <v>2575</v>
      </c>
      <c r="E689" s="75" t="s">
        <v>26</v>
      </c>
      <c r="F689" s="75" t="s">
        <v>2677</v>
      </c>
      <c r="G689" s="75" t="s">
        <v>28</v>
      </c>
      <c r="H689" s="75">
        <v>0</v>
      </c>
      <c r="I689" s="75">
        <v>0</v>
      </c>
      <c r="J689" s="75" t="s">
        <v>2976</v>
      </c>
      <c r="K689" s="75" t="s">
        <v>2977</v>
      </c>
      <c r="L689" s="75" t="s">
        <v>47</v>
      </c>
      <c r="M689" s="75" t="s">
        <v>1681</v>
      </c>
      <c r="N689" s="75" t="s">
        <v>2978</v>
      </c>
      <c r="O689" s="75" t="s">
        <v>5752</v>
      </c>
      <c r="P689" s="75">
        <v>0</v>
      </c>
      <c r="Q689" s="75">
        <v>91001</v>
      </c>
      <c r="R689" s="75" t="s">
        <v>2979</v>
      </c>
      <c r="S689" s="177">
        <v>38649</v>
      </c>
      <c r="T689" s="182">
        <v>7208</v>
      </c>
      <c r="U689" s="182"/>
      <c r="V689" s="181">
        <v>0</v>
      </c>
      <c r="W689" s="181">
        <v>20149080</v>
      </c>
      <c r="X689" s="178">
        <v>44408</v>
      </c>
      <c r="Y689" s="87" t="s">
        <v>7151</v>
      </c>
      <c r="Z689" s="87" t="s">
        <v>7152</v>
      </c>
      <c r="AA689" s="182" t="s">
        <v>7274</v>
      </c>
    </row>
    <row r="690" spans="1:27" ht="15.75" customHeight="1" x14ac:dyDescent="0.2">
      <c r="A690" s="75" t="s">
        <v>3358</v>
      </c>
      <c r="B690" s="75">
        <v>830175008</v>
      </c>
      <c r="C690" s="75" t="s">
        <v>2558</v>
      </c>
      <c r="D690" s="75" t="s">
        <v>567</v>
      </c>
      <c r="E690" s="75" t="s">
        <v>26</v>
      </c>
      <c r="F690" s="75" t="s">
        <v>568</v>
      </c>
      <c r="G690" s="75" t="s">
        <v>28</v>
      </c>
      <c r="H690" s="75">
        <v>0</v>
      </c>
      <c r="I690" s="75">
        <v>0</v>
      </c>
      <c r="J690" s="75" t="s">
        <v>3359</v>
      </c>
      <c r="K690" s="75" t="s">
        <v>3360</v>
      </c>
      <c r="L690" s="75" t="s">
        <v>554</v>
      </c>
      <c r="M690" s="75" t="s">
        <v>2959</v>
      </c>
      <c r="N690" s="75" t="s">
        <v>3361</v>
      </c>
      <c r="O690" s="75">
        <v>0</v>
      </c>
      <c r="P690" s="75">
        <v>0</v>
      </c>
      <c r="Q690" s="75">
        <v>91001</v>
      </c>
      <c r="R690" s="75" t="s">
        <v>2579</v>
      </c>
      <c r="S690" s="177">
        <v>38649</v>
      </c>
      <c r="T690" s="182">
        <v>7209</v>
      </c>
      <c r="U690" s="182"/>
      <c r="V690" s="181">
        <v>4945260</v>
      </c>
      <c r="W690" s="181">
        <v>24869724</v>
      </c>
      <c r="X690" s="178">
        <v>44408</v>
      </c>
      <c r="Y690" s="87" t="s">
        <v>7151</v>
      </c>
      <c r="Z690" s="87" t="s">
        <v>7152</v>
      </c>
      <c r="AA690" s="182" t="s">
        <v>7175</v>
      </c>
    </row>
    <row r="691" spans="1:27" ht="15.75" customHeight="1" x14ac:dyDescent="0.2">
      <c r="A691" s="75" t="s">
        <v>3604</v>
      </c>
      <c r="B691" s="75">
        <v>690731002</v>
      </c>
      <c r="C691" s="75" t="s">
        <v>2558</v>
      </c>
      <c r="D691" s="75" t="s">
        <v>567</v>
      </c>
      <c r="E691" s="75" t="s">
        <v>26</v>
      </c>
      <c r="F691" s="75" t="s">
        <v>568</v>
      </c>
      <c r="G691" s="75" t="s">
        <v>3166</v>
      </c>
      <c r="H691" s="75">
        <v>0</v>
      </c>
      <c r="I691" s="75">
        <v>0</v>
      </c>
      <c r="J691" s="75" t="s">
        <v>3606</v>
      </c>
      <c r="K691" s="75" t="s">
        <v>3605</v>
      </c>
      <c r="L691" s="75" t="s">
        <v>47</v>
      </c>
      <c r="M691" s="75" t="s">
        <v>5793</v>
      </c>
      <c r="N691" s="75" t="s">
        <v>5794</v>
      </c>
      <c r="O691" s="75" t="s">
        <v>5795</v>
      </c>
      <c r="P691" s="75">
        <v>0</v>
      </c>
      <c r="Q691" s="75">
        <v>91001</v>
      </c>
      <c r="R691" s="75" t="s">
        <v>2579</v>
      </c>
      <c r="S691" s="177">
        <v>38656</v>
      </c>
      <c r="T691" s="182">
        <v>7211</v>
      </c>
      <c r="U691" s="182"/>
      <c r="V691" s="181">
        <v>2861840</v>
      </c>
      <c r="W691" s="181">
        <v>20032880</v>
      </c>
      <c r="X691" s="178">
        <v>44408</v>
      </c>
      <c r="Y691" s="87" t="s">
        <v>7151</v>
      </c>
      <c r="Z691" s="87" t="s">
        <v>7152</v>
      </c>
      <c r="AA691" s="182" t="s">
        <v>7329</v>
      </c>
    </row>
    <row r="692" spans="1:27" ht="15.75" customHeight="1" x14ac:dyDescent="0.2">
      <c r="A692" s="75" t="s">
        <v>3195</v>
      </c>
      <c r="B692" s="75">
        <v>690408007</v>
      </c>
      <c r="C692" s="75" t="s">
        <v>2558</v>
      </c>
      <c r="D692" s="75" t="s">
        <v>567</v>
      </c>
      <c r="E692" s="75" t="s">
        <v>26</v>
      </c>
      <c r="F692" s="75" t="s">
        <v>568</v>
      </c>
      <c r="G692" s="75" t="s">
        <v>28</v>
      </c>
      <c r="H692" s="75">
        <v>0</v>
      </c>
      <c r="I692" s="75">
        <v>0</v>
      </c>
      <c r="J692" s="75" t="s">
        <v>3196</v>
      </c>
      <c r="K692" s="75" t="s">
        <v>3198</v>
      </c>
      <c r="L692" s="75" t="s">
        <v>5591</v>
      </c>
      <c r="M692" s="75" t="s">
        <v>3200</v>
      </c>
      <c r="N692" s="75" t="s">
        <v>3199</v>
      </c>
      <c r="O692" s="75" t="s">
        <v>3197</v>
      </c>
      <c r="P692" s="75">
        <v>0</v>
      </c>
      <c r="Q692" s="75">
        <v>91001</v>
      </c>
      <c r="R692" s="75" t="s">
        <v>2579</v>
      </c>
      <c r="S692" s="177">
        <v>38658</v>
      </c>
      <c r="T692" s="182">
        <v>7212</v>
      </c>
      <c r="U692" s="182"/>
      <c r="V692" s="181">
        <v>10037082</v>
      </c>
      <c r="W692" s="181">
        <v>69734516</v>
      </c>
      <c r="X692" s="178">
        <v>44408</v>
      </c>
      <c r="Y692" s="87" t="s">
        <v>7151</v>
      </c>
      <c r="Z692" s="87" t="s">
        <v>7152</v>
      </c>
      <c r="AA692" s="182" t="s">
        <v>7330</v>
      </c>
    </row>
    <row r="693" spans="1:27" ht="15.75" customHeight="1" x14ac:dyDescent="0.2">
      <c r="A693" s="75" t="s">
        <v>2927</v>
      </c>
      <c r="B693" s="75">
        <v>692207009</v>
      </c>
      <c r="C693" s="75" t="s">
        <v>2558</v>
      </c>
      <c r="D693" s="75" t="s">
        <v>567</v>
      </c>
      <c r="E693" s="75" t="s">
        <v>26</v>
      </c>
      <c r="F693" s="75" t="s">
        <v>2677</v>
      </c>
      <c r="G693" s="75" t="s">
        <v>28</v>
      </c>
      <c r="H693" s="75">
        <v>0</v>
      </c>
      <c r="I693" s="75">
        <v>0</v>
      </c>
      <c r="J693" s="75" t="s">
        <v>2928</v>
      </c>
      <c r="K693" s="75" t="s">
        <v>2929</v>
      </c>
      <c r="L693" s="75" t="s">
        <v>5588</v>
      </c>
      <c r="M693" s="75" t="s">
        <v>2930</v>
      </c>
      <c r="N693" s="75">
        <v>0</v>
      </c>
      <c r="O693" s="75">
        <v>0</v>
      </c>
      <c r="P693" s="75">
        <v>0</v>
      </c>
      <c r="Q693" s="75">
        <v>91001</v>
      </c>
      <c r="R693" s="75" t="s">
        <v>2579</v>
      </c>
      <c r="S693" s="177">
        <v>38663</v>
      </c>
      <c r="T693" s="182">
        <v>7215</v>
      </c>
      <c r="U693" s="182"/>
      <c r="V693" s="181">
        <v>4078122</v>
      </c>
      <c r="W693" s="181">
        <v>24587007</v>
      </c>
      <c r="X693" s="178">
        <v>44408</v>
      </c>
      <c r="Y693" s="87" t="s">
        <v>7151</v>
      </c>
      <c r="Z693" s="87" t="s">
        <v>7152</v>
      </c>
      <c r="AA693" s="182" t="s">
        <v>7331</v>
      </c>
    </row>
    <row r="694" spans="1:27" ht="15.75" customHeight="1" x14ac:dyDescent="0.2">
      <c r="A694" s="75" t="s">
        <v>3321</v>
      </c>
      <c r="B694" s="75">
        <v>690104008</v>
      </c>
      <c r="C694" s="75" t="s">
        <v>2558</v>
      </c>
      <c r="D694" s="75" t="s">
        <v>567</v>
      </c>
      <c r="E694" s="75" t="s">
        <v>26</v>
      </c>
      <c r="F694" s="75" t="s">
        <v>568</v>
      </c>
      <c r="G694" s="75" t="s">
        <v>28</v>
      </c>
      <c r="H694" s="75">
        <v>0</v>
      </c>
      <c r="I694" s="75">
        <v>0</v>
      </c>
      <c r="J694" s="75" t="s">
        <v>3322</v>
      </c>
      <c r="K694" s="75" t="s">
        <v>3324</v>
      </c>
      <c r="L694" s="75" t="s">
        <v>554</v>
      </c>
      <c r="M694" s="75" t="s">
        <v>3326</v>
      </c>
      <c r="N694" s="75" t="s">
        <v>3325</v>
      </c>
      <c r="O694" s="75" t="s">
        <v>3323</v>
      </c>
      <c r="P694" s="75">
        <v>0</v>
      </c>
      <c r="Q694" s="75">
        <v>91001</v>
      </c>
      <c r="R694" s="75" t="s">
        <v>3327</v>
      </c>
      <c r="S694" s="177">
        <v>38673</v>
      </c>
      <c r="T694" s="182">
        <v>7217</v>
      </c>
      <c r="U694" s="182"/>
      <c r="V694" s="181">
        <v>0</v>
      </c>
      <c r="W694" s="181">
        <v>18422015</v>
      </c>
      <c r="X694" s="178">
        <v>44408</v>
      </c>
      <c r="Y694" s="87" t="s">
        <v>7151</v>
      </c>
      <c r="Z694" s="87" t="s">
        <v>7152</v>
      </c>
      <c r="AA694" s="182" t="s">
        <v>7332</v>
      </c>
    </row>
    <row r="695" spans="1:27" ht="15.75" customHeight="1" x14ac:dyDescent="0.2">
      <c r="A695" s="75" t="s">
        <v>3339</v>
      </c>
      <c r="B695" s="75">
        <v>690722003</v>
      </c>
      <c r="C695" s="75" t="s">
        <v>2558</v>
      </c>
      <c r="D695" s="75" t="s">
        <v>2575</v>
      </c>
      <c r="E695" s="75" t="s">
        <v>26</v>
      </c>
      <c r="F695" s="75" t="s">
        <v>2576</v>
      </c>
      <c r="G695" s="75" t="s">
        <v>28</v>
      </c>
      <c r="H695" s="75">
        <v>0</v>
      </c>
      <c r="I695" s="75">
        <v>0</v>
      </c>
      <c r="J695" s="75" t="s">
        <v>3340</v>
      </c>
      <c r="K695" s="75" t="s">
        <v>3341</v>
      </c>
      <c r="L695" s="75" t="s">
        <v>47</v>
      </c>
      <c r="M695" s="75" t="s">
        <v>3343</v>
      </c>
      <c r="N695" s="75" t="s">
        <v>3342</v>
      </c>
      <c r="O695" s="75">
        <v>0</v>
      </c>
      <c r="P695" s="75">
        <v>0</v>
      </c>
      <c r="Q695" s="75">
        <v>91001</v>
      </c>
      <c r="R695" s="75" t="s">
        <v>2651</v>
      </c>
      <c r="S695" s="177">
        <v>38686</v>
      </c>
      <c r="T695" s="182">
        <v>7219</v>
      </c>
      <c r="U695" s="182"/>
      <c r="V695" s="181">
        <v>5723679</v>
      </c>
      <c r="W695" s="181">
        <v>34508079</v>
      </c>
      <c r="X695" s="178">
        <v>44408</v>
      </c>
      <c r="Y695" s="87" t="s">
        <v>7151</v>
      </c>
      <c r="Z695" s="87" t="s">
        <v>7152</v>
      </c>
      <c r="AA695" s="182" t="s">
        <v>7333</v>
      </c>
    </row>
    <row r="696" spans="1:27" ht="15.75" customHeight="1" x14ac:dyDescent="0.2">
      <c r="A696" s="75" t="s">
        <v>3015</v>
      </c>
      <c r="B696" s="75">
        <v>690714000</v>
      </c>
      <c r="C696" s="75" t="s">
        <v>2558</v>
      </c>
      <c r="D696" s="75" t="s">
        <v>567</v>
      </c>
      <c r="E696" s="75" t="s">
        <v>26</v>
      </c>
      <c r="F696" s="75" t="s">
        <v>568</v>
      </c>
      <c r="G696" s="75" t="s">
        <v>28</v>
      </c>
      <c r="H696" s="75">
        <v>0</v>
      </c>
      <c r="I696" s="75">
        <v>0</v>
      </c>
      <c r="J696" s="75" t="s">
        <v>3016</v>
      </c>
      <c r="K696" s="75" t="s">
        <v>3017</v>
      </c>
      <c r="L696" s="75" t="s">
        <v>47</v>
      </c>
      <c r="M696" s="75" t="s">
        <v>1205</v>
      </c>
      <c r="N696" s="75" t="s">
        <v>5857</v>
      </c>
      <c r="O696" s="75" t="s">
        <v>5858</v>
      </c>
      <c r="P696" s="75">
        <v>0</v>
      </c>
      <c r="Q696" s="75">
        <v>91001</v>
      </c>
      <c r="R696" s="75" t="s">
        <v>544</v>
      </c>
      <c r="S696" s="177">
        <v>38686</v>
      </c>
      <c r="T696" s="182">
        <v>7220</v>
      </c>
      <c r="U696" s="182"/>
      <c r="V696" s="181">
        <v>6152956</v>
      </c>
      <c r="W696" s="181">
        <v>30943230</v>
      </c>
      <c r="X696" s="178">
        <v>44408</v>
      </c>
      <c r="Y696" s="87" t="s">
        <v>7151</v>
      </c>
      <c r="Z696" s="87" t="s">
        <v>7152</v>
      </c>
      <c r="AA696" s="182" t="s">
        <v>7246</v>
      </c>
    </row>
    <row r="697" spans="1:27" ht="15.75" customHeight="1" x14ac:dyDescent="0.2">
      <c r="A697" s="75" t="s">
        <v>2869</v>
      </c>
      <c r="B697" s="75" t="s">
        <v>7105</v>
      </c>
      <c r="C697" s="75" t="s">
        <v>2558</v>
      </c>
      <c r="D697" s="75" t="s">
        <v>2575</v>
      </c>
      <c r="E697" s="75" t="s">
        <v>26</v>
      </c>
      <c r="F697" s="75" t="s">
        <v>2576</v>
      </c>
      <c r="G697" s="75" t="s">
        <v>28</v>
      </c>
      <c r="H697" s="75">
        <v>0</v>
      </c>
      <c r="I697" s="75">
        <v>0</v>
      </c>
      <c r="J697" s="75" t="s">
        <v>2870</v>
      </c>
      <c r="K697" s="75" t="s">
        <v>2871</v>
      </c>
      <c r="L697" s="75" t="s">
        <v>5589</v>
      </c>
      <c r="M697" s="75" t="s">
        <v>2873</v>
      </c>
      <c r="N697" s="75" t="s">
        <v>2872</v>
      </c>
      <c r="O697" s="75">
        <v>0</v>
      </c>
      <c r="P697" s="75">
        <v>0</v>
      </c>
      <c r="Q697" s="75">
        <v>91001</v>
      </c>
      <c r="R697" s="75" t="s">
        <v>544</v>
      </c>
      <c r="S697" s="177">
        <v>38687</v>
      </c>
      <c r="T697" s="182">
        <v>7222</v>
      </c>
      <c r="U697" s="182"/>
      <c r="V697" s="181">
        <v>14681238</v>
      </c>
      <c r="W697" s="181">
        <v>34256222</v>
      </c>
      <c r="X697" s="178">
        <v>44408</v>
      </c>
      <c r="Y697" s="87" t="s">
        <v>7151</v>
      </c>
      <c r="Z697" s="87" t="s">
        <v>7152</v>
      </c>
      <c r="AA697" s="182" t="s">
        <v>7318</v>
      </c>
    </row>
    <row r="698" spans="1:27" ht="15.75" customHeight="1" x14ac:dyDescent="0.2">
      <c r="A698" s="75" t="s">
        <v>2692</v>
      </c>
      <c r="B698" s="75">
        <v>690614006</v>
      </c>
      <c r="C698" s="75" t="s">
        <v>2558</v>
      </c>
      <c r="D698" s="75" t="s">
        <v>567</v>
      </c>
      <c r="E698" s="75" t="s">
        <v>26</v>
      </c>
      <c r="F698" s="75" t="s">
        <v>568</v>
      </c>
      <c r="G698" s="75" t="s">
        <v>28</v>
      </c>
      <c r="H698" s="75">
        <v>0</v>
      </c>
      <c r="I698" s="75">
        <v>0</v>
      </c>
      <c r="J698" s="75" t="s">
        <v>2693</v>
      </c>
      <c r="K698" s="75" t="s">
        <v>2694</v>
      </c>
      <c r="L698" s="75" t="s">
        <v>565</v>
      </c>
      <c r="M698" s="75" t="s">
        <v>2696</v>
      </c>
      <c r="N698" s="75" t="s">
        <v>2695</v>
      </c>
      <c r="O698" s="75">
        <v>0</v>
      </c>
      <c r="P698" s="75">
        <v>0</v>
      </c>
      <c r="Q698" s="75">
        <v>91001</v>
      </c>
      <c r="R698" s="75" t="s">
        <v>2579</v>
      </c>
      <c r="S698" s="177">
        <v>38687</v>
      </c>
      <c r="T698" s="182">
        <v>7223</v>
      </c>
      <c r="U698" s="182"/>
      <c r="V698" s="181">
        <v>8299336</v>
      </c>
      <c r="W698" s="181">
        <v>25018358</v>
      </c>
      <c r="X698" s="178">
        <v>44408</v>
      </c>
      <c r="Y698" s="87" t="s">
        <v>7151</v>
      </c>
      <c r="Z698" s="87" t="s">
        <v>7152</v>
      </c>
      <c r="AA698" s="182" t="s">
        <v>7293</v>
      </c>
    </row>
    <row r="699" spans="1:27" ht="15.75" customHeight="1" x14ac:dyDescent="0.2">
      <c r="A699" s="75" t="s">
        <v>8034</v>
      </c>
      <c r="B699" s="75" t="s">
        <v>7118</v>
      </c>
      <c r="C699" s="75" t="s">
        <v>2558</v>
      </c>
      <c r="D699" s="75" t="s">
        <v>2575</v>
      </c>
      <c r="E699" s="75" t="s">
        <v>26</v>
      </c>
      <c r="F699" s="75" t="s">
        <v>2576</v>
      </c>
      <c r="G699" s="75" t="s">
        <v>28</v>
      </c>
      <c r="H699" s="75">
        <v>0</v>
      </c>
      <c r="I699" s="75">
        <v>0</v>
      </c>
      <c r="J699" s="75" t="s">
        <v>3462</v>
      </c>
      <c r="K699" s="75" t="s">
        <v>3463</v>
      </c>
      <c r="L699" s="75" t="s">
        <v>565</v>
      </c>
      <c r="M699" s="75" t="s">
        <v>3464</v>
      </c>
      <c r="N699" s="75" t="s">
        <v>5806</v>
      </c>
      <c r="O699" s="75" t="s">
        <v>5807</v>
      </c>
      <c r="P699" s="75">
        <v>0</v>
      </c>
      <c r="Q699" s="75">
        <v>91001</v>
      </c>
      <c r="R699" s="75" t="s">
        <v>2952</v>
      </c>
      <c r="S699" s="177">
        <v>38691</v>
      </c>
      <c r="T699" s="182">
        <v>7224</v>
      </c>
      <c r="U699" s="182"/>
      <c r="V699" s="181">
        <v>5008219</v>
      </c>
      <c r="W699" s="181">
        <v>30194569</v>
      </c>
      <c r="X699" s="178">
        <v>44408</v>
      </c>
      <c r="Y699" s="87" t="s">
        <v>7151</v>
      </c>
      <c r="Z699" s="87" t="s">
        <v>7152</v>
      </c>
      <c r="AA699" s="182" t="s">
        <v>7168</v>
      </c>
    </row>
    <row r="700" spans="1:27" ht="15.75" customHeight="1" x14ac:dyDescent="0.2">
      <c r="A700" s="75" t="s">
        <v>3317</v>
      </c>
      <c r="B700" s="75">
        <v>690505002</v>
      </c>
      <c r="C700" s="75" t="s">
        <v>2558</v>
      </c>
      <c r="D700" s="75" t="s">
        <v>2893</v>
      </c>
      <c r="E700" s="75" t="s">
        <v>26</v>
      </c>
      <c r="F700" s="75" t="s">
        <v>2677</v>
      </c>
      <c r="G700" s="75" t="s">
        <v>28</v>
      </c>
      <c r="H700" s="75">
        <v>0</v>
      </c>
      <c r="I700" s="75">
        <v>0</v>
      </c>
      <c r="J700" s="75" t="s">
        <v>3318</v>
      </c>
      <c r="K700" s="75" t="s">
        <v>3319</v>
      </c>
      <c r="L700" s="75" t="s">
        <v>565</v>
      </c>
      <c r="M700" s="75" t="s">
        <v>3320</v>
      </c>
      <c r="N700" s="75">
        <v>0</v>
      </c>
      <c r="O700" s="75">
        <v>0</v>
      </c>
      <c r="P700" s="75">
        <v>0</v>
      </c>
      <c r="Q700" s="75">
        <v>91001</v>
      </c>
      <c r="R700" s="75" t="s">
        <v>2579</v>
      </c>
      <c r="S700" s="177">
        <v>38695</v>
      </c>
      <c r="T700" s="182">
        <v>7225</v>
      </c>
      <c r="U700" s="182"/>
      <c r="V700" s="181">
        <v>2861840</v>
      </c>
      <c r="W700" s="181">
        <v>17254040</v>
      </c>
      <c r="X700" s="178">
        <v>44408</v>
      </c>
      <c r="Y700" s="87" t="s">
        <v>7151</v>
      </c>
      <c r="Z700" s="87" t="s">
        <v>7152</v>
      </c>
      <c r="AA700" s="182" t="s">
        <v>7312</v>
      </c>
    </row>
    <row r="701" spans="1:27" ht="15.75" customHeight="1" x14ac:dyDescent="0.2">
      <c r="A701" s="75" t="s">
        <v>2708</v>
      </c>
      <c r="B701" s="75">
        <v>692550005</v>
      </c>
      <c r="C701" s="75" t="s">
        <v>2558</v>
      </c>
      <c r="D701" s="75" t="s">
        <v>567</v>
      </c>
      <c r="E701" s="75" t="s">
        <v>26</v>
      </c>
      <c r="F701" s="75" t="s">
        <v>568</v>
      </c>
      <c r="G701" s="75" t="s">
        <v>28</v>
      </c>
      <c r="H701" s="75">
        <v>0</v>
      </c>
      <c r="I701" s="75">
        <v>0</v>
      </c>
      <c r="J701" s="75" t="s">
        <v>2709</v>
      </c>
      <c r="K701" s="75" t="s">
        <v>2711</v>
      </c>
      <c r="L701" s="75" t="s">
        <v>47</v>
      </c>
      <c r="M701" s="75" t="s">
        <v>2715</v>
      </c>
      <c r="N701" s="75">
        <v>0</v>
      </c>
      <c r="O701" s="75" t="s">
        <v>2710</v>
      </c>
      <c r="P701" s="75">
        <v>0</v>
      </c>
      <c r="Q701" s="75">
        <v>91001</v>
      </c>
      <c r="R701" s="75" t="s">
        <v>2579</v>
      </c>
      <c r="S701" s="177">
        <v>38695</v>
      </c>
      <c r="T701" s="182">
        <v>7226</v>
      </c>
      <c r="U701" s="182"/>
      <c r="V701" s="181">
        <v>6439140</v>
      </c>
      <c r="W701" s="181">
        <v>45073980</v>
      </c>
      <c r="X701" s="178">
        <v>44408</v>
      </c>
      <c r="Y701" s="87" t="s">
        <v>7151</v>
      </c>
      <c r="Z701" s="87" t="s">
        <v>7152</v>
      </c>
      <c r="AA701" s="182" t="s">
        <v>7167</v>
      </c>
    </row>
    <row r="702" spans="1:27" ht="15.75" customHeight="1" x14ac:dyDescent="0.2">
      <c r="A702" s="75" t="s">
        <v>2704</v>
      </c>
      <c r="B702" s="75">
        <v>690509008</v>
      </c>
      <c r="C702" s="75" t="s">
        <v>2558</v>
      </c>
      <c r="D702" s="75" t="s">
        <v>567</v>
      </c>
      <c r="E702" s="75" t="s">
        <v>26</v>
      </c>
      <c r="F702" s="75" t="s">
        <v>568</v>
      </c>
      <c r="G702" s="75" t="s">
        <v>28</v>
      </c>
      <c r="H702" s="75">
        <v>0</v>
      </c>
      <c r="I702" s="75">
        <v>0</v>
      </c>
      <c r="J702" s="75" t="s">
        <v>2705</v>
      </c>
      <c r="K702" s="75" t="s">
        <v>2706</v>
      </c>
      <c r="L702" s="75" t="s">
        <v>565</v>
      </c>
      <c r="M702" s="75" t="s">
        <v>2707</v>
      </c>
      <c r="N702" s="75">
        <v>0</v>
      </c>
      <c r="O702" s="75">
        <v>0</v>
      </c>
      <c r="P702" s="75">
        <v>0</v>
      </c>
      <c r="Q702" s="75">
        <v>91001</v>
      </c>
      <c r="R702" s="75" t="s">
        <v>2579</v>
      </c>
      <c r="S702" s="177">
        <v>38700</v>
      </c>
      <c r="T702" s="182">
        <v>7228</v>
      </c>
      <c r="U702" s="182"/>
      <c r="V702" s="181">
        <v>3107528</v>
      </c>
      <c r="W702" s="181">
        <v>18735299</v>
      </c>
      <c r="X702" s="178">
        <v>44408</v>
      </c>
      <c r="Y702" s="87" t="s">
        <v>7151</v>
      </c>
      <c r="Z702" s="87" t="s">
        <v>7152</v>
      </c>
      <c r="AA702" s="182" t="s">
        <v>7294</v>
      </c>
    </row>
    <row r="703" spans="1:27" ht="15.75" customHeight="1" x14ac:dyDescent="0.2">
      <c r="A703" s="75" t="s">
        <v>2658</v>
      </c>
      <c r="B703" s="75">
        <v>690303000</v>
      </c>
      <c r="C703" s="75" t="s">
        <v>2558</v>
      </c>
      <c r="D703" s="75" t="s">
        <v>2575</v>
      </c>
      <c r="E703" s="75" t="s">
        <v>26</v>
      </c>
      <c r="F703" s="75" t="s">
        <v>2576</v>
      </c>
      <c r="G703" s="75" t="s">
        <v>28</v>
      </c>
      <c r="H703" s="75">
        <v>0</v>
      </c>
      <c r="I703" s="75">
        <v>0</v>
      </c>
      <c r="J703" s="75" t="s">
        <v>6444</v>
      </c>
      <c r="K703" s="75" t="s">
        <v>2660</v>
      </c>
      <c r="L703" s="75" t="s">
        <v>5589</v>
      </c>
      <c r="M703" s="75" t="s">
        <v>2662</v>
      </c>
      <c r="N703" s="75" t="s">
        <v>2661</v>
      </c>
      <c r="O703" s="75" t="s">
        <v>2659</v>
      </c>
      <c r="P703" s="75">
        <v>0</v>
      </c>
      <c r="Q703" s="75">
        <v>91001</v>
      </c>
      <c r="R703" s="75" t="s">
        <v>2579</v>
      </c>
      <c r="S703" s="177">
        <v>38700</v>
      </c>
      <c r="T703" s="182">
        <v>7229</v>
      </c>
      <c r="U703" s="182"/>
      <c r="V703" s="181">
        <v>15170613</v>
      </c>
      <c r="W703" s="181">
        <v>40454968</v>
      </c>
      <c r="X703" s="178">
        <v>44408</v>
      </c>
      <c r="Y703" s="87" t="s">
        <v>7151</v>
      </c>
      <c r="Z703" s="87" t="s">
        <v>7152</v>
      </c>
      <c r="AA703" s="182" t="s">
        <v>7222</v>
      </c>
    </row>
    <row r="704" spans="1:27" ht="15.75" customHeight="1" x14ac:dyDescent="0.2">
      <c r="A704" s="75" t="s">
        <v>2984</v>
      </c>
      <c r="B704" s="75">
        <v>692555007</v>
      </c>
      <c r="C704" s="75" t="s">
        <v>2558</v>
      </c>
      <c r="D704" s="75" t="s">
        <v>567</v>
      </c>
      <c r="E704" s="75" t="s">
        <v>26</v>
      </c>
      <c r="F704" s="75" t="s">
        <v>568</v>
      </c>
      <c r="G704" s="75" t="s">
        <v>28</v>
      </c>
      <c r="H704" s="75">
        <v>0</v>
      </c>
      <c r="I704" s="75">
        <v>0</v>
      </c>
      <c r="J704" s="75" t="s">
        <v>2985</v>
      </c>
      <c r="K704" s="75" t="s">
        <v>2987</v>
      </c>
      <c r="L704" s="75" t="s">
        <v>47</v>
      </c>
      <c r="M704" s="75" t="s">
        <v>1328</v>
      </c>
      <c r="N704" s="75" t="s">
        <v>2988</v>
      </c>
      <c r="O704" s="75" t="s">
        <v>2986</v>
      </c>
      <c r="P704" s="75">
        <v>0</v>
      </c>
      <c r="Q704" s="75">
        <v>91001</v>
      </c>
      <c r="R704" s="75" t="s">
        <v>2579</v>
      </c>
      <c r="S704" s="177">
        <v>38700</v>
      </c>
      <c r="T704" s="182">
        <v>7231</v>
      </c>
      <c r="U704" s="182"/>
      <c r="V704" s="181">
        <v>6439140</v>
      </c>
      <c r="W704" s="181">
        <v>47066170</v>
      </c>
      <c r="X704" s="178">
        <v>44408</v>
      </c>
      <c r="Y704" s="87" t="s">
        <v>7151</v>
      </c>
      <c r="Z704" s="87" t="s">
        <v>7152</v>
      </c>
      <c r="AA704" s="182" t="s">
        <v>231</v>
      </c>
    </row>
    <row r="705" spans="1:27" ht="15.75" customHeight="1" x14ac:dyDescent="0.2">
      <c r="A705" s="75" t="s">
        <v>2610</v>
      </c>
      <c r="B705" s="75">
        <v>691601005</v>
      </c>
      <c r="C705" s="75" t="s">
        <v>2558</v>
      </c>
      <c r="D705" s="75" t="s">
        <v>2575</v>
      </c>
      <c r="E705" s="75" t="s">
        <v>26</v>
      </c>
      <c r="F705" s="75" t="s">
        <v>2576</v>
      </c>
      <c r="G705" s="75" t="s">
        <v>28</v>
      </c>
      <c r="H705" s="75">
        <v>0</v>
      </c>
      <c r="I705" s="75">
        <v>0</v>
      </c>
      <c r="J705" s="75" t="s">
        <v>2611</v>
      </c>
      <c r="K705" s="75" t="s">
        <v>2612</v>
      </c>
      <c r="L705" s="75" t="s">
        <v>313</v>
      </c>
      <c r="M705" s="75" t="s">
        <v>2613</v>
      </c>
      <c r="N705" s="75" t="s">
        <v>6009</v>
      </c>
      <c r="O705" s="75" t="s">
        <v>6010</v>
      </c>
      <c r="P705" s="75">
        <v>0</v>
      </c>
      <c r="Q705" s="75">
        <v>91001</v>
      </c>
      <c r="R705" s="75" t="s">
        <v>2579</v>
      </c>
      <c r="S705" s="177">
        <v>38700</v>
      </c>
      <c r="T705" s="182">
        <v>7232</v>
      </c>
      <c r="U705" s="182"/>
      <c r="V705" s="181">
        <v>5056871</v>
      </c>
      <c r="W705" s="181">
        <v>30487887</v>
      </c>
      <c r="X705" s="178">
        <v>44408</v>
      </c>
      <c r="Y705" s="87" t="s">
        <v>7151</v>
      </c>
      <c r="Z705" s="87" t="s">
        <v>7152</v>
      </c>
      <c r="AA705" s="182" t="s">
        <v>7289</v>
      </c>
    </row>
    <row r="706" spans="1:27" ht="15.75" customHeight="1" x14ac:dyDescent="0.2">
      <c r="A706" s="75" t="s">
        <v>2790</v>
      </c>
      <c r="B706" s="75" t="s">
        <v>7103</v>
      </c>
      <c r="C706" s="75" t="s">
        <v>2558</v>
      </c>
      <c r="D706" s="75" t="s">
        <v>567</v>
      </c>
      <c r="E706" s="75" t="s">
        <v>26</v>
      </c>
      <c r="F706" s="75" t="s">
        <v>568</v>
      </c>
      <c r="G706" s="75" t="s">
        <v>28</v>
      </c>
      <c r="H706" s="75">
        <v>0</v>
      </c>
      <c r="I706" s="75">
        <v>0</v>
      </c>
      <c r="J706" s="75" t="s">
        <v>2791</v>
      </c>
      <c r="K706" s="75" t="s">
        <v>2793</v>
      </c>
      <c r="L706" s="75" t="s">
        <v>48</v>
      </c>
      <c r="M706" s="75" t="s">
        <v>2795</v>
      </c>
      <c r="N706" s="75" t="s">
        <v>2794</v>
      </c>
      <c r="O706" s="75" t="s">
        <v>2792</v>
      </c>
      <c r="P706" s="75">
        <v>0</v>
      </c>
      <c r="Q706" s="75">
        <v>91001</v>
      </c>
      <c r="R706" s="75" t="s">
        <v>2609</v>
      </c>
      <c r="S706" s="177">
        <v>38705</v>
      </c>
      <c r="T706" s="182">
        <v>7233</v>
      </c>
      <c r="U706" s="182"/>
      <c r="V706" s="181">
        <v>10113741</v>
      </c>
      <c r="W706" s="181">
        <v>30487886</v>
      </c>
      <c r="X706" s="178">
        <v>44408</v>
      </c>
      <c r="Y706" s="87" t="s">
        <v>7151</v>
      </c>
      <c r="Z706" s="87" t="s">
        <v>7152</v>
      </c>
      <c r="AA706" s="182" t="s">
        <v>7334</v>
      </c>
    </row>
    <row r="707" spans="1:27" ht="15.75" customHeight="1" x14ac:dyDescent="0.2">
      <c r="A707" s="75" t="s">
        <v>3172</v>
      </c>
      <c r="B707" s="75">
        <v>691109003</v>
      </c>
      <c r="C707" s="75" t="s">
        <v>2558</v>
      </c>
      <c r="D707" s="75" t="s">
        <v>2575</v>
      </c>
      <c r="E707" s="75" t="s">
        <v>26</v>
      </c>
      <c r="F707" s="75" t="s">
        <v>2576</v>
      </c>
      <c r="G707" s="75" t="s">
        <v>28</v>
      </c>
      <c r="H707" s="75">
        <v>0</v>
      </c>
      <c r="I707" s="75">
        <v>0</v>
      </c>
      <c r="J707" s="75" t="s">
        <v>3173</v>
      </c>
      <c r="K707" s="75" t="s">
        <v>3175</v>
      </c>
      <c r="L707" s="75" t="s">
        <v>5593</v>
      </c>
      <c r="M707" s="75" t="s">
        <v>3177</v>
      </c>
      <c r="N707" s="75" t="s">
        <v>3176</v>
      </c>
      <c r="O707" s="75" t="s">
        <v>3174</v>
      </c>
      <c r="P707" s="75">
        <v>0</v>
      </c>
      <c r="Q707" s="75">
        <v>91001</v>
      </c>
      <c r="R707" s="75" t="s">
        <v>2579</v>
      </c>
      <c r="S707" s="177">
        <v>38709</v>
      </c>
      <c r="T707" s="182">
        <v>7234</v>
      </c>
      <c r="U707" s="182"/>
      <c r="V707" s="181">
        <v>4292760</v>
      </c>
      <c r="W707" s="181">
        <v>25881060</v>
      </c>
      <c r="X707" s="178">
        <v>44408</v>
      </c>
      <c r="Y707" s="87" t="s">
        <v>7151</v>
      </c>
      <c r="Z707" s="87" t="s">
        <v>7152</v>
      </c>
      <c r="AA707" s="182" t="s">
        <v>7165</v>
      </c>
    </row>
    <row r="708" spans="1:27" ht="15.75" customHeight="1" x14ac:dyDescent="0.2">
      <c r="A708" s="75" t="s">
        <v>8266</v>
      </c>
      <c r="B708" s="75">
        <v>690802007</v>
      </c>
      <c r="C708" s="75" t="s">
        <v>2558</v>
      </c>
      <c r="D708" s="75" t="s">
        <v>2575</v>
      </c>
      <c r="E708" s="75" t="s">
        <v>26</v>
      </c>
      <c r="F708" s="75" t="s">
        <v>2576</v>
      </c>
      <c r="G708" s="75" t="s">
        <v>28</v>
      </c>
      <c r="H708" s="75">
        <v>0</v>
      </c>
      <c r="I708" s="75">
        <v>0</v>
      </c>
      <c r="J708" s="75" t="s">
        <v>3142</v>
      </c>
      <c r="K708" s="75" t="s">
        <v>3143</v>
      </c>
      <c r="L708" s="75" t="s">
        <v>5592</v>
      </c>
      <c r="M708" s="75" t="s">
        <v>3145</v>
      </c>
      <c r="N708" s="75" t="s">
        <v>3144</v>
      </c>
      <c r="O708" s="75">
        <v>0</v>
      </c>
      <c r="P708" s="75">
        <v>0</v>
      </c>
      <c r="Q708" s="75">
        <v>91001</v>
      </c>
      <c r="R708" s="75" t="s">
        <v>2579</v>
      </c>
      <c r="S708" s="177">
        <v>38712</v>
      </c>
      <c r="T708" s="182">
        <v>7235</v>
      </c>
      <c r="U708" s="182"/>
      <c r="V708" s="181">
        <v>2861840</v>
      </c>
      <c r="W708" s="181">
        <v>17254040</v>
      </c>
      <c r="X708" s="178">
        <v>44408</v>
      </c>
      <c r="Y708" s="87" t="s">
        <v>7151</v>
      </c>
      <c r="Z708" s="87" t="s">
        <v>7152</v>
      </c>
      <c r="AA708" s="182" t="s">
        <v>7335</v>
      </c>
    </row>
    <row r="709" spans="1:27" ht="15.75" customHeight="1" x14ac:dyDescent="0.2">
      <c r="A709" s="75" t="s">
        <v>2992</v>
      </c>
      <c r="B709" s="75">
        <v>690719002</v>
      </c>
      <c r="C709" s="75" t="s">
        <v>2558</v>
      </c>
      <c r="D709" s="75" t="s">
        <v>2575</v>
      </c>
      <c r="E709" s="75" t="s">
        <v>26</v>
      </c>
      <c r="F709" s="75" t="s">
        <v>2576</v>
      </c>
      <c r="G709" s="75" t="s">
        <v>28</v>
      </c>
      <c r="H709" s="75">
        <v>0</v>
      </c>
      <c r="I709" s="75">
        <v>0</v>
      </c>
      <c r="J709" s="75" t="s">
        <v>2993</v>
      </c>
      <c r="K709" s="75" t="s">
        <v>2994</v>
      </c>
      <c r="L709" s="75" t="s">
        <v>47</v>
      </c>
      <c r="M709" s="75" t="s">
        <v>2996</v>
      </c>
      <c r="N709" s="75" t="s">
        <v>2995</v>
      </c>
      <c r="O709" s="75">
        <v>0</v>
      </c>
      <c r="P709" s="75">
        <v>0</v>
      </c>
      <c r="Q709" s="75">
        <v>91001</v>
      </c>
      <c r="R709" s="75" t="s">
        <v>2579</v>
      </c>
      <c r="S709" s="177">
        <v>38712</v>
      </c>
      <c r="T709" s="182">
        <v>7236</v>
      </c>
      <c r="U709" s="182"/>
      <c r="V709" s="181">
        <v>9157888</v>
      </c>
      <c r="W709" s="181">
        <v>27606464</v>
      </c>
      <c r="X709" s="178">
        <v>44408</v>
      </c>
      <c r="Y709" s="87" t="s">
        <v>7151</v>
      </c>
      <c r="Z709" s="87" t="s">
        <v>7152</v>
      </c>
      <c r="AA709" s="182" t="s">
        <v>7336</v>
      </c>
    </row>
    <row r="710" spans="1:27" ht="15.75" customHeight="1" x14ac:dyDescent="0.2">
      <c r="A710" s="75" t="s">
        <v>3531</v>
      </c>
      <c r="B710" s="75">
        <v>691906000</v>
      </c>
      <c r="C710" s="75" t="s">
        <v>2558</v>
      </c>
      <c r="D710" s="75" t="s">
        <v>3532</v>
      </c>
      <c r="E710" s="75" t="s">
        <v>26</v>
      </c>
      <c r="F710" s="75" t="s">
        <v>568</v>
      </c>
      <c r="G710" s="75">
        <v>0</v>
      </c>
      <c r="H710" s="75">
        <v>0</v>
      </c>
      <c r="I710" s="75">
        <v>0</v>
      </c>
      <c r="J710" s="75" t="s">
        <v>3533</v>
      </c>
      <c r="K710" s="75" t="s">
        <v>3535</v>
      </c>
      <c r="L710" s="75" t="s">
        <v>48</v>
      </c>
      <c r="M710" s="75" t="s">
        <v>3537</v>
      </c>
      <c r="N710" s="75" t="s">
        <v>3536</v>
      </c>
      <c r="O710" s="75" t="s">
        <v>3534</v>
      </c>
      <c r="P710" s="75">
        <v>0</v>
      </c>
      <c r="Q710" s="75">
        <v>91001</v>
      </c>
      <c r="R710" s="75" t="s">
        <v>556</v>
      </c>
      <c r="S710" s="177">
        <v>38714</v>
      </c>
      <c r="T710" s="182">
        <v>7239</v>
      </c>
      <c r="U710" s="182"/>
      <c r="V710" s="181">
        <v>4893746</v>
      </c>
      <c r="W710" s="181">
        <v>29504406</v>
      </c>
      <c r="X710" s="178">
        <v>44408</v>
      </c>
      <c r="Y710" s="87" t="s">
        <v>7151</v>
      </c>
      <c r="Z710" s="87" t="s">
        <v>7152</v>
      </c>
      <c r="AA710" s="182" t="s">
        <v>7231</v>
      </c>
    </row>
    <row r="711" spans="1:27" ht="15.75" customHeight="1" x14ac:dyDescent="0.2">
      <c r="A711" s="75" t="s">
        <v>2699</v>
      </c>
      <c r="B711" s="75">
        <v>691204006</v>
      </c>
      <c r="C711" s="75" t="s">
        <v>2558</v>
      </c>
      <c r="D711" s="75" t="s">
        <v>2575</v>
      </c>
      <c r="E711" s="75" t="s">
        <v>26</v>
      </c>
      <c r="F711" s="75" t="s">
        <v>2576</v>
      </c>
      <c r="G711" s="75" t="s">
        <v>28</v>
      </c>
      <c r="H711" s="75">
        <v>0</v>
      </c>
      <c r="I711" s="75">
        <v>0</v>
      </c>
      <c r="J711" s="75" t="s">
        <v>2700</v>
      </c>
      <c r="K711" s="75" t="s">
        <v>2701</v>
      </c>
      <c r="L711" s="75" t="s">
        <v>5593</v>
      </c>
      <c r="M711" s="75" t="s">
        <v>2703</v>
      </c>
      <c r="N711" s="75" t="s">
        <v>2702</v>
      </c>
      <c r="O711" s="75">
        <v>0</v>
      </c>
      <c r="P711" s="75">
        <v>0</v>
      </c>
      <c r="Q711" s="75">
        <v>91001</v>
      </c>
      <c r="R711" s="75" t="s">
        <v>2579</v>
      </c>
      <c r="S711" s="177">
        <v>38714</v>
      </c>
      <c r="T711" s="182">
        <v>7240</v>
      </c>
      <c r="U711" s="182"/>
      <c r="V711" s="181">
        <v>5709370</v>
      </c>
      <c r="W711" s="181">
        <v>34421810</v>
      </c>
      <c r="X711" s="178">
        <v>44408</v>
      </c>
      <c r="Y711" s="87" t="s">
        <v>7151</v>
      </c>
      <c r="Z711" s="87" t="s">
        <v>7152</v>
      </c>
      <c r="AA711" s="182" t="s">
        <v>7179</v>
      </c>
    </row>
    <row r="712" spans="1:27" ht="15.75" customHeight="1" x14ac:dyDescent="0.2">
      <c r="A712" s="75" t="s">
        <v>3614</v>
      </c>
      <c r="B712" s="75">
        <v>692648005</v>
      </c>
      <c r="C712" s="75" t="s">
        <v>2558</v>
      </c>
      <c r="D712" s="75" t="s">
        <v>2575</v>
      </c>
      <c r="E712" s="75" t="s">
        <v>26</v>
      </c>
      <c r="F712" s="75" t="s">
        <v>2576</v>
      </c>
      <c r="G712" s="75" t="s">
        <v>28</v>
      </c>
      <c r="H712" s="75">
        <v>0</v>
      </c>
      <c r="I712" s="75">
        <v>0</v>
      </c>
      <c r="J712" s="75" t="s">
        <v>3615</v>
      </c>
      <c r="K712" s="75" t="s">
        <v>3616</v>
      </c>
      <c r="L712" s="75" t="s">
        <v>313</v>
      </c>
      <c r="M712" s="75" t="s">
        <v>3618</v>
      </c>
      <c r="N712" s="75" t="s">
        <v>3617</v>
      </c>
      <c r="O712" s="75">
        <v>0</v>
      </c>
      <c r="P712" s="75">
        <v>0</v>
      </c>
      <c r="Q712" s="75">
        <v>91001</v>
      </c>
      <c r="R712" s="75" t="s">
        <v>2579</v>
      </c>
      <c r="S712" s="177">
        <v>38722</v>
      </c>
      <c r="T712" s="182">
        <v>7243</v>
      </c>
      <c r="U712" s="182"/>
      <c r="V712" s="181">
        <v>6361870</v>
      </c>
      <c r="W712" s="181">
        <v>38355729</v>
      </c>
      <c r="X712" s="178">
        <v>44408</v>
      </c>
      <c r="Y712" s="87" t="s">
        <v>7151</v>
      </c>
      <c r="Z712" s="87" t="s">
        <v>7152</v>
      </c>
      <c r="AA712" s="182" t="s">
        <v>7204</v>
      </c>
    </row>
    <row r="713" spans="1:27" ht="15.75" customHeight="1" x14ac:dyDescent="0.2">
      <c r="A713" s="75" t="s">
        <v>8238</v>
      </c>
      <c r="B713" s="75">
        <v>690907003</v>
      </c>
      <c r="C713" s="75" t="s">
        <v>2558</v>
      </c>
      <c r="D713" s="75" t="s">
        <v>2575</v>
      </c>
      <c r="E713" s="75" t="s">
        <v>26</v>
      </c>
      <c r="F713" s="75" t="s">
        <v>2576</v>
      </c>
      <c r="G713" s="75" t="s">
        <v>28</v>
      </c>
      <c r="H713" s="75">
        <v>0</v>
      </c>
      <c r="I713" s="75">
        <v>0</v>
      </c>
      <c r="J713" s="75" t="s">
        <v>2725</v>
      </c>
      <c r="K713" s="75" t="s">
        <v>2726</v>
      </c>
      <c r="L713" s="75" t="s">
        <v>5592</v>
      </c>
      <c r="M713" s="75" t="s">
        <v>2727</v>
      </c>
      <c r="N713" s="75">
        <v>0</v>
      </c>
      <c r="O713" s="75">
        <v>0</v>
      </c>
      <c r="P713" s="75">
        <v>0</v>
      </c>
      <c r="Q713" s="75">
        <v>91001</v>
      </c>
      <c r="R713" s="75" t="s">
        <v>2579</v>
      </c>
      <c r="S713" s="177">
        <v>38722</v>
      </c>
      <c r="T713" s="182">
        <v>7244</v>
      </c>
      <c r="U713" s="182"/>
      <c r="V713" s="181">
        <v>12878280</v>
      </c>
      <c r="W713" s="181">
        <v>45260730</v>
      </c>
      <c r="X713" s="178">
        <v>44408</v>
      </c>
      <c r="Y713" s="87" t="s">
        <v>7151</v>
      </c>
      <c r="Z713" s="87" t="s">
        <v>7152</v>
      </c>
      <c r="AA713" s="182" t="s">
        <v>7337</v>
      </c>
    </row>
    <row r="714" spans="1:27" ht="15.75" customHeight="1" x14ac:dyDescent="0.2">
      <c r="A714" s="75" t="s">
        <v>3292</v>
      </c>
      <c r="B714" s="75">
        <v>692549007</v>
      </c>
      <c r="C714" s="75" t="s">
        <v>2558</v>
      </c>
      <c r="D714" s="75" t="s">
        <v>2575</v>
      </c>
      <c r="E714" s="75" t="s">
        <v>26</v>
      </c>
      <c r="F714" s="75" t="s">
        <v>2576</v>
      </c>
      <c r="G714" s="75" t="s">
        <v>28</v>
      </c>
      <c r="H714" s="75">
        <v>0</v>
      </c>
      <c r="I714" s="75">
        <v>0</v>
      </c>
      <c r="J714" s="75" t="s">
        <v>8029</v>
      </c>
      <c r="K714" s="75" t="s">
        <v>3293</v>
      </c>
      <c r="L714" s="75" t="s">
        <v>47</v>
      </c>
      <c r="M714" s="75" t="s">
        <v>830</v>
      </c>
      <c r="N714" s="75" t="s">
        <v>3294</v>
      </c>
      <c r="O714" s="75">
        <v>0</v>
      </c>
      <c r="P714" s="75">
        <v>0</v>
      </c>
      <c r="Q714" s="75">
        <v>91001</v>
      </c>
      <c r="R714" s="75" t="s">
        <v>2651</v>
      </c>
      <c r="S714" s="177">
        <v>38722</v>
      </c>
      <c r="T714" s="182">
        <v>7245</v>
      </c>
      <c r="U714" s="182"/>
      <c r="V714" s="181">
        <v>8585520</v>
      </c>
      <c r="W714" s="181">
        <v>51762119</v>
      </c>
      <c r="X714" s="178">
        <v>44408</v>
      </c>
      <c r="Y714" s="87" t="s">
        <v>7151</v>
      </c>
      <c r="Z714" s="87" t="s">
        <v>7152</v>
      </c>
      <c r="AA714" s="182" t="s">
        <v>7220</v>
      </c>
    </row>
    <row r="715" spans="1:27" ht="15.75" customHeight="1" x14ac:dyDescent="0.2">
      <c r="A715" s="75" t="s">
        <v>3504</v>
      </c>
      <c r="B715" s="75">
        <v>690813009</v>
      </c>
      <c r="C715" s="75" t="s">
        <v>2558</v>
      </c>
      <c r="D715" s="75" t="s">
        <v>2586</v>
      </c>
      <c r="E715" s="75" t="s">
        <v>2586</v>
      </c>
      <c r="F715" s="75" t="s">
        <v>2587</v>
      </c>
      <c r="G715" s="75" t="s">
        <v>28</v>
      </c>
      <c r="H715" s="75">
        <v>0</v>
      </c>
      <c r="I715" s="75">
        <v>0</v>
      </c>
      <c r="J715" s="75" t="s">
        <v>3505</v>
      </c>
      <c r="K715" s="75" t="s">
        <v>3506</v>
      </c>
      <c r="L715" s="75" t="s">
        <v>5592</v>
      </c>
      <c r="M715" s="75" t="s">
        <v>3508</v>
      </c>
      <c r="N715" s="75" t="s">
        <v>3507</v>
      </c>
      <c r="O715" s="75">
        <v>0</v>
      </c>
      <c r="P715" s="75">
        <v>0</v>
      </c>
      <c r="Q715" s="75">
        <v>91001</v>
      </c>
      <c r="R715" s="75" t="s">
        <v>2952</v>
      </c>
      <c r="S715" s="177">
        <v>38722</v>
      </c>
      <c r="T715" s="182">
        <v>7246</v>
      </c>
      <c r="U715" s="182"/>
      <c r="V715" s="181">
        <v>2861840</v>
      </c>
      <c r="W715" s="181">
        <v>17254040</v>
      </c>
      <c r="X715" s="178">
        <v>44408</v>
      </c>
      <c r="Y715" s="87" t="s">
        <v>7151</v>
      </c>
      <c r="Z715" s="87" t="s">
        <v>7152</v>
      </c>
      <c r="AA715" s="182" t="s">
        <v>7338</v>
      </c>
    </row>
    <row r="716" spans="1:27" ht="15.75" customHeight="1" x14ac:dyDescent="0.2">
      <c r="A716" s="75" t="s">
        <v>2597</v>
      </c>
      <c r="B716" s="75">
        <v>690404001</v>
      </c>
      <c r="C716" s="75" t="s">
        <v>2558</v>
      </c>
      <c r="D716" s="75" t="s">
        <v>2586</v>
      </c>
      <c r="E716" s="75" t="s">
        <v>1529</v>
      </c>
      <c r="F716" s="75" t="s">
        <v>2587</v>
      </c>
      <c r="G716" s="75" t="s">
        <v>28</v>
      </c>
      <c r="H716" s="75">
        <v>0</v>
      </c>
      <c r="I716" s="75">
        <v>0</v>
      </c>
      <c r="J716" s="75" t="s">
        <v>2598</v>
      </c>
      <c r="K716" s="75" t="s">
        <v>2599</v>
      </c>
      <c r="L716" s="75" t="s">
        <v>5591</v>
      </c>
      <c r="M716" s="75" t="s">
        <v>2600</v>
      </c>
      <c r="N716" s="75">
        <v>0</v>
      </c>
      <c r="O716" s="75">
        <v>0</v>
      </c>
      <c r="P716" s="75">
        <v>0</v>
      </c>
      <c r="Q716" s="75">
        <v>91001</v>
      </c>
      <c r="R716" s="75" t="s">
        <v>544</v>
      </c>
      <c r="S716" s="177">
        <v>38722</v>
      </c>
      <c r="T716" s="182">
        <v>7247</v>
      </c>
      <c r="U716" s="182"/>
      <c r="V716" s="181">
        <v>5056870</v>
      </c>
      <c r="W716" s="181">
        <v>30487886</v>
      </c>
      <c r="X716" s="178">
        <v>44408</v>
      </c>
      <c r="Y716" s="87" t="s">
        <v>7151</v>
      </c>
      <c r="Z716" s="87" t="s">
        <v>7152</v>
      </c>
      <c r="AA716" s="182" t="s">
        <v>7221</v>
      </c>
    </row>
    <row r="717" spans="1:27" ht="15.75" customHeight="1" x14ac:dyDescent="0.2">
      <c r="A717" s="75" t="s">
        <v>2786</v>
      </c>
      <c r="B717" s="75">
        <v>690715007</v>
      </c>
      <c r="C717" s="75" t="s">
        <v>2558</v>
      </c>
      <c r="D717" s="75" t="s">
        <v>2575</v>
      </c>
      <c r="E717" s="75" t="s">
        <v>26</v>
      </c>
      <c r="F717" s="75" t="s">
        <v>2576</v>
      </c>
      <c r="G717" s="75" t="s">
        <v>28</v>
      </c>
      <c r="H717" s="75">
        <v>0</v>
      </c>
      <c r="I717" s="75">
        <v>0</v>
      </c>
      <c r="J717" s="75" t="s">
        <v>2787</v>
      </c>
      <c r="K717" s="75" t="s">
        <v>2788</v>
      </c>
      <c r="L717" s="75" t="s">
        <v>47</v>
      </c>
      <c r="M717" s="75">
        <v>0</v>
      </c>
      <c r="N717" s="75" t="s">
        <v>2789</v>
      </c>
      <c r="O717" s="75">
        <v>0</v>
      </c>
      <c r="P717" s="75">
        <v>0</v>
      </c>
      <c r="Q717" s="75">
        <v>91001</v>
      </c>
      <c r="R717" s="75" t="s">
        <v>2579</v>
      </c>
      <c r="S717" s="177">
        <v>38722</v>
      </c>
      <c r="T717" s="182">
        <v>7248</v>
      </c>
      <c r="U717" s="182"/>
      <c r="V717" s="181">
        <v>12645540</v>
      </c>
      <c r="W717" s="181">
        <v>110660670</v>
      </c>
      <c r="X717" s="178">
        <v>44408</v>
      </c>
      <c r="Y717" s="87" t="s">
        <v>7151</v>
      </c>
      <c r="Z717" s="87" t="s">
        <v>7152</v>
      </c>
      <c r="AA717" s="182" t="s">
        <v>7211</v>
      </c>
    </row>
    <row r="718" spans="1:27" ht="15.75" customHeight="1" x14ac:dyDescent="0.2">
      <c r="A718" s="75" t="s">
        <v>3454</v>
      </c>
      <c r="B718" s="75">
        <v>690817004</v>
      </c>
      <c r="C718" s="75" t="s">
        <v>2558</v>
      </c>
      <c r="D718" s="75" t="s">
        <v>2575</v>
      </c>
      <c r="E718" s="75" t="s">
        <v>26</v>
      </c>
      <c r="F718" s="75" t="s">
        <v>2576</v>
      </c>
      <c r="G718" s="75" t="s">
        <v>28</v>
      </c>
      <c r="H718" s="75">
        <v>0</v>
      </c>
      <c r="I718" s="75">
        <v>0</v>
      </c>
      <c r="J718" s="75" t="s">
        <v>3455</v>
      </c>
      <c r="K718" s="75" t="s">
        <v>3457</v>
      </c>
      <c r="L718" s="75" t="s">
        <v>5592</v>
      </c>
      <c r="M718" s="75" t="s">
        <v>1995</v>
      </c>
      <c r="N718" s="75" t="s">
        <v>3458</v>
      </c>
      <c r="O718" s="75" t="s">
        <v>3456</v>
      </c>
      <c r="P718" s="75">
        <v>0</v>
      </c>
      <c r="Q718" s="75">
        <v>91001</v>
      </c>
      <c r="R718" s="75" t="s">
        <v>2579</v>
      </c>
      <c r="S718" s="177">
        <v>38722</v>
      </c>
      <c r="T718" s="182">
        <v>7250</v>
      </c>
      <c r="U718" s="182"/>
      <c r="V718" s="181">
        <v>5723680</v>
      </c>
      <c r="W718" s="181">
        <v>20115880</v>
      </c>
      <c r="X718" s="178">
        <v>44408</v>
      </c>
      <c r="Y718" s="87" t="s">
        <v>7151</v>
      </c>
      <c r="Z718" s="87" t="s">
        <v>7152</v>
      </c>
      <c r="AA718" s="182" t="s">
        <v>7339</v>
      </c>
    </row>
    <row r="719" spans="1:27" ht="15.75" customHeight="1" x14ac:dyDescent="0.2">
      <c r="A719" s="75" t="s">
        <v>8225</v>
      </c>
      <c r="B719" s="75">
        <v>691409007</v>
      </c>
      <c r="C719" s="75" t="s">
        <v>2558</v>
      </c>
      <c r="D719" s="75" t="s">
        <v>2575</v>
      </c>
      <c r="E719" s="75" t="s">
        <v>26</v>
      </c>
      <c r="F719" s="75" t="s">
        <v>2576</v>
      </c>
      <c r="G719" s="75" t="s">
        <v>28</v>
      </c>
      <c r="H719" s="75">
        <v>0</v>
      </c>
      <c r="I719" s="75">
        <v>0</v>
      </c>
      <c r="J719" s="75" t="s">
        <v>2745</v>
      </c>
      <c r="K719" s="75" t="s">
        <v>5612</v>
      </c>
      <c r="L719" s="75" t="s">
        <v>5590</v>
      </c>
      <c r="M719" s="75" t="s">
        <v>2747</v>
      </c>
      <c r="N719" s="75" t="s">
        <v>2746</v>
      </c>
      <c r="O719" s="75">
        <v>0</v>
      </c>
      <c r="P719" s="75">
        <v>0</v>
      </c>
      <c r="Q719" s="75">
        <v>91001</v>
      </c>
      <c r="R719" s="75" t="s">
        <v>2748</v>
      </c>
      <c r="S719" s="177">
        <v>38723</v>
      </c>
      <c r="T719" s="182">
        <v>7251</v>
      </c>
      <c r="U719" s="182"/>
      <c r="V719" s="181">
        <v>6394495</v>
      </c>
      <c r="W719" s="181">
        <v>40849422</v>
      </c>
      <c r="X719" s="178">
        <v>44408</v>
      </c>
      <c r="Y719" s="87" t="s">
        <v>7151</v>
      </c>
      <c r="Z719" s="87" t="s">
        <v>7152</v>
      </c>
      <c r="AA719" s="182" t="s">
        <v>7181</v>
      </c>
    </row>
    <row r="720" spans="1:27" ht="15.75" customHeight="1" x14ac:dyDescent="0.2">
      <c r="A720" s="75" t="s">
        <v>3211</v>
      </c>
      <c r="B720" s="75">
        <v>691707008</v>
      </c>
      <c r="C720" s="75" t="s">
        <v>2558</v>
      </c>
      <c r="D720" s="75" t="s">
        <v>2575</v>
      </c>
      <c r="E720" s="75" t="s">
        <v>26</v>
      </c>
      <c r="F720" s="75" t="s">
        <v>2576</v>
      </c>
      <c r="G720" s="75" t="s">
        <v>28</v>
      </c>
      <c r="H720" s="75">
        <v>0</v>
      </c>
      <c r="I720" s="75">
        <v>0</v>
      </c>
      <c r="J720" s="75" t="s">
        <v>3212</v>
      </c>
      <c r="K720" s="75" t="s">
        <v>3214</v>
      </c>
      <c r="L720" s="75" t="s">
        <v>313</v>
      </c>
      <c r="M720" s="75" t="s">
        <v>3216</v>
      </c>
      <c r="N720" s="75" t="s">
        <v>3215</v>
      </c>
      <c r="O720" s="75" t="s">
        <v>3213</v>
      </c>
      <c r="P720" s="75">
        <v>0</v>
      </c>
      <c r="Q720" s="75">
        <v>91001</v>
      </c>
      <c r="R720" s="75" t="s">
        <v>2952</v>
      </c>
      <c r="S720" s="177">
        <v>38723</v>
      </c>
      <c r="T720" s="182">
        <v>7252</v>
      </c>
      <c r="U720" s="182"/>
      <c r="V720" s="181">
        <v>4893746</v>
      </c>
      <c r="W720" s="181">
        <v>29504406</v>
      </c>
      <c r="X720" s="178">
        <v>44408</v>
      </c>
      <c r="Y720" s="87" t="s">
        <v>7151</v>
      </c>
      <c r="Z720" s="87" t="s">
        <v>7152</v>
      </c>
      <c r="AA720" s="182" t="s">
        <v>7340</v>
      </c>
    </row>
    <row r="721" spans="1:27" ht="15.75" customHeight="1" x14ac:dyDescent="0.2">
      <c r="A721" s="75" t="s">
        <v>8589</v>
      </c>
      <c r="B721" s="75">
        <v>691001008</v>
      </c>
      <c r="C721" s="75" t="s">
        <v>2558</v>
      </c>
      <c r="D721" s="75" t="s">
        <v>2575</v>
      </c>
      <c r="E721" s="75" t="s">
        <v>26</v>
      </c>
      <c r="F721" s="75" t="s">
        <v>2576</v>
      </c>
      <c r="G721" s="75" t="s">
        <v>28</v>
      </c>
      <c r="H721" s="75">
        <v>0</v>
      </c>
      <c r="I721" s="75">
        <v>0</v>
      </c>
      <c r="J721" s="75" t="s">
        <v>2866</v>
      </c>
      <c r="K721" s="75" t="s">
        <v>2868</v>
      </c>
      <c r="L721" s="75" t="s">
        <v>5593</v>
      </c>
      <c r="M721" s="75" t="s">
        <v>1193</v>
      </c>
      <c r="N721" s="75" t="s">
        <v>5735</v>
      </c>
      <c r="O721" s="75" t="s">
        <v>2867</v>
      </c>
      <c r="P721" s="75">
        <v>0</v>
      </c>
      <c r="Q721" s="75">
        <v>91001</v>
      </c>
      <c r="R721" s="75" t="s">
        <v>2609</v>
      </c>
      <c r="S721" s="177">
        <v>38723</v>
      </c>
      <c r="T721" s="182">
        <v>7253</v>
      </c>
      <c r="U721" s="182"/>
      <c r="V721" s="181">
        <v>6868415</v>
      </c>
      <c r="W721" s="181">
        <v>41409695</v>
      </c>
      <c r="X721" s="178">
        <v>44408</v>
      </c>
      <c r="Y721" s="87" t="s">
        <v>7151</v>
      </c>
      <c r="Z721" s="87" t="s">
        <v>7152</v>
      </c>
      <c r="AA721" s="182" t="s">
        <v>7184</v>
      </c>
    </row>
    <row r="722" spans="1:27" ht="15.75" customHeight="1" x14ac:dyDescent="0.2">
      <c r="A722" s="75" t="s">
        <v>3066</v>
      </c>
      <c r="B722" s="75">
        <v>691901009</v>
      </c>
      <c r="C722" s="75" t="s">
        <v>2558</v>
      </c>
      <c r="D722" s="75" t="s">
        <v>2575</v>
      </c>
      <c r="E722" s="75" t="s">
        <v>26</v>
      </c>
      <c r="F722" s="75" t="s">
        <v>2576</v>
      </c>
      <c r="G722" s="75" t="s">
        <v>28</v>
      </c>
      <c r="H722" s="75">
        <v>0</v>
      </c>
      <c r="I722" s="75">
        <v>0</v>
      </c>
      <c r="J722" s="75" t="s">
        <v>3067</v>
      </c>
      <c r="K722" s="75" t="s">
        <v>3070</v>
      </c>
      <c r="L722" s="75" t="s">
        <v>48</v>
      </c>
      <c r="M722" s="75" t="s">
        <v>3069</v>
      </c>
      <c r="N722" s="75" t="s">
        <v>3068</v>
      </c>
      <c r="O722" s="75">
        <v>0</v>
      </c>
      <c r="P722" s="75">
        <v>0</v>
      </c>
      <c r="Q722" s="75">
        <v>91001</v>
      </c>
      <c r="R722" s="75" t="s">
        <v>2579</v>
      </c>
      <c r="S722" s="177">
        <v>38729</v>
      </c>
      <c r="T722" s="182">
        <v>7255</v>
      </c>
      <c r="U722" s="182"/>
      <c r="V722" s="181">
        <v>5056870</v>
      </c>
      <c r="W722" s="181">
        <v>30487886</v>
      </c>
      <c r="X722" s="178">
        <v>44408</v>
      </c>
      <c r="Y722" s="87" t="s">
        <v>7151</v>
      </c>
      <c r="Z722" s="87" t="s">
        <v>7152</v>
      </c>
      <c r="AA722" s="182" t="s">
        <v>7302</v>
      </c>
    </row>
    <row r="723" spans="1:27" ht="15.75" customHeight="1" x14ac:dyDescent="0.2">
      <c r="A723" s="75" t="s">
        <v>8595</v>
      </c>
      <c r="B723" s="75">
        <v>692539001</v>
      </c>
      <c r="C723" s="75" t="s">
        <v>2558</v>
      </c>
      <c r="D723" s="75" t="s">
        <v>2575</v>
      </c>
      <c r="E723" s="75" t="s">
        <v>26</v>
      </c>
      <c r="F723" s="75" t="s">
        <v>2576</v>
      </c>
      <c r="G723" s="75" t="s">
        <v>28</v>
      </c>
      <c r="H723" s="75">
        <v>0</v>
      </c>
      <c r="I723" s="75">
        <v>0</v>
      </c>
      <c r="J723" s="75" t="s">
        <v>3644</v>
      </c>
      <c r="K723" s="75" t="s">
        <v>3645</v>
      </c>
      <c r="L723" s="75" t="s">
        <v>47</v>
      </c>
      <c r="M723" s="75" t="s">
        <v>3647</v>
      </c>
      <c r="N723" s="75" t="s">
        <v>3646</v>
      </c>
      <c r="O723" s="75">
        <v>0</v>
      </c>
      <c r="P723" s="75">
        <v>0</v>
      </c>
      <c r="Q723" s="75">
        <v>91001</v>
      </c>
      <c r="R723" s="75" t="s">
        <v>2591</v>
      </c>
      <c r="S723" s="177">
        <v>38729</v>
      </c>
      <c r="T723" s="182">
        <v>7256</v>
      </c>
      <c r="U723" s="182"/>
      <c r="V723" s="181">
        <v>8585520</v>
      </c>
      <c r="W723" s="181">
        <v>60098640</v>
      </c>
      <c r="X723" s="178">
        <v>44408</v>
      </c>
      <c r="Y723" s="87" t="s">
        <v>7151</v>
      </c>
      <c r="Z723" s="87" t="s">
        <v>7152</v>
      </c>
      <c r="AA723" s="182" t="s">
        <v>7250</v>
      </c>
    </row>
    <row r="724" spans="1:27" ht="15.75" customHeight="1" x14ac:dyDescent="0.2">
      <c r="A724" s="75" t="s">
        <v>8240</v>
      </c>
      <c r="B724" s="75">
        <v>691005003</v>
      </c>
      <c r="C724" s="75" t="s">
        <v>2558</v>
      </c>
      <c r="D724" s="75" t="s">
        <v>2586</v>
      </c>
      <c r="E724" s="75" t="s">
        <v>1529</v>
      </c>
      <c r="F724" s="75" t="s">
        <v>2587</v>
      </c>
      <c r="G724" s="75" t="s">
        <v>28</v>
      </c>
      <c r="H724" s="75">
        <v>0</v>
      </c>
      <c r="I724" s="75">
        <v>0</v>
      </c>
      <c r="J724" s="75" t="s">
        <v>3075</v>
      </c>
      <c r="K724" s="75" t="s">
        <v>3076</v>
      </c>
      <c r="L724" s="75" t="s">
        <v>5593</v>
      </c>
      <c r="M724" s="75" t="s">
        <v>3077</v>
      </c>
      <c r="N724" s="75">
        <v>0</v>
      </c>
      <c r="O724" s="75">
        <v>0</v>
      </c>
      <c r="P724" s="75">
        <v>0</v>
      </c>
      <c r="Q724" s="75">
        <v>91001</v>
      </c>
      <c r="R724" s="75" t="s">
        <v>2579</v>
      </c>
      <c r="S724" s="177">
        <v>38729</v>
      </c>
      <c r="T724" s="182">
        <v>7257</v>
      </c>
      <c r="U724" s="182"/>
      <c r="V724" s="181">
        <v>4292760</v>
      </c>
      <c r="W724" s="181">
        <v>25881060</v>
      </c>
      <c r="X724" s="178">
        <v>44408</v>
      </c>
      <c r="Y724" s="87" t="s">
        <v>7151</v>
      </c>
      <c r="Z724" s="87" t="s">
        <v>7152</v>
      </c>
      <c r="AA724" s="182" t="s">
        <v>7260</v>
      </c>
    </row>
    <row r="725" spans="1:27" ht="15.75" customHeight="1" x14ac:dyDescent="0.2">
      <c r="A725" s="75" t="s">
        <v>2779</v>
      </c>
      <c r="B725" s="75">
        <v>691502007</v>
      </c>
      <c r="C725" s="75" t="s">
        <v>2558</v>
      </c>
      <c r="D725" s="75" t="s">
        <v>2586</v>
      </c>
      <c r="E725" s="75" t="s">
        <v>1529</v>
      </c>
      <c r="F725" s="75" t="s">
        <v>2587</v>
      </c>
      <c r="G725" s="75">
        <v>0</v>
      </c>
      <c r="H725" s="75">
        <v>0</v>
      </c>
      <c r="I725" s="75">
        <v>0</v>
      </c>
      <c r="J725" s="75" t="s">
        <v>2780</v>
      </c>
      <c r="K725" s="75" t="s">
        <v>5614</v>
      </c>
      <c r="L725" s="75" t="s">
        <v>5590</v>
      </c>
      <c r="M725" s="75" t="s">
        <v>2781</v>
      </c>
      <c r="N725" s="75">
        <v>0</v>
      </c>
      <c r="O725" s="75">
        <v>0</v>
      </c>
      <c r="P725" s="75">
        <v>0</v>
      </c>
      <c r="Q725" s="75">
        <v>91001</v>
      </c>
      <c r="R725" s="75" t="s">
        <v>2744</v>
      </c>
      <c r="S725" s="177">
        <v>38734</v>
      </c>
      <c r="T725" s="182">
        <v>7259</v>
      </c>
      <c r="U725" s="182"/>
      <c r="V725" s="181">
        <v>5709371</v>
      </c>
      <c r="W725" s="181">
        <v>34421811</v>
      </c>
      <c r="X725" s="178">
        <v>44408</v>
      </c>
      <c r="Y725" s="87" t="s">
        <v>7151</v>
      </c>
      <c r="Z725" s="87" t="s">
        <v>7152</v>
      </c>
      <c r="AA725" s="182" t="s">
        <v>7341</v>
      </c>
    </row>
    <row r="726" spans="1:27" ht="15.75" customHeight="1" x14ac:dyDescent="0.2">
      <c r="A726" s="75" t="s">
        <v>3465</v>
      </c>
      <c r="B726" s="75">
        <v>691401006</v>
      </c>
      <c r="C726" s="75" t="s">
        <v>2558</v>
      </c>
      <c r="D726" s="75" t="s">
        <v>2586</v>
      </c>
      <c r="E726" s="75" t="s">
        <v>1529</v>
      </c>
      <c r="F726" s="75" t="s">
        <v>3304</v>
      </c>
      <c r="G726" s="75" t="s">
        <v>28</v>
      </c>
      <c r="H726" s="75">
        <v>0</v>
      </c>
      <c r="I726" s="75">
        <v>0</v>
      </c>
      <c r="J726" s="75" t="s">
        <v>3466</v>
      </c>
      <c r="K726" s="75" t="s">
        <v>5618</v>
      </c>
      <c r="L726" s="75" t="s">
        <v>5590</v>
      </c>
      <c r="M726" s="75" t="s">
        <v>1234</v>
      </c>
      <c r="N726" s="75" t="s">
        <v>3468</v>
      </c>
      <c r="O726" s="75" t="s">
        <v>3467</v>
      </c>
      <c r="P726" s="75">
        <v>0</v>
      </c>
      <c r="Q726" s="75">
        <v>91001</v>
      </c>
      <c r="R726" s="75" t="s">
        <v>2579</v>
      </c>
      <c r="S726" s="177">
        <v>38735</v>
      </c>
      <c r="T726" s="182">
        <v>7260</v>
      </c>
      <c r="U726" s="182"/>
      <c r="V726" s="181">
        <v>4893746</v>
      </c>
      <c r="W726" s="181">
        <v>29504406</v>
      </c>
      <c r="X726" s="178">
        <v>44408</v>
      </c>
      <c r="Y726" s="87" t="s">
        <v>7151</v>
      </c>
      <c r="Z726" s="87" t="s">
        <v>7152</v>
      </c>
      <c r="AA726" s="182" t="s">
        <v>7342</v>
      </c>
    </row>
    <row r="727" spans="1:27" ht="15.75" customHeight="1" x14ac:dyDescent="0.2">
      <c r="A727" s="75" t="s">
        <v>2683</v>
      </c>
      <c r="B727" s="75">
        <v>691905004</v>
      </c>
      <c r="C727" s="75" t="s">
        <v>2558</v>
      </c>
      <c r="D727" s="75" t="s">
        <v>2575</v>
      </c>
      <c r="E727" s="75" t="s">
        <v>26</v>
      </c>
      <c r="F727" s="75" t="s">
        <v>2576</v>
      </c>
      <c r="G727" s="75" t="s">
        <v>28</v>
      </c>
      <c r="H727" s="75">
        <v>0</v>
      </c>
      <c r="I727" s="75">
        <v>0</v>
      </c>
      <c r="J727" s="75" t="s">
        <v>6445</v>
      </c>
      <c r="K727" s="75" t="s">
        <v>2684</v>
      </c>
      <c r="L727" s="75" t="s">
        <v>48</v>
      </c>
      <c r="M727" s="75" t="s">
        <v>2686</v>
      </c>
      <c r="N727" s="75" t="s">
        <v>2685</v>
      </c>
      <c r="O727" s="75">
        <v>0</v>
      </c>
      <c r="P727" s="75">
        <v>0</v>
      </c>
      <c r="Q727" s="75">
        <v>91001</v>
      </c>
      <c r="R727" s="75" t="s">
        <v>2579</v>
      </c>
      <c r="S727" s="177">
        <v>38735</v>
      </c>
      <c r="T727" s="182">
        <v>7263</v>
      </c>
      <c r="U727" s="182"/>
      <c r="V727" s="181">
        <v>5056871</v>
      </c>
      <c r="W727" s="181">
        <v>30487887</v>
      </c>
      <c r="X727" s="178">
        <v>44408</v>
      </c>
      <c r="Y727" s="87" t="s">
        <v>7151</v>
      </c>
      <c r="Z727" s="87" t="s">
        <v>7152</v>
      </c>
      <c r="AA727" s="182" t="s">
        <v>7301</v>
      </c>
    </row>
    <row r="728" spans="1:27" ht="15.75" customHeight="1" x14ac:dyDescent="0.2">
      <c r="A728" s="75" t="s">
        <v>8232</v>
      </c>
      <c r="B728" s="75">
        <v>691702006</v>
      </c>
      <c r="C728" s="75" t="s">
        <v>2558</v>
      </c>
      <c r="D728" s="75" t="s">
        <v>2575</v>
      </c>
      <c r="E728" s="75" t="s">
        <v>26</v>
      </c>
      <c r="F728" s="75" t="s">
        <v>2576</v>
      </c>
      <c r="G728" s="75" t="s">
        <v>28</v>
      </c>
      <c r="H728" s="75">
        <v>0</v>
      </c>
      <c r="I728" s="75">
        <v>0</v>
      </c>
      <c r="J728" s="75" t="s">
        <v>3624</v>
      </c>
      <c r="K728" s="75" t="s">
        <v>3625</v>
      </c>
      <c r="L728" s="75" t="s">
        <v>313</v>
      </c>
      <c r="M728" s="75" t="s">
        <v>3626</v>
      </c>
      <c r="N728" s="75">
        <v>0</v>
      </c>
      <c r="O728" s="75">
        <v>0</v>
      </c>
      <c r="P728" s="75">
        <v>0</v>
      </c>
      <c r="Q728" s="75">
        <v>91001</v>
      </c>
      <c r="R728" s="75" t="s">
        <v>2579</v>
      </c>
      <c r="S728" s="177">
        <v>38735</v>
      </c>
      <c r="T728" s="182">
        <v>7264</v>
      </c>
      <c r="U728" s="182"/>
      <c r="V728" s="181">
        <v>4893746</v>
      </c>
      <c r="W728" s="181">
        <v>30182556</v>
      </c>
      <c r="X728" s="178">
        <v>44408</v>
      </c>
      <c r="Y728" s="87" t="s">
        <v>7151</v>
      </c>
      <c r="Z728" s="87" t="s">
        <v>7152</v>
      </c>
      <c r="AA728" s="182" t="s">
        <v>7343</v>
      </c>
    </row>
    <row r="729" spans="1:27" ht="15.75" customHeight="1" x14ac:dyDescent="0.2">
      <c r="A729" s="75" t="s">
        <v>8818</v>
      </c>
      <c r="B729" s="75">
        <v>691605000</v>
      </c>
      <c r="C729" s="75" t="s">
        <v>2558</v>
      </c>
      <c r="D729" s="75" t="s">
        <v>567</v>
      </c>
      <c r="E729" s="75" t="s">
        <v>26</v>
      </c>
      <c r="F729" s="75" t="s">
        <v>2677</v>
      </c>
      <c r="G729" s="75" t="s">
        <v>28</v>
      </c>
      <c r="H729" s="75">
        <v>0</v>
      </c>
      <c r="I729" s="75">
        <v>0</v>
      </c>
      <c r="J729" s="75" t="s">
        <v>2678</v>
      </c>
      <c r="K729" s="75" t="s">
        <v>2681</v>
      </c>
      <c r="L729" s="75" t="s">
        <v>313</v>
      </c>
      <c r="M729" s="75" t="s">
        <v>2682</v>
      </c>
      <c r="N729" s="75" t="s">
        <v>2680</v>
      </c>
      <c r="O729" s="75" t="s">
        <v>2679</v>
      </c>
      <c r="P729" s="75">
        <v>0</v>
      </c>
      <c r="Q729" s="75">
        <v>91001</v>
      </c>
      <c r="R729" s="75" t="s">
        <v>2609</v>
      </c>
      <c r="S729" s="177">
        <v>38735</v>
      </c>
      <c r="T729" s="182">
        <v>7265</v>
      </c>
      <c r="U729" s="182"/>
      <c r="V729" s="181">
        <v>5056871</v>
      </c>
      <c r="W729" s="181">
        <v>30487887</v>
      </c>
      <c r="X729" s="178">
        <v>44408</v>
      </c>
      <c r="Y729" s="87" t="s">
        <v>7151</v>
      </c>
      <c r="Z729" s="87" t="s">
        <v>7152</v>
      </c>
      <c r="AA729" s="182" t="s">
        <v>8190</v>
      </c>
    </row>
    <row r="730" spans="1:27" ht="15.75" customHeight="1" x14ac:dyDescent="0.2">
      <c r="A730" s="75" t="s">
        <v>8229</v>
      </c>
      <c r="B730" s="75" t="s">
        <v>7113</v>
      </c>
      <c r="C730" s="75" t="s">
        <v>2558</v>
      </c>
      <c r="D730" s="75" t="s">
        <v>2575</v>
      </c>
      <c r="E730" s="75" t="s">
        <v>26</v>
      </c>
      <c r="F730" s="75" t="s">
        <v>2576</v>
      </c>
      <c r="G730" s="75" t="s">
        <v>28</v>
      </c>
      <c r="H730" s="75">
        <v>0</v>
      </c>
      <c r="I730" s="75">
        <v>0</v>
      </c>
      <c r="J730" s="75" t="s">
        <v>3118</v>
      </c>
      <c r="K730" s="75" t="s">
        <v>3119</v>
      </c>
      <c r="L730" s="75" t="s">
        <v>313</v>
      </c>
      <c r="M730" s="75" t="s">
        <v>3121</v>
      </c>
      <c r="N730" s="75" t="s">
        <v>3120</v>
      </c>
      <c r="O730" s="75">
        <v>0</v>
      </c>
      <c r="P730" s="75">
        <v>0</v>
      </c>
      <c r="Q730" s="75">
        <v>91001</v>
      </c>
      <c r="R730" s="75" t="s">
        <v>3122</v>
      </c>
      <c r="S730" s="177">
        <v>38736</v>
      </c>
      <c r="T730" s="182">
        <v>7267</v>
      </c>
      <c r="U730" s="182"/>
      <c r="V730" s="181">
        <v>9298118</v>
      </c>
      <c r="W730" s="181">
        <v>56058375</v>
      </c>
      <c r="X730" s="178">
        <v>44408</v>
      </c>
      <c r="Y730" s="87" t="s">
        <v>7151</v>
      </c>
      <c r="Z730" s="87" t="s">
        <v>7152</v>
      </c>
      <c r="AA730" s="182" t="s">
        <v>7164</v>
      </c>
    </row>
    <row r="731" spans="1:27" ht="15.75" customHeight="1" x14ac:dyDescent="0.2">
      <c r="A731" s="75" t="s">
        <v>3755</v>
      </c>
      <c r="B731" s="75">
        <v>691415007</v>
      </c>
      <c r="C731" s="75" t="s">
        <v>2558</v>
      </c>
      <c r="D731" s="75" t="s">
        <v>2575</v>
      </c>
      <c r="E731" s="75" t="s">
        <v>26</v>
      </c>
      <c r="F731" s="75" t="s">
        <v>2576</v>
      </c>
      <c r="G731" s="75" t="s">
        <v>28</v>
      </c>
      <c r="H731" s="75">
        <v>0</v>
      </c>
      <c r="I731" s="75">
        <v>0</v>
      </c>
      <c r="J731" s="75" t="s">
        <v>5699</v>
      </c>
      <c r="K731" s="75" t="s">
        <v>5626</v>
      </c>
      <c r="L731" s="75" t="s">
        <v>5590</v>
      </c>
      <c r="M731" s="75" t="s">
        <v>3756</v>
      </c>
      <c r="N731" s="75" t="s">
        <v>5700</v>
      </c>
      <c r="O731" s="75" t="s">
        <v>5701</v>
      </c>
      <c r="P731" s="75">
        <v>0</v>
      </c>
      <c r="Q731" s="75">
        <v>91001</v>
      </c>
      <c r="R731" s="75" t="s">
        <v>2591</v>
      </c>
      <c r="S731" s="177">
        <v>38736</v>
      </c>
      <c r="T731" s="182">
        <v>7268</v>
      </c>
      <c r="U731" s="182"/>
      <c r="V731" s="181">
        <v>5709371</v>
      </c>
      <c r="W731" s="181">
        <v>34421811</v>
      </c>
      <c r="X731" s="178">
        <v>44408</v>
      </c>
      <c r="Y731" s="87" t="s">
        <v>7151</v>
      </c>
      <c r="Z731" s="87" t="s">
        <v>7152</v>
      </c>
      <c r="AA731" s="182" t="s">
        <v>7300</v>
      </c>
    </row>
    <row r="732" spans="1:27" ht="15.75" customHeight="1" x14ac:dyDescent="0.2">
      <c r="A732" s="75" t="s">
        <v>8768</v>
      </c>
      <c r="B732" s="75">
        <v>691908003</v>
      </c>
      <c r="C732" s="75" t="s">
        <v>2558</v>
      </c>
      <c r="D732" s="75" t="s">
        <v>2575</v>
      </c>
      <c r="E732" s="75" t="s">
        <v>26</v>
      </c>
      <c r="F732" s="75" t="s">
        <v>2576</v>
      </c>
      <c r="G732" s="75" t="s">
        <v>28</v>
      </c>
      <c r="H732" s="75">
        <v>0</v>
      </c>
      <c r="I732" s="75">
        <v>0</v>
      </c>
      <c r="J732" s="75" t="s">
        <v>3742</v>
      </c>
      <c r="K732" s="75" t="s">
        <v>3744</v>
      </c>
      <c r="L732" s="75" t="s">
        <v>48</v>
      </c>
      <c r="M732" s="75" t="s">
        <v>3746</v>
      </c>
      <c r="N732" s="75" t="s">
        <v>3745</v>
      </c>
      <c r="O732" s="75" t="s">
        <v>3743</v>
      </c>
      <c r="P732" s="75">
        <v>0</v>
      </c>
      <c r="Q732" s="75">
        <v>91001</v>
      </c>
      <c r="R732" s="75" t="s">
        <v>2579</v>
      </c>
      <c r="S732" s="177">
        <v>38736</v>
      </c>
      <c r="T732" s="182">
        <v>7269</v>
      </c>
      <c r="U732" s="182"/>
      <c r="V732" s="181">
        <v>5056870</v>
      </c>
      <c r="W732" s="181">
        <v>30286886</v>
      </c>
      <c r="X732" s="178">
        <v>44408</v>
      </c>
      <c r="Y732" s="87" t="s">
        <v>7151</v>
      </c>
      <c r="Z732" s="87" t="s">
        <v>7152</v>
      </c>
      <c r="AA732" s="182" t="s">
        <v>7269</v>
      </c>
    </row>
    <row r="733" spans="1:27" ht="15.75" customHeight="1" x14ac:dyDescent="0.2">
      <c r="A733" s="75" t="s">
        <v>3581</v>
      </c>
      <c r="B733" s="75">
        <v>691301001</v>
      </c>
      <c r="C733" s="75" t="s">
        <v>2558</v>
      </c>
      <c r="D733" s="75" t="s">
        <v>2575</v>
      </c>
      <c r="E733" s="75" t="s">
        <v>26</v>
      </c>
      <c r="F733" s="75" t="s">
        <v>2576</v>
      </c>
      <c r="G733" s="75" t="s">
        <v>28</v>
      </c>
      <c r="H733" s="75">
        <v>0</v>
      </c>
      <c r="I733" s="75">
        <v>0</v>
      </c>
      <c r="J733" s="75" t="s">
        <v>3582</v>
      </c>
      <c r="K733" s="75" t="s">
        <v>3583</v>
      </c>
      <c r="L733" s="75" t="s">
        <v>5593</v>
      </c>
      <c r="M733" s="75" t="s">
        <v>3584</v>
      </c>
      <c r="N733" s="75">
        <v>0</v>
      </c>
      <c r="O733" s="75">
        <v>0</v>
      </c>
      <c r="P733" s="75">
        <v>0</v>
      </c>
      <c r="Q733" s="75">
        <v>91001</v>
      </c>
      <c r="R733" s="75" t="s">
        <v>2579</v>
      </c>
      <c r="S733" s="177">
        <v>38736</v>
      </c>
      <c r="T733" s="182">
        <v>7270</v>
      </c>
      <c r="U733" s="182"/>
      <c r="V733" s="181">
        <v>1836347</v>
      </c>
      <c r="W733" s="181">
        <v>27022697</v>
      </c>
      <c r="X733" s="178">
        <v>44408</v>
      </c>
      <c r="Y733" s="87" t="s">
        <v>7151</v>
      </c>
      <c r="Z733" s="87" t="s">
        <v>7152</v>
      </c>
      <c r="AA733" s="182" t="s">
        <v>7267</v>
      </c>
    </row>
    <row r="734" spans="1:27" ht="15.75" customHeight="1" x14ac:dyDescent="0.2">
      <c r="A734" s="75" t="s">
        <v>3347</v>
      </c>
      <c r="B734" s="75">
        <v>690902001</v>
      </c>
      <c r="C734" s="75" t="s">
        <v>2558</v>
      </c>
      <c r="D734" s="75" t="s">
        <v>2586</v>
      </c>
      <c r="E734" s="75" t="s">
        <v>1529</v>
      </c>
      <c r="F734" s="75" t="s">
        <v>2587</v>
      </c>
      <c r="G734" s="75" t="s">
        <v>28</v>
      </c>
      <c r="H734" s="75">
        <v>0</v>
      </c>
      <c r="I734" s="75">
        <v>0</v>
      </c>
      <c r="J734" s="75" t="s">
        <v>3348</v>
      </c>
      <c r="K734" s="75" t="s">
        <v>3349</v>
      </c>
      <c r="L734" s="75" t="s">
        <v>5592</v>
      </c>
      <c r="M734" s="75" t="s">
        <v>3350</v>
      </c>
      <c r="N734" s="75">
        <v>0</v>
      </c>
      <c r="O734" s="75">
        <v>0</v>
      </c>
      <c r="P734" s="75">
        <v>0</v>
      </c>
      <c r="Q734" s="75">
        <v>91001</v>
      </c>
      <c r="R734" s="75" t="s">
        <v>3351</v>
      </c>
      <c r="S734" s="177">
        <v>38736</v>
      </c>
      <c r="T734" s="182">
        <v>7271</v>
      </c>
      <c r="U734" s="182"/>
      <c r="V734" s="181">
        <v>2861840</v>
      </c>
      <c r="W734" s="181">
        <v>17254040</v>
      </c>
      <c r="X734" s="178">
        <v>44408</v>
      </c>
      <c r="Y734" s="87" t="s">
        <v>7151</v>
      </c>
      <c r="Z734" s="87" t="s">
        <v>7152</v>
      </c>
      <c r="AA734" s="182" t="s">
        <v>7344</v>
      </c>
    </row>
    <row r="735" spans="1:27" ht="15.75" customHeight="1" x14ac:dyDescent="0.2">
      <c r="A735" s="75" t="s">
        <v>8594</v>
      </c>
      <c r="B735" s="75">
        <v>691414000</v>
      </c>
      <c r="C735" s="75" t="s">
        <v>2558</v>
      </c>
      <c r="D735" s="75" t="s">
        <v>2558</v>
      </c>
      <c r="E735" s="75" t="s">
        <v>26</v>
      </c>
      <c r="F735" s="75" t="s">
        <v>2576</v>
      </c>
      <c r="G735" s="75" t="s">
        <v>28</v>
      </c>
      <c r="H735" s="75">
        <v>0</v>
      </c>
      <c r="I735" s="75">
        <v>0</v>
      </c>
      <c r="J735" s="75" t="s">
        <v>3442</v>
      </c>
      <c r="K735" s="75" t="s">
        <v>5617</v>
      </c>
      <c r="L735" s="75" t="s">
        <v>5590</v>
      </c>
      <c r="M735" s="75" t="s">
        <v>3444</v>
      </c>
      <c r="N735" s="75" t="s">
        <v>3443</v>
      </c>
      <c r="O735" s="75">
        <v>0</v>
      </c>
      <c r="P735" s="75">
        <v>0</v>
      </c>
      <c r="Q735" s="75">
        <v>91001</v>
      </c>
      <c r="R735" s="75" t="s">
        <v>2579</v>
      </c>
      <c r="S735" s="177">
        <v>38736</v>
      </c>
      <c r="T735" s="182">
        <v>7273</v>
      </c>
      <c r="U735" s="182"/>
      <c r="V735" s="181">
        <v>4893746</v>
      </c>
      <c r="W735" s="181">
        <v>29504406</v>
      </c>
      <c r="X735" s="178">
        <v>44408</v>
      </c>
      <c r="Y735" s="87" t="s">
        <v>7151</v>
      </c>
      <c r="Z735" s="87" t="s">
        <v>7152</v>
      </c>
      <c r="AA735" s="182" t="s">
        <v>7345</v>
      </c>
    </row>
    <row r="736" spans="1:27" ht="15.75" customHeight="1" x14ac:dyDescent="0.2">
      <c r="A736" s="75" t="s">
        <v>3556</v>
      </c>
      <c r="B736" s="75">
        <v>691105008</v>
      </c>
      <c r="C736" s="75" t="s">
        <v>2558</v>
      </c>
      <c r="D736" s="75" t="s">
        <v>2575</v>
      </c>
      <c r="E736" s="75" t="s">
        <v>26</v>
      </c>
      <c r="F736" s="75" t="s">
        <v>2576</v>
      </c>
      <c r="G736" s="75" t="s">
        <v>28</v>
      </c>
      <c r="H736" s="75">
        <v>0</v>
      </c>
      <c r="I736" s="75">
        <v>0</v>
      </c>
      <c r="J736" s="75" t="s">
        <v>3557</v>
      </c>
      <c r="K736" s="75" t="s">
        <v>3558</v>
      </c>
      <c r="L736" s="75" t="s">
        <v>5593</v>
      </c>
      <c r="M736" s="75" t="s">
        <v>3560</v>
      </c>
      <c r="N736" s="75" t="s">
        <v>3559</v>
      </c>
      <c r="O736" s="75">
        <v>0</v>
      </c>
      <c r="P736" s="75">
        <v>0</v>
      </c>
      <c r="Q736" s="75">
        <v>91001</v>
      </c>
      <c r="R736" s="75" t="s">
        <v>2579</v>
      </c>
      <c r="S736" s="177">
        <v>38736</v>
      </c>
      <c r="T736" s="182">
        <v>7275</v>
      </c>
      <c r="U736" s="182"/>
      <c r="V736" s="181">
        <v>5008220</v>
      </c>
      <c r="W736" s="181">
        <v>30138837</v>
      </c>
      <c r="X736" s="178">
        <v>44408</v>
      </c>
      <c r="Y736" s="87" t="s">
        <v>7151</v>
      </c>
      <c r="Z736" s="87" t="s">
        <v>7152</v>
      </c>
      <c r="AA736" s="182" t="s">
        <v>7266</v>
      </c>
    </row>
    <row r="737" spans="1:27" ht="15.75" customHeight="1" x14ac:dyDescent="0.2">
      <c r="A737" s="75" t="s">
        <v>3190</v>
      </c>
      <c r="B737" s="75">
        <v>691101002</v>
      </c>
      <c r="C737" s="75" t="s">
        <v>2558</v>
      </c>
      <c r="D737" s="75" t="s">
        <v>2575</v>
      </c>
      <c r="E737" s="75" t="s">
        <v>26</v>
      </c>
      <c r="F737" s="75" t="s">
        <v>2576</v>
      </c>
      <c r="G737" s="75" t="s">
        <v>28</v>
      </c>
      <c r="H737" s="75">
        <v>0</v>
      </c>
      <c r="I737" s="75">
        <v>0</v>
      </c>
      <c r="J737" s="75" t="s">
        <v>3191</v>
      </c>
      <c r="K737" s="75" t="s">
        <v>3192</v>
      </c>
      <c r="L737" s="75" t="s">
        <v>5593</v>
      </c>
      <c r="M737" s="75" t="s">
        <v>3194</v>
      </c>
      <c r="N737" s="75" t="s">
        <v>3193</v>
      </c>
      <c r="O737" s="75">
        <v>0</v>
      </c>
      <c r="P737" s="75">
        <v>0</v>
      </c>
      <c r="Q737" s="75">
        <v>91001</v>
      </c>
      <c r="R737" s="75" t="s">
        <v>2579</v>
      </c>
      <c r="S737" s="177">
        <v>38736</v>
      </c>
      <c r="T737" s="182">
        <v>7276</v>
      </c>
      <c r="U737" s="182"/>
      <c r="V737" s="181">
        <v>143092</v>
      </c>
      <c r="W737" s="181">
        <v>21731392</v>
      </c>
      <c r="X737" s="178">
        <v>44408</v>
      </c>
      <c r="Y737" s="87" t="s">
        <v>7151</v>
      </c>
      <c r="Z737" s="87" t="s">
        <v>7152</v>
      </c>
      <c r="AA737" s="182" t="s">
        <v>7291</v>
      </c>
    </row>
    <row r="738" spans="1:27" ht="15.75" customHeight="1" x14ac:dyDescent="0.2">
      <c r="A738" s="75" t="s">
        <v>2887</v>
      </c>
      <c r="B738" s="75">
        <v>690730006</v>
      </c>
      <c r="C738" s="75" t="s">
        <v>2558</v>
      </c>
      <c r="D738" s="75" t="s">
        <v>2575</v>
      </c>
      <c r="E738" s="75" t="s">
        <v>26</v>
      </c>
      <c r="F738" s="75" t="s">
        <v>2576</v>
      </c>
      <c r="G738" s="75" t="s">
        <v>28</v>
      </c>
      <c r="H738" s="75">
        <v>0</v>
      </c>
      <c r="I738" s="75">
        <v>0</v>
      </c>
      <c r="J738" s="75" t="s">
        <v>2888</v>
      </c>
      <c r="K738" s="75" t="s">
        <v>2889</v>
      </c>
      <c r="L738" s="75" t="s">
        <v>47</v>
      </c>
      <c r="M738" s="75" t="s">
        <v>2891</v>
      </c>
      <c r="N738" s="75" t="s">
        <v>2890</v>
      </c>
      <c r="O738" s="75">
        <v>0</v>
      </c>
      <c r="P738" s="75">
        <v>0</v>
      </c>
      <c r="Q738" s="75">
        <v>91001</v>
      </c>
      <c r="R738" s="75" t="s">
        <v>2591</v>
      </c>
      <c r="S738" s="177">
        <v>38737</v>
      </c>
      <c r="T738" s="182">
        <v>7279</v>
      </c>
      <c r="U738" s="182"/>
      <c r="V738" s="181">
        <v>4292760</v>
      </c>
      <c r="W738" s="181">
        <v>25881060</v>
      </c>
      <c r="X738" s="178">
        <v>44408</v>
      </c>
      <c r="Y738" s="87" t="s">
        <v>7151</v>
      </c>
      <c r="Z738" s="87" t="s">
        <v>7152</v>
      </c>
      <c r="AA738" s="182" t="s">
        <v>7346</v>
      </c>
    </row>
    <row r="739" spans="1:27" ht="15.75" customHeight="1" x14ac:dyDescent="0.2">
      <c r="A739" s="75" t="s">
        <v>3670</v>
      </c>
      <c r="B739" s="75">
        <v>690205009</v>
      </c>
      <c r="C739" s="75" t="s">
        <v>2558</v>
      </c>
      <c r="D739" s="75" t="s">
        <v>2575</v>
      </c>
      <c r="E739" s="75" t="s">
        <v>26</v>
      </c>
      <c r="F739" s="75" t="s">
        <v>2576</v>
      </c>
      <c r="G739" s="75" t="s">
        <v>28</v>
      </c>
      <c r="H739" s="75">
        <v>0</v>
      </c>
      <c r="I739" s="75">
        <v>0</v>
      </c>
      <c r="J739" s="75" t="s">
        <v>3671</v>
      </c>
      <c r="K739" s="75" t="s">
        <v>3672</v>
      </c>
      <c r="L739" s="75" t="s">
        <v>810</v>
      </c>
      <c r="M739" s="75" t="s">
        <v>3673</v>
      </c>
      <c r="N739" s="75" t="s">
        <v>5729</v>
      </c>
      <c r="O739" s="75" t="s">
        <v>5730</v>
      </c>
      <c r="P739" s="75">
        <v>0</v>
      </c>
      <c r="Q739" s="75">
        <v>91001</v>
      </c>
      <c r="R739" s="75" t="s">
        <v>2579</v>
      </c>
      <c r="S739" s="177">
        <v>38737</v>
      </c>
      <c r="T739" s="182">
        <v>7280</v>
      </c>
      <c r="U739" s="182"/>
      <c r="V739" s="181">
        <v>5580588</v>
      </c>
      <c r="W739" s="181">
        <v>33645378</v>
      </c>
      <c r="X739" s="178">
        <v>44408</v>
      </c>
      <c r="Y739" s="87" t="s">
        <v>7151</v>
      </c>
      <c r="Z739" s="87" t="s">
        <v>7152</v>
      </c>
      <c r="AA739" s="182" t="s">
        <v>7251</v>
      </c>
    </row>
    <row r="740" spans="1:27" ht="15.75" customHeight="1" x14ac:dyDescent="0.2">
      <c r="A740" s="75" t="s">
        <v>3071</v>
      </c>
      <c r="B740" s="75">
        <v>691603008</v>
      </c>
      <c r="C740" s="75" t="s">
        <v>2558</v>
      </c>
      <c r="D740" s="75" t="s">
        <v>2575</v>
      </c>
      <c r="E740" s="75" t="s">
        <v>26</v>
      </c>
      <c r="F740" s="75" t="s">
        <v>2576</v>
      </c>
      <c r="G740" s="75" t="s">
        <v>28</v>
      </c>
      <c r="H740" s="75">
        <v>0</v>
      </c>
      <c r="I740" s="75">
        <v>0</v>
      </c>
      <c r="J740" s="75" t="s">
        <v>3072</v>
      </c>
      <c r="K740" s="75" t="s">
        <v>3073</v>
      </c>
      <c r="L740" s="75" t="s">
        <v>313</v>
      </c>
      <c r="M740" s="75" t="s">
        <v>3074</v>
      </c>
      <c r="N740" s="75" t="s">
        <v>5859</v>
      </c>
      <c r="O740" s="75" t="s">
        <v>5860</v>
      </c>
      <c r="P740" s="75">
        <v>0</v>
      </c>
      <c r="Q740" s="75">
        <v>91001</v>
      </c>
      <c r="R740" s="75" t="s">
        <v>2579</v>
      </c>
      <c r="S740" s="177">
        <v>38737</v>
      </c>
      <c r="T740" s="182">
        <v>7282</v>
      </c>
      <c r="U740" s="182"/>
      <c r="V740" s="181">
        <v>5677891</v>
      </c>
      <c r="W740" s="181">
        <v>34232018</v>
      </c>
      <c r="X740" s="178">
        <v>44408</v>
      </c>
      <c r="Y740" s="87" t="s">
        <v>7151</v>
      </c>
      <c r="Z740" s="87" t="s">
        <v>7152</v>
      </c>
      <c r="AA740" s="182" t="s">
        <v>7259</v>
      </c>
    </row>
    <row r="741" spans="1:27" ht="15.75" customHeight="1" x14ac:dyDescent="0.2">
      <c r="A741" s="75" t="s">
        <v>8239</v>
      </c>
      <c r="B741" s="75" t="s">
        <v>7112</v>
      </c>
      <c r="C741" s="75" t="s">
        <v>2558</v>
      </c>
      <c r="D741" s="75" t="s">
        <v>567</v>
      </c>
      <c r="E741" s="75" t="s">
        <v>26</v>
      </c>
      <c r="F741" s="75" t="s">
        <v>568</v>
      </c>
      <c r="G741" s="75" t="s">
        <v>28</v>
      </c>
      <c r="H741" s="75">
        <v>0</v>
      </c>
      <c r="I741" s="75">
        <v>0</v>
      </c>
      <c r="J741" s="75" t="s">
        <v>2953</v>
      </c>
      <c r="K741" s="75" t="s">
        <v>2954</v>
      </c>
      <c r="L741" s="75" t="s">
        <v>313</v>
      </c>
      <c r="M741" s="75" t="s">
        <v>2956</v>
      </c>
      <c r="N741" s="75" t="s">
        <v>2955</v>
      </c>
      <c r="O741" s="75">
        <v>0</v>
      </c>
      <c r="P741" s="75">
        <v>0</v>
      </c>
      <c r="Q741" s="75">
        <v>91001</v>
      </c>
      <c r="R741" s="75" t="s">
        <v>2957</v>
      </c>
      <c r="S741" s="177">
        <v>38737</v>
      </c>
      <c r="T741" s="182">
        <v>7283</v>
      </c>
      <c r="U741" s="182"/>
      <c r="V741" s="181">
        <v>0</v>
      </c>
      <c r="W741" s="181">
        <v>28712440</v>
      </c>
      <c r="X741" s="178">
        <v>44408</v>
      </c>
      <c r="Y741" s="87" t="s">
        <v>7151</v>
      </c>
      <c r="Z741" s="87" t="s">
        <v>7152</v>
      </c>
      <c r="AA741" s="182" t="s">
        <v>7212</v>
      </c>
    </row>
    <row r="742" spans="1:27" ht="15.75" customHeight="1" x14ac:dyDescent="0.2">
      <c r="A742" s="75" t="s">
        <v>3295</v>
      </c>
      <c r="B742" s="75">
        <v>691505006</v>
      </c>
      <c r="C742" s="75" t="s">
        <v>2558</v>
      </c>
      <c r="D742" s="75" t="s">
        <v>2586</v>
      </c>
      <c r="E742" s="75" t="s">
        <v>1529</v>
      </c>
      <c r="F742" s="75" t="s">
        <v>3296</v>
      </c>
      <c r="G742" s="75" t="s">
        <v>28</v>
      </c>
      <c r="H742" s="75">
        <v>0</v>
      </c>
      <c r="I742" s="75">
        <v>0</v>
      </c>
      <c r="J742" s="75" t="s">
        <v>3297</v>
      </c>
      <c r="K742" s="75" t="s">
        <v>3298</v>
      </c>
      <c r="L742" s="75" t="s">
        <v>313</v>
      </c>
      <c r="M742" s="75" t="s">
        <v>3299</v>
      </c>
      <c r="N742" s="75" t="s">
        <v>6137</v>
      </c>
      <c r="O742" s="75" t="s">
        <v>6136</v>
      </c>
      <c r="P742" s="75">
        <v>0</v>
      </c>
      <c r="Q742" s="75">
        <v>91001</v>
      </c>
      <c r="R742" s="75" t="s">
        <v>2579</v>
      </c>
      <c r="S742" s="177">
        <v>38737</v>
      </c>
      <c r="T742" s="182">
        <v>7284</v>
      </c>
      <c r="U742" s="182"/>
      <c r="V742" s="181">
        <v>0</v>
      </c>
      <c r="W742" s="181">
        <v>23790309</v>
      </c>
      <c r="X742" s="178">
        <v>44408</v>
      </c>
      <c r="Y742" s="87" t="s">
        <v>7151</v>
      </c>
      <c r="Z742" s="87" t="s">
        <v>7152</v>
      </c>
      <c r="AA742" s="182" t="s">
        <v>7290</v>
      </c>
    </row>
    <row r="743" spans="1:27" ht="15.75" customHeight="1" x14ac:dyDescent="0.2">
      <c r="A743" s="75" t="s">
        <v>8585</v>
      </c>
      <c r="B743" s="75" t="s">
        <v>7104</v>
      </c>
      <c r="C743" s="75" t="s">
        <v>2558</v>
      </c>
      <c r="D743" s="75" t="s">
        <v>2575</v>
      </c>
      <c r="E743" s="75" t="s">
        <v>26</v>
      </c>
      <c r="F743" s="75" t="s">
        <v>2576</v>
      </c>
      <c r="G743" s="75" t="s">
        <v>28</v>
      </c>
      <c r="H743" s="75">
        <v>0</v>
      </c>
      <c r="I743" s="75">
        <v>0</v>
      </c>
      <c r="J743" s="75" t="s">
        <v>2801</v>
      </c>
      <c r="K743" s="75" t="s">
        <v>2803</v>
      </c>
      <c r="L743" s="75" t="s">
        <v>313</v>
      </c>
      <c r="M743" s="75" t="s">
        <v>999</v>
      </c>
      <c r="N743" s="75" t="s">
        <v>2802</v>
      </c>
      <c r="O743" s="75">
        <v>0</v>
      </c>
      <c r="P743" s="75">
        <v>0</v>
      </c>
      <c r="Q743" s="75">
        <v>91001</v>
      </c>
      <c r="R743" s="75" t="s">
        <v>2579</v>
      </c>
      <c r="S743" s="177">
        <v>38737</v>
      </c>
      <c r="T743" s="182">
        <v>7285</v>
      </c>
      <c r="U743" s="182"/>
      <c r="V743" s="181">
        <v>8798219</v>
      </c>
      <c r="W743" s="181">
        <v>47440710</v>
      </c>
      <c r="X743" s="178">
        <v>44408</v>
      </c>
      <c r="Y743" s="87" t="s">
        <v>7151</v>
      </c>
      <c r="Z743" s="87" t="s">
        <v>7152</v>
      </c>
      <c r="AA743" s="182" t="s">
        <v>149</v>
      </c>
    </row>
    <row r="744" spans="1:27" ht="15.75" customHeight="1" x14ac:dyDescent="0.2">
      <c r="A744" s="75" t="s">
        <v>2592</v>
      </c>
      <c r="B744" s="75">
        <v>692301005</v>
      </c>
      <c r="C744" s="75" t="s">
        <v>2558</v>
      </c>
      <c r="D744" s="75" t="s">
        <v>2575</v>
      </c>
      <c r="E744" s="75" t="s">
        <v>26</v>
      </c>
      <c r="F744" s="75" t="s">
        <v>2576</v>
      </c>
      <c r="G744" s="75" t="s">
        <v>28</v>
      </c>
      <c r="H744" s="75">
        <v>0</v>
      </c>
      <c r="I744" s="75">
        <v>0</v>
      </c>
      <c r="J744" s="75" t="s">
        <v>8015</v>
      </c>
      <c r="K744" s="75" t="s">
        <v>2593</v>
      </c>
      <c r="L744" s="75" t="s">
        <v>5588</v>
      </c>
      <c r="M744" s="75" t="s">
        <v>2595</v>
      </c>
      <c r="N744" s="75" t="s">
        <v>2594</v>
      </c>
      <c r="O744" s="75">
        <v>0</v>
      </c>
      <c r="P744" s="75">
        <v>0</v>
      </c>
      <c r="Q744" s="75">
        <v>91001</v>
      </c>
      <c r="R744" s="75" t="s">
        <v>2596</v>
      </c>
      <c r="S744" s="177">
        <v>38737</v>
      </c>
      <c r="T744" s="182">
        <v>7286</v>
      </c>
      <c r="U744" s="182"/>
      <c r="V744" s="181">
        <v>6410521</v>
      </c>
      <c r="W744" s="181">
        <v>38649051</v>
      </c>
      <c r="X744" s="178">
        <v>44408</v>
      </c>
      <c r="Y744" s="87" t="s">
        <v>7151</v>
      </c>
      <c r="Z744" s="87" t="s">
        <v>7152</v>
      </c>
      <c r="AA744" s="182" t="s">
        <v>7177</v>
      </c>
    </row>
    <row r="745" spans="1:27" ht="15.75" customHeight="1" x14ac:dyDescent="0.2">
      <c r="A745" s="75" t="s">
        <v>3287</v>
      </c>
      <c r="B745" s="75" t="s">
        <v>7114</v>
      </c>
      <c r="C745" s="75" t="s">
        <v>2558</v>
      </c>
      <c r="D745" s="75" t="s">
        <v>2586</v>
      </c>
      <c r="E745" s="75" t="s">
        <v>1529</v>
      </c>
      <c r="F745" s="75" t="s">
        <v>2587</v>
      </c>
      <c r="G745" s="75" t="s">
        <v>28</v>
      </c>
      <c r="H745" s="75">
        <v>0</v>
      </c>
      <c r="I745" s="75">
        <v>0</v>
      </c>
      <c r="J745" s="75" t="s">
        <v>3288</v>
      </c>
      <c r="K745" s="75" t="s">
        <v>3289</v>
      </c>
      <c r="L745" s="75" t="s">
        <v>5593</v>
      </c>
      <c r="M745" s="75" t="s">
        <v>3291</v>
      </c>
      <c r="N745" s="75" t="s">
        <v>3290</v>
      </c>
      <c r="O745" s="75">
        <v>0</v>
      </c>
      <c r="P745" s="75">
        <v>0</v>
      </c>
      <c r="Q745" s="75">
        <v>91001</v>
      </c>
      <c r="R745" s="75" t="s">
        <v>2579</v>
      </c>
      <c r="S745" s="177">
        <v>38743</v>
      </c>
      <c r="T745" s="182">
        <v>7288</v>
      </c>
      <c r="U745" s="182"/>
      <c r="V745" s="181">
        <v>6439140</v>
      </c>
      <c r="W745" s="181">
        <v>38821590</v>
      </c>
      <c r="X745" s="178">
        <v>44408</v>
      </c>
      <c r="Y745" s="87" t="s">
        <v>7151</v>
      </c>
      <c r="Z745" s="87" t="s">
        <v>7152</v>
      </c>
      <c r="AA745" s="182" t="s">
        <v>7265</v>
      </c>
    </row>
    <row r="746" spans="1:27" ht="15.75" customHeight="1" x14ac:dyDescent="0.2">
      <c r="A746" s="75" t="s">
        <v>2904</v>
      </c>
      <c r="B746" s="75">
        <v>691507009</v>
      </c>
      <c r="C746" s="75" t="s">
        <v>2558</v>
      </c>
      <c r="D746" s="75" t="s">
        <v>2575</v>
      </c>
      <c r="E746" s="75" t="s">
        <v>26</v>
      </c>
      <c r="F746" s="75" t="s">
        <v>2576</v>
      </c>
      <c r="G746" s="75" t="s">
        <v>28</v>
      </c>
      <c r="H746" s="75">
        <v>0</v>
      </c>
      <c r="I746" s="75">
        <v>0</v>
      </c>
      <c r="J746" s="75" t="s">
        <v>2905</v>
      </c>
      <c r="K746" s="75" t="s">
        <v>2907</v>
      </c>
      <c r="L746" s="75" t="s">
        <v>313</v>
      </c>
      <c r="M746" s="75" t="s">
        <v>2909</v>
      </c>
      <c r="N746" s="75" t="s">
        <v>2908</v>
      </c>
      <c r="O746" s="75" t="s">
        <v>2906</v>
      </c>
      <c r="P746" s="75">
        <v>0</v>
      </c>
      <c r="Q746" s="75">
        <v>91001</v>
      </c>
      <c r="R746" s="75" t="s">
        <v>2591</v>
      </c>
      <c r="S746" s="177">
        <v>38744</v>
      </c>
      <c r="T746" s="182">
        <v>7290</v>
      </c>
      <c r="U746" s="182"/>
      <c r="V746" s="181">
        <v>4078122</v>
      </c>
      <c r="W746" s="181">
        <v>24587007</v>
      </c>
      <c r="X746" s="178">
        <v>44408</v>
      </c>
      <c r="Y746" s="87" t="s">
        <v>7151</v>
      </c>
      <c r="Z746" s="87" t="s">
        <v>7152</v>
      </c>
      <c r="AA746" s="182" t="s">
        <v>7347</v>
      </c>
    </row>
    <row r="747" spans="1:27" ht="15.75" customHeight="1" x14ac:dyDescent="0.2">
      <c r="A747" s="75" t="s">
        <v>3747</v>
      </c>
      <c r="B747" s="75" t="s">
        <v>7121</v>
      </c>
      <c r="C747" s="75" t="s">
        <v>2558</v>
      </c>
      <c r="D747" s="75" t="s">
        <v>2586</v>
      </c>
      <c r="E747" s="75" t="s">
        <v>1529</v>
      </c>
      <c r="F747" s="75" t="s">
        <v>2587</v>
      </c>
      <c r="G747" s="75" t="s">
        <v>28</v>
      </c>
      <c r="H747" s="75">
        <v>0</v>
      </c>
      <c r="I747" s="75">
        <v>0</v>
      </c>
      <c r="J747" s="75" t="s">
        <v>3748</v>
      </c>
      <c r="K747" s="75" t="s">
        <v>3749</v>
      </c>
      <c r="L747" s="75" t="s">
        <v>48</v>
      </c>
      <c r="M747" s="75" t="s">
        <v>1521</v>
      </c>
      <c r="N747" s="75">
        <v>0</v>
      </c>
      <c r="O747" s="75">
        <v>0</v>
      </c>
      <c r="P747" s="75">
        <v>0</v>
      </c>
      <c r="Q747" s="75">
        <v>91001</v>
      </c>
      <c r="R747" s="75" t="s">
        <v>3750</v>
      </c>
      <c r="S747" s="177">
        <v>38737</v>
      </c>
      <c r="T747" s="182">
        <v>7291</v>
      </c>
      <c r="U747" s="182"/>
      <c r="V747" s="181">
        <v>5056870</v>
      </c>
      <c r="W747" s="181">
        <v>30487886</v>
      </c>
      <c r="X747" s="178">
        <v>44408</v>
      </c>
      <c r="Y747" s="87" t="s">
        <v>7151</v>
      </c>
      <c r="Z747" s="87" t="s">
        <v>7152</v>
      </c>
      <c r="AA747" s="182" t="s">
        <v>7256</v>
      </c>
    </row>
    <row r="748" spans="1:27" ht="15.75" customHeight="1" x14ac:dyDescent="0.2">
      <c r="A748" s="75" t="s">
        <v>8827</v>
      </c>
      <c r="B748" s="75">
        <v>690405008</v>
      </c>
      <c r="C748" s="75" t="s">
        <v>2558</v>
      </c>
      <c r="D748" s="75" t="s">
        <v>2586</v>
      </c>
      <c r="E748" s="75" t="s">
        <v>1529</v>
      </c>
      <c r="F748" s="75" t="s">
        <v>2587</v>
      </c>
      <c r="G748" s="75" t="s">
        <v>28</v>
      </c>
      <c r="H748" s="75">
        <v>0</v>
      </c>
      <c r="I748" s="75">
        <v>0</v>
      </c>
      <c r="J748" s="75" t="s">
        <v>3728</v>
      </c>
      <c r="K748" s="75" t="s">
        <v>3729</v>
      </c>
      <c r="L748" s="75" t="s">
        <v>5591</v>
      </c>
      <c r="M748" s="75" t="s">
        <v>3730</v>
      </c>
      <c r="N748" s="75">
        <v>0</v>
      </c>
      <c r="O748" s="75" t="s">
        <v>6606</v>
      </c>
      <c r="P748" s="75">
        <v>0</v>
      </c>
      <c r="Q748" s="75">
        <v>91001</v>
      </c>
      <c r="R748" s="75" t="s">
        <v>2744</v>
      </c>
      <c r="S748" s="177">
        <v>38737</v>
      </c>
      <c r="T748" s="182">
        <v>7292</v>
      </c>
      <c r="U748" s="182"/>
      <c r="V748" s="181">
        <v>5056870</v>
      </c>
      <c r="W748" s="181">
        <v>30487886</v>
      </c>
      <c r="X748" s="178">
        <v>44408</v>
      </c>
      <c r="Y748" s="87" t="s">
        <v>7151</v>
      </c>
      <c r="Z748" s="87" t="s">
        <v>7152</v>
      </c>
      <c r="AA748" s="182" t="s">
        <v>8192</v>
      </c>
    </row>
    <row r="749" spans="1:27" ht="15.75" customHeight="1" x14ac:dyDescent="0.2">
      <c r="A749" s="75" t="s">
        <v>3683</v>
      </c>
      <c r="B749" s="75">
        <v>692521005</v>
      </c>
      <c r="C749" s="75" t="s">
        <v>2558</v>
      </c>
      <c r="D749" s="75" t="s">
        <v>567</v>
      </c>
      <c r="E749" s="75" t="s">
        <v>26</v>
      </c>
      <c r="F749" s="75" t="s">
        <v>568</v>
      </c>
      <c r="G749" s="75" t="s">
        <v>28</v>
      </c>
      <c r="H749" s="75">
        <v>0</v>
      </c>
      <c r="I749" s="75">
        <v>0</v>
      </c>
      <c r="J749" s="75" t="s">
        <v>5720</v>
      </c>
      <c r="K749" s="75" t="s">
        <v>3685</v>
      </c>
      <c r="L749" s="75" t="s">
        <v>48</v>
      </c>
      <c r="M749" s="75" t="s">
        <v>3684</v>
      </c>
      <c r="N749" s="75" t="s">
        <v>5721</v>
      </c>
      <c r="O749" s="75" t="s">
        <v>5722</v>
      </c>
      <c r="P749" s="75">
        <v>0</v>
      </c>
      <c r="Q749" s="75">
        <v>91001</v>
      </c>
      <c r="R749" s="75" t="s">
        <v>3686</v>
      </c>
      <c r="S749" s="177">
        <v>38755</v>
      </c>
      <c r="T749" s="182">
        <v>7296</v>
      </c>
      <c r="U749" s="182"/>
      <c r="V749" s="181">
        <v>5709371</v>
      </c>
      <c r="W749" s="181">
        <v>34421811</v>
      </c>
      <c r="X749" s="178">
        <v>44408</v>
      </c>
      <c r="Y749" s="87" t="s">
        <v>7151</v>
      </c>
      <c r="Z749" s="87" t="s">
        <v>7152</v>
      </c>
      <c r="AA749" s="182" t="s">
        <v>7348</v>
      </c>
    </row>
    <row r="750" spans="1:27" ht="15.75" customHeight="1" x14ac:dyDescent="0.2">
      <c r="A750" s="75" t="s">
        <v>8263</v>
      </c>
      <c r="B750" s="75">
        <v>691810003</v>
      </c>
      <c r="C750" s="75" t="s">
        <v>2558</v>
      </c>
      <c r="D750" s="75" t="s">
        <v>2575</v>
      </c>
      <c r="E750" s="75" t="s">
        <v>26</v>
      </c>
      <c r="F750" s="75" t="s">
        <v>2576</v>
      </c>
      <c r="G750" s="75" t="s">
        <v>28</v>
      </c>
      <c r="H750" s="75">
        <v>0</v>
      </c>
      <c r="I750" s="75">
        <v>0</v>
      </c>
      <c r="J750" s="75" t="s">
        <v>2848</v>
      </c>
      <c r="K750" s="75" t="s">
        <v>2849</v>
      </c>
      <c r="L750" s="75" t="s">
        <v>48</v>
      </c>
      <c r="M750" s="75" t="s">
        <v>2851</v>
      </c>
      <c r="N750" s="75" t="s">
        <v>2850</v>
      </c>
      <c r="O750" s="75" t="s">
        <v>5750</v>
      </c>
      <c r="P750" s="75" t="s">
        <v>5751</v>
      </c>
      <c r="Q750" s="75">
        <v>91001</v>
      </c>
      <c r="R750" s="75" t="s">
        <v>2579</v>
      </c>
      <c r="S750" s="177">
        <v>38755</v>
      </c>
      <c r="T750" s="182">
        <v>7297</v>
      </c>
      <c r="U750" s="182"/>
      <c r="V750" s="181">
        <v>5709371</v>
      </c>
      <c r="W750" s="181">
        <v>39965597</v>
      </c>
      <c r="X750" s="178">
        <v>44408</v>
      </c>
      <c r="Y750" s="87" t="s">
        <v>7151</v>
      </c>
      <c r="Z750" s="87" t="s">
        <v>7152</v>
      </c>
      <c r="AA750" s="182" t="s">
        <v>7321</v>
      </c>
    </row>
    <row r="751" spans="1:27" ht="15.75" customHeight="1" x14ac:dyDescent="0.2">
      <c r="A751" s="75" t="s">
        <v>2739</v>
      </c>
      <c r="B751" s="75">
        <v>692404009</v>
      </c>
      <c r="C751" s="75" t="s">
        <v>2558</v>
      </c>
      <c r="D751" s="75" t="s">
        <v>2575</v>
      </c>
      <c r="E751" s="75" t="s">
        <v>26</v>
      </c>
      <c r="F751" s="75" t="s">
        <v>2576</v>
      </c>
      <c r="G751" s="75" t="s">
        <v>28</v>
      </c>
      <c r="H751" s="75">
        <v>0</v>
      </c>
      <c r="I751" s="75">
        <v>0</v>
      </c>
      <c r="J751" s="75" t="s">
        <v>2740</v>
      </c>
      <c r="K751" s="75" t="s">
        <v>2741</v>
      </c>
      <c r="L751" s="75" t="s">
        <v>5588</v>
      </c>
      <c r="M751" s="75" t="s">
        <v>2743</v>
      </c>
      <c r="N751" s="75" t="s">
        <v>2742</v>
      </c>
      <c r="O751" s="75">
        <v>0</v>
      </c>
      <c r="P751" s="75">
        <v>0</v>
      </c>
      <c r="Q751" s="75">
        <v>91001</v>
      </c>
      <c r="R751" s="75" t="s">
        <v>2744</v>
      </c>
      <c r="S751" s="177">
        <v>38737</v>
      </c>
      <c r="T751" s="182">
        <v>7299</v>
      </c>
      <c r="U751" s="182"/>
      <c r="V751" s="181">
        <v>5265786</v>
      </c>
      <c r="W751" s="181">
        <v>31747436</v>
      </c>
      <c r="X751" s="178">
        <v>44408</v>
      </c>
      <c r="Y751" s="87" t="s">
        <v>7151</v>
      </c>
      <c r="Z751" s="87" t="s">
        <v>7152</v>
      </c>
      <c r="AA751" s="182" t="s">
        <v>7349</v>
      </c>
    </row>
    <row r="752" spans="1:27" ht="15.75" customHeight="1" x14ac:dyDescent="0.2">
      <c r="A752" s="75" t="s">
        <v>3137</v>
      </c>
      <c r="B752" s="75">
        <v>690604000</v>
      </c>
      <c r="C752" s="75" t="s">
        <v>2558</v>
      </c>
      <c r="D752" s="75" t="s">
        <v>2575</v>
      </c>
      <c r="E752" s="75" t="s">
        <v>26</v>
      </c>
      <c r="F752" s="75" t="s">
        <v>2576</v>
      </c>
      <c r="G752" s="75" t="s">
        <v>28</v>
      </c>
      <c r="H752" s="75">
        <v>0</v>
      </c>
      <c r="I752" s="75">
        <v>0</v>
      </c>
      <c r="J752" s="75" t="s">
        <v>3138</v>
      </c>
      <c r="K752" s="75" t="s">
        <v>3139</v>
      </c>
      <c r="L752" s="75" t="s">
        <v>565</v>
      </c>
      <c r="M752" s="75" t="s">
        <v>3141</v>
      </c>
      <c r="N752" s="75" t="s">
        <v>3140</v>
      </c>
      <c r="O752" s="75">
        <v>0</v>
      </c>
      <c r="P752" s="75">
        <v>0</v>
      </c>
      <c r="Q752" s="75">
        <v>91001</v>
      </c>
      <c r="R752" s="75" t="s">
        <v>2579</v>
      </c>
      <c r="S752" s="177">
        <v>38737</v>
      </c>
      <c r="T752" s="182">
        <v>7300</v>
      </c>
      <c r="U752" s="182"/>
      <c r="V752" s="181">
        <v>0</v>
      </c>
      <c r="W752" s="181">
        <v>17104412</v>
      </c>
      <c r="X752" s="178">
        <v>44408</v>
      </c>
      <c r="Y752" s="87" t="s">
        <v>7151</v>
      </c>
      <c r="Z752" s="87" t="s">
        <v>7152</v>
      </c>
      <c r="AA752" s="182" t="s">
        <v>8180</v>
      </c>
    </row>
    <row r="753" spans="1:27" ht="15.75" customHeight="1" x14ac:dyDescent="0.2">
      <c r="A753" s="75" t="s">
        <v>3328</v>
      </c>
      <c r="B753" s="75">
        <v>690912007</v>
      </c>
      <c r="C753" s="75" t="s">
        <v>2558</v>
      </c>
      <c r="D753" s="75" t="s">
        <v>567</v>
      </c>
      <c r="E753" s="75" t="s">
        <v>26</v>
      </c>
      <c r="F753" s="75" t="s">
        <v>2677</v>
      </c>
      <c r="G753" s="75" t="s">
        <v>28</v>
      </c>
      <c r="H753" s="75">
        <v>0</v>
      </c>
      <c r="I753" s="75">
        <v>0</v>
      </c>
      <c r="J753" s="75" t="s">
        <v>3329</v>
      </c>
      <c r="K753" s="75" t="s">
        <v>3331</v>
      </c>
      <c r="L753" s="75" t="s">
        <v>5592</v>
      </c>
      <c r="M753" s="75" t="s">
        <v>3333</v>
      </c>
      <c r="N753" s="75" t="s">
        <v>3332</v>
      </c>
      <c r="O753" s="75" t="s">
        <v>3330</v>
      </c>
      <c r="P753" s="75">
        <v>0</v>
      </c>
      <c r="Q753" s="75">
        <v>91001</v>
      </c>
      <c r="R753" s="75" t="s">
        <v>2579</v>
      </c>
      <c r="S753" s="177">
        <v>38761</v>
      </c>
      <c r="T753" s="182">
        <v>7302</v>
      </c>
      <c r="U753" s="182"/>
      <c r="V753" s="181">
        <v>10016440</v>
      </c>
      <c r="W753" s="181">
        <v>35202790</v>
      </c>
      <c r="X753" s="178">
        <v>44408</v>
      </c>
      <c r="Y753" s="87" t="s">
        <v>7151</v>
      </c>
      <c r="Z753" s="87" t="s">
        <v>7152</v>
      </c>
      <c r="AA753" s="182" t="s">
        <v>7350</v>
      </c>
    </row>
    <row r="754" spans="1:27" ht="15.75" customHeight="1" x14ac:dyDescent="0.2">
      <c r="A754" s="75" t="s">
        <v>8767</v>
      </c>
      <c r="B754" s="75">
        <v>691607003</v>
      </c>
      <c r="C754" s="75" t="s">
        <v>2558</v>
      </c>
      <c r="D754" s="75" t="s">
        <v>567</v>
      </c>
      <c r="E754" s="75" t="s">
        <v>26</v>
      </c>
      <c r="F754" s="75" t="s">
        <v>568</v>
      </c>
      <c r="G754" s="75" t="s">
        <v>28</v>
      </c>
      <c r="H754" s="75">
        <v>0</v>
      </c>
      <c r="I754" s="75">
        <v>0</v>
      </c>
      <c r="J754" s="75" t="s">
        <v>3693</v>
      </c>
      <c r="K754" s="75" t="s">
        <v>3695</v>
      </c>
      <c r="L754" s="75" t="s">
        <v>313</v>
      </c>
      <c r="M754" s="75" t="s">
        <v>3697</v>
      </c>
      <c r="N754" s="75" t="s">
        <v>3696</v>
      </c>
      <c r="O754" s="75" t="s">
        <v>3694</v>
      </c>
      <c r="P754" s="75">
        <v>0</v>
      </c>
      <c r="Q754" s="75">
        <v>91001</v>
      </c>
      <c r="R754" s="75" t="s">
        <v>2591</v>
      </c>
      <c r="S754" s="177">
        <v>38765</v>
      </c>
      <c r="T754" s="182">
        <v>7303</v>
      </c>
      <c r="U754" s="182"/>
      <c r="V754" s="181">
        <v>4893746</v>
      </c>
      <c r="W754" s="181">
        <v>29504406</v>
      </c>
      <c r="X754" s="178">
        <v>44408</v>
      </c>
      <c r="Y754" s="87" t="s">
        <v>7151</v>
      </c>
      <c r="Z754" s="87" t="s">
        <v>7152</v>
      </c>
      <c r="AA754" s="182" t="s">
        <v>7252</v>
      </c>
    </row>
    <row r="755" spans="1:27" ht="15.75" customHeight="1" x14ac:dyDescent="0.2">
      <c r="A755" s="75" t="s">
        <v>2960</v>
      </c>
      <c r="B755" s="75">
        <v>691506002</v>
      </c>
      <c r="C755" s="75" t="s">
        <v>2558</v>
      </c>
      <c r="D755" s="75" t="s">
        <v>567</v>
      </c>
      <c r="E755" s="75" t="s">
        <v>26</v>
      </c>
      <c r="F755" s="75" t="s">
        <v>568</v>
      </c>
      <c r="G755" s="75" t="s">
        <v>28</v>
      </c>
      <c r="H755" s="75">
        <v>0</v>
      </c>
      <c r="I755" s="75">
        <v>0</v>
      </c>
      <c r="J755" s="75" t="s">
        <v>2961</v>
      </c>
      <c r="K755" s="75" t="s">
        <v>2963</v>
      </c>
      <c r="L755" s="75" t="s">
        <v>313</v>
      </c>
      <c r="M755" s="75" t="s">
        <v>5338</v>
      </c>
      <c r="N755" s="75">
        <v>0</v>
      </c>
      <c r="O755" s="75" t="s">
        <v>2962</v>
      </c>
      <c r="P755" s="75">
        <v>0</v>
      </c>
      <c r="Q755" s="75">
        <v>91001</v>
      </c>
      <c r="R755" s="75" t="s">
        <v>2579</v>
      </c>
      <c r="S755" s="177">
        <v>38768</v>
      </c>
      <c r="T755" s="182">
        <v>7309</v>
      </c>
      <c r="U755" s="182"/>
      <c r="V755" s="181">
        <v>5056871</v>
      </c>
      <c r="W755" s="181">
        <v>30487887</v>
      </c>
      <c r="X755" s="178">
        <v>44408</v>
      </c>
      <c r="Y755" s="87" t="s">
        <v>7151</v>
      </c>
      <c r="Z755" s="87" t="s">
        <v>7152</v>
      </c>
      <c r="AA755" s="182" t="s">
        <v>7285</v>
      </c>
    </row>
    <row r="756" spans="1:27" ht="15.75" customHeight="1" x14ac:dyDescent="0.2">
      <c r="A756" s="75" t="s">
        <v>3002</v>
      </c>
      <c r="B756" s="75">
        <v>690603004</v>
      </c>
      <c r="C756" s="75" t="s">
        <v>2558</v>
      </c>
      <c r="D756" s="75" t="s">
        <v>2575</v>
      </c>
      <c r="E756" s="75" t="s">
        <v>26</v>
      </c>
      <c r="F756" s="75" t="s">
        <v>2576</v>
      </c>
      <c r="G756" s="75" t="s">
        <v>28</v>
      </c>
      <c r="H756" s="75">
        <v>0</v>
      </c>
      <c r="I756" s="75">
        <v>0</v>
      </c>
      <c r="J756" s="75" t="s">
        <v>3003</v>
      </c>
      <c r="K756" s="75" t="s">
        <v>3004</v>
      </c>
      <c r="L756" s="75" t="s">
        <v>565</v>
      </c>
      <c r="M756" s="75" t="s">
        <v>3006</v>
      </c>
      <c r="N756" s="75" t="s">
        <v>3005</v>
      </c>
      <c r="O756" s="75">
        <v>0</v>
      </c>
      <c r="P756" s="75">
        <v>0</v>
      </c>
      <c r="Q756" s="75">
        <v>91001</v>
      </c>
      <c r="R756" s="75" t="s">
        <v>2579</v>
      </c>
      <c r="S756" s="177">
        <v>38786</v>
      </c>
      <c r="T756" s="182">
        <v>7311</v>
      </c>
      <c r="U756" s="182" t="s">
        <v>7952</v>
      </c>
      <c r="V756" s="181">
        <v>5008219</v>
      </c>
      <c r="W756" s="181">
        <v>30194569</v>
      </c>
      <c r="X756" s="178">
        <v>44408</v>
      </c>
      <c r="Y756" s="87" t="s">
        <v>7151</v>
      </c>
      <c r="Z756" s="87" t="s">
        <v>7152</v>
      </c>
      <c r="AA756" s="182" t="s">
        <v>7156</v>
      </c>
    </row>
    <row r="757" spans="1:27" ht="15.75" customHeight="1" x14ac:dyDescent="0.2">
      <c r="A757" s="75" t="s">
        <v>2687</v>
      </c>
      <c r="B757" s="75">
        <v>690736004</v>
      </c>
      <c r="C757" s="75" t="s">
        <v>2558</v>
      </c>
      <c r="D757" s="75" t="s">
        <v>2586</v>
      </c>
      <c r="E757" s="75" t="s">
        <v>1529</v>
      </c>
      <c r="F757" s="75" t="s">
        <v>2587</v>
      </c>
      <c r="G757" s="75" t="s">
        <v>28</v>
      </c>
      <c r="H757" s="75">
        <v>0</v>
      </c>
      <c r="I757" s="75">
        <v>0</v>
      </c>
      <c r="J757" s="75" t="s">
        <v>2688</v>
      </c>
      <c r="K757" s="75" t="s">
        <v>2690</v>
      </c>
      <c r="L757" s="75" t="s">
        <v>565</v>
      </c>
      <c r="M757" s="75" t="s">
        <v>4418</v>
      </c>
      <c r="N757" s="75" t="s">
        <v>2691</v>
      </c>
      <c r="O757" s="75" t="s">
        <v>2689</v>
      </c>
      <c r="P757" s="75">
        <v>0</v>
      </c>
      <c r="Q757" s="75">
        <v>91001</v>
      </c>
      <c r="R757" s="75" t="s">
        <v>2579</v>
      </c>
      <c r="S757" s="177">
        <v>38786</v>
      </c>
      <c r="T757" s="182">
        <v>7312</v>
      </c>
      <c r="U757" s="182" t="s">
        <v>7952</v>
      </c>
      <c r="V757" s="181">
        <v>0</v>
      </c>
      <c r="W757" s="181">
        <v>20868690</v>
      </c>
      <c r="X757" s="178">
        <v>44408</v>
      </c>
      <c r="Y757" s="87" t="s">
        <v>7151</v>
      </c>
      <c r="Z757" s="87" t="s">
        <v>7152</v>
      </c>
      <c r="AA757" s="182" t="s">
        <v>7304</v>
      </c>
    </row>
    <row r="758" spans="1:27" ht="15.75" customHeight="1" x14ac:dyDescent="0.2">
      <c r="A758" s="75" t="s">
        <v>8828</v>
      </c>
      <c r="B758" s="75">
        <v>690610000</v>
      </c>
      <c r="C758" s="75" t="s">
        <v>2558</v>
      </c>
      <c r="D758" s="75" t="s">
        <v>3751</v>
      </c>
      <c r="E758" s="75" t="s">
        <v>26</v>
      </c>
      <c r="F758" s="75" t="s">
        <v>3752</v>
      </c>
      <c r="G758" s="75" t="s">
        <v>28</v>
      </c>
      <c r="H758" s="75">
        <v>0</v>
      </c>
      <c r="I758" s="75">
        <v>0</v>
      </c>
      <c r="J758" s="75" t="s">
        <v>3753</v>
      </c>
      <c r="K758" s="75" t="s">
        <v>3754</v>
      </c>
      <c r="L758" s="75" t="s">
        <v>565</v>
      </c>
      <c r="M758" s="75" t="s">
        <v>415</v>
      </c>
      <c r="N758" s="75" t="s">
        <v>5712</v>
      </c>
      <c r="O758" s="75" t="s">
        <v>5713</v>
      </c>
      <c r="P758" s="75">
        <v>0</v>
      </c>
      <c r="Q758" s="75">
        <v>91001</v>
      </c>
      <c r="R758" s="75" t="s">
        <v>2579</v>
      </c>
      <c r="S758" s="177">
        <v>38786</v>
      </c>
      <c r="T758" s="182">
        <v>7313</v>
      </c>
      <c r="U758" s="182" t="s">
        <v>7952</v>
      </c>
      <c r="V758" s="181">
        <v>2</v>
      </c>
      <c r="W758" s="181">
        <v>44635368</v>
      </c>
      <c r="X758" s="178">
        <v>44408</v>
      </c>
      <c r="Y758" s="87" t="s">
        <v>7151</v>
      </c>
      <c r="Z758" s="87" t="s">
        <v>7152</v>
      </c>
      <c r="AA758" s="182" t="s">
        <v>8188</v>
      </c>
    </row>
    <row r="759" spans="1:27" ht="15.75" customHeight="1" x14ac:dyDescent="0.2">
      <c r="A759" s="75" t="s">
        <v>8430</v>
      </c>
      <c r="B759" s="75">
        <v>656288108</v>
      </c>
      <c r="C759" s="75" t="s">
        <v>73</v>
      </c>
      <c r="D759" s="75" t="s">
        <v>1296</v>
      </c>
      <c r="E759" s="75" t="s">
        <v>6387</v>
      </c>
      <c r="F759" s="75" t="s">
        <v>1297</v>
      </c>
      <c r="G759" s="75" t="s">
        <v>6388</v>
      </c>
      <c r="H759" s="75" t="s">
        <v>1298</v>
      </c>
      <c r="I759" s="75" t="s">
        <v>5884</v>
      </c>
      <c r="J759" s="75" t="s">
        <v>1299</v>
      </c>
      <c r="K759" s="75" t="s">
        <v>1301</v>
      </c>
      <c r="L759" s="75" t="s">
        <v>565</v>
      </c>
      <c r="M759" s="75" t="s">
        <v>5091</v>
      </c>
      <c r="N759" s="75" t="s">
        <v>5883</v>
      </c>
      <c r="O759" s="75" t="s">
        <v>1300</v>
      </c>
      <c r="P759" s="75">
        <v>0</v>
      </c>
      <c r="Q759" s="75">
        <v>93401</v>
      </c>
      <c r="R759" s="75" t="s">
        <v>7951</v>
      </c>
      <c r="S759" s="177">
        <v>38848</v>
      </c>
      <c r="T759" s="182">
        <v>7320</v>
      </c>
      <c r="U759" s="182" t="s">
        <v>7952</v>
      </c>
      <c r="V759" s="181">
        <v>53987405</v>
      </c>
      <c r="W759" s="181">
        <v>103539303</v>
      </c>
      <c r="X759" s="178">
        <v>44408</v>
      </c>
      <c r="Y759" s="87" t="s">
        <v>7151</v>
      </c>
      <c r="Z759" s="87" t="s">
        <v>7152</v>
      </c>
      <c r="AA759" s="182" t="s">
        <v>7154</v>
      </c>
    </row>
    <row r="760" spans="1:27" ht="15.75" customHeight="1" x14ac:dyDescent="0.2">
      <c r="A760" s="75" t="s">
        <v>8430</v>
      </c>
      <c r="B760" s="75">
        <v>656288108</v>
      </c>
      <c r="C760" s="75" t="s">
        <v>73</v>
      </c>
      <c r="D760" s="75" t="s">
        <v>1296</v>
      </c>
      <c r="E760" s="75" t="s">
        <v>6387</v>
      </c>
      <c r="F760" s="75" t="s">
        <v>1297</v>
      </c>
      <c r="G760" s="75" t="s">
        <v>6388</v>
      </c>
      <c r="H760" s="75" t="s">
        <v>1298</v>
      </c>
      <c r="I760" s="75" t="s">
        <v>5884</v>
      </c>
      <c r="J760" s="75" t="s">
        <v>1299</v>
      </c>
      <c r="K760" s="75" t="s">
        <v>1301</v>
      </c>
      <c r="L760" s="75" t="s">
        <v>565</v>
      </c>
      <c r="M760" s="75" t="s">
        <v>5091</v>
      </c>
      <c r="N760" s="75" t="s">
        <v>5883</v>
      </c>
      <c r="O760" s="75" t="s">
        <v>1300</v>
      </c>
      <c r="P760" s="75">
        <v>0</v>
      </c>
      <c r="Q760" s="75">
        <v>93401</v>
      </c>
      <c r="R760" s="75" t="s">
        <v>7951</v>
      </c>
      <c r="S760" s="177">
        <v>38848</v>
      </c>
      <c r="T760" s="182">
        <v>7320</v>
      </c>
      <c r="U760" s="182" t="s">
        <v>7952</v>
      </c>
      <c r="V760" s="181">
        <v>42494708</v>
      </c>
      <c r="W760" s="181">
        <v>282981513</v>
      </c>
      <c r="X760" s="178">
        <v>44408</v>
      </c>
      <c r="Y760" s="87" t="s">
        <v>7151</v>
      </c>
      <c r="Z760" s="87" t="s">
        <v>7152</v>
      </c>
      <c r="AA760" s="182" t="s">
        <v>7171</v>
      </c>
    </row>
    <row r="761" spans="1:27" ht="15.75" customHeight="1" x14ac:dyDescent="0.2">
      <c r="A761" s="75" t="s">
        <v>8430</v>
      </c>
      <c r="B761" s="75">
        <v>656288108</v>
      </c>
      <c r="C761" s="75" t="s">
        <v>73</v>
      </c>
      <c r="D761" s="75" t="s">
        <v>1296</v>
      </c>
      <c r="E761" s="75" t="s">
        <v>6387</v>
      </c>
      <c r="F761" s="75" t="s">
        <v>1297</v>
      </c>
      <c r="G761" s="75" t="s">
        <v>6388</v>
      </c>
      <c r="H761" s="75" t="s">
        <v>1298</v>
      </c>
      <c r="I761" s="75" t="s">
        <v>5884</v>
      </c>
      <c r="J761" s="75" t="s">
        <v>1299</v>
      </c>
      <c r="K761" s="75" t="s">
        <v>1301</v>
      </c>
      <c r="L761" s="75" t="s">
        <v>565</v>
      </c>
      <c r="M761" s="75" t="s">
        <v>5091</v>
      </c>
      <c r="N761" s="75" t="s">
        <v>5883</v>
      </c>
      <c r="O761" s="75" t="s">
        <v>1300</v>
      </c>
      <c r="P761" s="75">
        <v>0</v>
      </c>
      <c r="Q761" s="75">
        <v>93401</v>
      </c>
      <c r="R761" s="75" t="s">
        <v>7951</v>
      </c>
      <c r="S761" s="177">
        <v>38848</v>
      </c>
      <c r="T761" s="182">
        <v>7320</v>
      </c>
      <c r="U761" s="182" t="s">
        <v>7952</v>
      </c>
      <c r="V761" s="181">
        <v>38653459</v>
      </c>
      <c r="W761" s="181">
        <v>217691095</v>
      </c>
      <c r="X761" s="178">
        <v>44408</v>
      </c>
      <c r="Y761" s="87" t="s">
        <v>7151</v>
      </c>
      <c r="Z761" s="87" t="s">
        <v>7152</v>
      </c>
      <c r="AA761" s="182" t="s">
        <v>7179</v>
      </c>
    </row>
    <row r="762" spans="1:27" ht="15.75" customHeight="1" x14ac:dyDescent="0.2">
      <c r="A762" s="75" t="s">
        <v>8430</v>
      </c>
      <c r="B762" s="75">
        <v>656288108</v>
      </c>
      <c r="C762" s="75" t="s">
        <v>73</v>
      </c>
      <c r="D762" s="75" t="s">
        <v>1296</v>
      </c>
      <c r="E762" s="75" t="s">
        <v>6387</v>
      </c>
      <c r="F762" s="75" t="s">
        <v>1297</v>
      </c>
      <c r="G762" s="75" t="s">
        <v>6388</v>
      </c>
      <c r="H762" s="75" t="s">
        <v>1298</v>
      </c>
      <c r="I762" s="75" t="s">
        <v>5884</v>
      </c>
      <c r="J762" s="75" t="s">
        <v>1299</v>
      </c>
      <c r="K762" s="75" t="s">
        <v>1301</v>
      </c>
      <c r="L762" s="75" t="s">
        <v>565</v>
      </c>
      <c r="M762" s="75" t="s">
        <v>5091</v>
      </c>
      <c r="N762" s="75" t="s">
        <v>5883</v>
      </c>
      <c r="O762" s="75" t="s">
        <v>1300</v>
      </c>
      <c r="P762" s="75">
        <v>0</v>
      </c>
      <c r="Q762" s="75">
        <v>93401</v>
      </c>
      <c r="R762" s="75" t="s">
        <v>7951</v>
      </c>
      <c r="S762" s="177">
        <v>38848</v>
      </c>
      <c r="T762" s="182">
        <v>7320</v>
      </c>
      <c r="U762" s="182" t="s">
        <v>7952</v>
      </c>
      <c r="V762" s="181">
        <v>0</v>
      </c>
      <c r="W762" s="181">
        <v>4901608</v>
      </c>
      <c r="X762" s="178">
        <v>44408</v>
      </c>
      <c r="Y762" s="87" t="s">
        <v>7151</v>
      </c>
      <c r="Z762" s="87" t="s">
        <v>7152</v>
      </c>
      <c r="AA762" s="182" t="s">
        <v>8199</v>
      </c>
    </row>
    <row r="763" spans="1:27" ht="15.75" customHeight="1" x14ac:dyDescent="0.2">
      <c r="A763" s="75" t="s">
        <v>8430</v>
      </c>
      <c r="B763" s="75">
        <v>656288108</v>
      </c>
      <c r="C763" s="75" t="s">
        <v>73</v>
      </c>
      <c r="D763" s="75" t="s">
        <v>1296</v>
      </c>
      <c r="E763" s="75" t="s">
        <v>6387</v>
      </c>
      <c r="F763" s="75" t="s">
        <v>1297</v>
      </c>
      <c r="G763" s="75" t="s">
        <v>6388</v>
      </c>
      <c r="H763" s="75" t="s">
        <v>1298</v>
      </c>
      <c r="I763" s="75" t="s">
        <v>5884</v>
      </c>
      <c r="J763" s="75" t="s">
        <v>1299</v>
      </c>
      <c r="K763" s="75" t="s">
        <v>1301</v>
      </c>
      <c r="L763" s="75" t="s">
        <v>565</v>
      </c>
      <c r="M763" s="75" t="s">
        <v>5091</v>
      </c>
      <c r="N763" s="75" t="s">
        <v>5883</v>
      </c>
      <c r="O763" s="75" t="s">
        <v>1300</v>
      </c>
      <c r="P763" s="75">
        <v>0</v>
      </c>
      <c r="Q763" s="75">
        <v>93401</v>
      </c>
      <c r="R763" s="75" t="s">
        <v>7951</v>
      </c>
      <c r="S763" s="177">
        <v>38848</v>
      </c>
      <c r="T763" s="182">
        <v>7320</v>
      </c>
      <c r="U763" s="182" t="s">
        <v>7952</v>
      </c>
      <c r="V763" s="181">
        <v>13654080</v>
      </c>
      <c r="W763" s="181">
        <v>69744420</v>
      </c>
      <c r="X763" s="178">
        <v>44408</v>
      </c>
      <c r="Y763" s="87" t="s">
        <v>7151</v>
      </c>
      <c r="Z763" s="87" t="s">
        <v>7152</v>
      </c>
      <c r="AA763" s="182" t="s">
        <v>7351</v>
      </c>
    </row>
    <row r="764" spans="1:27" ht="15.75" customHeight="1" x14ac:dyDescent="0.2">
      <c r="A764" s="75" t="s">
        <v>8430</v>
      </c>
      <c r="B764" s="75">
        <v>656288108</v>
      </c>
      <c r="C764" s="75" t="s">
        <v>73</v>
      </c>
      <c r="D764" s="75" t="s">
        <v>1296</v>
      </c>
      <c r="E764" s="75" t="s">
        <v>6387</v>
      </c>
      <c r="F764" s="75" t="s">
        <v>1297</v>
      </c>
      <c r="G764" s="75" t="s">
        <v>6388</v>
      </c>
      <c r="H764" s="75" t="s">
        <v>1298</v>
      </c>
      <c r="I764" s="75" t="s">
        <v>5884</v>
      </c>
      <c r="J764" s="75" t="s">
        <v>1299</v>
      </c>
      <c r="K764" s="75" t="s">
        <v>1301</v>
      </c>
      <c r="L764" s="75" t="s">
        <v>565</v>
      </c>
      <c r="M764" s="75" t="s">
        <v>5091</v>
      </c>
      <c r="N764" s="75" t="s">
        <v>5883</v>
      </c>
      <c r="O764" s="75" t="s">
        <v>1300</v>
      </c>
      <c r="P764" s="75">
        <v>0</v>
      </c>
      <c r="Q764" s="75">
        <v>93401</v>
      </c>
      <c r="R764" s="75" t="s">
        <v>7951</v>
      </c>
      <c r="S764" s="177">
        <v>38848</v>
      </c>
      <c r="T764" s="182">
        <v>7320</v>
      </c>
      <c r="U764" s="182" t="s">
        <v>7952</v>
      </c>
      <c r="V764" s="181">
        <v>19118941</v>
      </c>
      <c r="W764" s="181">
        <v>114599543</v>
      </c>
      <c r="X764" s="178">
        <v>44408</v>
      </c>
      <c r="Y764" s="87" t="s">
        <v>7151</v>
      </c>
      <c r="Z764" s="87" t="s">
        <v>7152</v>
      </c>
      <c r="AA764" s="182" t="s">
        <v>7223</v>
      </c>
    </row>
    <row r="765" spans="1:27" ht="15.75" customHeight="1" x14ac:dyDescent="0.2">
      <c r="A765" s="75" t="s">
        <v>8430</v>
      </c>
      <c r="B765" s="75">
        <v>656288108</v>
      </c>
      <c r="C765" s="75" t="s">
        <v>73</v>
      </c>
      <c r="D765" s="75" t="s">
        <v>1296</v>
      </c>
      <c r="E765" s="75" t="s">
        <v>6387</v>
      </c>
      <c r="F765" s="75" t="s">
        <v>1297</v>
      </c>
      <c r="G765" s="75" t="s">
        <v>6388</v>
      </c>
      <c r="H765" s="75" t="s">
        <v>1298</v>
      </c>
      <c r="I765" s="75" t="s">
        <v>5884</v>
      </c>
      <c r="J765" s="75" t="s">
        <v>1299</v>
      </c>
      <c r="K765" s="75" t="s">
        <v>1301</v>
      </c>
      <c r="L765" s="75" t="s">
        <v>565</v>
      </c>
      <c r="M765" s="75" t="s">
        <v>5091</v>
      </c>
      <c r="N765" s="75" t="s">
        <v>5883</v>
      </c>
      <c r="O765" s="75" t="s">
        <v>1300</v>
      </c>
      <c r="P765" s="75">
        <v>0</v>
      </c>
      <c r="Q765" s="75">
        <v>93401</v>
      </c>
      <c r="R765" s="75" t="s">
        <v>7951</v>
      </c>
      <c r="S765" s="177">
        <v>38848</v>
      </c>
      <c r="T765" s="182">
        <v>7320</v>
      </c>
      <c r="U765" s="182" t="s">
        <v>7952</v>
      </c>
      <c r="V765" s="181">
        <v>9138924</v>
      </c>
      <c r="W765" s="181">
        <v>9138924</v>
      </c>
      <c r="X765" s="178">
        <v>44408</v>
      </c>
      <c r="Y765" s="87" t="s">
        <v>7151</v>
      </c>
      <c r="Z765" s="87" t="s">
        <v>7152</v>
      </c>
      <c r="AA765" s="182" t="s">
        <v>7258</v>
      </c>
    </row>
    <row r="766" spans="1:27" ht="15.75" customHeight="1" x14ac:dyDescent="0.2">
      <c r="A766" s="75" t="s">
        <v>8430</v>
      </c>
      <c r="B766" s="75">
        <v>656288108</v>
      </c>
      <c r="C766" s="75" t="s">
        <v>73</v>
      </c>
      <c r="D766" s="75" t="s">
        <v>1296</v>
      </c>
      <c r="E766" s="75" t="s">
        <v>6387</v>
      </c>
      <c r="F766" s="75" t="s">
        <v>1297</v>
      </c>
      <c r="G766" s="75" t="s">
        <v>6388</v>
      </c>
      <c r="H766" s="75" t="s">
        <v>1298</v>
      </c>
      <c r="I766" s="75" t="s">
        <v>5884</v>
      </c>
      <c r="J766" s="75" t="s">
        <v>1299</v>
      </c>
      <c r="K766" s="75" t="s">
        <v>1301</v>
      </c>
      <c r="L766" s="75" t="s">
        <v>565</v>
      </c>
      <c r="M766" s="75" t="s">
        <v>5091</v>
      </c>
      <c r="N766" s="75" t="s">
        <v>5883</v>
      </c>
      <c r="O766" s="75" t="s">
        <v>1300</v>
      </c>
      <c r="P766" s="75">
        <v>0</v>
      </c>
      <c r="Q766" s="75">
        <v>93401</v>
      </c>
      <c r="R766" s="75" t="s">
        <v>7951</v>
      </c>
      <c r="S766" s="177">
        <v>38848</v>
      </c>
      <c r="T766" s="182">
        <v>7320</v>
      </c>
      <c r="U766" s="182" t="s">
        <v>7952</v>
      </c>
      <c r="V766" s="181">
        <v>73757029</v>
      </c>
      <c r="W766" s="181">
        <v>234230253</v>
      </c>
      <c r="X766" s="178">
        <v>44408</v>
      </c>
      <c r="Y766" s="87" t="s">
        <v>7151</v>
      </c>
      <c r="Z766" s="87" t="s">
        <v>7152</v>
      </c>
      <c r="AA766" s="182" t="s">
        <v>173</v>
      </c>
    </row>
    <row r="767" spans="1:27" ht="15.75" customHeight="1" x14ac:dyDescent="0.2">
      <c r="A767" s="75" t="s">
        <v>8430</v>
      </c>
      <c r="B767" s="75">
        <v>656288108</v>
      </c>
      <c r="C767" s="75" t="s">
        <v>73</v>
      </c>
      <c r="D767" s="75" t="s">
        <v>1296</v>
      </c>
      <c r="E767" s="75" t="s">
        <v>6387</v>
      </c>
      <c r="F767" s="75" t="s">
        <v>1297</v>
      </c>
      <c r="G767" s="75" t="s">
        <v>6388</v>
      </c>
      <c r="H767" s="75" t="s">
        <v>1298</v>
      </c>
      <c r="I767" s="75" t="s">
        <v>5884</v>
      </c>
      <c r="J767" s="75" t="s">
        <v>1299</v>
      </c>
      <c r="K767" s="75" t="s">
        <v>1301</v>
      </c>
      <c r="L767" s="75" t="s">
        <v>565</v>
      </c>
      <c r="M767" s="75" t="s">
        <v>5091</v>
      </c>
      <c r="N767" s="75" t="s">
        <v>5883</v>
      </c>
      <c r="O767" s="75" t="s">
        <v>1300</v>
      </c>
      <c r="P767" s="75">
        <v>0</v>
      </c>
      <c r="Q767" s="75">
        <v>93401</v>
      </c>
      <c r="R767" s="75" t="s">
        <v>7951</v>
      </c>
      <c r="S767" s="177">
        <v>38848</v>
      </c>
      <c r="T767" s="182">
        <v>7320</v>
      </c>
      <c r="U767" s="182" t="s">
        <v>7952</v>
      </c>
      <c r="V767" s="181">
        <v>10808212</v>
      </c>
      <c r="W767" s="181">
        <v>212883980</v>
      </c>
      <c r="X767" s="178">
        <v>44408</v>
      </c>
      <c r="Y767" s="87" t="s">
        <v>7151</v>
      </c>
      <c r="Z767" s="87" t="s">
        <v>7152</v>
      </c>
      <c r="AA767" s="182" t="s">
        <v>7187</v>
      </c>
    </row>
    <row r="768" spans="1:27" ht="15.75" customHeight="1" x14ac:dyDescent="0.2">
      <c r="A768" s="75" t="s">
        <v>8430</v>
      </c>
      <c r="B768" s="75">
        <v>656288108</v>
      </c>
      <c r="C768" s="75" t="s">
        <v>73</v>
      </c>
      <c r="D768" s="75" t="s">
        <v>1296</v>
      </c>
      <c r="E768" s="75" t="s">
        <v>6387</v>
      </c>
      <c r="F768" s="75" t="s">
        <v>1297</v>
      </c>
      <c r="G768" s="75" t="s">
        <v>6388</v>
      </c>
      <c r="H768" s="75" t="s">
        <v>1298</v>
      </c>
      <c r="I768" s="75" t="s">
        <v>5884</v>
      </c>
      <c r="J768" s="75" t="s">
        <v>1299</v>
      </c>
      <c r="K768" s="75" t="s">
        <v>1301</v>
      </c>
      <c r="L768" s="75" t="s">
        <v>565</v>
      </c>
      <c r="M768" s="75" t="s">
        <v>5091</v>
      </c>
      <c r="N768" s="75" t="s">
        <v>5883</v>
      </c>
      <c r="O768" s="75" t="s">
        <v>1300</v>
      </c>
      <c r="P768" s="75">
        <v>0</v>
      </c>
      <c r="Q768" s="75">
        <v>93401</v>
      </c>
      <c r="R768" s="75" t="s">
        <v>7951</v>
      </c>
      <c r="S768" s="177">
        <v>38848</v>
      </c>
      <c r="T768" s="182">
        <v>7320</v>
      </c>
      <c r="U768" s="182" t="s">
        <v>7952</v>
      </c>
      <c r="V768" s="181">
        <v>5818500</v>
      </c>
      <c r="W768" s="181">
        <v>5818500</v>
      </c>
      <c r="X768" s="178">
        <v>44408</v>
      </c>
      <c r="Y768" s="87" t="s">
        <v>7151</v>
      </c>
      <c r="Z768" s="87" t="s">
        <v>7152</v>
      </c>
      <c r="AA768" s="182" t="s">
        <v>7165</v>
      </c>
    </row>
    <row r="769" spans="1:27" ht="15.75" customHeight="1" x14ac:dyDescent="0.2">
      <c r="A769" s="75" t="s">
        <v>8430</v>
      </c>
      <c r="B769" s="75">
        <v>656288108</v>
      </c>
      <c r="C769" s="75" t="s">
        <v>73</v>
      </c>
      <c r="D769" s="75" t="s">
        <v>1296</v>
      </c>
      <c r="E769" s="75" t="s">
        <v>6387</v>
      </c>
      <c r="F769" s="75" t="s">
        <v>1297</v>
      </c>
      <c r="G769" s="75" t="s">
        <v>6388</v>
      </c>
      <c r="H769" s="75" t="s">
        <v>1298</v>
      </c>
      <c r="I769" s="75" t="s">
        <v>5884</v>
      </c>
      <c r="J769" s="75" t="s">
        <v>1299</v>
      </c>
      <c r="K769" s="75" t="s">
        <v>1301</v>
      </c>
      <c r="L769" s="75" t="s">
        <v>565</v>
      </c>
      <c r="M769" s="75" t="s">
        <v>5091</v>
      </c>
      <c r="N769" s="75" t="s">
        <v>5883</v>
      </c>
      <c r="O769" s="75" t="s">
        <v>1300</v>
      </c>
      <c r="P769" s="75">
        <v>0</v>
      </c>
      <c r="Q769" s="75">
        <v>93401</v>
      </c>
      <c r="R769" s="75" t="s">
        <v>7951</v>
      </c>
      <c r="S769" s="177">
        <v>38848</v>
      </c>
      <c r="T769" s="182">
        <v>7320</v>
      </c>
      <c r="U769" s="182" t="s">
        <v>7952</v>
      </c>
      <c r="V769" s="181">
        <v>14178176</v>
      </c>
      <c r="W769" s="181">
        <v>133120384</v>
      </c>
      <c r="X769" s="178">
        <v>44408</v>
      </c>
      <c r="Y769" s="87" t="s">
        <v>7151</v>
      </c>
      <c r="Z769" s="87" t="s">
        <v>7152</v>
      </c>
      <c r="AA769" s="182" t="s">
        <v>8193</v>
      </c>
    </row>
    <row r="770" spans="1:27" ht="15.75" customHeight="1" x14ac:dyDescent="0.2">
      <c r="A770" s="75" t="s">
        <v>8430</v>
      </c>
      <c r="B770" s="75">
        <v>656288108</v>
      </c>
      <c r="C770" s="75" t="s">
        <v>73</v>
      </c>
      <c r="D770" s="75" t="s">
        <v>1296</v>
      </c>
      <c r="E770" s="75" t="s">
        <v>6387</v>
      </c>
      <c r="F770" s="75" t="s">
        <v>1297</v>
      </c>
      <c r="G770" s="75" t="s">
        <v>6388</v>
      </c>
      <c r="H770" s="75" t="s">
        <v>1298</v>
      </c>
      <c r="I770" s="75" t="s">
        <v>5884</v>
      </c>
      <c r="J770" s="75" t="s">
        <v>1299</v>
      </c>
      <c r="K770" s="75" t="s">
        <v>1301</v>
      </c>
      <c r="L770" s="75" t="s">
        <v>565</v>
      </c>
      <c r="M770" s="75" t="s">
        <v>5091</v>
      </c>
      <c r="N770" s="75" t="s">
        <v>5883</v>
      </c>
      <c r="O770" s="75" t="s">
        <v>1300</v>
      </c>
      <c r="P770" s="75">
        <v>0</v>
      </c>
      <c r="Q770" s="75">
        <v>93401</v>
      </c>
      <c r="R770" s="75" t="s">
        <v>7951</v>
      </c>
      <c r="S770" s="177">
        <v>38848</v>
      </c>
      <c r="T770" s="182">
        <v>7320</v>
      </c>
      <c r="U770" s="182" t="s">
        <v>7952</v>
      </c>
      <c r="V770" s="181">
        <v>12024900</v>
      </c>
      <c r="W770" s="181">
        <v>108224100</v>
      </c>
      <c r="X770" s="178">
        <v>44408</v>
      </c>
      <c r="Y770" s="87" t="s">
        <v>7151</v>
      </c>
      <c r="Z770" s="87" t="s">
        <v>7152</v>
      </c>
      <c r="AA770" s="182" t="s">
        <v>71</v>
      </c>
    </row>
    <row r="771" spans="1:27" ht="15.75" customHeight="1" x14ac:dyDescent="0.2">
      <c r="A771" s="75" t="s">
        <v>8430</v>
      </c>
      <c r="B771" s="75">
        <v>656288108</v>
      </c>
      <c r="C771" s="75" t="s">
        <v>73</v>
      </c>
      <c r="D771" s="75" t="s">
        <v>1296</v>
      </c>
      <c r="E771" s="75" t="s">
        <v>6387</v>
      </c>
      <c r="F771" s="75" t="s">
        <v>1297</v>
      </c>
      <c r="G771" s="75" t="s">
        <v>6388</v>
      </c>
      <c r="H771" s="75" t="s">
        <v>1298</v>
      </c>
      <c r="I771" s="75" t="s">
        <v>5884</v>
      </c>
      <c r="J771" s="75" t="s">
        <v>1299</v>
      </c>
      <c r="K771" s="75" t="s">
        <v>1301</v>
      </c>
      <c r="L771" s="75" t="s">
        <v>565</v>
      </c>
      <c r="M771" s="75" t="s">
        <v>5091</v>
      </c>
      <c r="N771" s="75" t="s">
        <v>5883</v>
      </c>
      <c r="O771" s="75" t="s">
        <v>1300</v>
      </c>
      <c r="P771" s="75">
        <v>0</v>
      </c>
      <c r="Q771" s="75">
        <v>93401</v>
      </c>
      <c r="R771" s="75" t="s">
        <v>7951</v>
      </c>
      <c r="S771" s="177">
        <v>38848</v>
      </c>
      <c r="T771" s="182">
        <v>7320</v>
      </c>
      <c r="U771" s="182" t="s">
        <v>7952</v>
      </c>
      <c r="V771" s="181">
        <v>57641940</v>
      </c>
      <c r="W771" s="181">
        <v>181506890</v>
      </c>
      <c r="X771" s="178">
        <v>44408</v>
      </c>
      <c r="Y771" s="87" t="s">
        <v>7151</v>
      </c>
      <c r="Z771" s="87" t="s">
        <v>7152</v>
      </c>
      <c r="AA771" s="182" t="s">
        <v>7236</v>
      </c>
    </row>
    <row r="772" spans="1:27" ht="15.75" customHeight="1" x14ac:dyDescent="0.2">
      <c r="A772" s="75" t="s">
        <v>8430</v>
      </c>
      <c r="B772" s="75">
        <v>656288108</v>
      </c>
      <c r="C772" s="75" t="s">
        <v>73</v>
      </c>
      <c r="D772" s="75" t="s">
        <v>1296</v>
      </c>
      <c r="E772" s="75" t="s">
        <v>6387</v>
      </c>
      <c r="F772" s="75" t="s">
        <v>1297</v>
      </c>
      <c r="G772" s="75" t="s">
        <v>6388</v>
      </c>
      <c r="H772" s="75" t="s">
        <v>1298</v>
      </c>
      <c r="I772" s="75" t="s">
        <v>5884</v>
      </c>
      <c r="J772" s="75" t="s">
        <v>1299</v>
      </c>
      <c r="K772" s="75" t="s">
        <v>1301</v>
      </c>
      <c r="L772" s="75" t="s">
        <v>565</v>
      </c>
      <c r="M772" s="75" t="s">
        <v>5091</v>
      </c>
      <c r="N772" s="75" t="s">
        <v>5883</v>
      </c>
      <c r="O772" s="75" t="s">
        <v>1300</v>
      </c>
      <c r="P772" s="75">
        <v>0</v>
      </c>
      <c r="Q772" s="75">
        <v>93401</v>
      </c>
      <c r="R772" s="75" t="s">
        <v>7951</v>
      </c>
      <c r="S772" s="177">
        <v>38848</v>
      </c>
      <c r="T772" s="182">
        <v>7320</v>
      </c>
      <c r="U772" s="182" t="s">
        <v>7952</v>
      </c>
      <c r="V772" s="181">
        <v>16033200</v>
      </c>
      <c r="W772" s="181">
        <v>16033200</v>
      </c>
      <c r="X772" s="178">
        <v>44408</v>
      </c>
      <c r="Y772" s="87" t="s">
        <v>7151</v>
      </c>
      <c r="Z772" s="87" t="s">
        <v>7152</v>
      </c>
      <c r="AA772" s="182" t="s">
        <v>7266</v>
      </c>
    </row>
    <row r="773" spans="1:27" ht="15.75" customHeight="1" x14ac:dyDescent="0.2">
      <c r="A773" s="75" t="s">
        <v>8430</v>
      </c>
      <c r="B773" s="75">
        <v>656288108</v>
      </c>
      <c r="C773" s="75" t="s">
        <v>73</v>
      </c>
      <c r="D773" s="75" t="s">
        <v>1296</v>
      </c>
      <c r="E773" s="75" t="s">
        <v>6387</v>
      </c>
      <c r="F773" s="75" t="s">
        <v>1297</v>
      </c>
      <c r="G773" s="75" t="s">
        <v>6388</v>
      </c>
      <c r="H773" s="75" t="s">
        <v>1298</v>
      </c>
      <c r="I773" s="75" t="s">
        <v>5884</v>
      </c>
      <c r="J773" s="75" t="s">
        <v>1299</v>
      </c>
      <c r="K773" s="75" t="s">
        <v>1301</v>
      </c>
      <c r="L773" s="75" t="s">
        <v>565</v>
      </c>
      <c r="M773" s="75" t="s">
        <v>5091</v>
      </c>
      <c r="N773" s="75" t="s">
        <v>5883</v>
      </c>
      <c r="O773" s="75" t="s">
        <v>1300</v>
      </c>
      <c r="P773" s="75">
        <v>0</v>
      </c>
      <c r="Q773" s="75">
        <v>93401</v>
      </c>
      <c r="R773" s="75" t="s">
        <v>7951</v>
      </c>
      <c r="S773" s="177">
        <v>38848</v>
      </c>
      <c r="T773" s="182">
        <v>7320</v>
      </c>
      <c r="U773" s="182" t="s">
        <v>7952</v>
      </c>
      <c r="V773" s="181">
        <v>14415916</v>
      </c>
      <c r="W773" s="181">
        <v>53683808</v>
      </c>
      <c r="X773" s="178">
        <v>44408</v>
      </c>
      <c r="Y773" s="87" t="s">
        <v>7151</v>
      </c>
      <c r="Z773" s="87" t="s">
        <v>7152</v>
      </c>
      <c r="AA773" s="182" t="s">
        <v>7176</v>
      </c>
    </row>
    <row r="774" spans="1:27" ht="15.75" customHeight="1" x14ac:dyDescent="0.2">
      <c r="A774" s="75" t="s">
        <v>8430</v>
      </c>
      <c r="B774" s="75">
        <v>656288108</v>
      </c>
      <c r="C774" s="75" t="s">
        <v>73</v>
      </c>
      <c r="D774" s="75" t="s">
        <v>1296</v>
      </c>
      <c r="E774" s="75" t="s">
        <v>6387</v>
      </c>
      <c r="F774" s="75" t="s">
        <v>1297</v>
      </c>
      <c r="G774" s="75" t="s">
        <v>6388</v>
      </c>
      <c r="H774" s="75" t="s">
        <v>1298</v>
      </c>
      <c r="I774" s="75" t="s">
        <v>5884</v>
      </c>
      <c r="J774" s="75" t="s">
        <v>1299</v>
      </c>
      <c r="K774" s="75" t="s">
        <v>1301</v>
      </c>
      <c r="L774" s="75" t="s">
        <v>565</v>
      </c>
      <c r="M774" s="75" t="s">
        <v>5091</v>
      </c>
      <c r="N774" s="75" t="s">
        <v>5883</v>
      </c>
      <c r="O774" s="75" t="s">
        <v>1300</v>
      </c>
      <c r="P774" s="75">
        <v>0</v>
      </c>
      <c r="Q774" s="75">
        <v>93401</v>
      </c>
      <c r="R774" s="75" t="s">
        <v>7951</v>
      </c>
      <c r="S774" s="177">
        <v>38848</v>
      </c>
      <c r="T774" s="182">
        <v>7320</v>
      </c>
      <c r="U774" s="182" t="s">
        <v>7952</v>
      </c>
      <c r="V774" s="181">
        <v>0</v>
      </c>
      <c r="W774" s="181">
        <v>24072300</v>
      </c>
      <c r="X774" s="178">
        <v>44408</v>
      </c>
      <c r="Y774" s="87" t="s">
        <v>7151</v>
      </c>
      <c r="Z774" s="87" t="s">
        <v>7152</v>
      </c>
      <c r="AA774" s="182" t="s">
        <v>8188</v>
      </c>
    </row>
    <row r="775" spans="1:27" ht="15.75" customHeight="1" x14ac:dyDescent="0.2">
      <c r="A775" s="75" t="s">
        <v>8829</v>
      </c>
      <c r="B775" s="75">
        <v>656176903</v>
      </c>
      <c r="C775" s="75" t="s">
        <v>3909</v>
      </c>
      <c r="D775" s="75" t="s">
        <v>4008</v>
      </c>
      <c r="E775" s="75" t="s">
        <v>6452</v>
      </c>
      <c r="F775" s="75" t="s">
        <v>4009</v>
      </c>
      <c r="G775" s="75" t="s">
        <v>5810</v>
      </c>
      <c r="H775" s="75" t="s">
        <v>4010</v>
      </c>
      <c r="I775" s="75" t="s">
        <v>4011</v>
      </c>
      <c r="J775" s="75" t="s">
        <v>4012</v>
      </c>
      <c r="K775" s="75" t="s">
        <v>4014</v>
      </c>
      <c r="L775" s="75" t="s">
        <v>565</v>
      </c>
      <c r="M775" s="75" t="s">
        <v>3547</v>
      </c>
      <c r="N775" s="75" t="s">
        <v>5748</v>
      </c>
      <c r="O775" s="75" t="s">
        <v>4013</v>
      </c>
      <c r="P775" s="75">
        <v>0</v>
      </c>
      <c r="Q775" s="75">
        <v>93401</v>
      </c>
      <c r="R775" s="75" t="s">
        <v>6504</v>
      </c>
      <c r="S775" s="177">
        <v>38936</v>
      </c>
      <c r="T775" s="182">
        <v>7331</v>
      </c>
      <c r="U775" s="182" t="s">
        <v>7922</v>
      </c>
      <c r="V775" s="181">
        <v>56158438</v>
      </c>
      <c r="W775" s="181">
        <v>342605506</v>
      </c>
      <c r="X775" s="178">
        <v>44408</v>
      </c>
      <c r="Y775" s="87" t="s">
        <v>7151</v>
      </c>
      <c r="Z775" s="87" t="s">
        <v>7152</v>
      </c>
      <c r="AA775" s="182" t="s">
        <v>7202</v>
      </c>
    </row>
    <row r="776" spans="1:27" ht="15.75" customHeight="1" x14ac:dyDescent="0.2">
      <c r="A776" s="75" t="s">
        <v>8514</v>
      </c>
      <c r="B776" s="75">
        <v>653176902</v>
      </c>
      <c r="C776" s="75" t="s">
        <v>1410</v>
      </c>
      <c r="D776" s="75" t="s">
        <v>2057</v>
      </c>
      <c r="E776" s="75" t="s">
        <v>6869</v>
      </c>
      <c r="F776" s="75" t="s">
        <v>2058</v>
      </c>
      <c r="G776" s="75" t="s">
        <v>6870</v>
      </c>
      <c r="H776" s="75" t="s">
        <v>2059</v>
      </c>
      <c r="I776" s="75" t="s">
        <v>2060</v>
      </c>
      <c r="J776" s="75" t="s">
        <v>2061</v>
      </c>
      <c r="K776" s="75" t="s">
        <v>2062</v>
      </c>
      <c r="L776" s="75" t="s">
        <v>47</v>
      </c>
      <c r="M776" s="75" t="s">
        <v>658</v>
      </c>
      <c r="N776" s="75" t="s">
        <v>2063</v>
      </c>
      <c r="O776" s="75" t="s">
        <v>2064</v>
      </c>
      <c r="P776" s="75">
        <v>0</v>
      </c>
      <c r="Q776" s="75" t="s">
        <v>84</v>
      </c>
      <c r="R776" s="75" t="s">
        <v>6896</v>
      </c>
      <c r="S776" s="177">
        <v>39143</v>
      </c>
      <c r="T776" s="182">
        <v>7347</v>
      </c>
      <c r="U776" s="182" t="s">
        <v>7922</v>
      </c>
      <c r="V776" s="181">
        <v>8016600</v>
      </c>
      <c r="W776" s="181">
        <v>53390556</v>
      </c>
      <c r="X776" s="178">
        <v>44408</v>
      </c>
      <c r="Y776" s="87" t="s">
        <v>7151</v>
      </c>
      <c r="Z776" s="87" t="s">
        <v>7152</v>
      </c>
      <c r="AA776" s="182" t="s">
        <v>7234</v>
      </c>
    </row>
    <row r="777" spans="1:27" ht="15.75" customHeight="1" x14ac:dyDescent="0.2">
      <c r="A777" s="75" t="s">
        <v>8514</v>
      </c>
      <c r="B777" s="75">
        <v>653176902</v>
      </c>
      <c r="C777" s="75" t="s">
        <v>1410</v>
      </c>
      <c r="D777" s="75" t="s">
        <v>2057</v>
      </c>
      <c r="E777" s="75" t="s">
        <v>6869</v>
      </c>
      <c r="F777" s="75" t="s">
        <v>2058</v>
      </c>
      <c r="G777" s="75" t="s">
        <v>6870</v>
      </c>
      <c r="H777" s="75" t="s">
        <v>2059</v>
      </c>
      <c r="I777" s="75" t="s">
        <v>2060</v>
      </c>
      <c r="J777" s="75" t="s">
        <v>2061</v>
      </c>
      <c r="K777" s="75" t="s">
        <v>2062</v>
      </c>
      <c r="L777" s="75" t="s">
        <v>47</v>
      </c>
      <c r="M777" s="75" t="s">
        <v>658</v>
      </c>
      <c r="N777" s="75" t="s">
        <v>2063</v>
      </c>
      <c r="O777" s="75" t="s">
        <v>2064</v>
      </c>
      <c r="P777" s="75">
        <v>0</v>
      </c>
      <c r="Q777" s="75" t="s">
        <v>84</v>
      </c>
      <c r="R777" s="75" t="s">
        <v>6896</v>
      </c>
      <c r="S777" s="177">
        <v>39143</v>
      </c>
      <c r="T777" s="182">
        <v>7347</v>
      </c>
      <c r="U777" s="182" t="s">
        <v>7922</v>
      </c>
      <c r="V777" s="181">
        <v>0</v>
      </c>
      <c r="W777" s="181">
        <v>46851424</v>
      </c>
      <c r="X777" s="178">
        <v>44408</v>
      </c>
      <c r="Y777" s="87" t="s">
        <v>7151</v>
      </c>
      <c r="Z777" s="87" t="s">
        <v>7152</v>
      </c>
      <c r="AA777" s="182" t="s">
        <v>7228</v>
      </c>
    </row>
    <row r="778" spans="1:27" ht="15.75" customHeight="1" x14ac:dyDescent="0.2">
      <c r="A778" s="75" t="s">
        <v>8514</v>
      </c>
      <c r="B778" s="75">
        <v>653176902</v>
      </c>
      <c r="C778" s="75" t="s">
        <v>1410</v>
      </c>
      <c r="D778" s="75" t="s">
        <v>2057</v>
      </c>
      <c r="E778" s="75" t="s">
        <v>6869</v>
      </c>
      <c r="F778" s="75" t="s">
        <v>2058</v>
      </c>
      <c r="G778" s="75" t="s">
        <v>6870</v>
      </c>
      <c r="H778" s="75" t="s">
        <v>2059</v>
      </c>
      <c r="I778" s="75" t="s">
        <v>2060</v>
      </c>
      <c r="J778" s="75" t="s">
        <v>2061</v>
      </c>
      <c r="K778" s="75" t="s">
        <v>2062</v>
      </c>
      <c r="L778" s="75" t="s">
        <v>47</v>
      </c>
      <c r="M778" s="75" t="s">
        <v>658</v>
      </c>
      <c r="N778" s="75" t="s">
        <v>2063</v>
      </c>
      <c r="O778" s="75" t="s">
        <v>2064</v>
      </c>
      <c r="P778" s="75">
        <v>0</v>
      </c>
      <c r="Q778" s="75" t="s">
        <v>84</v>
      </c>
      <c r="R778" s="75" t="s">
        <v>6896</v>
      </c>
      <c r="S778" s="177">
        <v>39143</v>
      </c>
      <c r="T778" s="182">
        <v>7347</v>
      </c>
      <c r="U778" s="182" t="s">
        <v>7922</v>
      </c>
      <c r="V778" s="181">
        <v>0</v>
      </c>
      <c r="W778" s="181">
        <v>45517048</v>
      </c>
      <c r="X778" s="178">
        <v>44408</v>
      </c>
      <c r="Y778" s="87" t="s">
        <v>7151</v>
      </c>
      <c r="Z778" s="87" t="s">
        <v>7152</v>
      </c>
      <c r="AA778" s="182" t="s">
        <v>7245</v>
      </c>
    </row>
    <row r="779" spans="1:27" ht="15.75" customHeight="1" x14ac:dyDescent="0.2">
      <c r="A779" s="75" t="s">
        <v>8514</v>
      </c>
      <c r="B779" s="75">
        <v>653176902</v>
      </c>
      <c r="C779" s="75" t="s">
        <v>1410</v>
      </c>
      <c r="D779" s="75" t="s">
        <v>2057</v>
      </c>
      <c r="E779" s="75" t="s">
        <v>6869</v>
      </c>
      <c r="F779" s="75" t="s">
        <v>2058</v>
      </c>
      <c r="G779" s="75" t="s">
        <v>6870</v>
      </c>
      <c r="H779" s="75" t="s">
        <v>2059</v>
      </c>
      <c r="I779" s="75" t="s">
        <v>2060</v>
      </c>
      <c r="J779" s="75" t="s">
        <v>2061</v>
      </c>
      <c r="K779" s="75" t="s">
        <v>2062</v>
      </c>
      <c r="L779" s="75" t="s">
        <v>47</v>
      </c>
      <c r="M779" s="75" t="s">
        <v>658</v>
      </c>
      <c r="N779" s="75" t="s">
        <v>2063</v>
      </c>
      <c r="O779" s="75" t="s">
        <v>2064</v>
      </c>
      <c r="P779" s="75">
        <v>0</v>
      </c>
      <c r="Q779" s="75" t="s">
        <v>84</v>
      </c>
      <c r="R779" s="75" t="s">
        <v>6896</v>
      </c>
      <c r="S779" s="177">
        <v>39143</v>
      </c>
      <c r="T779" s="182">
        <v>7347</v>
      </c>
      <c r="U779" s="182" t="s">
        <v>7922</v>
      </c>
      <c r="V779" s="181">
        <v>14662620</v>
      </c>
      <c r="W779" s="181">
        <v>68270400</v>
      </c>
      <c r="X779" s="178">
        <v>44408</v>
      </c>
      <c r="Y779" s="87" t="s">
        <v>7151</v>
      </c>
      <c r="Z779" s="87" t="s">
        <v>7152</v>
      </c>
      <c r="AA779" s="182" t="s">
        <v>7352</v>
      </c>
    </row>
    <row r="780" spans="1:27" ht="15.75" customHeight="1" x14ac:dyDescent="0.2">
      <c r="A780" s="75" t="s">
        <v>8514</v>
      </c>
      <c r="B780" s="75">
        <v>653176902</v>
      </c>
      <c r="C780" s="75" t="s">
        <v>1410</v>
      </c>
      <c r="D780" s="75" t="s">
        <v>2057</v>
      </c>
      <c r="E780" s="75" t="s">
        <v>6869</v>
      </c>
      <c r="F780" s="75" t="s">
        <v>2058</v>
      </c>
      <c r="G780" s="75" t="s">
        <v>6870</v>
      </c>
      <c r="H780" s="75" t="s">
        <v>2059</v>
      </c>
      <c r="I780" s="75" t="s">
        <v>2060</v>
      </c>
      <c r="J780" s="75" t="s">
        <v>2061</v>
      </c>
      <c r="K780" s="75" t="s">
        <v>2062</v>
      </c>
      <c r="L780" s="75" t="s">
        <v>47</v>
      </c>
      <c r="M780" s="75" t="s">
        <v>658</v>
      </c>
      <c r="N780" s="75" t="s">
        <v>2063</v>
      </c>
      <c r="O780" s="75" t="s">
        <v>2064</v>
      </c>
      <c r="P780" s="75">
        <v>0</v>
      </c>
      <c r="Q780" s="75" t="s">
        <v>84</v>
      </c>
      <c r="R780" s="75" t="s">
        <v>6896</v>
      </c>
      <c r="S780" s="177">
        <v>39143</v>
      </c>
      <c r="T780" s="182">
        <v>7347</v>
      </c>
      <c r="U780" s="182" t="s">
        <v>7922</v>
      </c>
      <c r="V780" s="181">
        <v>50344248</v>
      </c>
      <c r="W780" s="181">
        <v>135801204</v>
      </c>
      <c r="X780" s="178">
        <v>44408</v>
      </c>
      <c r="Y780" s="87" t="s">
        <v>7151</v>
      </c>
      <c r="Z780" s="87" t="s">
        <v>7152</v>
      </c>
      <c r="AA780" s="182" t="s">
        <v>7353</v>
      </c>
    </row>
    <row r="781" spans="1:27" ht="15.75" customHeight="1" x14ac:dyDescent="0.2">
      <c r="A781" s="75" t="s">
        <v>8514</v>
      </c>
      <c r="B781" s="75">
        <v>653176902</v>
      </c>
      <c r="C781" s="75" t="s">
        <v>1410</v>
      </c>
      <c r="D781" s="75" t="s">
        <v>2057</v>
      </c>
      <c r="E781" s="75" t="s">
        <v>6869</v>
      </c>
      <c r="F781" s="75" t="s">
        <v>2058</v>
      </c>
      <c r="G781" s="75" t="s">
        <v>6870</v>
      </c>
      <c r="H781" s="75" t="s">
        <v>2059</v>
      </c>
      <c r="I781" s="75" t="s">
        <v>2060</v>
      </c>
      <c r="J781" s="75" t="s">
        <v>2061</v>
      </c>
      <c r="K781" s="75" t="s">
        <v>2062</v>
      </c>
      <c r="L781" s="75" t="s">
        <v>47</v>
      </c>
      <c r="M781" s="75" t="s">
        <v>658</v>
      </c>
      <c r="N781" s="75" t="s">
        <v>2063</v>
      </c>
      <c r="O781" s="75" t="s">
        <v>2064</v>
      </c>
      <c r="P781" s="75">
        <v>0</v>
      </c>
      <c r="Q781" s="75" t="s">
        <v>84</v>
      </c>
      <c r="R781" s="75" t="s">
        <v>6896</v>
      </c>
      <c r="S781" s="177">
        <v>39143</v>
      </c>
      <c r="T781" s="182">
        <v>7347</v>
      </c>
      <c r="U781" s="182" t="s">
        <v>7922</v>
      </c>
      <c r="V781" s="181">
        <v>12723120</v>
      </c>
      <c r="W781" s="181">
        <v>63227700</v>
      </c>
      <c r="X781" s="178">
        <v>44408</v>
      </c>
      <c r="Y781" s="87" t="s">
        <v>7151</v>
      </c>
      <c r="Z781" s="87" t="s">
        <v>7152</v>
      </c>
      <c r="AA781" s="182" t="s">
        <v>7286</v>
      </c>
    </row>
    <row r="782" spans="1:27" ht="15.75" customHeight="1" x14ac:dyDescent="0.2">
      <c r="A782" s="75" t="s">
        <v>8514</v>
      </c>
      <c r="B782" s="75">
        <v>653176902</v>
      </c>
      <c r="C782" s="75" t="s">
        <v>1410</v>
      </c>
      <c r="D782" s="75" t="s">
        <v>2057</v>
      </c>
      <c r="E782" s="75" t="s">
        <v>6869</v>
      </c>
      <c r="F782" s="75" t="s">
        <v>2058</v>
      </c>
      <c r="G782" s="75" t="s">
        <v>6870</v>
      </c>
      <c r="H782" s="75" t="s">
        <v>2059</v>
      </c>
      <c r="I782" s="75" t="s">
        <v>2060</v>
      </c>
      <c r="J782" s="75" t="s">
        <v>2061</v>
      </c>
      <c r="K782" s="75" t="s">
        <v>2062</v>
      </c>
      <c r="L782" s="75" t="s">
        <v>47</v>
      </c>
      <c r="M782" s="75" t="s">
        <v>658</v>
      </c>
      <c r="N782" s="75" t="s">
        <v>2063</v>
      </c>
      <c r="O782" s="75" t="s">
        <v>2064</v>
      </c>
      <c r="P782" s="75">
        <v>0</v>
      </c>
      <c r="Q782" s="75" t="s">
        <v>84</v>
      </c>
      <c r="R782" s="75" t="s">
        <v>6896</v>
      </c>
      <c r="S782" s="177">
        <v>39143</v>
      </c>
      <c r="T782" s="182">
        <v>7347</v>
      </c>
      <c r="U782" s="182" t="s">
        <v>7922</v>
      </c>
      <c r="V782" s="181">
        <v>34447244</v>
      </c>
      <c r="W782" s="181">
        <v>171590731</v>
      </c>
      <c r="X782" s="178">
        <v>44408</v>
      </c>
      <c r="Y782" s="87" t="s">
        <v>7151</v>
      </c>
      <c r="Z782" s="87" t="s">
        <v>7152</v>
      </c>
      <c r="AA782" s="182" t="s">
        <v>7350</v>
      </c>
    </row>
    <row r="783" spans="1:27" ht="15.75" customHeight="1" x14ac:dyDescent="0.2">
      <c r="A783" s="75" t="s">
        <v>8514</v>
      </c>
      <c r="B783" s="75">
        <v>653176902</v>
      </c>
      <c r="C783" s="75" t="s">
        <v>1410</v>
      </c>
      <c r="D783" s="75" t="s">
        <v>2057</v>
      </c>
      <c r="E783" s="75" t="s">
        <v>6869</v>
      </c>
      <c r="F783" s="75" t="s">
        <v>2058</v>
      </c>
      <c r="G783" s="75" t="s">
        <v>6870</v>
      </c>
      <c r="H783" s="75" t="s">
        <v>2059</v>
      </c>
      <c r="I783" s="75" t="s">
        <v>2060</v>
      </c>
      <c r="J783" s="75" t="s">
        <v>2061</v>
      </c>
      <c r="K783" s="75" t="s">
        <v>2062</v>
      </c>
      <c r="L783" s="75" t="s">
        <v>47</v>
      </c>
      <c r="M783" s="75" t="s">
        <v>658</v>
      </c>
      <c r="N783" s="75" t="s">
        <v>2063</v>
      </c>
      <c r="O783" s="75" t="s">
        <v>2064</v>
      </c>
      <c r="P783" s="75">
        <v>0</v>
      </c>
      <c r="Q783" s="75" t="s">
        <v>84</v>
      </c>
      <c r="R783" s="75" t="s">
        <v>6896</v>
      </c>
      <c r="S783" s="177">
        <v>39143</v>
      </c>
      <c r="T783" s="182">
        <v>7347</v>
      </c>
      <c r="U783" s="182" t="s">
        <v>7922</v>
      </c>
      <c r="V783" s="181">
        <v>8016600</v>
      </c>
      <c r="W783" s="181">
        <v>50758008</v>
      </c>
      <c r="X783" s="178">
        <v>44408</v>
      </c>
      <c r="Y783" s="87" t="s">
        <v>7151</v>
      </c>
      <c r="Z783" s="87" t="s">
        <v>7152</v>
      </c>
      <c r="AA783" s="182" t="s">
        <v>7195</v>
      </c>
    </row>
    <row r="784" spans="1:27" ht="15.75" customHeight="1" x14ac:dyDescent="0.2">
      <c r="A784" s="75" t="s">
        <v>8514</v>
      </c>
      <c r="B784" s="75">
        <v>653176902</v>
      </c>
      <c r="C784" s="75" t="s">
        <v>1410</v>
      </c>
      <c r="D784" s="75" t="s">
        <v>2057</v>
      </c>
      <c r="E784" s="75" t="s">
        <v>6869</v>
      </c>
      <c r="F784" s="75" t="s">
        <v>2058</v>
      </c>
      <c r="G784" s="75" t="s">
        <v>6870</v>
      </c>
      <c r="H784" s="75" t="s">
        <v>2059</v>
      </c>
      <c r="I784" s="75" t="s">
        <v>2060</v>
      </c>
      <c r="J784" s="75" t="s">
        <v>2061</v>
      </c>
      <c r="K784" s="75" t="s">
        <v>2062</v>
      </c>
      <c r="L784" s="75" t="s">
        <v>47</v>
      </c>
      <c r="M784" s="75" t="s">
        <v>658</v>
      </c>
      <c r="N784" s="75" t="s">
        <v>2063</v>
      </c>
      <c r="O784" s="75" t="s">
        <v>2064</v>
      </c>
      <c r="P784" s="75">
        <v>0</v>
      </c>
      <c r="Q784" s="75" t="s">
        <v>84</v>
      </c>
      <c r="R784" s="75" t="s">
        <v>6896</v>
      </c>
      <c r="S784" s="177">
        <v>39143</v>
      </c>
      <c r="T784" s="182">
        <v>7347</v>
      </c>
      <c r="U784" s="182" t="s">
        <v>7922</v>
      </c>
      <c r="V784" s="181">
        <v>35273040</v>
      </c>
      <c r="W784" s="181">
        <v>214048392</v>
      </c>
      <c r="X784" s="178">
        <v>44408</v>
      </c>
      <c r="Y784" s="87" t="s">
        <v>7151</v>
      </c>
      <c r="Z784" s="87" t="s">
        <v>7152</v>
      </c>
      <c r="AA784" s="182" t="s">
        <v>7196</v>
      </c>
    </row>
    <row r="785" spans="1:27" ht="15.75" customHeight="1" x14ac:dyDescent="0.2">
      <c r="A785" s="75" t="s">
        <v>8514</v>
      </c>
      <c r="B785" s="75">
        <v>653176902</v>
      </c>
      <c r="C785" s="75" t="s">
        <v>1410</v>
      </c>
      <c r="D785" s="75" t="s">
        <v>2057</v>
      </c>
      <c r="E785" s="75" t="s">
        <v>6869</v>
      </c>
      <c r="F785" s="75" t="s">
        <v>2058</v>
      </c>
      <c r="G785" s="75" t="s">
        <v>6870</v>
      </c>
      <c r="H785" s="75" t="s">
        <v>2059</v>
      </c>
      <c r="I785" s="75" t="s">
        <v>2060</v>
      </c>
      <c r="J785" s="75" t="s">
        <v>2061</v>
      </c>
      <c r="K785" s="75" t="s">
        <v>2062</v>
      </c>
      <c r="L785" s="75" t="s">
        <v>47</v>
      </c>
      <c r="M785" s="75" t="s">
        <v>658</v>
      </c>
      <c r="N785" s="75" t="s">
        <v>2063</v>
      </c>
      <c r="O785" s="75" t="s">
        <v>2064</v>
      </c>
      <c r="P785" s="75">
        <v>0</v>
      </c>
      <c r="Q785" s="75" t="s">
        <v>84</v>
      </c>
      <c r="R785" s="75" t="s">
        <v>6896</v>
      </c>
      <c r="S785" s="177">
        <v>39143</v>
      </c>
      <c r="T785" s="182">
        <v>7347</v>
      </c>
      <c r="U785" s="182" t="s">
        <v>7922</v>
      </c>
      <c r="V785" s="181">
        <v>39773160</v>
      </c>
      <c r="W785" s="181">
        <v>165618264</v>
      </c>
      <c r="X785" s="178">
        <v>44408</v>
      </c>
      <c r="Y785" s="87" t="s">
        <v>7151</v>
      </c>
      <c r="Z785" s="87" t="s">
        <v>7152</v>
      </c>
      <c r="AA785" s="182" t="s">
        <v>7169</v>
      </c>
    </row>
    <row r="786" spans="1:27" ht="15.75" customHeight="1" x14ac:dyDescent="0.2">
      <c r="A786" s="75" t="s">
        <v>8514</v>
      </c>
      <c r="B786" s="75">
        <v>653176902</v>
      </c>
      <c r="C786" s="75" t="s">
        <v>1410</v>
      </c>
      <c r="D786" s="75" t="s">
        <v>2057</v>
      </c>
      <c r="E786" s="75" t="s">
        <v>6869</v>
      </c>
      <c r="F786" s="75" t="s">
        <v>2058</v>
      </c>
      <c r="G786" s="75" t="s">
        <v>6870</v>
      </c>
      <c r="H786" s="75" t="s">
        <v>2059</v>
      </c>
      <c r="I786" s="75" t="s">
        <v>2060</v>
      </c>
      <c r="J786" s="75" t="s">
        <v>2061</v>
      </c>
      <c r="K786" s="75" t="s">
        <v>2062</v>
      </c>
      <c r="L786" s="75" t="s">
        <v>47</v>
      </c>
      <c r="M786" s="75" t="s">
        <v>658</v>
      </c>
      <c r="N786" s="75" t="s">
        <v>2063</v>
      </c>
      <c r="O786" s="75" t="s">
        <v>2064</v>
      </c>
      <c r="P786" s="75">
        <v>0</v>
      </c>
      <c r="Q786" s="75" t="s">
        <v>84</v>
      </c>
      <c r="R786" s="75" t="s">
        <v>6896</v>
      </c>
      <c r="S786" s="177">
        <v>39143</v>
      </c>
      <c r="T786" s="182">
        <v>7347</v>
      </c>
      <c r="U786" s="182" t="s">
        <v>7922</v>
      </c>
      <c r="V786" s="181">
        <v>0</v>
      </c>
      <c r="W786" s="181">
        <v>58841844</v>
      </c>
      <c r="X786" s="178">
        <v>44408</v>
      </c>
      <c r="Y786" s="87" t="s">
        <v>7151</v>
      </c>
      <c r="Z786" s="87" t="s">
        <v>7152</v>
      </c>
      <c r="AA786" s="182" t="s">
        <v>7235</v>
      </c>
    </row>
    <row r="787" spans="1:27" ht="15.75" customHeight="1" x14ac:dyDescent="0.2">
      <c r="A787" s="75" t="s">
        <v>8514</v>
      </c>
      <c r="B787" s="75">
        <v>653176902</v>
      </c>
      <c r="C787" s="75" t="s">
        <v>1410</v>
      </c>
      <c r="D787" s="75" t="s">
        <v>2057</v>
      </c>
      <c r="E787" s="75" t="s">
        <v>6869</v>
      </c>
      <c r="F787" s="75" t="s">
        <v>2058</v>
      </c>
      <c r="G787" s="75" t="s">
        <v>6870</v>
      </c>
      <c r="H787" s="75" t="s">
        <v>2059</v>
      </c>
      <c r="I787" s="75" t="s">
        <v>2060</v>
      </c>
      <c r="J787" s="75" t="s">
        <v>2061</v>
      </c>
      <c r="K787" s="75" t="s">
        <v>2062</v>
      </c>
      <c r="L787" s="75" t="s">
        <v>47</v>
      </c>
      <c r="M787" s="75" t="s">
        <v>658</v>
      </c>
      <c r="N787" s="75" t="s">
        <v>2063</v>
      </c>
      <c r="O787" s="75" t="s">
        <v>2064</v>
      </c>
      <c r="P787" s="75">
        <v>0</v>
      </c>
      <c r="Q787" s="75" t="s">
        <v>84</v>
      </c>
      <c r="R787" s="75" t="s">
        <v>6896</v>
      </c>
      <c r="S787" s="177">
        <v>39143</v>
      </c>
      <c r="T787" s="182">
        <v>7347</v>
      </c>
      <c r="U787" s="182" t="s">
        <v>7922</v>
      </c>
      <c r="V787" s="181">
        <v>16291800</v>
      </c>
      <c r="W787" s="181">
        <v>114042600</v>
      </c>
      <c r="X787" s="178">
        <v>44408</v>
      </c>
      <c r="Y787" s="87" t="s">
        <v>7151</v>
      </c>
      <c r="Z787" s="87" t="s">
        <v>7152</v>
      </c>
      <c r="AA787" s="182" t="s">
        <v>7268</v>
      </c>
    </row>
    <row r="788" spans="1:27" ht="15.75" customHeight="1" x14ac:dyDescent="0.2">
      <c r="A788" s="75" t="s">
        <v>8514</v>
      </c>
      <c r="B788" s="75">
        <v>653176902</v>
      </c>
      <c r="C788" s="75" t="s">
        <v>1410</v>
      </c>
      <c r="D788" s="75" t="s">
        <v>2057</v>
      </c>
      <c r="E788" s="75" t="s">
        <v>6869</v>
      </c>
      <c r="F788" s="75" t="s">
        <v>2058</v>
      </c>
      <c r="G788" s="75" t="s">
        <v>6870</v>
      </c>
      <c r="H788" s="75" t="s">
        <v>2059</v>
      </c>
      <c r="I788" s="75" t="s">
        <v>2060</v>
      </c>
      <c r="J788" s="75" t="s">
        <v>2061</v>
      </c>
      <c r="K788" s="75" t="s">
        <v>2062</v>
      </c>
      <c r="L788" s="75" t="s">
        <v>47</v>
      </c>
      <c r="M788" s="75" t="s">
        <v>658</v>
      </c>
      <c r="N788" s="75" t="s">
        <v>2063</v>
      </c>
      <c r="O788" s="75" t="s">
        <v>2064</v>
      </c>
      <c r="P788" s="75">
        <v>0</v>
      </c>
      <c r="Q788" s="75" t="s">
        <v>84</v>
      </c>
      <c r="R788" s="75" t="s">
        <v>6896</v>
      </c>
      <c r="S788" s="177">
        <v>39143</v>
      </c>
      <c r="T788" s="182">
        <v>7347</v>
      </c>
      <c r="U788" s="182" t="s">
        <v>7922</v>
      </c>
      <c r="V788" s="181">
        <v>15312568</v>
      </c>
      <c r="W788" s="181">
        <v>110110156</v>
      </c>
      <c r="X788" s="178">
        <v>44408</v>
      </c>
      <c r="Y788" s="87" t="s">
        <v>7151</v>
      </c>
      <c r="Z788" s="87" t="s">
        <v>7152</v>
      </c>
      <c r="AA788" s="182" t="s">
        <v>7257</v>
      </c>
    </row>
    <row r="789" spans="1:27" ht="15.75" customHeight="1" x14ac:dyDescent="0.2">
      <c r="A789" s="75" t="s">
        <v>8514</v>
      </c>
      <c r="B789" s="75">
        <v>653176902</v>
      </c>
      <c r="C789" s="75" t="s">
        <v>1410</v>
      </c>
      <c r="D789" s="75" t="s">
        <v>2057</v>
      </c>
      <c r="E789" s="75" t="s">
        <v>6869</v>
      </c>
      <c r="F789" s="75" t="s">
        <v>2058</v>
      </c>
      <c r="G789" s="75" t="s">
        <v>6870</v>
      </c>
      <c r="H789" s="75" t="s">
        <v>2059</v>
      </c>
      <c r="I789" s="75" t="s">
        <v>2060</v>
      </c>
      <c r="J789" s="75" t="s">
        <v>2061</v>
      </c>
      <c r="K789" s="75" t="s">
        <v>2062</v>
      </c>
      <c r="L789" s="75" t="s">
        <v>47</v>
      </c>
      <c r="M789" s="75" t="s">
        <v>658</v>
      </c>
      <c r="N789" s="75" t="s">
        <v>2063</v>
      </c>
      <c r="O789" s="75" t="s">
        <v>2064</v>
      </c>
      <c r="P789" s="75">
        <v>0</v>
      </c>
      <c r="Q789" s="75" t="s">
        <v>84</v>
      </c>
      <c r="R789" s="75" t="s">
        <v>6896</v>
      </c>
      <c r="S789" s="177">
        <v>39143</v>
      </c>
      <c r="T789" s="182">
        <v>7347</v>
      </c>
      <c r="U789" s="182" t="s">
        <v>7922</v>
      </c>
      <c r="V789" s="181">
        <v>22194776</v>
      </c>
      <c r="W789" s="181">
        <v>230843600</v>
      </c>
      <c r="X789" s="178">
        <v>44408</v>
      </c>
      <c r="Y789" s="87" t="s">
        <v>7151</v>
      </c>
      <c r="Z789" s="87" t="s">
        <v>7152</v>
      </c>
      <c r="AA789" s="182" t="s">
        <v>5877</v>
      </c>
    </row>
    <row r="790" spans="1:27" ht="15.75" customHeight="1" x14ac:dyDescent="0.2">
      <c r="A790" s="75" t="s">
        <v>8728</v>
      </c>
      <c r="B790" s="75">
        <v>650086104</v>
      </c>
      <c r="C790" s="75" t="s">
        <v>73</v>
      </c>
      <c r="D790" s="75" t="s">
        <v>5032</v>
      </c>
      <c r="E790" s="75" t="s">
        <v>6649</v>
      </c>
      <c r="F790" s="75" t="s">
        <v>4343</v>
      </c>
      <c r="G790" s="75" t="s">
        <v>6075</v>
      </c>
      <c r="H790" s="75" t="s">
        <v>5033</v>
      </c>
      <c r="I790" s="75" t="s">
        <v>6654</v>
      </c>
      <c r="J790" s="75" t="s">
        <v>5034</v>
      </c>
      <c r="K790" s="75" t="s">
        <v>6650</v>
      </c>
      <c r="L790" s="75" t="s">
        <v>5590</v>
      </c>
      <c r="M790" s="75" t="s">
        <v>2229</v>
      </c>
      <c r="N790" s="75" t="s">
        <v>6652</v>
      </c>
      <c r="O790" s="75" t="s">
        <v>6651</v>
      </c>
      <c r="P790" s="75">
        <v>0</v>
      </c>
      <c r="Q790" s="75" t="s">
        <v>476</v>
      </c>
      <c r="R790" s="75" t="s">
        <v>6653</v>
      </c>
      <c r="S790" s="177">
        <v>39171</v>
      </c>
      <c r="T790" s="182">
        <v>7350</v>
      </c>
      <c r="U790" s="182"/>
      <c r="V790" s="181">
        <v>11055150</v>
      </c>
      <c r="W790" s="181">
        <v>11055150</v>
      </c>
      <c r="X790" s="178">
        <v>44408</v>
      </c>
      <c r="Y790" s="87" t="s">
        <v>7151</v>
      </c>
      <c r="Z790" s="87" t="s">
        <v>7152</v>
      </c>
      <c r="AA790" s="182" t="s">
        <v>7289</v>
      </c>
    </row>
    <row r="791" spans="1:27" ht="15.75" customHeight="1" x14ac:dyDescent="0.2">
      <c r="A791" s="75" t="s">
        <v>8728</v>
      </c>
      <c r="B791" s="75">
        <v>650086104</v>
      </c>
      <c r="C791" s="75" t="s">
        <v>73</v>
      </c>
      <c r="D791" s="75" t="s">
        <v>5032</v>
      </c>
      <c r="E791" s="75" t="s">
        <v>6649</v>
      </c>
      <c r="F791" s="75" t="s">
        <v>4343</v>
      </c>
      <c r="G791" s="75" t="s">
        <v>6075</v>
      </c>
      <c r="H791" s="75" t="s">
        <v>5033</v>
      </c>
      <c r="I791" s="75" t="s">
        <v>6654</v>
      </c>
      <c r="J791" s="75" t="s">
        <v>5034</v>
      </c>
      <c r="K791" s="75" t="s">
        <v>6650</v>
      </c>
      <c r="L791" s="75" t="s">
        <v>5590</v>
      </c>
      <c r="M791" s="75" t="s">
        <v>2229</v>
      </c>
      <c r="N791" s="75" t="s">
        <v>6652</v>
      </c>
      <c r="O791" s="75" t="s">
        <v>6651</v>
      </c>
      <c r="P791" s="75">
        <v>0</v>
      </c>
      <c r="Q791" s="75" t="s">
        <v>476</v>
      </c>
      <c r="R791" s="75" t="s">
        <v>6653</v>
      </c>
      <c r="S791" s="177">
        <v>39171</v>
      </c>
      <c r="T791" s="182">
        <v>7350</v>
      </c>
      <c r="U791" s="182"/>
      <c r="V791" s="181">
        <v>41282069</v>
      </c>
      <c r="W791" s="181">
        <v>123994561</v>
      </c>
      <c r="X791" s="178">
        <v>44408</v>
      </c>
      <c r="Y791" s="87" t="s">
        <v>7151</v>
      </c>
      <c r="Z791" s="87" t="s">
        <v>7152</v>
      </c>
      <c r="AA791" s="182" t="s">
        <v>8190</v>
      </c>
    </row>
    <row r="792" spans="1:27" ht="15.75" customHeight="1" x14ac:dyDescent="0.2">
      <c r="A792" s="75" t="s">
        <v>8728</v>
      </c>
      <c r="B792" s="75">
        <v>650086104</v>
      </c>
      <c r="C792" s="75" t="s">
        <v>73</v>
      </c>
      <c r="D792" s="75" t="s">
        <v>5032</v>
      </c>
      <c r="E792" s="75" t="s">
        <v>6649</v>
      </c>
      <c r="F792" s="75" t="s">
        <v>4343</v>
      </c>
      <c r="G792" s="75" t="s">
        <v>6075</v>
      </c>
      <c r="H792" s="75" t="s">
        <v>5033</v>
      </c>
      <c r="I792" s="75" t="s">
        <v>6654</v>
      </c>
      <c r="J792" s="75" t="s">
        <v>5034</v>
      </c>
      <c r="K792" s="75" t="s">
        <v>6650</v>
      </c>
      <c r="L792" s="75" t="s">
        <v>5590</v>
      </c>
      <c r="M792" s="75" t="s">
        <v>2229</v>
      </c>
      <c r="N792" s="75" t="s">
        <v>6652</v>
      </c>
      <c r="O792" s="75" t="s">
        <v>6651</v>
      </c>
      <c r="P792" s="75">
        <v>0</v>
      </c>
      <c r="Q792" s="75" t="s">
        <v>476</v>
      </c>
      <c r="R792" s="75" t="s">
        <v>6653</v>
      </c>
      <c r="S792" s="177">
        <v>39171</v>
      </c>
      <c r="T792" s="182">
        <v>7350</v>
      </c>
      <c r="U792" s="182"/>
      <c r="V792" s="181">
        <v>8844120</v>
      </c>
      <c r="W792" s="181">
        <v>69780107</v>
      </c>
      <c r="X792" s="178">
        <v>44408</v>
      </c>
      <c r="Y792" s="87" t="s">
        <v>7151</v>
      </c>
      <c r="Z792" s="87" t="s">
        <v>7152</v>
      </c>
      <c r="AA792" s="182" t="s">
        <v>7341</v>
      </c>
    </row>
    <row r="793" spans="1:27" ht="15.75" customHeight="1" x14ac:dyDescent="0.2">
      <c r="A793" s="75" t="s">
        <v>8728</v>
      </c>
      <c r="B793" s="75">
        <v>650086104</v>
      </c>
      <c r="C793" s="75" t="s">
        <v>73</v>
      </c>
      <c r="D793" s="75" t="s">
        <v>5032</v>
      </c>
      <c r="E793" s="75" t="s">
        <v>6649</v>
      </c>
      <c r="F793" s="75" t="s">
        <v>4343</v>
      </c>
      <c r="G793" s="75" t="s">
        <v>6075</v>
      </c>
      <c r="H793" s="75" t="s">
        <v>5033</v>
      </c>
      <c r="I793" s="75" t="s">
        <v>6654</v>
      </c>
      <c r="J793" s="75" t="s">
        <v>5034</v>
      </c>
      <c r="K793" s="75" t="s">
        <v>6650</v>
      </c>
      <c r="L793" s="75" t="s">
        <v>5590</v>
      </c>
      <c r="M793" s="75" t="s">
        <v>2229</v>
      </c>
      <c r="N793" s="75" t="s">
        <v>6652</v>
      </c>
      <c r="O793" s="75" t="s">
        <v>6651</v>
      </c>
      <c r="P793" s="75">
        <v>0</v>
      </c>
      <c r="Q793" s="75" t="s">
        <v>476</v>
      </c>
      <c r="R793" s="75" t="s">
        <v>6653</v>
      </c>
      <c r="S793" s="177">
        <v>39171</v>
      </c>
      <c r="T793" s="182">
        <v>7350</v>
      </c>
      <c r="U793" s="182"/>
      <c r="V793" s="181">
        <v>6633090</v>
      </c>
      <c r="W793" s="181">
        <v>6633090</v>
      </c>
      <c r="X793" s="178">
        <v>44408</v>
      </c>
      <c r="Y793" s="87" t="s">
        <v>7151</v>
      </c>
      <c r="Z793" s="87" t="s">
        <v>7152</v>
      </c>
      <c r="AA793" s="182" t="s">
        <v>8207</v>
      </c>
    </row>
    <row r="794" spans="1:27" ht="15.75" customHeight="1" x14ac:dyDescent="0.2">
      <c r="A794" s="75" t="s">
        <v>8728</v>
      </c>
      <c r="B794" s="75">
        <v>650086104</v>
      </c>
      <c r="C794" s="75" t="s">
        <v>73</v>
      </c>
      <c r="D794" s="75" t="s">
        <v>5032</v>
      </c>
      <c r="E794" s="75" t="s">
        <v>6649</v>
      </c>
      <c r="F794" s="75" t="s">
        <v>4343</v>
      </c>
      <c r="G794" s="75" t="s">
        <v>6075</v>
      </c>
      <c r="H794" s="75" t="s">
        <v>5033</v>
      </c>
      <c r="I794" s="75" t="s">
        <v>6654</v>
      </c>
      <c r="J794" s="75" t="s">
        <v>5034</v>
      </c>
      <c r="K794" s="75" t="s">
        <v>6650</v>
      </c>
      <c r="L794" s="75" t="s">
        <v>5590</v>
      </c>
      <c r="M794" s="75" t="s">
        <v>2229</v>
      </c>
      <c r="N794" s="75" t="s">
        <v>6652</v>
      </c>
      <c r="O794" s="75" t="s">
        <v>6651</v>
      </c>
      <c r="P794" s="75">
        <v>0</v>
      </c>
      <c r="Q794" s="75" t="s">
        <v>476</v>
      </c>
      <c r="R794" s="75" t="s">
        <v>6653</v>
      </c>
      <c r="S794" s="177">
        <v>39171</v>
      </c>
      <c r="T794" s="182">
        <v>7350</v>
      </c>
      <c r="U794" s="182"/>
      <c r="V794" s="181">
        <v>5837106</v>
      </c>
      <c r="W794" s="181">
        <v>65269591</v>
      </c>
      <c r="X794" s="178">
        <v>44408</v>
      </c>
      <c r="Y794" s="87" t="s">
        <v>7151</v>
      </c>
      <c r="Z794" s="87" t="s">
        <v>7152</v>
      </c>
      <c r="AA794" s="182" t="s">
        <v>7342</v>
      </c>
    </row>
    <row r="795" spans="1:27" ht="15.75" customHeight="1" x14ac:dyDescent="0.2">
      <c r="A795" s="75" t="s">
        <v>8728</v>
      </c>
      <c r="B795" s="75">
        <v>650086104</v>
      </c>
      <c r="C795" s="75" t="s">
        <v>73</v>
      </c>
      <c r="D795" s="75" t="s">
        <v>5032</v>
      </c>
      <c r="E795" s="75" t="s">
        <v>6649</v>
      </c>
      <c r="F795" s="75" t="s">
        <v>4343</v>
      </c>
      <c r="G795" s="75" t="s">
        <v>6075</v>
      </c>
      <c r="H795" s="75" t="s">
        <v>5033</v>
      </c>
      <c r="I795" s="75" t="s">
        <v>6654</v>
      </c>
      <c r="J795" s="75" t="s">
        <v>5034</v>
      </c>
      <c r="K795" s="75" t="s">
        <v>6650</v>
      </c>
      <c r="L795" s="75" t="s">
        <v>5590</v>
      </c>
      <c r="M795" s="75" t="s">
        <v>2229</v>
      </c>
      <c r="N795" s="75" t="s">
        <v>6652</v>
      </c>
      <c r="O795" s="75" t="s">
        <v>6651</v>
      </c>
      <c r="P795" s="75">
        <v>0</v>
      </c>
      <c r="Q795" s="75" t="s">
        <v>476</v>
      </c>
      <c r="R795" s="75" t="s">
        <v>6653</v>
      </c>
      <c r="S795" s="177">
        <v>39171</v>
      </c>
      <c r="T795" s="182">
        <v>7350</v>
      </c>
      <c r="U795" s="182"/>
      <c r="V795" s="181">
        <v>5748665</v>
      </c>
      <c r="W795" s="181">
        <v>48819529</v>
      </c>
      <c r="X795" s="178">
        <v>44408</v>
      </c>
      <c r="Y795" s="87" t="s">
        <v>7151</v>
      </c>
      <c r="Z795" s="87" t="s">
        <v>7152</v>
      </c>
      <c r="AA795" s="182" t="s">
        <v>7354</v>
      </c>
    </row>
    <row r="796" spans="1:27" ht="15.75" customHeight="1" x14ac:dyDescent="0.2">
      <c r="A796" s="75" t="s">
        <v>8728</v>
      </c>
      <c r="B796" s="75">
        <v>650086104</v>
      </c>
      <c r="C796" s="75" t="s">
        <v>73</v>
      </c>
      <c r="D796" s="75" t="s">
        <v>5032</v>
      </c>
      <c r="E796" s="75" t="s">
        <v>6649</v>
      </c>
      <c r="F796" s="75" t="s">
        <v>4343</v>
      </c>
      <c r="G796" s="75" t="s">
        <v>6075</v>
      </c>
      <c r="H796" s="75" t="s">
        <v>5033</v>
      </c>
      <c r="I796" s="75" t="s">
        <v>6654</v>
      </c>
      <c r="J796" s="75" t="s">
        <v>5034</v>
      </c>
      <c r="K796" s="75" t="s">
        <v>6650</v>
      </c>
      <c r="L796" s="75" t="s">
        <v>5590</v>
      </c>
      <c r="M796" s="75" t="s">
        <v>2229</v>
      </c>
      <c r="N796" s="75" t="s">
        <v>6652</v>
      </c>
      <c r="O796" s="75" t="s">
        <v>6651</v>
      </c>
      <c r="P796" s="75">
        <v>0</v>
      </c>
      <c r="Q796" s="75" t="s">
        <v>476</v>
      </c>
      <c r="R796" s="75" t="s">
        <v>6653</v>
      </c>
      <c r="S796" s="177">
        <v>39171</v>
      </c>
      <c r="T796" s="182">
        <v>7350</v>
      </c>
      <c r="U796" s="182"/>
      <c r="V796" s="181">
        <v>13619929</v>
      </c>
      <c r="W796" s="181">
        <v>75794092</v>
      </c>
      <c r="X796" s="178">
        <v>44408</v>
      </c>
      <c r="Y796" s="87" t="s">
        <v>7151</v>
      </c>
      <c r="Z796" s="87" t="s">
        <v>7152</v>
      </c>
      <c r="AA796" s="182" t="s">
        <v>7343</v>
      </c>
    </row>
    <row r="797" spans="1:27" ht="15.75" customHeight="1" x14ac:dyDescent="0.2">
      <c r="A797" s="75" t="s">
        <v>8728</v>
      </c>
      <c r="B797" s="75">
        <v>650086104</v>
      </c>
      <c r="C797" s="75" t="s">
        <v>73</v>
      </c>
      <c r="D797" s="75" t="s">
        <v>5032</v>
      </c>
      <c r="E797" s="75" t="s">
        <v>6649</v>
      </c>
      <c r="F797" s="75" t="s">
        <v>4343</v>
      </c>
      <c r="G797" s="75" t="s">
        <v>6075</v>
      </c>
      <c r="H797" s="75" t="s">
        <v>5033</v>
      </c>
      <c r="I797" s="75" t="s">
        <v>6654</v>
      </c>
      <c r="J797" s="75" t="s">
        <v>5034</v>
      </c>
      <c r="K797" s="75" t="s">
        <v>6650</v>
      </c>
      <c r="L797" s="75" t="s">
        <v>5590</v>
      </c>
      <c r="M797" s="75" t="s">
        <v>2229</v>
      </c>
      <c r="N797" s="75" t="s">
        <v>6652</v>
      </c>
      <c r="O797" s="75" t="s">
        <v>6651</v>
      </c>
      <c r="P797" s="75">
        <v>0</v>
      </c>
      <c r="Q797" s="75" t="s">
        <v>476</v>
      </c>
      <c r="R797" s="75" t="s">
        <v>6653</v>
      </c>
      <c r="S797" s="177">
        <v>39171</v>
      </c>
      <c r="T797" s="182">
        <v>7350</v>
      </c>
      <c r="U797" s="182"/>
      <c r="V797" s="181">
        <v>32605323</v>
      </c>
      <c r="W797" s="181">
        <v>101807612</v>
      </c>
      <c r="X797" s="178">
        <v>44408</v>
      </c>
      <c r="Y797" s="87" t="s">
        <v>7151</v>
      </c>
      <c r="Z797" s="87" t="s">
        <v>7152</v>
      </c>
      <c r="AA797" s="182" t="s">
        <v>7299</v>
      </c>
    </row>
    <row r="798" spans="1:27" ht="15.75" customHeight="1" x14ac:dyDescent="0.2">
      <c r="A798" s="75" t="s">
        <v>8728</v>
      </c>
      <c r="B798" s="75">
        <v>650086104</v>
      </c>
      <c r="C798" s="75" t="s">
        <v>73</v>
      </c>
      <c r="D798" s="75" t="s">
        <v>5032</v>
      </c>
      <c r="E798" s="75" t="s">
        <v>6649</v>
      </c>
      <c r="F798" s="75" t="s">
        <v>4343</v>
      </c>
      <c r="G798" s="75" t="s">
        <v>6075</v>
      </c>
      <c r="H798" s="75" t="s">
        <v>5033</v>
      </c>
      <c r="I798" s="75" t="s">
        <v>6654</v>
      </c>
      <c r="J798" s="75" t="s">
        <v>5034</v>
      </c>
      <c r="K798" s="75" t="s">
        <v>6650</v>
      </c>
      <c r="L798" s="75" t="s">
        <v>5590</v>
      </c>
      <c r="M798" s="75" t="s">
        <v>2229</v>
      </c>
      <c r="N798" s="75" t="s">
        <v>6652</v>
      </c>
      <c r="O798" s="75" t="s">
        <v>6651</v>
      </c>
      <c r="P798" s="75">
        <v>0</v>
      </c>
      <c r="Q798" s="75" t="s">
        <v>476</v>
      </c>
      <c r="R798" s="75" t="s">
        <v>6653</v>
      </c>
      <c r="S798" s="177">
        <v>39171</v>
      </c>
      <c r="T798" s="182">
        <v>7350</v>
      </c>
      <c r="U798" s="182"/>
      <c r="V798" s="181">
        <v>18837958</v>
      </c>
      <c r="W798" s="181">
        <v>109755513</v>
      </c>
      <c r="X798" s="178">
        <v>44408</v>
      </c>
      <c r="Y798" s="87" t="s">
        <v>7151</v>
      </c>
      <c r="Z798" s="87" t="s">
        <v>7152</v>
      </c>
      <c r="AA798" s="182" t="s">
        <v>7209</v>
      </c>
    </row>
    <row r="799" spans="1:27" ht="15.75" customHeight="1" x14ac:dyDescent="0.2">
      <c r="A799" s="75" t="s">
        <v>8728</v>
      </c>
      <c r="B799" s="75">
        <v>650086104</v>
      </c>
      <c r="C799" s="75" t="s">
        <v>73</v>
      </c>
      <c r="D799" s="75" t="s">
        <v>5032</v>
      </c>
      <c r="E799" s="75" t="s">
        <v>6649</v>
      </c>
      <c r="F799" s="75" t="s">
        <v>4343</v>
      </c>
      <c r="G799" s="75" t="s">
        <v>6075</v>
      </c>
      <c r="H799" s="75" t="s">
        <v>5033</v>
      </c>
      <c r="I799" s="75" t="s">
        <v>6654</v>
      </c>
      <c r="J799" s="75" t="s">
        <v>5034</v>
      </c>
      <c r="K799" s="75" t="s">
        <v>6650</v>
      </c>
      <c r="L799" s="75" t="s">
        <v>5590</v>
      </c>
      <c r="M799" s="75" t="s">
        <v>2229</v>
      </c>
      <c r="N799" s="75" t="s">
        <v>6652</v>
      </c>
      <c r="O799" s="75" t="s">
        <v>6651</v>
      </c>
      <c r="P799" s="75">
        <v>0</v>
      </c>
      <c r="Q799" s="75" t="s">
        <v>476</v>
      </c>
      <c r="R799" s="75" t="s">
        <v>6653</v>
      </c>
      <c r="S799" s="177">
        <v>39171</v>
      </c>
      <c r="T799" s="182">
        <v>7350</v>
      </c>
      <c r="U799" s="182"/>
      <c r="V799" s="181">
        <v>7959690</v>
      </c>
      <c r="W799" s="181">
        <v>82957899</v>
      </c>
      <c r="X799" s="178">
        <v>44408</v>
      </c>
      <c r="Y799" s="87" t="s">
        <v>7151</v>
      </c>
      <c r="Z799" s="87" t="s">
        <v>7152</v>
      </c>
      <c r="AA799" s="182" t="s">
        <v>7300</v>
      </c>
    </row>
    <row r="800" spans="1:27" ht="15.75" customHeight="1" x14ac:dyDescent="0.2">
      <c r="A800" s="75" t="s">
        <v>3246</v>
      </c>
      <c r="B800" s="75">
        <v>692614003</v>
      </c>
      <c r="C800" s="75" t="s">
        <v>2558</v>
      </c>
      <c r="D800" s="75" t="s">
        <v>2586</v>
      </c>
      <c r="E800" s="75" t="s">
        <v>1529</v>
      </c>
      <c r="F800" s="75" t="s">
        <v>2587</v>
      </c>
      <c r="G800" s="75" t="s">
        <v>28</v>
      </c>
      <c r="H800" s="75">
        <v>0</v>
      </c>
      <c r="I800" s="75">
        <v>0</v>
      </c>
      <c r="J800" s="75" t="s">
        <v>3247</v>
      </c>
      <c r="K800" s="75" t="s">
        <v>3249</v>
      </c>
      <c r="L800" s="75" t="s">
        <v>47</v>
      </c>
      <c r="M800" s="75" t="s">
        <v>3251</v>
      </c>
      <c r="N800" s="75" t="s">
        <v>3250</v>
      </c>
      <c r="O800" s="75" t="s">
        <v>3248</v>
      </c>
      <c r="P800" s="75">
        <v>0</v>
      </c>
      <c r="Q800" s="75">
        <v>91001</v>
      </c>
      <c r="R800" s="75" t="s">
        <v>2609</v>
      </c>
      <c r="S800" s="177">
        <v>39212</v>
      </c>
      <c r="T800" s="182">
        <v>7354</v>
      </c>
      <c r="U800" s="182"/>
      <c r="V800" s="181">
        <v>2861839</v>
      </c>
      <c r="W800" s="181">
        <v>17254039</v>
      </c>
      <c r="X800" s="178">
        <v>44408</v>
      </c>
      <c r="Y800" s="87" t="s">
        <v>7151</v>
      </c>
      <c r="Z800" s="87" t="s">
        <v>7152</v>
      </c>
      <c r="AA800" s="182" t="s">
        <v>7355</v>
      </c>
    </row>
    <row r="801" spans="1:27" ht="15.75" customHeight="1" x14ac:dyDescent="0.2">
      <c r="A801" s="75" t="s">
        <v>8591</v>
      </c>
      <c r="B801" s="75">
        <v>692008006</v>
      </c>
      <c r="C801" s="75" t="s">
        <v>2558</v>
      </c>
      <c r="D801" s="75" t="s">
        <v>2575</v>
      </c>
      <c r="E801" s="75" t="s">
        <v>26</v>
      </c>
      <c r="F801" s="75" t="s">
        <v>2576</v>
      </c>
      <c r="G801" s="75" t="s">
        <v>28</v>
      </c>
      <c r="H801" s="75">
        <v>0</v>
      </c>
      <c r="I801" s="75">
        <v>0</v>
      </c>
      <c r="J801" s="75" t="s">
        <v>8018</v>
      </c>
      <c r="K801" s="75" t="s">
        <v>3057</v>
      </c>
      <c r="L801" s="75" t="s">
        <v>5588</v>
      </c>
      <c r="M801" s="75" t="s">
        <v>3059</v>
      </c>
      <c r="N801" s="75" t="s">
        <v>3058</v>
      </c>
      <c r="O801" s="75">
        <v>0</v>
      </c>
      <c r="P801" s="75">
        <v>0</v>
      </c>
      <c r="Q801" s="75">
        <v>91001</v>
      </c>
      <c r="R801" s="75" t="s">
        <v>2579</v>
      </c>
      <c r="S801" s="177">
        <v>39212</v>
      </c>
      <c r="T801" s="182">
        <v>7355</v>
      </c>
      <c r="U801" s="182"/>
      <c r="V801" s="181">
        <v>9787492</v>
      </c>
      <c r="W801" s="181">
        <v>39149968</v>
      </c>
      <c r="X801" s="178">
        <v>44408</v>
      </c>
      <c r="Y801" s="87" t="s">
        <v>7151</v>
      </c>
      <c r="Z801" s="87" t="s">
        <v>7152</v>
      </c>
      <c r="AA801" s="182" t="s">
        <v>7188</v>
      </c>
    </row>
    <row r="802" spans="1:27" ht="15.75" customHeight="1" x14ac:dyDescent="0.2">
      <c r="A802" s="75" t="s">
        <v>6612</v>
      </c>
      <c r="B802" s="75">
        <v>692102002</v>
      </c>
      <c r="C802" s="75" t="s">
        <v>3602</v>
      </c>
      <c r="D802" s="75" t="s">
        <v>2575</v>
      </c>
      <c r="E802" s="75" t="s">
        <v>1529</v>
      </c>
      <c r="F802" s="75" t="s">
        <v>2576</v>
      </c>
      <c r="G802" s="75" t="s">
        <v>28</v>
      </c>
      <c r="H802" s="75">
        <v>0</v>
      </c>
      <c r="I802" s="75">
        <v>0</v>
      </c>
      <c r="J802" s="75" t="s">
        <v>6613</v>
      </c>
      <c r="K802" s="75" t="s">
        <v>6614</v>
      </c>
      <c r="L802" s="75" t="s">
        <v>5588</v>
      </c>
      <c r="M802" s="75" t="s">
        <v>6615</v>
      </c>
      <c r="N802" s="75" t="s">
        <v>6616</v>
      </c>
      <c r="O802" s="75">
        <v>0</v>
      </c>
      <c r="P802" s="75">
        <v>0</v>
      </c>
      <c r="Q802" s="75">
        <v>91001</v>
      </c>
      <c r="R802" s="75" t="s">
        <v>2651</v>
      </c>
      <c r="S802" s="177">
        <v>39212</v>
      </c>
      <c r="T802" s="182">
        <v>7356</v>
      </c>
      <c r="U802" s="182"/>
      <c r="V802" s="181">
        <v>3262498</v>
      </c>
      <c r="W802" s="181">
        <v>19669608</v>
      </c>
      <c r="X802" s="178">
        <v>44408</v>
      </c>
      <c r="Y802" s="87" t="s">
        <v>7151</v>
      </c>
      <c r="Z802" s="87" t="s">
        <v>7152</v>
      </c>
      <c r="AA802" s="182" t="s">
        <v>7869</v>
      </c>
    </row>
    <row r="803" spans="1:27" ht="15.75" customHeight="1" x14ac:dyDescent="0.2">
      <c r="A803" s="75" t="s">
        <v>8685</v>
      </c>
      <c r="B803" s="75">
        <v>657798800</v>
      </c>
      <c r="C803" s="75" t="s">
        <v>73</v>
      </c>
      <c r="D803" s="75" t="s">
        <v>4663</v>
      </c>
      <c r="E803" s="75" t="s">
        <v>6832</v>
      </c>
      <c r="F803" s="75" t="s">
        <v>4664</v>
      </c>
      <c r="G803" s="75" t="s">
        <v>6113</v>
      </c>
      <c r="H803" s="75" t="s">
        <v>4665</v>
      </c>
      <c r="I803" s="75" t="s">
        <v>6114</v>
      </c>
      <c r="J803" s="75" t="s">
        <v>4666</v>
      </c>
      <c r="K803" s="75" t="s">
        <v>7012</v>
      </c>
      <c r="L803" s="75" t="s">
        <v>47</v>
      </c>
      <c r="M803" s="75" t="s">
        <v>658</v>
      </c>
      <c r="N803" s="75">
        <v>56232475099</v>
      </c>
      <c r="O803" s="75" t="s">
        <v>6833</v>
      </c>
      <c r="P803" s="75">
        <v>0</v>
      </c>
      <c r="Q803" s="75" t="s">
        <v>1095</v>
      </c>
      <c r="R803" s="75" t="s">
        <v>6831</v>
      </c>
      <c r="S803" s="177">
        <v>39269</v>
      </c>
      <c r="T803" s="182">
        <v>7362</v>
      </c>
      <c r="U803" s="182"/>
      <c r="V803" s="181">
        <v>30783744</v>
      </c>
      <c r="W803" s="181">
        <v>88239416</v>
      </c>
      <c r="X803" s="178">
        <v>44408</v>
      </c>
      <c r="Y803" s="87" t="s">
        <v>7151</v>
      </c>
      <c r="Z803" s="87" t="s">
        <v>7152</v>
      </c>
      <c r="AA803" s="182" t="s">
        <v>7154</v>
      </c>
    </row>
    <row r="804" spans="1:27" ht="15.75" customHeight="1" x14ac:dyDescent="0.2">
      <c r="A804" s="75" t="s">
        <v>8685</v>
      </c>
      <c r="B804" s="75">
        <v>657798800</v>
      </c>
      <c r="C804" s="75" t="s">
        <v>73</v>
      </c>
      <c r="D804" s="75" t="s">
        <v>4663</v>
      </c>
      <c r="E804" s="75" t="s">
        <v>6832</v>
      </c>
      <c r="F804" s="75" t="s">
        <v>4664</v>
      </c>
      <c r="G804" s="75" t="s">
        <v>6113</v>
      </c>
      <c r="H804" s="75" t="s">
        <v>4665</v>
      </c>
      <c r="I804" s="75" t="s">
        <v>6114</v>
      </c>
      <c r="J804" s="75" t="s">
        <v>4666</v>
      </c>
      <c r="K804" s="75" t="s">
        <v>7012</v>
      </c>
      <c r="L804" s="75" t="s">
        <v>47</v>
      </c>
      <c r="M804" s="75" t="s">
        <v>658</v>
      </c>
      <c r="N804" s="75">
        <v>56232475099</v>
      </c>
      <c r="O804" s="75" t="s">
        <v>6833</v>
      </c>
      <c r="P804" s="75">
        <v>0</v>
      </c>
      <c r="Q804" s="75" t="s">
        <v>1095</v>
      </c>
      <c r="R804" s="75" t="s">
        <v>6831</v>
      </c>
      <c r="S804" s="177">
        <v>39269</v>
      </c>
      <c r="T804" s="182">
        <v>7362</v>
      </c>
      <c r="U804" s="182"/>
      <c r="V804" s="181">
        <v>10261248</v>
      </c>
      <c r="W804" s="181">
        <v>10261248</v>
      </c>
      <c r="X804" s="178">
        <v>44408</v>
      </c>
      <c r="Y804" s="87" t="s">
        <v>7151</v>
      </c>
      <c r="Z804" s="87" t="s">
        <v>7152</v>
      </c>
      <c r="AA804" s="182" t="s">
        <v>7155</v>
      </c>
    </row>
    <row r="805" spans="1:27" ht="15.75" customHeight="1" x14ac:dyDescent="0.2">
      <c r="A805" s="75" t="s">
        <v>8685</v>
      </c>
      <c r="B805" s="75">
        <v>657798800</v>
      </c>
      <c r="C805" s="75" t="s">
        <v>73</v>
      </c>
      <c r="D805" s="75" t="s">
        <v>4663</v>
      </c>
      <c r="E805" s="75" t="s">
        <v>6832</v>
      </c>
      <c r="F805" s="75" t="s">
        <v>4664</v>
      </c>
      <c r="G805" s="75" t="s">
        <v>6113</v>
      </c>
      <c r="H805" s="75" t="s">
        <v>4665</v>
      </c>
      <c r="I805" s="75" t="s">
        <v>6114</v>
      </c>
      <c r="J805" s="75" t="s">
        <v>4666</v>
      </c>
      <c r="K805" s="75" t="s">
        <v>7012</v>
      </c>
      <c r="L805" s="75" t="s">
        <v>47</v>
      </c>
      <c r="M805" s="75" t="s">
        <v>658</v>
      </c>
      <c r="N805" s="75">
        <v>56232475099</v>
      </c>
      <c r="O805" s="75" t="s">
        <v>6833</v>
      </c>
      <c r="P805" s="75">
        <v>0</v>
      </c>
      <c r="Q805" s="75" t="s">
        <v>1095</v>
      </c>
      <c r="R805" s="75" t="s">
        <v>6831</v>
      </c>
      <c r="S805" s="177">
        <v>39269</v>
      </c>
      <c r="T805" s="182">
        <v>7362</v>
      </c>
      <c r="U805" s="182"/>
      <c r="V805" s="181">
        <v>6413280</v>
      </c>
      <c r="W805" s="181">
        <v>6413280</v>
      </c>
      <c r="X805" s="178">
        <v>44408</v>
      </c>
      <c r="Y805" s="87" t="s">
        <v>7151</v>
      </c>
      <c r="Z805" s="87" t="s">
        <v>7152</v>
      </c>
      <c r="AA805" s="182" t="s">
        <v>7218</v>
      </c>
    </row>
    <row r="806" spans="1:27" ht="15.75" customHeight="1" x14ac:dyDescent="0.2">
      <c r="A806" s="75" t="s">
        <v>8685</v>
      </c>
      <c r="B806" s="75">
        <v>657798800</v>
      </c>
      <c r="C806" s="75" t="s">
        <v>73</v>
      </c>
      <c r="D806" s="75" t="s">
        <v>4663</v>
      </c>
      <c r="E806" s="75" t="s">
        <v>6832</v>
      </c>
      <c r="F806" s="75" t="s">
        <v>4664</v>
      </c>
      <c r="G806" s="75" t="s">
        <v>6113</v>
      </c>
      <c r="H806" s="75" t="s">
        <v>4665</v>
      </c>
      <c r="I806" s="75" t="s">
        <v>6114</v>
      </c>
      <c r="J806" s="75" t="s">
        <v>4666</v>
      </c>
      <c r="K806" s="75" t="s">
        <v>7012</v>
      </c>
      <c r="L806" s="75" t="s">
        <v>47</v>
      </c>
      <c r="M806" s="75" t="s">
        <v>658</v>
      </c>
      <c r="N806" s="75">
        <v>56232475099</v>
      </c>
      <c r="O806" s="75" t="s">
        <v>6833</v>
      </c>
      <c r="P806" s="75">
        <v>0</v>
      </c>
      <c r="Q806" s="75" t="s">
        <v>1095</v>
      </c>
      <c r="R806" s="75" t="s">
        <v>6831</v>
      </c>
      <c r="S806" s="177">
        <v>39269</v>
      </c>
      <c r="T806" s="182">
        <v>7362</v>
      </c>
      <c r="U806" s="182"/>
      <c r="V806" s="181">
        <v>7388100</v>
      </c>
      <c r="W806" s="181">
        <v>54589841</v>
      </c>
      <c r="X806" s="178">
        <v>44408</v>
      </c>
      <c r="Y806" s="87" t="s">
        <v>7151</v>
      </c>
      <c r="Z806" s="87" t="s">
        <v>7152</v>
      </c>
      <c r="AA806" s="182" t="s">
        <v>173</v>
      </c>
    </row>
    <row r="807" spans="1:27" ht="15.75" customHeight="1" x14ac:dyDescent="0.2">
      <c r="A807" s="75" t="s">
        <v>8685</v>
      </c>
      <c r="B807" s="75">
        <v>657798800</v>
      </c>
      <c r="C807" s="75" t="s">
        <v>73</v>
      </c>
      <c r="D807" s="75" t="s">
        <v>4663</v>
      </c>
      <c r="E807" s="75" t="s">
        <v>6832</v>
      </c>
      <c r="F807" s="75" t="s">
        <v>4664</v>
      </c>
      <c r="G807" s="75" t="s">
        <v>6113</v>
      </c>
      <c r="H807" s="75" t="s">
        <v>4665</v>
      </c>
      <c r="I807" s="75" t="s">
        <v>6114</v>
      </c>
      <c r="J807" s="75" t="s">
        <v>4666</v>
      </c>
      <c r="K807" s="75" t="s">
        <v>7012</v>
      </c>
      <c r="L807" s="75" t="s">
        <v>47</v>
      </c>
      <c r="M807" s="75" t="s">
        <v>658</v>
      </c>
      <c r="N807" s="75">
        <v>56232475099</v>
      </c>
      <c r="O807" s="75" t="s">
        <v>6833</v>
      </c>
      <c r="P807" s="75">
        <v>0</v>
      </c>
      <c r="Q807" s="75" t="s">
        <v>1095</v>
      </c>
      <c r="R807" s="75" t="s">
        <v>6831</v>
      </c>
      <c r="S807" s="177">
        <v>39269</v>
      </c>
      <c r="T807" s="182">
        <v>7362</v>
      </c>
      <c r="U807" s="182"/>
      <c r="V807" s="181">
        <v>27209892</v>
      </c>
      <c r="W807" s="181">
        <v>117378540</v>
      </c>
      <c r="X807" s="178">
        <v>44408</v>
      </c>
      <c r="Y807" s="87" t="s">
        <v>7151</v>
      </c>
      <c r="Z807" s="87" t="s">
        <v>7152</v>
      </c>
      <c r="AA807" s="182" t="s">
        <v>7228</v>
      </c>
    </row>
    <row r="808" spans="1:27" ht="15.75" customHeight="1" x14ac:dyDescent="0.2">
      <c r="A808" s="75" t="s">
        <v>8685</v>
      </c>
      <c r="B808" s="75">
        <v>657798800</v>
      </c>
      <c r="C808" s="75" t="s">
        <v>73</v>
      </c>
      <c r="D808" s="75" t="s">
        <v>4663</v>
      </c>
      <c r="E808" s="75" t="s">
        <v>6832</v>
      </c>
      <c r="F808" s="75" t="s">
        <v>4664</v>
      </c>
      <c r="G808" s="75" t="s">
        <v>6113</v>
      </c>
      <c r="H808" s="75" t="s">
        <v>4665</v>
      </c>
      <c r="I808" s="75" t="s">
        <v>6114</v>
      </c>
      <c r="J808" s="75" t="s">
        <v>4666</v>
      </c>
      <c r="K808" s="75" t="s">
        <v>7012</v>
      </c>
      <c r="L808" s="75" t="s">
        <v>47</v>
      </c>
      <c r="M808" s="75" t="s">
        <v>658</v>
      </c>
      <c r="N808" s="75">
        <v>56232475099</v>
      </c>
      <c r="O808" s="75" t="s">
        <v>6833</v>
      </c>
      <c r="P808" s="75">
        <v>0</v>
      </c>
      <c r="Q808" s="75" t="s">
        <v>1095</v>
      </c>
      <c r="R808" s="75" t="s">
        <v>6831</v>
      </c>
      <c r="S808" s="177">
        <v>39269</v>
      </c>
      <c r="T808" s="182">
        <v>7362</v>
      </c>
      <c r="U808" s="182"/>
      <c r="V808" s="181">
        <v>7214940</v>
      </c>
      <c r="W808" s="181">
        <v>51947568</v>
      </c>
      <c r="X808" s="178">
        <v>44408</v>
      </c>
      <c r="Y808" s="87" t="s">
        <v>7151</v>
      </c>
      <c r="Z808" s="87" t="s">
        <v>7152</v>
      </c>
      <c r="AA808" s="182" t="s">
        <v>7245</v>
      </c>
    </row>
    <row r="809" spans="1:27" ht="15.75" customHeight="1" x14ac:dyDescent="0.2">
      <c r="A809" s="75" t="s">
        <v>8685</v>
      </c>
      <c r="B809" s="75">
        <v>657798800</v>
      </c>
      <c r="C809" s="75" t="s">
        <v>73</v>
      </c>
      <c r="D809" s="75" t="s">
        <v>4663</v>
      </c>
      <c r="E809" s="75" t="s">
        <v>6832</v>
      </c>
      <c r="F809" s="75" t="s">
        <v>4664</v>
      </c>
      <c r="G809" s="75" t="s">
        <v>6113</v>
      </c>
      <c r="H809" s="75" t="s">
        <v>4665</v>
      </c>
      <c r="I809" s="75" t="s">
        <v>6114</v>
      </c>
      <c r="J809" s="75" t="s">
        <v>4666</v>
      </c>
      <c r="K809" s="75" t="s">
        <v>7012</v>
      </c>
      <c r="L809" s="75" t="s">
        <v>47</v>
      </c>
      <c r="M809" s="75" t="s">
        <v>658</v>
      </c>
      <c r="N809" s="75">
        <v>56232475099</v>
      </c>
      <c r="O809" s="75" t="s">
        <v>6833</v>
      </c>
      <c r="P809" s="75">
        <v>0</v>
      </c>
      <c r="Q809" s="75" t="s">
        <v>1095</v>
      </c>
      <c r="R809" s="75" t="s">
        <v>6831</v>
      </c>
      <c r="S809" s="177">
        <v>39269</v>
      </c>
      <c r="T809" s="182">
        <v>7362</v>
      </c>
      <c r="U809" s="182"/>
      <c r="V809" s="181">
        <v>6413280</v>
      </c>
      <c r="W809" s="181">
        <v>44572296</v>
      </c>
      <c r="X809" s="178">
        <v>44408</v>
      </c>
      <c r="Y809" s="87" t="s">
        <v>7151</v>
      </c>
      <c r="Z809" s="87" t="s">
        <v>7152</v>
      </c>
      <c r="AA809" s="182" t="s">
        <v>7246</v>
      </c>
    </row>
    <row r="810" spans="1:27" ht="15.75" customHeight="1" x14ac:dyDescent="0.2">
      <c r="A810" s="75" t="s">
        <v>8685</v>
      </c>
      <c r="B810" s="75">
        <v>657798800</v>
      </c>
      <c r="C810" s="75" t="s">
        <v>73</v>
      </c>
      <c r="D810" s="75" t="s">
        <v>4663</v>
      </c>
      <c r="E810" s="75" t="s">
        <v>6832</v>
      </c>
      <c r="F810" s="75" t="s">
        <v>4664</v>
      </c>
      <c r="G810" s="75" t="s">
        <v>6113</v>
      </c>
      <c r="H810" s="75" t="s">
        <v>4665</v>
      </c>
      <c r="I810" s="75" t="s">
        <v>6114</v>
      </c>
      <c r="J810" s="75" t="s">
        <v>4666</v>
      </c>
      <c r="K810" s="75" t="s">
        <v>7012</v>
      </c>
      <c r="L810" s="75" t="s">
        <v>47</v>
      </c>
      <c r="M810" s="75" t="s">
        <v>658</v>
      </c>
      <c r="N810" s="75">
        <v>56232475099</v>
      </c>
      <c r="O810" s="75" t="s">
        <v>6833</v>
      </c>
      <c r="P810" s="75">
        <v>0</v>
      </c>
      <c r="Q810" s="75" t="s">
        <v>1095</v>
      </c>
      <c r="R810" s="75" t="s">
        <v>6831</v>
      </c>
      <c r="S810" s="177">
        <v>39269</v>
      </c>
      <c r="T810" s="182">
        <v>7362</v>
      </c>
      <c r="U810" s="182"/>
      <c r="V810" s="181">
        <v>6413280</v>
      </c>
      <c r="W810" s="181">
        <v>44892960</v>
      </c>
      <c r="X810" s="178">
        <v>44408</v>
      </c>
      <c r="Y810" s="87" t="s">
        <v>7151</v>
      </c>
      <c r="Z810" s="87" t="s">
        <v>7152</v>
      </c>
      <c r="AA810" s="182" t="s">
        <v>7247</v>
      </c>
    </row>
    <row r="811" spans="1:27" ht="15.75" customHeight="1" x14ac:dyDescent="0.2">
      <c r="A811" s="75" t="s">
        <v>8685</v>
      </c>
      <c r="B811" s="75">
        <v>657798800</v>
      </c>
      <c r="C811" s="75" t="s">
        <v>73</v>
      </c>
      <c r="D811" s="75" t="s">
        <v>4663</v>
      </c>
      <c r="E811" s="75" t="s">
        <v>6832</v>
      </c>
      <c r="F811" s="75" t="s">
        <v>4664</v>
      </c>
      <c r="G811" s="75" t="s">
        <v>6113</v>
      </c>
      <c r="H811" s="75" t="s">
        <v>4665</v>
      </c>
      <c r="I811" s="75" t="s">
        <v>6114</v>
      </c>
      <c r="J811" s="75" t="s">
        <v>4666</v>
      </c>
      <c r="K811" s="75" t="s">
        <v>7012</v>
      </c>
      <c r="L811" s="75" t="s">
        <v>47</v>
      </c>
      <c r="M811" s="75" t="s">
        <v>658</v>
      </c>
      <c r="N811" s="75">
        <v>56232475099</v>
      </c>
      <c r="O811" s="75" t="s">
        <v>6833</v>
      </c>
      <c r="P811" s="75">
        <v>0</v>
      </c>
      <c r="Q811" s="75" t="s">
        <v>1095</v>
      </c>
      <c r="R811" s="75" t="s">
        <v>6831</v>
      </c>
      <c r="S811" s="177">
        <v>39269</v>
      </c>
      <c r="T811" s="182">
        <v>7362</v>
      </c>
      <c r="U811" s="182"/>
      <c r="V811" s="181">
        <v>4965120</v>
      </c>
      <c r="W811" s="181">
        <v>4965120</v>
      </c>
      <c r="X811" s="178">
        <v>44408</v>
      </c>
      <c r="Y811" s="87" t="s">
        <v>7151</v>
      </c>
      <c r="Z811" s="87" t="s">
        <v>7152</v>
      </c>
      <c r="AA811" s="182" t="s">
        <v>7190</v>
      </c>
    </row>
    <row r="812" spans="1:27" ht="15.75" customHeight="1" x14ac:dyDescent="0.2">
      <c r="A812" s="75" t="s">
        <v>8685</v>
      </c>
      <c r="B812" s="75">
        <v>657798800</v>
      </c>
      <c r="C812" s="75" t="s">
        <v>73</v>
      </c>
      <c r="D812" s="75" t="s">
        <v>4663</v>
      </c>
      <c r="E812" s="75" t="s">
        <v>6832</v>
      </c>
      <c r="F812" s="75" t="s">
        <v>4664</v>
      </c>
      <c r="G812" s="75" t="s">
        <v>6113</v>
      </c>
      <c r="H812" s="75" t="s">
        <v>4665</v>
      </c>
      <c r="I812" s="75" t="s">
        <v>6114</v>
      </c>
      <c r="J812" s="75" t="s">
        <v>4666</v>
      </c>
      <c r="K812" s="75" t="s">
        <v>7012</v>
      </c>
      <c r="L812" s="75" t="s">
        <v>47</v>
      </c>
      <c r="M812" s="75" t="s">
        <v>658</v>
      </c>
      <c r="N812" s="75">
        <v>56232475099</v>
      </c>
      <c r="O812" s="75" t="s">
        <v>6833</v>
      </c>
      <c r="P812" s="75">
        <v>0</v>
      </c>
      <c r="Q812" s="75" t="s">
        <v>1095</v>
      </c>
      <c r="R812" s="75" t="s">
        <v>6831</v>
      </c>
      <c r="S812" s="177">
        <v>39269</v>
      </c>
      <c r="T812" s="182">
        <v>7362</v>
      </c>
      <c r="U812" s="182"/>
      <c r="V812" s="181">
        <v>41044992</v>
      </c>
      <c r="W812" s="181">
        <v>235527708</v>
      </c>
      <c r="X812" s="178">
        <v>44408</v>
      </c>
      <c r="Y812" s="87" t="s">
        <v>7151</v>
      </c>
      <c r="Z812" s="87" t="s">
        <v>7152</v>
      </c>
      <c r="AA812" s="182" t="s">
        <v>7191</v>
      </c>
    </row>
    <row r="813" spans="1:27" ht="15.75" customHeight="1" x14ac:dyDescent="0.2">
      <c r="A813" s="75" t="s">
        <v>8685</v>
      </c>
      <c r="B813" s="75">
        <v>657798800</v>
      </c>
      <c r="C813" s="75" t="s">
        <v>73</v>
      </c>
      <c r="D813" s="75" t="s">
        <v>4663</v>
      </c>
      <c r="E813" s="75" t="s">
        <v>6832</v>
      </c>
      <c r="F813" s="75" t="s">
        <v>4664</v>
      </c>
      <c r="G813" s="75" t="s">
        <v>6113</v>
      </c>
      <c r="H813" s="75" t="s">
        <v>4665</v>
      </c>
      <c r="I813" s="75" t="s">
        <v>6114</v>
      </c>
      <c r="J813" s="75" t="s">
        <v>4666</v>
      </c>
      <c r="K813" s="75" t="s">
        <v>7012</v>
      </c>
      <c r="L813" s="75" t="s">
        <v>47</v>
      </c>
      <c r="M813" s="75" t="s">
        <v>658</v>
      </c>
      <c r="N813" s="75">
        <v>56232475099</v>
      </c>
      <c r="O813" s="75" t="s">
        <v>6833</v>
      </c>
      <c r="P813" s="75">
        <v>0</v>
      </c>
      <c r="Q813" s="75" t="s">
        <v>1095</v>
      </c>
      <c r="R813" s="75" t="s">
        <v>6831</v>
      </c>
      <c r="S813" s="177">
        <v>39269</v>
      </c>
      <c r="T813" s="182">
        <v>7362</v>
      </c>
      <c r="U813" s="182"/>
      <c r="V813" s="181">
        <v>9299256</v>
      </c>
      <c r="W813" s="181">
        <v>65094792</v>
      </c>
      <c r="X813" s="178">
        <v>44408</v>
      </c>
      <c r="Y813" s="87" t="s">
        <v>7151</v>
      </c>
      <c r="Z813" s="87" t="s">
        <v>7152</v>
      </c>
      <c r="AA813" s="182" t="s">
        <v>7220</v>
      </c>
    </row>
    <row r="814" spans="1:27" ht="15.75" customHeight="1" x14ac:dyDescent="0.2">
      <c r="A814" s="75" t="s">
        <v>8685</v>
      </c>
      <c r="B814" s="75">
        <v>657798800</v>
      </c>
      <c r="C814" s="75" t="s">
        <v>73</v>
      </c>
      <c r="D814" s="75" t="s">
        <v>4663</v>
      </c>
      <c r="E814" s="75" t="s">
        <v>6832</v>
      </c>
      <c r="F814" s="75" t="s">
        <v>4664</v>
      </c>
      <c r="G814" s="75" t="s">
        <v>6113</v>
      </c>
      <c r="H814" s="75" t="s">
        <v>4665</v>
      </c>
      <c r="I814" s="75" t="s">
        <v>6114</v>
      </c>
      <c r="J814" s="75" t="s">
        <v>4666</v>
      </c>
      <c r="K814" s="75" t="s">
        <v>7012</v>
      </c>
      <c r="L814" s="75" t="s">
        <v>47</v>
      </c>
      <c r="M814" s="75" t="s">
        <v>658</v>
      </c>
      <c r="N814" s="75">
        <v>56232475099</v>
      </c>
      <c r="O814" s="75" t="s">
        <v>6833</v>
      </c>
      <c r="P814" s="75">
        <v>0</v>
      </c>
      <c r="Q814" s="75" t="s">
        <v>1095</v>
      </c>
      <c r="R814" s="75" t="s">
        <v>6831</v>
      </c>
      <c r="S814" s="177">
        <v>39269</v>
      </c>
      <c r="T814" s="182">
        <v>7362</v>
      </c>
      <c r="U814" s="182"/>
      <c r="V814" s="181">
        <v>6413280</v>
      </c>
      <c r="W814" s="181">
        <v>44572296</v>
      </c>
      <c r="X814" s="178">
        <v>44408</v>
      </c>
      <c r="Y814" s="87" t="s">
        <v>7151</v>
      </c>
      <c r="Z814" s="87" t="s">
        <v>7152</v>
      </c>
      <c r="AA814" s="182" t="s">
        <v>7195</v>
      </c>
    </row>
    <row r="815" spans="1:27" ht="15.75" customHeight="1" x14ac:dyDescent="0.2">
      <c r="A815" s="75" t="s">
        <v>8685</v>
      </c>
      <c r="B815" s="75">
        <v>657798800</v>
      </c>
      <c r="C815" s="75" t="s">
        <v>73</v>
      </c>
      <c r="D815" s="75" t="s">
        <v>4663</v>
      </c>
      <c r="E815" s="75" t="s">
        <v>6832</v>
      </c>
      <c r="F815" s="75" t="s">
        <v>4664</v>
      </c>
      <c r="G815" s="75" t="s">
        <v>6113</v>
      </c>
      <c r="H815" s="75" t="s">
        <v>4665</v>
      </c>
      <c r="I815" s="75" t="s">
        <v>6114</v>
      </c>
      <c r="J815" s="75" t="s">
        <v>4666</v>
      </c>
      <c r="K815" s="75" t="s">
        <v>7012</v>
      </c>
      <c r="L815" s="75" t="s">
        <v>47</v>
      </c>
      <c r="M815" s="75" t="s">
        <v>658</v>
      </c>
      <c r="N815" s="75">
        <v>56232475099</v>
      </c>
      <c r="O815" s="75" t="s">
        <v>6833</v>
      </c>
      <c r="P815" s="75">
        <v>0</v>
      </c>
      <c r="Q815" s="75" t="s">
        <v>1095</v>
      </c>
      <c r="R815" s="75" t="s">
        <v>6831</v>
      </c>
      <c r="S815" s="177">
        <v>39269</v>
      </c>
      <c r="T815" s="182">
        <v>7362</v>
      </c>
      <c r="U815" s="182"/>
      <c r="V815" s="181">
        <v>30302748</v>
      </c>
      <c r="W815" s="181">
        <v>166424616</v>
      </c>
      <c r="X815" s="178">
        <v>44408</v>
      </c>
      <c r="Y815" s="87" t="s">
        <v>7151</v>
      </c>
      <c r="Z815" s="87" t="s">
        <v>7152</v>
      </c>
      <c r="AA815" s="182" t="s">
        <v>7199</v>
      </c>
    </row>
    <row r="816" spans="1:27" ht="15.75" customHeight="1" x14ac:dyDescent="0.2">
      <c r="A816" s="75" t="s">
        <v>8685</v>
      </c>
      <c r="B816" s="75">
        <v>657798800</v>
      </c>
      <c r="C816" s="75" t="s">
        <v>73</v>
      </c>
      <c r="D816" s="75" t="s">
        <v>4663</v>
      </c>
      <c r="E816" s="75" t="s">
        <v>6832</v>
      </c>
      <c r="F816" s="75" t="s">
        <v>4664</v>
      </c>
      <c r="G816" s="75" t="s">
        <v>6113</v>
      </c>
      <c r="H816" s="75" t="s">
        <v>4665</v>
      </c>
      <c r="I816" s="75" t="s">
        <v>6114</v>
      </c>
      <c r="J816" s="75" t="s">
        <v>4666</v>
      </c>
      <c r="K816" s="75" t="s">
        <v>7012</v>
      </c>
      <c r="L816" s="75" t="s">
        <v>47</v>
      </c>
      <c r="M816" s="75" t="s">
        <v>658</v>
      </c>
      <c r="N816" s="75">
        <v>56232475099</v>
      </c>
      <c r="O816" s="75" t="s">
        <v>6833</v>
      </c>
      <c r="P816" s="75">
        <v>0</v>
      </c>
      <c r="Q816" s="75" t="s">
        <v>1095</v>
      </c>
      <c r="R816" s="75" t="s">
        <v>6831</v>
      </c>
      <c r="S816" s="177">
        <v>39269</v>
      </c>
      <c r="T816" s="182">
        <v>7362</v>
      </c>
      <c r="U816" s="182"/>
      <c r="V816" s="181">
        <v>5771952</v>
      </c>
      <c r="W816" s="181">
        <v>41044992</v>
      </c>
      <c r="X816" s="178">
        <v>44408</v>
      </c>
      <c r="Y816" s="87" t="s">
        <v>7151</v>
      </c>
      <c r="Z816" s="87" t="s">
        <v>7152</v>
      </c>
      <c r="AA816" s="182" t="s">
        <v>7200</v>
      </c>
    </row>
    <row r="817" spans="1:27" ht="15.75" customHeight="1" x14ac:dyDescent="0.2">
      <c r="A817" s="75" t="s">
        <v>8685</v>
      </c>
      <c r="B817" s="75">
        <v>657798800</v>
      </c>
      <c r="C817" s="75" t="s">
        <v>73</v>
      </c>
      <c r="D817" s="75" t="s">
        <v>4663</v>
      </c>
      <c r="E817" s="75" t="s">
        <v>6832</v>
      </c>
      <c r="F817" s="75" t="s">
        <v>4664</v>
      </c>
      <c r="G817" s="75" t="s">
        <v>6113</v>
      </c>
      <c r="H817" s="75" t="s">
        <v>4665</v>
      </c>
      <c r="I817" s="75" t="s">
        <v>6114</v>
      </c>
      <c r="J817" s="75" t="s">
        <v>4666</v>
      </c>
      <c r="K817" s="75" t="s">
        <v>7012</v>
      </c>
      <c r="L817" s="75" t="s">
        <v>47</v>
      </c>
      <c r="M817" s="75" t="s">
        <v>658</v>
      </c>
      <c r="N817" s="75">
        <v>56232475099</v>
      </c>
      <c r="O817" s="75" t="s">
        <v>6833</v>
      </c>
      <c r="P817" s="75">
        <v>0</v>
      </c>
      <c r="Q817" s="75" t="s">
        <v>1095</v>
      </c>
      <c r="R817" s="75" t="s">
        <v>6831</v>
      </c>
      <c r="S817" s="177">
        <v>39269</v>
      </c>
      <c r="T817" s="182">
        <v>7362</v>
      </c>
      <c r="U817" s="182"/>
      <c r="V817" s="181">
        <v>7214940</v>
      </c>
      <c r="W817" s="181">
        <v>56597196</v>
      </c>
      <c r="X817" s="178">
        <v>44408</v>
      </c>
      <c r="Y817" s="87" t="s">
        <v>7151</v>
      </c>
      <c r="Z817" s="87" t="s">
        <v>7152</v>
      </c>
      <c r="AA817" s="182" t="s">
        <v>7237</v>
      </c>
    </row>
    <row r="818" spans="1:27" ht="15.75" customHeight="1" x14ac:dyDescent="0.2">
      <c r="A818" s="75" t="s">
        <v>8685</v>
      </c>
      <c r="B818" s="75">
        <v>657798800</v>
      </c>
      <c r="C818" s="75" t="s">
        <v>73</v>
      </c>
      <c r="D818" s="75" t="s">
        <v>4663</v>
      </c>
      <c r="E818" s="75" t="s">
        <v>6832</v>
      </c>
      <c r="F818" s="75" t="s">
        <v>4664</v>
      </c>
      <c r="G818" s="75" t="s">
        <v>6113</v>
      </c>
      <c r="H818" s="75" t="s">
        <v>4665</v>
      </c>
      <c r="I818" s="75" t="s">
        <v>6114</v>
      </c>
      <c r="J818" s="75" t="s">
        <v>4666</v>
      </c>
      <c r="K818" s="75" t="s">
        <v>7012</v>
      </c>
      <c r="L818" s="75" t="s">
        <v>47</v>
      </c>
      <c r="M818" s="75" t="s">
        <v>658</v>
      </c>
      <c r="N818" s="75">
        <v>56232475099</v>
      </c>
      <c r="O818" s="75" t="s">
        <v>6833</v>
      </c>
      <c r="P818" s="75">
        <v>0</v>
      </c>
      <c r="Q818" s="75" t="s">
        <v>1095</v>
      </c>
      <c r="R818" s="75" t="s">
        <v>6831</v>
      </c>
      <c r="S818" s="177">
        <v>39269</v>
      </c>
      <c r="T818" s="182">
        <v>7362</v>
      </c>
      <c r="U818" s="182"/>
      <c r="V818" s="181">
        <v>17363910</v>
      </c>
      <c r="W818" s="181">
        <v>121730423</v>
      </c>
      <c r="X818" s="178">
        <v>44408</v>
      </c>
      <c r="Y818" s="87" t="s">
        <v>7151</v>
      </c>
      <c r="Z818" s="87" t="s">
        <v>7152</v>
      </c>
      <c r="AA818" s="182" t="s">
        <v>183</v>
      </c>
    </row>
    <row r="819" spans="1:27" ht="15.75" customHeight="1" x14ac:dyDescent="0.2">
      <c r="A819" s="75" t="s">
        <v>8685</v>
      </c>
      <c r="B819" s="75">
        <v>657798800</v>
      </c>
      <c r="C819" s="75" t="s">
        <v>73</v>
      </c>
      <c r="D819" s="75" t="s">
        <v>4663</v>
      </c>
      <c r="E819" s="75" t="s">
        <v>6832</v>
      </c>
      <c r="F819" s="75" t="s">
        <v>4664</v>
      </c>
      <c r="G819" s="75" t="s">
        <v>6113</v>
      </c>
      <c r="H819" s="75" t="s">
        <v>4665</v>
      </c>
      <c r="I819" s="75" t="s">
        <v>6114</v>
      </c>
      <c r="J819" s="75" t="s">
        <v>4666</v>
      </c>
      <c r="K819" s="75" t="s">
        <v>7012</v>
      </c>
      <c r="L819" s="75" t="s">
        <v>47</v>
      </c>
      <c r="M819" s="75" t="s">
        <v>658</v>
      </c>
      <c r="N819" s="75">
        <v>56232475099</v>
      </c>
      <c r="O819" s="75" t="s">
        <v>6833</v>
      </c>
      <c r="P819" s="75">
        <v>0</v>
      </c>
      <c r="Q819" s="75" t="s">
        <v>1095</v>
      </c>
      <c r="R819" s="75" t="s">
        <v>6831</v>
      </c>
      <c r="S819" s="177">
        <v>39269</v>
      </c>
      <c r="T819" s="182">
        <v>7362</v>
      </c>
      <c r="U819" s="182"/>
      <c r="V819" s="181">
        <v>6413280</v>
      </c>
      <c r="W819" s="181">
        <v>45213624</v>
      </c>
      <c r="X819" s="178">
        <v>44408</v>
      </c>
      <c r="Y819" s="87" t="s">
        <v>7151</v>
      </c>
      <c r="Z819" s="87" t="s">
        <v>7152</v>
      </c>
      <c r="AA819" s="182" t="s">
        <v>8188</v>
      </c>
    </row>
    <row r="820" spans="1:27" ht="15.75" customHeight="1" x14ac:dyDescent="0.2">
      <c r="A820" s="75" t="s">
        <v>8645</v>
      </c>
      <c r="B820" s="75">
        <v>655778705</v>
      </c>
      <c r="C820" s="75" t="s">
        <v>4319</v>
      </c>
      <c r="D820" s="75" t="s">
        <v>4320</v>
      </c>
      <c r="E820" s="75" t="s">
        <v>6617</v>
      </c>
      <c r="F820" s="75" t="s">
        <v>4321</v>
      </c>
      <c r="G820" s="75" t="s">
        <v>5681</v>
      </c>
      <c r="H820" s="75" t="s">
        <v>637</v>
      </c>
      <c r="I820" s="75" t="s">
        <v>5682</v>
      </c>
      <c r="J820" s="75" t="s">
        <v>4322</v>
      </c>
      <c r="K820" s="75" t="s">
        <v>4324</v>
      </c>
      <c r="L820" s="75" t="s">
        <v>565</v>
      </c>
      <c r="M820" s="75" t="s">
        <v>1213</v>
      </c>
      <c r="N820" s="75" t="s">
        <v>4325</v>
      </c>
      <c r="O820" s="75" t="s">
        <v>4323</v>
      </c>
      <c r="P820" s="75">
        <v>0</v>
      </c>
      <c r="Q820" s="75" t="s">
        <v>84</v>
      </c>
      <c r="R820" s="75" t="s">
        <v>6618</v>
      </c>
      <c r="S820" s="177">
        <v>39308</v>
      </c>
      <c r="T820" s="182">
        <v>7367</v>
      </c>
      <c r="U820" s="182"/>
      <c r="V820" s="181">
        <v>10473300</v>
      </c>
      <c r="W820" s="181">
        <v>60822720</v>
      </c>
      <c r="X820" s="178">
        <v>44408</v>
      </c>
      <c r="Y820" s="87" t="s">
        <v>7151</v>
      </c>
      <c r="Z820" s="87" t="s">
        <v>7152</v>
      </c>
      <c r="AA820" s="182" t="s">
        <v>7356</v>
      </c>
    </row>
    <row r="821" spans="1:27" ht="15.75" customHeight="1" x14ac:dyDescent="0.2">
      <c r="A821" s="75" t="s">
        <v>8568</v>
      </c>
      <c r="B821" s="75">
        <v>653823304</v>
      </c>
      <c r="C821" s="75" t="s">
        <v>2461</v>
      </c>
      <c r="D821" s="75" t="s">
        <v>2462</v>
      </c>
      <c r="E821" s="75" t="s">
        <v>6941</v>
      </c>
      <c r="F821" s="75" t="s">
        <v>2463</v>
      </c>
      <c r="G821" s="75" t="s">
        <v>6942</v>
      </c>
      <c r="H821" s="75" t="s">
        <v>6943</v>
      </c>
      <c r="I821" s="75" t="s">
        <v>6944</v>
      </c>
      <c r="J821" s="75" t="s">
        <v>2464</v>
      </c>
      <c r="K821" s="75" t="s">
        <v>2465</v>
      </c>
      <c r="L821" s="75" t="s">
        <v>47</v>
      </c>
      <c r="M821" s="75" t="s">
        <v>658</v>
      </c>
      <c r="N821" s="75" t="s">
        <v>2466</v>
      </c>
      <c r="O821" s="75">
        <v>0</v>
      </c>
      <c r="P821" s="75">
        <v>0</v>
      </c>
      <c r="Q821" s="75" t="s">
        <v>84</v>
      </c>
      <c r="R821" s="75" t="s">
        <v>6969</v>
      </c>
      <c r="S821" s="177">
        <v>39317</v>
      </c>
      <c r="T821" s="182">
        <v>7369</v>
      </c>
      <c r="U821" s="182"/>
      <c r="V821" s="181">
        <v>8016600</v>
      </c>
      <c r="W821" s="181">
        <v>53871552</v>
      </c>
      <c r="X821" s="178">
        <v>44408</v>
      </c>
      <c r="Y821" s="87" t="s">
        <v>7151</v>
      </c>
      <c r="Z821" s="87" t="s">
        <v>7152</v>
      </c>
      <c r="AA821" s="182" t="s">
        <v>7196</v>
      </c>
    </row>
    <row r="822" spans="1:27" ht="15.75" customHeight="1" x14ac:dyDescent="0.2">
      <c r="A822" s="75" t="s">
        <v>8568</v>
      </c>
      <c r="B822" s="75">
        <v>653823304</v>
      </c>
      <c r="C822" s="75" t="s">
        <v>2461</v>
      </c>
      <c r="D822" s="75" t="s">
        <v>2462</v>
      </c>
      <c r="E822" s="75" t="s">
        <v>6941</v>
      </c>
      <c r="F822" s="75" t="s">
        <v>2463</v>
      </c>
      <c r="G822" s="75" t="s">
        <v>6942</v>
      </c>
      <c r="H822" s="75" t="s">
        <v>6943</v>
      </c>
      <c r="I822" s="75" t="s">
        <v>6944</v>
      </c>
      <c r="J822" s="75" t="s">
        <v>2464</v>
      </c>
      <c r="K822" s="75" t="s">
        <v>2465</v>
      </c>
      <c r="L822" s="75" t="s">
        <v>47</v>
      </c>
      <c r="M822" s="75" t="s">
        <v>658</v>
      </c>
      <c r="N822" s="75" t="s">
        <v>2466</v>
      </c>
      <c r="O822" s="75">
        <v>0</v>
      </c>
      <c r="P822" s="75">
        <v>0</v>
      </c>
      <c r="Q822" s="75" t="s">
        <v>84</v>
      </c>
      <c r="R822" s="75" t="s">
        <v>6969</v>
      </c>
      <c r="S822" s="177">
        <v>39317</v>
      </c>
      <c r="T822" s="182">
        <v>7369</v>
      </c>
      <c r="U822" s="182"/>
      <c r="V822" s="181">
        <v>7695936</v>
      </c>
      <c r="W822" s="181">
        <v>54352548</v>
      </c>
      <c r="X822" s="178">
        <v>44408</v>
      </c>
      <c r="Y822" s="87" t="s">
        <v>7151</v>
      </c>
      <c r="Z822" s="87" t="s">
        <v>7152</v>
      </c>
      <c r="AA822" s="182" t="s">
        <v>5877</v>
      </c>
    </row>
    <row r="823" spans="1:27" ht="15.75" customHeight="1" x14ac:dyDescent="0.2">
      <c r="A823" s="75" t="s">
        <v>8568</v>
      </c>
      <c r="B823" s="75">
        <v>653823304</v>
      </c>
      <c r="C823" s="75" t="s">
        <v>2461</v>
      </c>
      <c r="D823" s="75" t="s">
        <v>2462</v>
      </c>
      <c r="E823" s="75" t="s">
        <v>6941</v>
      </c>
      <c r="F823" s="75" t="s">
        <v>2463</v>
      </c>
      <c r="G823" s="75" t="s">
        <v>6942</v>
      </c>
      <c r="H823" s="75" t="s">
        <v>6943</v>
      </c>
      <c r="I823" s="75" t="s">
        <v>6944</v>
      </c>
      <c r="J823" s="75" t="s">
        <v>2464</v>
      </c>
      <c r="K823" s="75" t="s">
        <v>2465</v>
      </c>
      <c r="L823" s="75" t="s">
        <v>47</v>
      </c>
      <c r="M823" s="75" t="s">
        <v>658</v>
      </c>
      <c r="N823" s="75" t="s">
        <v>2466</v>
      </c>
      <c r="O823" s="75">
        <v>0</v>
      </c>
      <c r="P823" s="75">
        <v>0</v>
      </c>
      <c r="Q823" s="75" t="s">
        <v>84</v>
      </c>
      <c r="R823" s="75" t="s">
        <v>6969</v>
      </c>
      <c r="S823" s="177">
        <v>39317</v>
      </c>
      <c r="T823" s="182">
        <v>7369</v>
      </c>
      <c r="U823" s="182"/>
      <c r="V823" s="181">
        <v>13343760</v>
      </c>
      <c r="W823" s="181">
        <v>68347980</v>
      </c>
      <c r="X823" s="178">
        <v>44408</v>
      </c>
      <c r="Y823" s="87" t="s">
        <v>7151</v>
      </c>
      <c r="Z823" s="87" t="s">
        <v>7152</v>
      </c>
      <c r="AA823" s="182" t="s">
        <v>7160</v>
      </c>
    </row>
    <row r="824" spans="1:27" ht="15.75" customHeight="1" x14ac:dyDescent="0.2">
      <c r="A824" s="75" t="s">
        <v>8568</v>
      </c>
      <c r="B824" s="75">
        <v>653823304</v>
      </c>
      <c r="C824" s="75" t="s">
        <v>2461</v>
      </c>
      <c r="D824" s="75" t="s">
        <v>2462</v>
      </c>
      <c r="E824" s="75" t="s">
        <v>6941</v>
      </c>
      <c r="F824" s="75" t="s">
        <v>2463</v>
      </c>
      <c r="G824" s="75" t="s">
        <v>6942</v>
      </c>
      <c r="H824" s="75" t="s">
        <v>6943</v>
      </c>
      <c r="I824" s="75" t="s">
        <v>6944</v>
      </c>
      <c r="J824" s="75" t="s">
        <v>2464</v>
      </c>
      <c r="K824" s="75" t="s">
        <v>2465</v>
      </c>
      <c r="L824" s="75" t="s">
        <v>47</v>
      </c>
      <c r="M824" s="75" t="s">
        <v>658</v>
      </c>
      <c r="N824" s="75" t="s">
        <v>2466</v>
      </c>
      <c r="O824" s="75">
        <v>0</v>
      </c>
      <c r="P824" s="75">
        <v>0</v>
      </c>
      <c r="Q824" s="75" t="s">
        <v>84</v>
      </c>
      <c r="R824" s="75" t="s">
        <v>6969</v>
      </c>
      <c r="S824" s="177">
        <v>39317</v>
      </c>
      <c r="T824" s="182">
        <v>7369</v>
      </c>
      <c r="U824" s="182"/>
      <c r="V824" s="181">
        <v>15516000</v>
      </c>
      <c r="W824" s="181">
        <v>15516000</v>
      </c>
      <c r="X824" s="178">
        <v>44408</v>
      </c>
      <c r="Y824" s="87" t="s">
        <v>7151</v>
      </c>
      <c r="Z824" s="87" t="s">
        <v>7152</v>
      </c>
      <c r="AA824" s="182" t="s">
        <v>8188</v>
      </c>
    </row>
    <row r="825" spans="1:27" ht="15.75" customHeight="1" x14ac:dyDescent="0.2">
      <c r="A825" s="75" t="s">
        <v>8799</v>
      </c>
      <c r="B825" s="75">
        <v>719991009</v>
      </c>
      <c r="C825" s="75" t="s">
        <v>1474</v>
      </c>
      <c r="D825" s="75" t="s">
        <v>1475</v>
      </c>
      <c r="E825" s="75" t="s">
        <v>6905</v>
      </c>
      <c r="F825" s="75" t="s">
        <v>1476</v>
      </c>
      <c r="G825" s="75" t="s">
        <v>6554</v>
      </c>
      <c r="H825" s="75" t="s">
        <v>1477</v>
      </c>
      <c r="I825" s="75" t="s">
        <v>5926</v>
      </c>
      <c r="J825" s="75" t="s">
        <v>1478</v>
      </c>
      <c r="K825" s="75" t="s">
        <v>1479</v>
      </c>
      <c r="L825" s="75" t="s">
        <v>47</v>
      </c>
      <c r="M825" s="75" t="s">
        <v>658</v>
      </c>
      <c r="N825" s="75" t="s">
        <v>1480</v>
      </c>
      <c r="O825" s="75" t="s">
        <v>6892</v>
      </c>
      <c r="P825" s="75">
        <v>0</v>
      </c>
      <c r="Q825" s="75">
        <v>93401</v>
      </c>
      <c r="R825" s="75" t="s">
        <v>6893</v>
      </c>
      <c r="S825" s="177">
        <v>39352</v>
      </c>
      <c r="T825" s="182">
        <v>7376</v>
      </c>
      <c r="U825" s="182" t="s">
        <v>7905</v>
      </c>
      <c r="V825" s="181">
        <v>53576750</v>
      </c>
      <c r="W825" s="181">
        <v>168134982</v>
      </c>
      <c r="X825" s="178">
        <v>44408</v>
      </c>
      <c r="Y825" s="87" t="s">
        <v>7151</v>
      </c>
      <c r="Z825" s="87" t="s">
        <v>7152</v>
      </c>
      <c r="AA825" s="182" t="s">
        <v>7200</v>
      </c>
    </row>
    <row r="826" spans="1:27" ht="15.75" customHeight="1" x14ac:dyDescent="0.2">
      <c r="A826" s="75" t="s">
        <v>68</v>
      </c>
      <c r="B826" s="75">
        <v>735972006</v>
      </c>
      <c r="C826" s="75" t="s">
        <v>49</v>
      </c>
      <c r="D826" s="75" t="s">
        <v>69</v>
      </c>
      <c r="E826" s="75" t="s">
        <v>7900</v>
      </c>
      <c r="F826" s="75" t="s">
        <v>7901</v>
      </c>
      <c r="G826" s="75" t="s">
        <v>7902</v>
      </c>
      <c r="H826" s="75" t="s">
        <v>743</v>
      </c>
      <c r="I826" s="75" t="s">
        <v>7903</v>
      </c>
      <c r="J826" s="75" t="s">
        <v>6223</v>
      </c>
      <c r="K826" s="75" t="s">
        <v>70</v>
      </c>
      <c r="L826" s="75" t="s">
        <v>47</v>
      </c>
      <c r="M826" s="75" t="s">
        <v>71</v>
      </c>
      <c r="N826" s="75">
        <v>228798000</v>
      </c>
      <c r="O826" s="75" t="s">
        <v>7904</v>
      </c>
      <c r="P826" s="75">
        <v>0</v>
      </c>
      <c r="Q826" s="75" t="s">
        <v>72</v>
      </c>
      <c r="R826" s="75" t="s">
        <v>6409</v>
      </c>
      <c r="S826" s="177">
        <v>39381</v>
      </c>
      <c r="T826" s="182">
        <v>7379</v>
      </c>
      <c r="U826" s="182" t="s">
        <v>7905</v>
      </c>
      <c r="V826" s="181">
        <v>40302774</v>
      </c>
      <c r="W826" s="181">
        <v>258262258</v>
      </c>
      <c r="X826" s="178">
        <v>44408</v>
      </c>
      <c r="Y826" s="87" t="s">
        <v>7151</v>
      </c>
      <c r="Z826" s="87" t="s">
        <v>7152</v>
      </c>
      <c r="AA826" s="182" t="s">
        <v>7177</v>
      </c>
    </row>
    <row r="827" spans="1:27" ht="15.75" customHeight="1" x14ac:dyDescent="0.2">
      <c r="A827" s="75" t="s">
        <v>68</v>
      </c>
      <c r="B827" s="75">
        <v>735972006</v>
      </c>
      <c r="C827" s="75" t="s">
        <v>49</v>
      </c>
      <c r="D827" s="75" t="s">
        <v>69</v>
      </c>
      <c r="E827" s="75" t="s">
        <v>7900</v>
      </c>
      <c r="F827" s="75" t="s">
        <v>7901</v>
      </c>
      <c r="G827" s="75" t="s">
        <v>7902</v>
      </c>
      <c r="H827" s="75" t="s">
        <v>743</v>
      </c>
      <c r="I827" s="75" t="s">
        <v>7903</v>
      </c>
      <c r="J827" s="75" t="s">
        <v>6223</v>
      </c>
      <c r="K827" s="75" t="s">
        <v>70</v>
      </c>
      <c r="L827" s="75" t="s">
        <v>47</v>
      </c>
      <c r="M827" s="75" t="s">
        <v>71</v>
      </c>
      <c r="N827" s="75">
        <v>228798000</v>
      </c>
      <c r="O827" s="75" t="s">
        <v>7904</v>
      </c>
      <c r="P827" s="75">
        <v>0</v>
      </c>
      <c r="Q827" s="75" t="s">
        <v>72</v>
      </c>
      <c r="R827" s="75" t="s">
        <v>6409</v>
      </c>
      <c r="S827" s="177">
        <v>39381</v>
      </c>
      <c r="T827" s="182">
        <v>7379</v>
      </c>
      <c r="U827" s="182" t="s">
        <v>7905</v>
      </c>
      <c r="V827" s="181">
        <v>26405864</v>
      </c>
      <c r="W827" s="181">
        <v>160823094</v>
      </c>
      <c r="X827" s="178">
        <v>44408</v>
      </c>
      <c r="Y827" s="87" t="s">
        <v>7151</v>
      </c>
      <c r="Z827" s="87" t="s">
        <v>7152</v>
      </c>
      <c r="AA827" s="182" t="s">
        <v>213</v>
      </c>
    </row>
    <row r="828" spans="1:27" ht="15.75" customHeight="1" x14ac:dyDescent="0.2">
      <c r="A828" s="75" t="s">
        <v>68</v>
      </c>
      <c r="B828" s="75">
        <v>735972006</v>
      </c>
      <c r="C828" s="75" t="s">
        <v>49</v>
      </c>
      <c r="D828" s="75" t="s">
        <v>69</v>
      </c>
      <c r="E828" s="75" t="s">
        <v>7900</v>
      </c>
      <c r="F828" s="75" t="s">
        <v>7901</v>
      </c>
      <c r="G828" s="75" t="s">
        <v>7902</v>
      </c>
      <c r="H828" s="75" t="s">
        <v>743</v>
      </c>
      <c r="I828" s="75" t="s">
        <v>7903</v>
      </c>
      <c r="J828" s="75" t="s">
        <v>6223</v>
      </c>
      <c r="K828" s="75" t="s">
        <v>70</v>
      </c>
      <c r="L828" s="75" t="s">
        <v>47</v>
      </c>
      <c r="M828" s="75" t="s">
        <v>71</v>
      </c>
      <c r="N828" s="75">
        <v>228798000</v>
      </c>
      <c r="O828" s="75" t="s">
        <v>7904</v>
      </c>
      <c r="P828" s="75">
        <v>0</v>
      </c>
      <c r="Q828" s="75" t="s">
        <v>72</v>
      </c>
      <c r="R828" s="75" t="s">
        <v>6409</v>
      </c>
      <c r="S828" s="177">
        <v>39381</v>
      </c>
      <c r="T828" s="182">
        <v>7379</v>
      </c>
      <c r="U828" s="182" t="s">
        <v>7905</v>
      </c>
      <c r="V828" s="181">
        <v>129851030</v>
      </c>
      <c r="W828" s="181">
        <v>365907745</v>
      </c>
      <c r="X828" s="178">
        <v>44408</v>
      </c>
      <c r="Y828" s="87" t="s">
        <v>7151</v>
      </c>
      <c r="Z828" s="87" t="s">
        <v>7152</v>
      </c>
      <c r="AA828" s="182" t="s">
        <v>7154</v>
      </c>
    </row>
    <row r="829" spans="1:27" ht="15.75" customHeight="1" x14ac:dyDescent="0.2">
      <c r="A829" s="75" t="s">
        <v>68</v>
      </c>
      <c r="B829" s="75">
        <v>735972006</v>
      </c>
      <c r="C829" s="75" t="s">
        <v>49</v>
      </c>
      <c r="D829" s="75" t="s">
        <v>69</v>
      </c>
      <c r="E829" s="75" t="s">
        <v>7900</v>
      </c>
      <c r="F829" s="75" t="s">
        <v>7901</v>
      </c>
      <c r="G829" s="75" t="s">
        <v>7902</v>
      </c>
      <c r="H829" s="75" t="s">
        <v>743</v>
      </c>
      <c r="I829" s="75" t="s">
        <v>7903</v>
      </c>
      <c r="J829" s="75" t="s">
        <v>6223</v>
      </c>
      <c r="K829" s="75" t="s">
        <v>70</v>
      </c>
      <c r="L829" s="75" t="s">
        <v>47</v>
      </c>
      <c r="M829" s="75" t="s">
        <v>71</v>
      </c>
      <c r="N829" s="75">
        <v>228798000</v>
      </c>
      <c r="O829" s="75" t="s">
        <v>7904</v>
      </c>
      <c r="P829" s="75">
        <v>0</v>
      </c>
      <c r="Q829" s="75" t="s">
        <v>72</v>
      </c>
      <c r="R829" s="75" t="s">
        <v>6409</v>
      </c>
      <c r="S829" s="177">
        <v>39381</v>
      </c>
      <c r="T829" s="182">
        <v>7379</v>
      </c>
      <c r="U829" s="182" t="s">
        <v>7905</v>
      </c>
      <c r="V829" s="181">
        <v>24899283</v>
      </c>
      <c r="W829" s="181">
        <v>124379267</v>
      </c>
      <c r="X829" s="178">
        <v>44408</v>
      </c>
      <c r="Y829" s="87" t="s">
        <v>7151</v>
      </c>
      <c r="Z829" s="87" t="s">
        <v>7152</v>
      </c>
      <c r="AA829" s="182" t="s">
        <v>7171</v>
      </c>
    </row>
    <row r="830" spans="1:27" ht="15.75" customHeight="1" x14ac:dyDescent="0.2">
      <c r="A830" s="75" t="s">
        <v>68</v>
      </c>
      <c r="B830" s="75">
        <v>735972006</v>
      </c>
      <c r="C830" s="75" t="s">
        <v>49</v>
      </c>
      <c r="D830" s="75" t="s">
        <v>69</v>
      </c>
      <c r="E830" s="75" t="s">
        <v>7900</v>
      </c>
      <c r="F830" s="75" t="s">
        <v>7901</v>
      </c>
      <c r="G830" s="75" t="s">
        <v>7902</v>
      </c>
      <c r="H830" s="75" t="s">
        <v>743</v>
      </c>
      <c r="I830" s="75" t="s">
        <v>7903</v>
      </c>
      <c r="J830" s="75" t="s">
        <v>6223</v>
      </c>
      <c r="K830" s="75" t="s">
        <v>70</v>
      </c>
      <c r="L830" s="75" t="s">
        <v>47</v>
      </c>
      <c r="M830" s="75" t="s">
        <v>71</v>
      </c>
      <c r="N830" s="75">
        <v>228798000</v>
      </c>
      <c r="O830" s="75" t="s">
        <v>7904</v>
      </c>
      <c r="P830" s="75">
        <v>0</v>
      </c>
      <c r="Q830" s="75" t="s">
        <v>72</v>
      </c>
      <c r="R830" s="75" t="s">
        <v>6409</v>
      </c>
      <c r="S830" s="177">
        <v>39381</v>
      </c>
      <c r="T830" s="182">
        <v>7379</v>
      </c>
      <c r="U830" s="182" t="s">
        <v>7905</v>
      </c>
      <c r="V830" s="181">
        <v>40562238</v>
      </c>
      <c r="W830" s="181">
        <v>282331353.2350769</v>
      </c>
      <c r="X830" s="178">
        <v>44408</v>
      </c>
      <c r="Y830" s="87" t="s">
        <v>7151</v>
      </c>
      <c r="Z830" s="87" t="s">
        <v>7152</v>
      </c>
      <c r="AA830" s="182" t="s">
        <v>149</v>
      </c>
    </row>
    <row r="831" spans="1:27" ht="15.75" customHeight="1" x14ac:dyDescent="0.2">
      <c r="A831" s="75" t="s">
        <v>68</v>
      </c>
      <c r="B831" s="75">
        <v>735972006</v>
      </c>
      <c r="C831" s="75" t="s">
        <v>49</v>
      </c>
      <c r="D831" s="75" t="s">
        <v>69</v>
      </c>
      <c r="E831" s="75" t="s">
        <v>7900</v>
      </c>
      <c r="F831" s="75" t="s">
        <v>7901</v>
      </c>
      <c r="G831" s="75" t="s">
        <v>7902</v>
      </c>
      <c r="H831" s="75" t="s">
        <v>743</v>
      </c>
      <c r="I831" s="75" t="s">
        <v>7903</v>
      </c>
      <c r="J831" s="75" t="s">
        <v>6223</v>
      </c>
      <c r="K831" s="75" t="s">
        <v>70</v>
      </c>
      <c r="L831" s="75" t="s">
        <v>47</v>
      </c>
      <c r="M831" s="75" t="s">
        <v>71</v>
      </c>
      <c r="N831" s="75">
        <v>228798000</v>
      </c>
      <c r="O831" s="75" t="s">
        <v>7904</v>
      </c>
      <c r="P831" s="75">
        <v>0</v>
      </c>
      <c r="Q831" s="75" t="s">
        <v>72</v>
      </c>
      <c r="R831" s="75" t="s">
        <v>6409</v>
      </c>
      <c r="S831" s="177">
        <v>39381</v>
      </c>
      <c r="T831" s="182">
        <v>7379</v>
      </c>
      <c r="U831" s="182" t="s">
        <v>7905</v>
      </c>
      <c r="V831" s="181">
        <v>45654886</v>
      </c>
      <c r="W831" s="181">
        <v>257878604</v>
      </c>
      <c r="X831" s="178">
        <v>44408</v>
      </c>
      <c r="Y831" s="87" t="s">
        <v>7151</v>
      </c>
      <c r="Z831" s="87" t="s">
        <v>7152</v>
      </c>
      <c r="AA831" s="182" t="s">
        <v>7184</v>
      </c>
    </row>
    <row r="832" spans="1:27" ht="15.75" customHeight="1" x14ac:dyDescent="0.2">
      <c r="A832" s="75" t="s">
        <v>68</v>
      </c>
      <c r="B832" s="75">
        <v>735972006</v>
      </c>
      <c r="C832" s="75" t="s">
        <v>49</v>
      </c>
      <c r="D832" s="75" t="s">
        <v>69</v>
      </c>
      <c r="E832" s="75" t="s">
        <v>7900</v>
      </c>
      <c r="F832" s="75" t="s">
        <v>7901</v>
      </c>
      <c r="G832" s="75" t="s">
        <v>7902</v>
      </c>
      <c r="H832" s="75" t="s">
        <v>743</v>
      </c>
      <c r="I832" s="75" t="s">
        <v>7903</v>
      </c>
      <c r="J832" s="75" t="s">
        <v>6223</v>
      </c>
      <c r="K832" s="75" t="s">
        <v>70</v>
      </c>
      <c r="L832" s="75" t="s">
        <v>47</v>
      </c>
      <c r="M832" s="75" t="s">
        <v>71</v>
      </c>
      <c r="N832" s="75">
        <v>228798000</v>
      </c>
      <c r="O832" s="75" t="s">
        <v>7904</v>
      </c>
      <c r="P832" s="75">
        <v>0</v>
      </c>
      <c r="Q832" s="75" t="s">
        <v>72</v>
      </c>
      <c r="R832" s="75" t="s">
        <v>6409</v>
      </c>
      <c r="S832" s="177">
        <v>39381</v>
      </c>
      <c r="T832" s="182">
        <v>7379</v>
      </c>
      <c r="U832" s="182" t="s">
        <v>7905</v>
      </c>
      <c r="V832" s="181">
        <v>37738361</v>
      </c>
      <c r="W832" s="181">
        <v>267297727</v>
      </c>
      <c r="X832" s="178">
        <v>44408</v>
      </c>
      <c r="Y832" s="87" t="s">
        <v>7151</v>
      </c>
      <c r="Z832" s="87" t="s">
        <v>7152</v>
      </c>
      <c r="AA832" s="182" t="s">
        <v>7219</v>
      </c>
    </row>
    <row r="833" spans="1:27" ht="15.75" customHeight="1" x14ac:dyDescent="0.2">
      <c r="A833" s="75" t="s">
        <v>68</v>
      </c>
      <c r="B833" s="75">
        <v>735972006</v>
      </c>
      <c r="C833" s="75" t="s">
        <v>49</v>
      </c>
      <c r="D833" s="75" t="s">
        <v>69</v>
      </c>
      <c r="E833" s="75" t="s">
        <v>7900</v>
      </c>
      <c r="F833" s="75" t="s">
        <v>7901</v>
      </c>
      <c r="G833" s="75" t="s">
        <v>7902</v>
      </c>
      <c r="H833" s="75" t="s">
        <v>743</v>
      </c>
      <c r="I833" s="75" t="s">
        <v>7903</v>
      </c>
      <c r="J833" s="75" t="s">
        <v>6223</v>
      </c>
      <c r="K833" s="75" t="s">
        <v>70</v>
      </c>
      <c r="L833" s="75" t="s">
        <v>47</v>
      </c>
      <c r="M833" s="75" t="s">
        <v>71</v>
      </c>
      <c r="N833" s="75">
        <v>228798000</v>
      </c>
      <c r="O833" s="75" t="s">
        <v>7904</v>
      </c>
      <c r="P833" s="75">
        <v>0</v>
      </c>
      <c r="Q833" s="75" t="s">
        <v>72</v>
      </c>
      <c r="R833" s="75" t="s">
        <v>6409</v>
      </c>
      <c r="S833" s="177">
        <v>39381</v>
      </c>
      <c r="T833" s="182">
        <v>7379</v>
      </c>
      <c r="U833" s="182" t="s">
        <v>7905</v>
      </c>
      <c r="V833" s="181">
        <v>21520980</v>
      </c>
      <c r="W833" s="181">
        <v>98413639</v>
      </c>
      <c r="X833" s="178">
        <v>44408</v>
      </c>
      <c r="Y833" s="87" t="s">
        <v>7151</v>
      </c>
      <c r="Z833" s="87" t="s">
        <v>7152</v>
      </c>
      <c r="AA833" s="182" t="s">
        <v>8193</v>
      </c>
    </row>
    <row r="834" spans="1:27" ht="15.75" customHeight="1" x14ac:dyDescent="0.2">
      <c r="A834" s="75" t="s">
        <v>68</v>
      </c>
      <c r="B834" s="75">
        <v>735972006</v>
      </c>
      <c r="C834" s="75" t="s">
        <v>49</v>
      </c>
      <c r="D834" s="75" t="s">
        <v>69</v>
      </c>
      <c r="E834" s="75" t="s">
        <v>7900</v>
      </c>
      <c r="F834" s="75" t="s">
        <v>7901</v>
      </c>
      <c r="G834" s="75" t="s">
        <v>7902</v>
      </c>
      <c r="H834" s="75" t="s">
        <v>743</v>
      </c>
      <c r="I834" s="75" t="s">
        <v>7903</v>
      </c>
      <c r="J834" s="75" t="s">
        <v>6223</v>
      </c>
      <c r="K834" s="75" t="s">
        <v>70</v>
      </c>
      <c r="L834" s="75" t="s">
        <v>47</v>
      </c>
      <c r="M834" s="75" t="s">
        <v>71</v>
      </c>
      <c r="N834" s="75">
        <v>228798000</v>
      </c>
      <c r="O834" s="75" t="s">
        <v>7904</v>
      </c>
      <c r="P834" s="75">
        <v>0</v>
      </c>
      <c r="Q834" s="75" t="s">
        <v>72</v>
      </c>
      <c r="R834" s="75" t="s">
        <v>6409</v>
      </c>
      <c r="S834" s="177">
        <v>39381</v>
      </c>
      <c r="T834" s="182">
        <v>7379</v>
      </c>
      <c r="U834" s="182" t="s">
        <v>7905</v>
      </c>
      <c r="V834" s="181">
        <v>26097592</v>
      </c>
      <c r="W834" s="181">
        <v>156816481</v>
      </c>
      <c r="X834" s="178">
        <v>44408</v>
      </c>
      <c r="Y834" s="87" t="s">
        <v>7151</v>
      </c>
      <c r="Z834" s="87" t="s">
        <v>7152</v>
      </c>
      <c r="AA834" s="182" t="s">
        <v>7317</v>
      </c>
    </row>
    <row r="835" spans="1:27" ht="15.75" customHeight="1" x14ac:dyDescent="0.2">
      <c r="A835" s="75" t="s">
        <v>68</v>
      </c>
      <c r="B835" s="75">
        <v>735972006</v>
      </c>
      <c r="C835" s="75" t="s">
        <v>49</v>
      </c>
      <c r="D835" s="75" t="s">
        <v>69</v>
      </c>
      <c r="E835" s="75" t="s">
        <v>7900</v>
      </c>
      <c r="F835" s="75" t="s">
        <v>7901</v>
      </c>
      <c r="G835" s="75" t="s">
        <v>7902</v>
      </c>
      <c r="H835" s="75" t="s">
        <v>743</v>
      </c>
      <c r="I835" s="75" t="s">
        <v>7903</v>
      </c>
      <c r="J835" s="75" t="s">
        <v>6223</v>
      </c>
      <c r="K835" s="75" t="s">
        <v>70</v>
      </c>
      <c r="L835" s="75" t="s">
        <v>47</v>
      </c>
      <c r="M835" s="75" t="s">
        <v>71</v>
      </c>
      <c r="N835" s="75">
        <v>228798000</v>
      </c>
      <c r="O835" s="75" t="s">
        <v>7904</v>
      </c>
      <c r="P835" s="75">
        <v>0</v>
      </c>
      <c r="Q835" s="75" t="s">
        <v>72</v>
      </c>
      <c r="R835" s="75" t="s">
        <v>6409</v>
      </c>
      <c r="S835" s="177">
        <v>39381</v>
      </c>
      <c r="T835" s="182">
        <v>7379</v>
      </c>
      <c r="U835" s="182" t="s">
        <v>7905</v>
      </c>
      <c r="V835" s="181">
        <v>62987529</v>
      </c>
      <c r="W835" s="181">
        <v>368704668</v>
      </c>
      <c r="X835" s="178">
        <v>44408</v>
      </c>
      <c r="Y835" s="87" t="s">
        <v>7151</v>
      </c>
      <c r="Z835" s="87" t="s">
        <v>7152</v>
      </c>
      <c r="AA835" s="182" t="s">
        <v>7287</v>
      </c>
    </row>
    <row r="836" spans="1:27" ht="15.75" customHeight="1" x14ac:dyDescent="0.2">
      <c r="A836" s="75" t="s">
        <v>68</v>
      </c>
      <c r="B836" s="75">
        <v>735972006</v>
      </c>
      <c r="C836" s="75" t="s">
        <v>49</v>
      </c>
      <c r="D836" s="75" t="s">
        <v>69</v>
      </c>
      <c r="E836" s="75" t="s">
        <v>7900</v>
      </c>
      <c r="F836" s="75" t="s">
        <v>7901</v>
      </c>
      <c r="G836" s="75" t="s">
        <v>7902</v>
      </c>
      <c r="H836" s="75" t="s">
        <v>743</v>
      </c>
      <c r="I836" s="75" t="s">
        <v>7903</v>
      </c>
      <c r="J836" s="75" t="s">
        <v>6223</v>
      </c>
      <c r="K836" s="75" t="s">
        <v>70</v>
      </c>
      <c r="L836" s="75" t="s">
        <v>47</v>
      </c>
      <c r="M836" s="75" t="s">
        <v>71</v>
      </c>
      <c r="N836" s="75">
        <v>228798000</v>
      </c>
      <c r="O836" s="75" t="s">
        <v>7904</v>
      </c>
      <c r="P836" s="75">
        <v>0</v>
      </c>
      <c r="Q836" s="75" t="s">
        <v>72</v>
      </c>
      <c r="R836" s="75" t="s">
        <v>6409</v>
      </c>
      <c r="S836" s="177">
        <v>39381</v>
      </c>
      <c r="T836" s="182">
        <v>7379</v>
      </c>
      <c r="U836" s="182" t="s">
        <v>7905</v>
      </c>
      <c r="V836" s="181">
        <v>38495196</v>
      </c>
      <c r="W836" s="181">
        <v>298857853</v>
      </c>
      <c r="X836" s="178">
        <v>44408</v>
      </c>
      <c r="Y836" s="87" t="s">
        <v>7151</v>
      </c>
      <c r="Z836" s="87" t="s">
        <v>7152</v>
      </c>
      <c r="AA836" s="182" t="s">
        <v>7158</v>
      </c>
    </row>
    <row r="837" spans="1:27" ht="15.75" customHeight="1" x14ac:dyDescent="0.2">
      <c r="A837" s="75" t="s">
        <v>8747</v>
      </c>
      <c r="B837" s="75">
        <v>658279203</v>
      </c>
      <c r="C837" s="75" t="s">
        <v>4858</v>
      </c>
      <c r="D837" s="75" t="s">
        <v>5198</v>
      </c>
      <c r="E837" s="75" t="s">
        <v>8140</v>
      </c>
      <c r="F837" s="75" t="s">
        <v>4869</v>
      </c>
      <c r="G837" s="75" t="s">
        <v>8141</v>
      </c>
      <c r="H837" s="75" t="s">
        <v>5199</v>
      </c>
      <c r="I837" s="75" t="s">
        <v>6482</v>
      </c>
      <c r="J837" s="75" t="s">
        <v>8142</v>
      </c>
      <c r="K837" s="75" t="s">
        <v>6198</v>
      </c>
      <c r="L837" s="75" t="s">
        <v>47</v>
      </c>
      <c r="M837" s="75" t="s">
        <v>1089</v>
      </c>
      <c r="N837" s="75">
        <v>228217836</v>
      </c>
      <c r="O837" s="75" t="s">
        <v>8143</v>
      </c>
      <c r="P837" s="75">
        <v>0</v>
      </c>
      <c r="Q837" s="75" t="s">
        <v>1095</v>
      </c>
      <c r="R837" s="75" t="s">
        <v>8144</v>
      </c>
      <c r="S837" s="177">
        <v>39392</v>
      </c>
      <c r="T837" s="182">
        <v>7381</v>
      </c>
      <c r="U837" s="182" t="s">
        <v>8086</v>
      </c>
      <c r="V837" s="181">
        <v>25823957</v>
      </c>
      <c r="W837" s="181">
        <v>135570350</v>
      </c>
      <c r="X837" s="178">
        <v>44408</v>
      </c>
      <c r="Y837" s="87" t="s">
        <v>7151</v>
      </c>
      <c r="Z837" s="87" t="s">
        <v>7152</v>
      </c>
      <c r="AA837" s="182" t="s">
        <v>7240</v>
      </c>
    </row>
    <row r="838" spans="1:27" ht="15.75" customHeight="1" x14ac:dyDescent="0.2">
      <c r="A838" s="75" t="s">
        <v>8747</v>
      </c>
      <c r="B838" s="75">
        <v>658279203</v>
      </c>
      <c r="C838" s="75" t="s">
        <v>4858</v>
      </c>
      <c r="D838" s="75" t="s">
        <v>5198</v>
      </c>
      <c r="E838" s="75" t="s">
        <v>8140</v>
      </c>
      <c r="F838" s="75" t="s">
        <v>4869</v>
      </c>
      <c r="G838" s="75" t="s">
        <v>8141</v>
      </c>
      <c r="H838" s="75" t="s">
        <v>5199</v>
      </c>
      <c r="I838" s="75" t="s">
        <v>6482</v>
      </c>
      <c r="J838" s="75" t="s">
        <v>8142</v>
      </c>
      <c r="K838" s="75" t="s">
        <v>6198</v>
      </c>
      <c r="L838" s="75" t="s">
        <v>47</v>
      </c>
      <c r="M838" s="75" t="s">
        <v>1089</v>
      </c>
      <c r="N838" s="75">
        <v>228217836</v>
      </c>
      <c r="O838" s="75" t="s">
        <v>8143</v>
      </c>
      <c r="P838" s="75">
        <v>0</v>
      </c>
      <c r="Q838" s="75" t="s">
        <v>1095</v>
      </c>
      <c r="R838" s="75" t="s">
        <v>8144</v>
      </c>
      <c r="S838" s="177">
        <v>39392</v>
      </c>
      <c r="T838" s="182">
        <v>7381</v>
      </c>
      <c r="U838" s="182" t="s">
        <v>8086</v>
      </c>
      <c r="V838" s="181">
        <v>0</v>
      </c>
      <c r="W838" s="181">
        <v>172602969</v>
      </c>
      <c r="X838" s="178">
        <v>44408</v>
      </c>
      <c r="Y838" s="87" t="s">
        <v>7151</v>
      </c>
      <c r="Z838" s="87" t="s">
        <v>7152</v>
      </c>
      <c r="AA838" s="182" t="s">
        <v>7877</v>
      </c>
    </row>
    <row r="839" spans="1:27" ht="15.75" customHeight="1" x14ac:dyDescent="0.2">
      <c r="A839" s="75" t="s">
        <v>2630</v>
      </c>
      <c r="B839" s="75">
        <v>690502003</v>
      </c>
      <c r="C839" s="75" t="s">
        <v>2558</v>
      </c>
      <c r="D839" s="75" t="s">
        <v>2586</v>
      </c>
      <c r="E839" s="75" t="s">
        <v>1529</v>
      </c>
      <c r="F839" s="75" t="s">
        <v>2587</v>
      </c>
      <c r="G839" s="75" t="s">
        <v>28</v>
      </c>
      <c r="H839" s="75">
        <v>0</v>
      </c>
      <c r="I839" s="75">
        <v>0</v>
      </c>
      <c r="J839" s="75" t="s">
        <v>2631</v>
      </c>
      <c r="K839" s="75" t="s">
        <v>2633</v>
      </c>
      <c r="L839" s="75" t="s">
        <v>565</v>
      </c>
      <c r="M839" s="75" t="s">
        <v>2634</v>
      </c>
      <c r="N839" s="75">
        <v>0</v>
      </c>
      <c r="O839" s="75" t="s">
        <v>2632</v>
      </c>
      <c r="P839" s="75">
        <v>0</v>
      </c>
      <c r="Q839" s="75">
        <v>91001</v>
      </c>
      <c r="R839" s="75" t="s">
        <v>2635</v>
      </c>
      <c r="S839" s="177">
        <v>39434</v>
      </c>
      <c r="T839" s="182">
        <v>7386</v>
      </c>
      <c r="U839" s="182" t="s">
        <v>7950</v>
      </c>
      <c r="V839" s="181">
        <v>2861840</v>
      </c>
      <c r="W839" s="181">
        <v>15595583</v>
      </c>
      <c r="X839" s="178">
        <v>44408</v>
      </c>
      <c r="Y839" s="87" t="s">
        <v>7151</v>
      </c>
      <c r="Z839" s="87" t="s">
        <v>7152</v>
      </c>
      <c r="AA839" s="182" t="s">
        <v>7292</v>
      </c>
    </row>
    <row r="840" spans="1:27" ht="15.75" customHeight="1" x14ac:dyDescent="0.2">
      <c r="A840" s="75" t="s">
        <v>8428</v>
      </c>
      <c r="B840" s="75">
        <v>713394009</v>
      </c>
      <c r="C840" s="75" t="s">
        <v>49</v>
      </c>
      <c r="D840" s="75" t="s">
        <v>1283</v>
      </c>
      <c r="E840" s="75" t="s">
        <v>6810</v>
      </c>
      <c r="F840" s="75" t="s">
        <v>1284</v>
      </c>
      <c r="G840" s="75" t="s">
        <v>5882</v>
      </c>
      <c r="H840" s="75" t="s">
        <v>1106</v>
      </c>
      <c r="I840" s="75" t="s">
        <v>5585</v>
      </c>
      <c r="J840" s="75" t="s">
        <v>1285</v>
      </c>
      <c r="K840" s="75" t="s">
        <v>6259</v>
      </c>
      <c r="L840" s="75" t="s">
        <v>48</v>
      </c>
      <c r="M840" s="75" t="s">
        <v>1286</v>
      </c>
      <c r="N840" s="75" t="s">
        <v>6260</v>
      </c>
      <c r="O840" s="75" t="s">
        <v>5925</v>
      </c>
      <c r="P840" s="75">
        <v>0</v>
      </c>
      <c r="Q840" s="75">
        <v>93401</v>
      </c>
      <c r="R840" s="75" t="s">
        <v>6345</v>
      </c>
      <c r="S840" s="177">
        <v>39476</v>
      </c>
      <c r="T840" s="182">
        <v>7388</v>
      </c>
      <c r="U840" s="182" t="s">
        <v>7950</v>
      </c>
      <c r="V840" s="181">
        <v>16545545</v>
      </c>
      <c r="W840" s="181">
        <v>108752596</v>
      </c>
      <c r="X840" s="178">
        <v>44408</v>
      </c>
      <c r="Y840" s="87" t="s">
        <v>7151</v>
      </c>
      <c r="Z840" s="87" t="s">
        <v>7152</v>
      </c>
      <c r="AA840" s="182" t="s">
        <v>213</v>
      </c>
    </row>
    <row r="841" spans="1:27" ht="15.75" customHeight="1" x14ac:dyDescent="0.2">
      <c r="A841" s="75" t="s">
        <v>8428</v>
      </c>
      <c r="B841" s="75">
        <v>713394009</v>
      </c>
      <c r="C841" s="75" t="s">
        <v>49</v>
      </c>
      <c r="D841" s="75" t="s">
        <v>1283</v>
      </c>
      <c r="E841" s="75" t="s">
        <v>6810</v>
      </c>
      <c r="F841" s="75" t="s">
        <v>1284</v>
      </c>
      <c r="G841" s="75" t="s">
        <v>5882</v>
      </c>
      <c r="H841" s="75" t="s">
        <v>1106</v>
      </c>
      <c r="I841" s="75" t="s">
        <v>5585</v>
      </c>
      <c r="J841" s="75" t="s">
        <v>1285</v>
      </c>
      <c r="K841" s="75" t="s">
        <v>6259</v>
      </c>
      <c r="L841" s="75" t="s">
        <v>48</v>
      </c>
      <c r="M841" s="75" t="s">
        <v>1286</v>
      </c>
      <c r="N841" s="75" t="s">
        <v>6260</v>
      </c>
      <c r="O841" s="75" t="s">
        <v>5925</v>
      </c>
      <c r="P841" s="75">
        <v>0</v>
      </c>
      <c r="Q841" s="75">
        <v>93401</v>
      </c>
      <c r="R841" s="75" t="s">
        <v>6345</v>
      </c>
      <c r="S841" s="177">
        <v>39476</v>
      </c>
      <c r="T841" s="182">
        <v>7388</v>
      </c>
      <c r="U841" s="182" t="s">
        <v>7950</v>
      </c>
      <c r="V841" s="181">
        <v>50039204</v>
      </c>
      <c r="W841" s="181">
        <v>225238826</v>
      </c>
      <c r="X841" s="178">
        <v>44408</v>
      </c>
      <c r="Y841" s="87" t="s">
        <v>7151</v>
      </c>
      <c r="Z841" s="87" t="s">
        <v>7152</v>
      </c>
      <c r="AA841" s="182" t="s">
        <v>7334</v>
      </c>
    </row>
    <row r="842" spans="1:27" ht="15.75" customHeight="1" x14ac:dyDescent="0.2">
      <c r="A842" s="75" t="s">
        <v>8428</v>
      </c>
      <c r="B842" s="75">
        <v>713394009</v>
      </c>
      <c r="C842" s="75" t="s">
        <v>49</v>
      </c>
      <c r="D842" s="75" t="s">
        <v>1283</v>
      </c>
      <c r="E842" s="75" t="s">
        <v>6810</v>
      </c>
      <c r="F842" s="75" t="s">
        <v>1284</v>
      </c>
      <c r="G842" s="75" t="s">
        <v>5882</v>
      </c>
      <c r="H842" s="75" t="s">
        <v>1106</v>
      </c>
      <c r="I842" s="75" t="s">
        <v>5585</v>
      </c>
      <c r="J842" s="75" t="s">
        <v>1285</v>
      </c>
      <c r="K842" s="75" t="s">
        <v>6259</v>
      </c>
      <c r="L842" s="75" t="s">
        <v>48</v>
      </c>
      <c r="M842" s="75" t="s">
        <v>1286</v>
      </c>
      <c r="N842" s="75" t="s">
        <v>6260</v>
      </c>
      <c r="O842" s="75" t="s">
        <v>5925</v>
      </c>
      <c r="P842" s="75">
        <v>0</v>
      </c>
      <c r="Q842" s="75">
        <v>93401</v>
      </c>
      <c r="R842" s="75" t="s">
        <v>6345</v>
      </c>
      <c r="S842" s="177">
        <v>39476</v>
      </c>
      <c r="T842" s="182">
        <v>7388</v>
      </c>
      <c r="U842" s="182" t="s">
        <v>7950</v>
      </c>
      <c r="V842" s="181">
        <v>24554907</v>
      </c>
      <c r="W842" s="181">
        <v>171448484</v>
      </c>
      <c r="X842" s="178">
        <v>44408</v>
      </c>
      <c r="Y842" s="87" t="s">
        <v>7151</v>
      </c>
      <c r="Z842" s="87" t="s">
        <v>7152</v>
      </c>
      <c r="AA842" s="182" t="s">
        <v>183</v>
      </c>
    </row>
    <row r="843" spans="1:27" ht="15.75" customHeight="1" x14ac:dyDescent="0.2">
      <c r="A843" s="75" t="s">
        <v>8428</v>
      </c>
      <c r="B843" s="75">
        <v>713394009</v>
      </c>
      <c r="C843" s="75" t="s">
        <v>49</v>
      </c>
      <c r="D843" s="75" t="s">
        <v>1283</v>
      </c>
      <c r="E843" s="75" t="s">
        <v>6810</v>
      </c>
      <c r="F843" s="75" t="s">
        <v>1284</v>
      </c>
      <c r="G843" s="75" t="s">
        <v>5882</v>
      </c>
      <c r="H843" s="75" t="s">
        <v>1106</v>
      </c>
      <c r="I843" s="75" t="s">
        <v>5585</v>
      </c>
      <c r="J843" s="75" t="s">
        <v>1285</v>
      </c>
      <c r="K843" s="75" t="s">
        <v>6259</v>
      </c>
      <c r="L843" s="75" t="s">
        <v>48</v>
      </c>
      <c r="M843" s="75" t="s">
        <v>1286</v>
      </c>
      <c r="N843" s="75" t="s">
        <v>6260</v>
      </c>
      <c r="O843" s="75" t="s">
        <v>5925</v>
      </c>
      <c r="P843" s="75">
        <v>0</v>
      </c>
      <c r="Q843" s="75">
        <v>93401</v>
      </c>
      <c r="R843" s="75" t="s">
        <v>6345</v>
      </c>
      <c r="S843" s="177">
        <v>39476</v>
      </c>
      <c r="T843" s="182">
        <v>7388</v>
      </c>
      <c r="U843" s="182" t="s">
        <v>7950</v>
      </c>
      <c r="V843" s="181">
        <v>36820822</v>
      </c>
      <c r="W843" s="181">
        <v>313738728</v>
      </c>
      <c r="X843" s="178">
        <v>44408</v>
      </c>
      <c r="Y843" s="87" t="s">
        <v>7151</v>
      </c>
      <c r="Z843" s="87" t="s">
        <v>7152</v>
      </c>
      <c r="AA843" s="182" t="s">
        <v>7161</v>
      </c>
    </row>
    <row r="844" spans="1:27" ht="15.75" customHeight="1" x14ac:dyDescent="0.2">
      <c r="A844" s="75" t="s">
        <v>8428</v>
      </c>
      <c r="B844" s="75">
        <v>713394009</v>
      </c>
      <c r="C844" s="75" t="s">
        <v>49</v>
      </c>
      <c r="D844" s="75" t="s">
        <v>1283</v>
      </c>
      <c r="E844" s="75" t="s">
        <v>6810</v>
      </c>
      <c r="F844" s="75" t="s">
        <v>1284</v>
      </c>
      <c r="G844" s="75" t="s">
        <v>5882</v>
      </c>
      <c r="H844" s="75" t="s">
        <v>1106</v>
      </c>
      <c r="I844" s="75" t="s">
        <v>5585</v>
      </c>
      <c r="J844" s="75" t="s">
        <v>1285</v>
      </c>
      <c r="K844" s="75" t="s">
        <v>6259</v>
      </c>
      <c r="L844" s="75" t="s">
        <v>48</v>
      </c>
      <c r="M844" s="75" t="s">
        <v>1286</v>
      </c>
      <c r="N844" s="75" t="s">
        <v>6260</v>
      </c>
      <c r="O844" s="75" t="s">
        <v>5925</v>
      </c>
      <c r="P844" s="75">
        <v>0</v>
      </c>
      <c r="Q844" s="75">
        <v>93401</v>
      </c>
      <c r="R844" s="75" t="s">
        <v>6345</v>
      </c>
      <c r="S844" s="177">
        <v>39476</v>
      </c>
      <c r="T844" s="182">
        <v>7388</v>
      </c>
      <c r="U844" s="182" t="s">
        <v>7950</v>
      </c>
      <c r="V844" s="181">
        <v>2147415</v>
      </c>
      <c r="W844" s="181">
        <v>26198455</v>
      </c>
      <c r="X844" s="178">
        <v>44408</v>
      </c>
      <c r="Y844" s="87" t="s">
        <v>7151</v>
      </c>
      <c r="Z844" s="87" t="s">
        <v>7152</v>
      </c>
      <c r="AA844" s="182" t="s">
        <v>7253</v>
      </c>
    </row>
    <row r="845" spans="1:27" ht="15.75" customHeight="1" x14ac:dyDescent="0.2">
      <c r="A845" s="75" t="s">
        <v>3083</v>
      </c>
      <c r="B845" s="75">
        <v>691303004</v>
      </c>
      <c r="C845" s="75" t="s">
        <v>2558</v>
      </c>
      <c r="D845" s="75" t="s">
        <v>2586</v>
      </c>
      <c r="E845" s="75" t="s">
        <v>1529</v>
      </c>
      <c r="F845" s="75" t="s">
        <v>2587</v>
      </c>
      <c r="G845" s="75" t="s">
        <v>28</v>
      </c>
      <c r="H845" s="75">
        <v>0</v>
      </c>
      <c r="I845" s="75">
        <v>0</v>
      </c>
      <c r="J845" s="75" t="s">
        <v>3084</v>
      </c>
      <c r="K845" s="75" t="s">
        <v>3085</v>
      </c>
      <c r="L845" s="75" t="s">
        <v>5593</v>
      </c>
      <c r="M845" s="75" t="s">
        <v>1527</v>
      </c>
      <c r="N845" s="75" t="s">
        <v>3086</v>
      </c>
      <c r="O845" s="75">
        <v>0</v>
      </c>
      <c r="P845" s="75">
        <v>0</v>
      </c>
      <c r="Q845" s="75">
        <v>91001</v>
      </c>
      <c r="R845" s="75" t="s">
        <v>2579</v>
      </c>
      <c r="S845" s="177">
        <v>39581</v>
      </c>
      <c r="T845" s="182">
        <v>7390</v>
      </c>
      <c r="U845" s="182"/>
      <c r="V845" s="181">
        <v>214638</v>
      </c>
      <c r="W845" s="181">
        <v>30812088</v>
      </c>
      <c r="X845" s="178">
        <v>44408</v>
      </c>
      <c r="Y845" s="87" t="s">
        <v>7151</v>
      </c>
      <c r="Z845" s="87" t="s">
        <v>7152</v>
      </c>
      <c r="AA845" s="182" t="s">
        <v>7261</v>
      </c>
    </row>
    <row r="846" spans="1:27" ht="15.75" customHeight="1" x14ac:dyDescent="0.2">
      <c r="A846" s="75" t="s">
        <v>3101</v>
      </c>
      <c r="B846" s="75">
        <v>692551001</v>
      </c>
      <c r="C846" s="75" t="s">
        <v>2558</v>
      </c>
      <c r="D846" s="75" t="s">
        <v>2575</v>
      </c>
      <c r="E846" s="75" t="s">
        <v>26</v>
      </c>
      <c r="F846" s="75" t="s">
        <v>2576</v>
      </c>
      <c r="G846" s="75" t="s">
        <v>28</v>
      </c>
      <c r="H846" s="75">
        <v>0</v>
      </c>
      <c r="I846" s="75">
        <v>0</v>
      </c>
      <c r="J846" s="75" t="s">
        <v>8020</v>
      </c>
      <c r="K846" s="75" t="s">
        <v>5856</v>
      </c>
      <c r="L846" s="75" t="s">
        <v>47</v>
      </c>
      <c r="M846" s="75" t="s">
        <v>3103</v>
      </c>
      <c r="N846" s="75" t="s">
        <v>3102</v>
      </c>
      <c r="O846" s="75" t="s">
        <v>5855</v>
      </c>
      <c r="P846" s="75">
        <v>0</v>
      </c>
      <c r="Q846" s="75">
        <v>91001</v>
      </c>
      <c r="R846" s="75" t="s">
        <v>2952</v>
      </c>
      <c r="S846" s="177">
        <v>39612</v>
      </c>
      <c r="T846" s="182">
        <v>7395</v>
      </c>
      <c r="U846" s="182"/>
      <c r="V846" s="181">
        <v>9730256</v>
      </c>
      <c r="W846" s="181">
        <v>68111792</v>
      </c>
      <c r="X846" s="178">
        <v>44408</v>
      </c>
      <c r="Y846" s="87" t="s">
        <v>7151</v>
      </c>
      <c r="Z846" s="87" t="s">
        <v>7152</v>
      </c>
      <c r="AA846" s="182" t="s">
        <v>7262</v>
      </c>
    </row>
    <row r="847" spans="1:27" ht="15.75" customHeight="1" x14ac:dyDescent="0.2">
      <c r="A847" s="75" t="s">
        <v>3574</v>
      </c>
      <c r="B847" s="75">
        <v>690901005</v>
      </c>
      <c r="C847" s="75" t="s">
        <v>2558</v>
      </c>
      <c r="D847" s="75" t="s">
        <v>2575</v>
      </c>
      <c r="E847" s="75" t="s">
        <v>26</v>
      </c>
      <c r="F847" s="75" t="s">
        <v>2576</v>
      </c>
      <c r="G847" s="75" t="s">
        <v>28</v>
      </c>
      <c r="H847" s="75">
        <v>0</v>
      </c>
      <c r="I847" s="75">
        <v>0</v>
      </c>
      <c r="J847" s="75" t="s">
        <v>3575</v>
      </c>
      <c r="K847" s="75" t="s">
        <v>3576</v>
      </c>
      <c r="L847" s="75" t="s">
        <v>5592</v>
      </c>
      <c r="M847" s="75" t="s">
        <v>3577</v>
      </c>
      <c r="N847" s="75">
        <v>0</v>
      </c>
      <c r="O847" s="75">
        <v>0</v>
      </c>
      <c r="P847" s="75">
        <v>0</v>
      </c>
      <c r="Q847" s="75">
        <v>91001</v>
      </c>
      <c r="R847" s="75" t="s">
        <v>2579</v>
      </c>
      <c r="S847" s="177">
        <v>39912</v>
      </c>
      <c r="T847" s="182">
        <v>7411</v>
      </c>
      <c r="U847" s="182"/>
      <c r="V847" s="181">
        <v>5008220</v>
      </c>
      <c r="W847" s="181">
        <v>30194570</v>
      </c>
      <c r="X847" s="178">
        <v>44408</v>
      </c>
      <c r="Y847" s="87" t="s">
        <v>7151</v>
      </c>
      <c r="Z847" s="87" t="s">
        <v>7152</v>
      </c>
      <c r="AA847" s="182" t="s">
        <v>7203</v>
      </c>
    </row>
    <row r="848" spans="1:27" ht="15.75" customHeight="1" x14ac:dyDescent="0.2">
      <c r="A848" s="75" t="s">
        <v>8563</v>
      </c>
      <c r="B848" s="75" t="s">
        <v>7094</v>
      </c>
      <c r="C848" s="75" t="s">
        <v>1410</v>
      </c>
      <c r="D848" s="75" t="s">
        <v>2434</v>
      </c>
      <c r="E848" s="75" t="s">
        <v>6899</v>
      </c>
      <c r="F848" s="75" t="s">
        <v>5540</v>
      </c>
      <c r="G848" s="75" t="s">
        <v>2435</v>
      </c>
      <c r="H848" s="75" t="s">
        <v>2436</v>
      </c>
      <c r="I848" s="75" t="s">
        <v>2437</v>
      </c>
      <c r="J848" s="75" t="s">
        <v>2438</v>
      </c>
      <c r="K848" s="75" t="s">
        <v>2440</v>
      </c>
      <c r="L848" s="75" t="s">
        <v>5589</v>
      </c>
      <c r="M848" s="75" t="s">
        <v>1649</v>
      </c>
      <c r="N848" s="75" t="s">
        <v>2441</v>
      </c>
      <c r="O848" s="75" t="s">
        <v>2439</v>
      </c>
      <c r="P848" s="75">
        <v>0</v>
      </c>
      <c r="Q848" s="75">
        <v>93401</v>
      </c>
      <c r="R848" s="75" t="s">
        <v>6872</v>
      </c>
      <c r="S848" s="177">
        <v>39938</v>
      </c>
      <c r="T848" s="182">
        <v>7412</v>
      </c>
      <c r="U848" s="182"/>
      <c r="V848" s="181">
        <v>33869359</v>
      </c>
      <c r="W848" s="181">
        <v>125221827</v>
      </c>
      <c r="X848" s="178">
        <v>44408</v>
      </c>
      <c r="Y848" s="87" t="s">
        <v>7151</v>
      </c>
      <c r="Z848" s="87" t="s">
        <v>7152</v>
      </c>
      <c r="AA848" s="182" t="s">
        <v>7154</v>
      </c>
    </row>
    <row r="849" spans="1:27" ht="15.75" customHeight="1" x14ac:dyDescent="0.2">
      <c r="A849" s="75" t="s">
        <v>3490</v>
      </c>
      <c r="B849" s="75">
        <v>690712008</v>
      </c>
      <c r="C849" s="75" t="s">
        <v>3491</v>
      </c>
      <c r="D849" s="75" t="s">
        <v>3492</v>
      </c>
      <c r="E849" s="75" t="s">
        <v>1529</v>
      </c>
      <c r="F849" s="75" t="s">
        <v>3493</v>
      </c>
      <c r="G849" s="75" t="s">
        <v>28</v>
      </c>
      <c r="H849" s="75">
        <v>0</v>
      </c>
      <c r="I849" s="75">
        <v>0</v>
      </c>
      <c r="J849" s="75" t="s">
        <v>8134</v>
      </c>
      <c r="K849" s="75" t="s">
        <v>3495</v>
      </c>
      <c r="L849" s="75" t="s">
        <v>47</v>
      </c>
      <c r="M849" s="75" t="s">
        <v>3497</v>
      </c>
      <c r="N849" s="75" t="s">
        <v>3496</v>
      </c>
      <c r="O849" s="75" t="s">
        <v>3494</v>
      </c>
      <c r="P849" s="75">
        <v>0</v>
      </c>
      <c r="Q849" s="75">
        <v>91001</v>
      </c>
      <c r="R849" s="75" t="s">
        <v>3498</v>
      </c>
      <c r="S849" s="177">
        <v>40057</v>
      </c>
      <c r="T849" s="182">
        <v>7418</v>
      </c>
      <c r="U849" s="182"/>
      <c r="V849" s="181">
        <v>0</v>
      </c>
      <c r="W849" s="181">
        <v>35980500</v>
      </c>
      <c r="X849" s="178">
        <v>44408</v>
      </c>
      <c r="Y849" s="87" t="s">
        <v>7151</v>
      </c>
      <c r="Z849" s="87" t="s">
        <v>7152</v>
      </c>
      <c r="AA849" s="182" t="s">
        <v>7200</v>
      </c>
    </row>
    <row r="850" spans="1:27" ht="15.75" customHeight="1" x14ac:dyDescent="0.2">
      <c r="A850" s="75" t="s">
        <v>8243</v>
      </c>
      <c r="B850" s="75">
        <v>690612003</v>
      </c>
      <c r="C850" s="75" t="s">
        <v>2558</v>
      </c>
      <c r="D850" s="75" t="s">
        <v>567</v>
      </c>
      <c r="E850" s="75" t="s">
        <v>26</v>
      </c>
      <c r="F850" s="75" t="s">
        <v>568</v>
      </c>
      <c r="G850" s="75" t="s">
        <v>28</v>
      </c>
      <c r="H850" s="75">
        <v>0</v>
      </c>
      <c r="I850" s="75">
        <v>0</v>
      </c>
      <c r="J850" s="75" t="s">
        <v>3235</v>
      </c>
      <c r="K850" s="75" t="s">
        <v>3237</v>
      </c>
      <c r="L850" s="75" t="s">
        <v>565</v>
      </c>
      <c r="M850" s="75">
        <v>0</v>
      </c>
      <c r="N850" s="75" t="s">
        <v>3238</v>
      </c>
      <c r="O850" s="75" t="s">
        <v>3236</v>
      </c>
      <c r="P850" s="75">
        <v>0</v>
      </c>
      <c r="Q850" s="75">
        <v>91001</v>
      </c>
      <c r="R850" s="75" t="s">
        <v>2579</v>
      </c>
      <c r="S850" s="177">
        <v>40190</v>
      </c>
      <c r="T850" s="182">
        <v>7423</v>
      </c>
      <c r="U850" s="182"/>
      <c r="V850" s="181">
        <v>2861840</v>
      </c>
      <c r="W850" s="181">
        <v>17171040</v>
      </c>
      <c r="X850" s="178">
        <v>44408</v>
      </c>
      <c r="Y850" s="87" t="s">
        <v>7151</v>
      </c>
      <c r="Z850" s="87" t="s">
        <v>7152</v>
      </c>
      <c r="AA850" s="182" t="s">
        <v>7295</v>
      </c>
    </row>
    <row r="851" spans="1:27" ht="15.75" customHeight="1" x14ac:dyDescent="0.2">
      <c r="A851" s="75" t="s">
        <v>8226</v>
      </c>
      <c r="B851" s="75">
        <v>692665007</v>
      </c>
      <c r="C851" s="75" t="s">
        <v>2558</v>
      </c>
      <c r="D851" s="75" t="s">
        <v>567</v>
      </c>
      <c r="E851" s="75" t="s">
        <v>26</v>
      </c>
      <c r="F851" s="75" t="s">
        <v>568</v>
      </c>
      <c r="G851" s="75" t="s">
        <v>28</v>
      </c>
      <c r="H851" s="75">
        <v>0</v>
      </c>
      <c r="I851" s="75">
        <v>0</v>
      </c>
      <c r="J851" s="75" t="s">
        <v>2749</v>
      </c>
      <c r="K851" s="75" t="s">
        <v>5613</v>
      </c>
      <c r="L851" s="75" t="s">
        <v>5590</v>
      </c>
      <c r="M851" s="75" t="s">
        <v>2750</v>
      </c>
      <c r="N851" s="75" t="s">
        <v>5718</v>
      </c>
      <c r="O851" s="75" t="s">
        <v>5719</v>
      </c>
      <c r="P851" s="75">
        <v>0</v>
      </c>
      <c r="Q851" s="75">
        <v>91001</v>
      </c>
      <c r="R851" s="75" t="s">
        <v>2579</v>
      </c>
      <c r="S851" s="177">
        <v>40249</v>
      </c>
      <c r="T851" s="182">
        <v>7425</v>
      </c>
      <c r="U851" s="182"/>
      <c r="V851" s="181">
        <v>3262498</v>
      </c>
      <c r="W851" s="181">
        <v>19669608</v>
      </c>
      <c r="X851" s="178">
        <v>44408</v>
      </c>
      <c r="Y851" s="87" t="s">
        <v>7151</v>
      </c>
      <c r="Z851" s="87" t="s">
        <v>7152</v>
      </c>
      <c r="AA851" s="182" t="s">
        <v>7323</v>
      </c>
    </row>
    <row r="852" spans="1:27" ht="15.75" customHeight="1" x14ac:dyDescent="0.2">
      <c r="A852" s="75" t="s">
        <v>3280</v>
      </c>
      <c r="B852" s="75">
        <v>692012003</v>
      </c>
      <c r="C852" s="75" t="s">
        <v>2558</v>
      </c>
      <c r="D852" s="75" t="s">
        <v>2575</v>
      </c>
      <c r="E852" s="75" t="s">
        <v>26</v>
      </c>
      <c r="F852" s="75" t="s">
        <v>2576</v>
      </c>
      <c r="G852" s="75" t="s">
        <v>28</v>
      </c>
      <c r="H852" s="75">
        <v>0</v>
      </c>
      <c r="I852" s="75">
        <v>0</v>
      </c>
      <c r="J852" s="75" t="s">
        <v>8028</v>
      </c>
      <c r="K852" s="75" t="s">
        <v>3281</v>
      </c>
      <c r="L852" s="75" t="s">
        <v>5594</v>
      </c>
      <c r="M852" s="75" t="s">
        <v>3282</v>
      </c>
      <c r="N852" s="75" t="s">
        <v>5972</v>
      </c>
      <c r="O852" s="75">
        <v>0</v>
      </c>
      <c r="P852" s="75">
        <v>0</v>
      </c>
      <c r="Q852" s="75">
        <v>91001</v>
      </c>
      <c r="R852" s="75" t="s">
        <v>2744</v>
      </c>
      <c r="S852" s="177">
        <v>40500</v>
      </c>
      <c r="T852" s="182">
        <v>7436</v>
      </c>
      <c r="U852" s="182"/>
      <c r="V852" s="181">
        <v>4893746</v>
      </c>
      <c r="W852" s="181">
        <v>34256222</v>
      </c>
      <c r="X852" s="178">
        <v>44408</v>
      </c>
      <c r="Y852" s="87" t="s">
        <v>7151</v>
      </c>
      <c r="Z852" s="87" t="s">
        <v>7152</v>
      </c>
      <c r="AA852" s="182" t="s">
        <v>7194</v>
      </c>
    </row>
    <row r="853" spans="1:27" ht="15.75" customHeight="1" x14ac:dyDescent="0.2">
      <c r="A853" s="75" t="s">
        <v>3280</v>
      </c>
      <c r="B853" s="75">
        <v>692012003</v>
      </c>
      <c r="C853" s="75" t="s">
        <v>2558</v>
      </c>
      <c r="D853" s="75" t="s">
        <v>2575</v>
      </c>
      <c r="E853" s="75" t="s">
        <v>26</v>
      </c>
      <c r="F853" s="75" t="s">
        <v>2576</v>
      </c>
      <c r="G853" s="75" t="s">
        <v>28</v>
      </c>
      <c r="H853" s="75">
        <v>0</v>
      </c>
      <c r="I853" s="75">
        <v>0</v>
      </c>
      <c r="J853" s="75" t="s">
        <v>8028</v>
      </c>
      <c r="K853" s="75" t="s">
        <v>3281</v>
      </c>
      <c r="L853" s="75" t="s">
        <v>5594</v>
      </c>
      <c r="M853" s="75" t="s">
        <v>3282</v>
      </c>
      <c r="N853" s="75" t="s">
        <v>5972</v>
      </c>
      <c r="O853" s="75">
        <v>0</v>
      </c>
      <c r="P853" s="75">
        <v>0</v>
      </c>
      <c r="Q853" s="75">
        <v>91001</v>
      </c>
      <c r="R853" s="75" t="s">
        <v>2744</v>
      </c>
      <c r="S853" s="177">
        <v>40500</v>
      </c>
      <c r="T853" s="182">
        <v>7436</v>
      </c>
      <c r="U853" s="182"/>
      <c r="V853" s="181">
        <v>4893746</v>
      </c>
      <c r="W853" s="181">
        <v>4893746</v>
      </c>
      <c r="X853" s="178">
        <v>44408</v>
      </c>
      <c r="Y853" s="87" t="s">
        <v>7151</v>
      </c>
      <c r="Z853" s="87" t="s">
        <v>7152</v>
      </c>
      <c r="AA853" s="182" t="s">
        <v>7207</v>
      </c>
    </row>
    <row r="854" spans="1:27" ht="15.75" customHeight="1" x14ac:dyDescent="0.2">
      <c r="A854" s="75" t="s">
        <v>8793</v>
      </c>
      <c r="B854" s="75">
        <v>712341009</v>
      </c>
      <c r="C854" s="75" t="s">
        <v>73</v>
      </c>
      <c r="D854" s="75" t="s">
        <v>1119</v>
      </c>
      <c r="E854" s="75" t="s">
        <v>6891</v>
      </c>
      <c r="F854" s="75" t="s">
        <v>1120</v>
      </c>
      <c r="G854" s="75" t="s">
        <v>1122</v>
      </c>
      <c r="H854" s="75" t="s">
        <v>1121</v>
      </c>
      <c r="I854" s="75" t="s">
        <v>1123</v>
      </c>
      <c r="J854" s="75" t="s">
        <v>1124</v>
      </c>
      <c r="K854" s="75" t="s">
        <v>1125</v>
      </c>
      <c r="L854" s="75" t="s">
        <v>47</v>
      </c>
      <c r="M854" s="75" t="s">
        <v>1125</v>
      </c>
      <c r="N854" s="75" t="s">
        <v>1126</v>
      </c>
      <c r="O854" s="75" t="s">
        <v>1127</v>
      </c>
      <c r="P854" s="75">
        <v>0</v>
      </c>
      <c r="Q854" s="75">
        <v>93401</v>
      </c>
      <c r="R854" s="75" t="s">
        <v>6880</v>
      </c>
      <c r="S854" s="177">
        <v>40745</v>
      </c>
      <c r="T854" s="182">
        <v>7446</v>
      </c>
      <c r="U854" s="182"/>
      <c r="V854" s="181">
        <v>29661420</v>
      </c>
      <c r="W854" s="181">
        <v>134037552</v>
      </c>
      <c r="X854" s="178">
        <v>44408</v>
      </c>
      <c r="Y854" s="87" t="s">
        <v>7151</v>
      </c>
      <c r="Z854" s="87" t="s">
        <v>7152</v>
      </c>
      <c r="AA854" s="182" t="s">
        <v>8194</v>
      </c>
    </row>
    <row r="855" spans="1:27" ht="15.75" customHeight="1" x14ac:dyDescent="0.2">
      <c r="A855" s="75" t="s">
        <v>3272</v>
      </c>
      <c r="B855" s="75">
        <v>692313003</v>
      </c>
      <c r="C855" s="75" t="s">
        <v>2558</v>
      </c>
      <c r="D855" s="75" t="s">
        <v>2575</v>
      </c>
      <c r="E855" s="75" t="s">
        <v>26</v>
      </c>
      <c r="F855" s="75" t="s">
        <v>2576</v>
      </c>
      <c r="G855" s="75" t="s">
        <v>28</v>
      </c>
      <c r="H855" s="75">
        <v>0</v>
      </c>
      <c r="I855" s="75">
        <v>0</v>
      </c>
      <c r="J855" s="75" t="s">
        <v>5818</v>
      </c>
      <c r="K855" s="75" t="s">
        <v>3273</v>
      </c>
      <c r="L855" s="75" t="s">
        <v>5588</v>
      </c>
      <c r="M855" s="75" t="s">
        <v>3274</v>
      </c>
      <c r="N855" s="75" t="s">
        <v>5819</v>
      </c>
      <c r="O855" s="75" t="s">
        <v>5820</v>
      </c>
      <c r="P855" s="75">
        <v>0</v>
      </c>
      <c r="Q855" s="75">
        <v>91001</v>
      </c>
      <c r="R855" s="75" t="s">
        <v>2579</v>
      </c>
      <c r="S855" s="177">
        <v>40683</v>
      </c>
      <c r="T855" s="182">
        <v>7450</v>
      </c>
      <c r="U855" s="182"/>
      <c r="V855" s="181">
        <v>22643844</v>
      </c>
      <c r="W855" s="181">
        <v>142675821</v>
      </c>
      <c r="X855" s="178">
        <v>44408</v>
      </c>
      <c r="Y855" s="87" t="s">
        <v>7151</v>
      </c>
      <c r="Z855" s="87" t="s">
        <v>7152</v>
      </c>
      <c r="AA855" s="182" t="s">
        <v>7357</v>
      </c>
    </row>
    <row r="856" spans="1:27" ht="15.75" customHeight="1" x14ac:dyDescent="0.2">
      <c r="A856" s="75" t="s">
        <v>8231</v>
      </c>
      <c r="B856" s="75">
        <v>691408000</v>
      </c>
      <c r="C856" s="75" t="s">
        <v>8137</v>
      </c>
      <c r="D856" s="75" t="s">
        <v>8037</v>
      </c>
      <c r="E856" s="75" t="s">
        <v>26</v>
      </c>
      <c r="F856" s="75" t="s">
        <v>2576</v>
      </c>
      <c r="G856" s="75" t="s">
        <v>28</v>
      </c>
      <c r="H856" s="75">
        <v>0</v>
      </c>
      <c r="I856" s="75">
        <v>0</v>
      </c>
      <c r="J856" s="75" t="s">
        <v>3598</v>
      </c>
      <c r="K856" s="75" t="s">
        <v>5624</v>
      </c>
      <c r="L856" s="75" t="s">
        <v>5590</v>
      </c>
      <c r="M856" s="75" t="s">
        <v>3600</v>
      </c>
      <c r="N856" s="75" t="s">
        <v>5716</v>
      </c>
      <c r="O856" s="75" t="s">
        <v>3599</v>
      </c>
      <c r="P856" s="75">
        <v>0</v>
      </c>
      <c r="Q856" s="75">
        <v>91001</v>
      </c>
      <c r="R856" s="75" t="s">
        <v>2579</v>
      </c>
      <c r="S856" s="177">
        <v>40764</v>
      </c>
      <c r="T856" s="182">
        <v>7451</v>
      </c>
      <c r="U856" s="182"/>
      <c r="V856" s="181">
        <v>4893746</v>
      </c>
      <c r="W856" s="181">
        <v>29504406</v>
      </c>
      <c r="X856" s="178">
        <v>44408</v>
      </c>
      <c r="Y856" s="87" t="s">
        <v>7151</v>
      </c>
      <c r="Z856" s="87" t="s">
        <v>7152</v>
      </c>
      <c r="AA856" s="182" t="s">
        <v>7354</v>
      </c>
    </row>
    <row r="857" spans="1:27" ht="15.75" customHeight="1" x14ac:dyDescent="0.2">
      <c r="A857" s="75" t="s">
        <v>8714</v>
      </c>
      <c r="B857" s="75">
        <v>650401387</v>
      </c>
      <c r="C857" s="75" t="s">
        <v>4858</v>
      </c>
      <c r="D857" s="75" t="s">
        <v>4906</v>
      </c>
      <c r="E857" s="75" t="s">
        <v>6918</v>
      </c>
      <c r="F857" s="75" t="s">
        <v>4869</v>
      </c>
      <c r="G857" s="75" t="s">
        <v>6919</v>
      </c>
      <c r="H857" s="75" t="s">
        <v>4870</v>
      </c>
      <c r="I857" s="75" t="s">
        <v>6920</v>
      </c>
      <c r="J857" s="75" t="s">
        <v>6922</v>
      </c>
      <c r="K857" s="75" t="s">
        <v>4907</v>
      </c>
      <c r="L857" s="75" t="s">
        <v>47</v>
      </c>
      <c r="M857" s="75" t="s">
        <v>4909</v>
      </c>
      <c r="N857" s="75" t="s">
        <v>4908</v>
      </c>
      <c r="O857" s="75">
        <v>0</v>
      </c>
      <c r="P857" s="75">
        <v>0</v>
      </c>
      <c r="Q857" s="75" t="s">
        <v>1095</v>
      </c>
      <c r="R857" s="75" t="s">
        <v>6921</v>
      </c>
      <c r="S857" s="177">
        <v>40793</v>
      </c>
      <c r="T857" s="182">
        <v>7452</v>
      </c>
      <c r="U857" s="182"/>
      <c r="V857" s="181">
        <v>19004399</v>
      </c>
      <c r="W857" s="181">
        <v>122858814</v>
      </c>
      <c r="X857" s="178">
        <v>44408</v>
      </c>
      <c r="Y857" s="87" t="s">
        <v>7151</v>
      </c>
      <c r="Z857" s="87" t="s">
        <v>7152</v>
      </c>
      <c r="AA857" s="182" t="s">
        <v>7284</v>
      </c>
    </row>
    <row r="858" spans="1:27" ht="15.75" customHeight="1" x14ac:dyDescent="0.2">
      <c r="A858" s="75" t="s">
        <v>8824</v>
      </c>
      <c r="B858" s="75" t="s">
        <v>7115</v>
      </c>
      <c r="C858" s="75" t="s">
        <v>2558</v>
      </c>
      <c r="D858" s="75" t="s">
        <v>2575</v>
      </c>
      <c r="E858" s="75" t="s">
        <v>26</v>
      </c>
      <c r="F858" s="75" t="s">
        <v>2576</v>
      </c>
      <c r="G858" s="75" t="s">
        <v>28</v>
      </c>
      <c r="H858" s="75">
        <v>0</v>
      </c>
      <c r="I858" s="75">
        <v>0</v>
      </c>
      <c r="J858" s="75" t="s">
        <v>3300</v>
      </c>
      <c r="K858" s="75" t="s">
        <v>3301</v>
      </c>
      <c r="L858" s="75" t="s">
        <v>47</v>
      </c>
      <c r="M858" s="75" t="s">
        <v>2167</v>
      </c>
      <c r="N858" s="75" t="s">
        <v>3302</v>
      </c>
      <c r="O858" s="75">
        <v>0</v>
      </c>
      <c r="P858" s="75">
        <v>0</v>
      </c>
      <c r="Q858" s="75">
        <v>91001</v>
      </c>
      <c r="R858" s="75" t="s">
        <v>3303</v>
      </c>
      <c r="S858" s="177">
        <v>40875</v>
      </c>
      <c r="T858" s="182">
        <v>7458</v>
      </c>
      <c r="U858" s="182" t="s">
        <v>7909</v>
      </c>
      <c r="V858" s="181">
        <v>5008220</v>
      </c>
      <c r="W858" s="181">
        <v>35057540</v>
      </c>
      <c r="X858" s="178">
        <v>44408</v>
      </c>
      <c r="Y858" s="87" t="s">
        <v>7151</v>
      </c>
      <c r="Z858" s="87" t="s">
        <v>7152</v>
      </c>
      <c r="AA858" s="182" t="s">
        <v>8191</v>
      </c>
    </row>
    <row r="859" spans="1:27" ht="15.75" customHeight="1" x14ac:dyDescent="0.2">
      <c r="A859" s="75" t="s">
        <v>8330</v>
      </c>
      <c r="B859" s="75">
        <v>650447174</v>
      </c>
      <c r="C859" s="75" t="s">
        <v>49</v>
      </c>
      <c r="D859" s="75" t="s">
        <v>507</v>
      </c>
      <c r="E859" s="75" t="s">
        <v>6913</v>
      </c>
      <c r="F859" s="75" t="s">
        <v>508</v>
      </c>
      <c r="G859" s="75" t="s">
        <v>6914</v>
      </c>
      <c r="H859" s="75" t="s">
        <v>509</v>
      </c>
      <c r="I859" s="75" t="s">
        <v>6069</v>
      </c>
      <c r="J859" s="75" t="s">
        <v>510</v>
      </c>
      <c r="K859" s="75" t="s">
        <v>5862</v>
      </c>
      <c r="L859" s="75" t="s">
        <v>5589</v>
      </c>
      <c r="M859" s="75" t="s">
        <v>511</v>
      </c>
      <c r="N859" s="75" t="s">
        <v>5863</v>
      </c>
      <c r="O859" s="75" t="s">
        <v>6915</v>
      </c>
      <c r="P859" s="75">
        <v>0</v>
      </c>
      <c r="Q859" s="75" t="s">
        <v>375</v>
      </c>
      <c r="R859" s="75" t="s">
        <v>6931</v>
      </c>
      <c r="S859" s="177">
        <v>40882</v>
      </c>
      <c r="T859" s="182">
        <v>7459</v>
      </c>
      <c r="U859" s="182" t="s">
        <v>7909</v>
      </c>
      <c r="V859" s="181">
        <v>17945633</v>
      </c>
      <c r="W859" s="181">
        <v>39016154</v>
      </c>
      <c r="X859" s="178">
        <v>44408</v>
      </c>
      <c r="Y859" s="87" t="s">
        <v>7151</v>
      </c>
      <c r="Z859" s="87" t="s">
        <v>7152</v>
      </c>
      <c r="AA859" s="182" t="s">
        <v>7223</v>
      </c>
    </row>
    <row r="860" spans="1:27" ht="15.75" customHeight="1" x14ac:dyDescent="0.2">
      <c r="A860" s="75" t="s">
        <v>8330</v>
      </c>
      <c r="B860" s="75">
        <v>650447174</v>
      </c>
      <c r="C860" s="75" t="s">
        <v>49</v>
      </c>
      <c r="D860" s="75" t="s">
        <v>507</v>
      </c>
      <c r="E860" s="75" t="s">
        <v>6913</v>
      </c>
      <c r="F860" s="75" t="s">
        <v>508</v>
      </c>
      <c r="G860" s="75" t="s">
        <v>6914</v>
      </c>
      <c r="H860" s="75" t="s">
        <v>509</v>
      </c>
      <c r="I860" s="75" t="s">
        <v>6069</v>
      </c>
      <c r="J860" s="75" t="s">
        <v>510</v>
      </c>
      <c r="K860" s="75" t="s">
        <v>5862</v>
      </c>
      <c r="L860" s="75" t="s">
        <v>5589</v>
      </c>
      <c r="M860" s="75" t="s">
        <v>511</v>
      </c>
      <c r="N860" s="75" t="s">
        <v>5863</v>
      </c>
      <c r="O860" s="75" t="s">
        <v>6915</v>
      </c>
      <c r="P860" s="75">
        <v>0</v>
      </c>
      <c r="Q860" s="75" t="s">
        <v>375</v>
      </c>
      <c r="R860" s="75" t="s">
        <v>6931</v>
      </c>
      <c r="S860" s="177">
        <v>40882</v>
      </c>
      <c r="T860" s="182">
        <v>7459</v>
      </c>
      <c r="U860" s="182" t="s">
        <v>7909</v>
      </c>
      <c r="V860" s="181">
        <v>30889564</v>
      </c>
      <c r="W860" s="181">
        <v>81153647</v>
      </c>
      <c r="X860" s="178">
        <v>44408</v>
      </c>
      <c r="Y860" s="87" t="s">
        <v>7151</v>
      </c>
      <c r="Z860" s="87" t="s">
        <v>7152</v>
      </c>
      <c r="AA860" s="182" t="s">
        <v>7176</v>
      </c>
    </row>
    <row r="861" spans="1:27" ht="15.75" customHeight="1" x14ac:dyDescent="0.2">
      <c r="A861" s="75" t="s">
        <v>3757</v>
      </c>
      <c r="B861" s="75">
        <v>690504006</v>
      </c>
      <c r="C861" s="75" t="s">
        <v>2558</v>
      </c>
      <c r="D861" s="75" t="s">
        <v>2575</v>
      </c>
      <c r="E861" s="75" t="s">
        <v>26</v>
      </c>
      <c r="F861" s="75" t="s">
        <v>2576</v>
      </c>
      <c r="G861" s="75" t="s">
        <v>28</v>
      </c>
      <c r="H861" s="75">
        <v>0</v>
      </c>
      <c r="I861" s="75">
        <v>0</v>
      </c>
      <c r="J861" s="75" t="s">
        <v>3758</v>
      </c>
      <c r="K861" s="75" t="s">
        <v>3759</v>
      </c>
      <c r="L861" s="75" t="s">
        <v>565</v>
      </c>
      <c r="M861" s="75" t="s">
        <v>3761</v>
      </c>
      <c r="N861" s="75" t="s">
        <v>3760</v>
      </c>
      <c r="O861" s="75">
        <v>0</v>
      </c>
      <c r="P861" s="75">
        <v>0</v>
      </c>
      <c r="Q861" s="75">
        <v>91001</v>
      </c>
      <c r="R861" s="75" t="s">
        <v>2579</v>
      </c>
      <c r="S861" s="177">
        <v>40884</v>
      </c>
      <c r="T861" s="182">
        <v>7460</v>
      </c>
      <c r="U861" s="182" t="s">
        <v>7909</v>
      </c>
      <c r="V861" s="181">
        <v>3577300</v>
      </c>
      <c r="W861" s="181">
        <v>21567550</v>
      </c>
      <c r="X861" s="178">
        <v>44408</v>
      </c>
      <c r="Y861" s="87" t="s">
        <v>7151</v>
      </c>
      <c r="Z861" s="87" t="s">
        <v>7152</v>
      </c>
      <c r="AA861" s="182" t="s">
        <v>7358</v>
      </c>
    </row>
    <row r="862" spans="1:27" ht="15.75" customHeight="1" x14ac:dyDescent="0.2">
      <c r="A862" s="75" t="s">
        <v>8338</v>
      </c>
      <c r="B862" s="75">
        <v>650213203</v>
      </c>
      <c r="C862" s="75" t="s">
        <v>73</v>
      </c>
      <c r="D862" s="75" t="s">
        <v>570</v>
      </c>
      <c r="E862" s="75" t="s">
        <v>5124</v>
      </c>
      <c r="F862" s="75" t="s">
        <v>571</v>
      </c>
      <c r="G862" s="75" t="s">
        <v>5125</v>
      </c>
      <c r="H862" s="75" t="s">
        <v>5126</v>
      </c>
      <c r="I862" s="75" t="s">
        <v>5127</v>
      </c>
      <c r="J862" s="75" t="s">
        <v>5128</v>
      </c>
      <c r="K862" s="75" t="s">
        <v>5129</v>
      </c>
      <c r="L862" s="75" t="s">
        <v>5593</v>
      </c>
      <c r="M862" s="75" t="s">
        <v>572</v>
      </c>
      <c r="N862" s="75">
        <v>0</v>
      </c>
      <c r="O862" s="75">
        <v>0</v>
      </c>
      <c r="P862" s="75">
        <v>0</v>
      </c>
      <c r="Q862" s="75" t="s">
        <v>375</v>
      </c>
      <c r="R862" s="75" t="s">
        <v>6314</v>
      </c>
      <c r="S862" s="177">
        <v>43174</v>
      </c>
      <c r="T862" s="182">
        <v>7462</v>
      </c>
      <c r="U862" s="182" t="s">
        <v>7909</v>
      </c>
      <c r="V862" s="181">
        <v>27708521</v>
      </c>
      <c r="W862" s="181">
        <v>224157901</v>
      </c>
      <c r="X862" s="178">
        <v>44408</v>
      </c>
      <c r="Y862" s="87" t="s">
        <v>7151</v>
      </c>
      <c r="Z862" s="87" t="s">
        <v>7152</v>
      </c>
      <c r="AA862" s="182" t="s">
        <v>7184</v>
      </c>
    </row>
    <row r="863" spans="1:27" ht="15.75" customHeight="1" x14ac:dyDescent="0.2">
      <c r="A863" s="75" t="s">
        <v>8338</v>
      </c>
      <c r="B863" s="75">
        <v>650213203</v>
      </c>
      <c r="C863" s="75" t="s">
        <v>73</v>
      </c>
      <c r="D863" s="75" t="s">
        <v>570</v>
      </c>
      <c r="E863" s="75" t="s">
        <v>5124</v>
      </c>
      <c r="F863" s="75" t="s">
        <v>571</v>
      </c>
      <c r="G863" s="75" t="s">
        <v>5125</v>
      </c>
      <c r="H863" s="75" t="s">
        <v>5126</v>
      </c>
      <c r="I863" s="75" t="s">
        <v>5127</v>
      </c>
      <c r="J863" s="75" t="s">
        <v>5128</v>
      </c>
      <c r="K863" s="75" t="s">
        <v>5129</v>
      </c>
      <c r="L863" s="75" t="s">
        <v>5593</v>
      </c>
      <c r="M863" s="75" t="s">
        <v>572</v>
      </c>
      <c r="N863" s="75">
        <v>0</v>
      </c>
      <c r="O863" s="75">
        <v>0</v>
      </c>
      <c r="P863" s="75">
        <v>0</v>
      </c>
      <c r="Q863" s="75" t="s">
        <v>375</v>
      </c>
      <c r="R863" s="75" t="s">
        <v>6314</v>
      </c>
      <c r="S863" s="177">
        <v>43174</v>
      </c>
      <c r="T863" s="182">
        <v>7462</v>
      </c>
      <c r="U863" s="182" t="s">
        <v>7909</v>
      </c>
      <c r="V863" s="181">
        <v>3400000</v>
      </c>
      <c r="W863" s="181">
        <v>74525460</v>
      </c>
      <c r="X863" s="178">
        <v>44408</v>
      </c>
      <c r="Y863" s="87" t="s">
        <v>7151</v>
      </c>
      <c r="Z863" s="87" t="s">
        <v>7152</v>
      </c>
      <c r="AA863" s="182" t="s">
        <v>7261</v>
      </c>
    </row>
    <row r="864" spans="1:27" ht="15.75" customHeight="1" x14ac:dyDescent="0.2">
      <c r="A864" s="75" t="s">
        <v>8338</v>
      </c>
      <c r="B864" s="75">
        <v>650213203</v>
      </c>
      <c r="C864" s="75" t="s">
        <v>73</v>
      </c>
      <c r="D864" s="75" t="s">
        <v>570</v>
      </c>
      <c r="E864" s="75" t="s">
        <v>5124</v>
      </c>
      <c r="F864" s="75" t="s">
        <v>571</v>
      </c>
      <c r="G864" s="75" t="s">
        <v>5125</v>
      </c>
      <c r="H864" s="75" t="s">
        <v>5126</v>
      </c>
      <c r="I864" s="75" t="s">
        <v>5127</v>
      </c>
      <c r="J864" s="75" t="s">
        <v>5128</v>
      </c>
      <c r="K864" s="75" t="s">
        <v>5129</v>
      </c>
      <c r="L864" s="75" t="s">
        <v>5593</v>
      </c>
      <c r="M864" s="75" t="s">
        <v>572</v>
      </c>
      <c r="N864" s="75">
        <v>0</v>
      </c>
      <c r="O864" s="75">
        <v>0</v>
      </c>
      <c r="P864" s="75">
        <v>0</v>
      </c>
      <c r="Q864" s="75" t="s">
        <v>375</v>
      </c>
      <c r="R864" s="75" t="s">
        <v>6314</v>
      </c>
      <c r="S864" s="177">
        <v>43174</v>
      </c>
      <c r="T864" s="182">
        <v>7462</v>
      </c>
      <c r="U864" s="182" t="s">
        <v>7909</v>
      </c>
      <c r="V864" s="181">
        <v>58401953</v>
      </c>
      <c r="W864" s="181">
        <v>375824470</v>
      </c>
      <c r="X864" s="178">
        <v>44408</v>
      </c>
      <c r="Y864" s="87" t="s">
        <v>7151</v>
      </c>
      <c r="Z864" s="87" t="s">
        <v>7152</v>
      </c>
      <c r="AA864" s="182" t="s">
        <v>7170</v>
      </c>
    </row>
    <row r="865" spans="1:27" ht="15.75" customHeight="1" x14ac:dyDescent="0.2">
      <c r="A865" s="75" t="s">
        <v>8403</v>
      </c>
      <c r="B865" s="75">
        <v>714555006</v>
      </c>
      <c r="C865" s="75" t="s">
        <v>73</v>
      </c>
      <c r="D865" s="75" t="s">
        <v>1086</v>
      </c>
      <c r="E865" s="75" t="s">
        <v>6706</v>
      </c>
      <c r="F865" s="75" t="s">
        <v>1087</v>
      </c>
      <c r="G865" s="75" t="s">
        <v>6707</v>
      </c>
      <c r="H865" s="75" t="s">
        <v>6708</v>
      </c>
      <c r="I865" s="75" t="s">
        <v>6717</v>
      </c>
      <c r="J865" s="75" t="s">
        <v>6718</v>
      </c>
      <c r="K865" s="75" t="s">
        <v>1088</v>
      </c>
      <c r="L865" s="75" t="s">
        <v>47</v>
      </c>
      <c r="M865" s="75" t="s">
        <v>1089</v>
      </c>
      <c r="N865" s="75">
        <v>3604100</v>
      </c>
      <c r="O865" s="75" t="s">
        <v>6709</v>
      </c>
      <c r="P865" s="75">
        <v>0</v>
      </c>
      <c r="Q865" s="75">
        <v>93401</v>
      </c>
      <c r="R865" s="75" t="s">
        <v>6710</v>
      </c>
      <c r="S865" s="177">
        <v>41012</v>
      </c>
      <c r="T865" s="182">
        <v>7463</v>
      </c>
      <c r="U865" s="182"/>
      <c r="V865" s="181">
        <v>24570448</v>
      </c>
      <c r="W865" s="181">
        <v>78091499</v>
      </c>
      <c r="X865" s="178">
        <v>44408</v>
      </c>
      <c r="Y865" s="87" t="s">
        <v>7151</v>
      </c>
      <c r="Z865" s="87" t="s">
        <v>7152</v>
      </c>
      <c r="AA865" s="182" t="s">
        <v>7217</v>
      </c>
    </row>
    <row r="866" spans="1:27" ht="15.75" customHeight="1" x14ac:dyDescent="0.2">
      <c r="A866" s="75" t="s">
        <v>8466</v>
      </c>
      <c r="B866" s="75">
        <v>650587340</v>
      </c>
      <c r="C866" s="75" t="s">
        <v>1410</v>
      </c>
      <c r="D866" s="75" t="s">
        <v>1623</v>
      </c>
      <c r="E866" s="75" t="s">
        <v>6982</v>
      </c>
      <c r="F866" s="75" t="s">
        <v>1624</v>
      </c>
      <c r="G866" s="75" t="s">
        <v>6983</v>
      </c>
      <c r="H866" s="75" t="s">
        <v>1625</v>
      </c>
      <c r="I866" s="75" t="s">
        <v>6984</v>
      </c>
      <c r="J866" s="75" t="s">
        <v>1626</v>
      </c>
      <c r="K866" s="75" t="s">
        <v>7451</v>
      </c>
      <c r="L866" s="75" t="s">
        <v>48</v>
      </c>
      <c r="M866" s="75" t="s">
        <v>1286</v>
      </c>
      <c r="N866" s="75">
        <v>0</v>
      </c>
      <c r="O866" s="75" t="s">
        <v>1627</v>
      </c>
      <c r="P866" s="75">
        <v>0</v>
      </c>
      <c r="Q866" s="75">
        <v>93401</v>
      </c>
      <c r="R866" s="75" t="s">
        <v>6973</v>
      </c>
      <c r="S866" s="177">
        <v>41340</v>
      </c>
      <c r="T866" s="182">
        <v>7473</v>
      </c>
      <c r="U866" s="182"/>
      <c r="V866" s="181">
        <v>16417998</v>
      </c>
      <c r="W866" s="181">
        <v>66287663</v>
      </c>
      <c r="X866" s="178">
        <v>44408</v>
      </c>
      <c r="Y866" s="87" t="s">
        <v>7151</v>
      </c>
      <c r="Z866" s="87" t="s">
        <v>7152</v>
      </c>
      <c r="AA866" s="182" t="s">
        <v>7280</v>
      </c>
    </row>
    <row r="867" spans="1:27" ht="15.75" customHeight="1" x14ac:dyDescent="0.2">
      <c r="A867" s="75" t="s">
        <v>8466</v>
      </c>
      <c r="B867" s="75">
        <v>650587340</v>
      </c>
      <c r="C867" s="75" t="s">
        <v>1410</v>
      </c>
      <c r="D867" s="75" t="s">
        <v>1623</v>
      </c>
      <c r="E867" s="75" t="s">
        <v>6982</v>
      </c>
      <c r="F867" s="75" t="s">
        <v>1624</v>
      </c>
      <c r="G867" s="75" t="s">
        <v>6983</v>
      </c>
      <c r="H867" s="75" t="s">
        <v>1625</v>
      </c>
      <c r="I867" s="75" t="s">
        <v>6984</v>
      </c>
      <c r="J867" s="75" t="s">
        <v>1626</v>
      </c>
      <c r="K867" s="75" t="s">
        <v>7451</v>
      </c>
      <c r="L867" s="75" t="s">
        <v>48</v>
      </c>
      <c r="M867" s="75" t="s">
        <v>1286</v>
      </c>
      <c r="N867" s="75">
        <v>0</v>
      </c>
      <c r="O867" s="75" t="s">
        <v>1627</v>
      </c>
      <c r="P867" s="75">
        <v>0</v>
      </c>
      <c r="Q867" s="75">
        <v>93401</v>
      </c>
      <c r="R867" s="75" t="s">
        <v>6973</v>
      </c>
      <c r="S867" s="177">
        <v>41340</v>
      </c>
      <c r="T867" s="182">
        <v>7473</v>
      </c>
      <c r="U867" s="182"/>
      <c r="V867" s="181">
        <v>11446257</v>
      </c>
      <c r="W867" s="181">
        <v>87371379</v>
      </c>
      <c r="X867" s="178">
        <v>44408</v>
      </c>
      <c r="Y867" s="87" t="s">
        <v>7151</v>
      </c>
      <c r="Z867" s="87" t="s">
        <v>7152</v>
      </c>
      <c r="AA867" s="182" t="s">
        <v>7177</v>
      </c>
    </row>
    <row r="868" spans="1:27" ht="15.75" customHeight="1" x14ac:dyDescent="0.2">
      <c r="A868" s="75" t="s">
        <v>8466</v>
      </c>
      <c r="B868" s="75">
        <v>650587340</v>
      </c>
      <c r="C868" s="75" t="s">
        <v>1410</v>
      </c>
      <c r="D868" s="75" t="s">
        <v>1623</v>
      </c>
      <c r="E868" s="75" t="s">
        <v>6982</v>
      </c>
      <c r="F868" s="75" t="s">
        <v>1624</v>
      </c>
      <c r="G868" s="75" t="s">
        <v>6983</v>
      </c>
      <c r="H868" s="75" t="s">
        <v>1625</v>
      </c>
      <c r="I868" s="75" t="s">
        <v>6984</v>
      </c>
      <c r="J868" s="75" t="s">
        <v>1626</v>
      </c>
      <c r="K868" s="75" t="s">
        <v>7451</v>
      </c>
      <c r="L868" s="75" t="s">
        <v>48</v>
      </c>
      <c r="M868" s="75" t="s">
        <v>1286</v>
      </c>
      <c r="N868" s="75">
        <v>0</v>
      </c>
      <c r="O868" s="75" t="s">
        <v>1627</v>
      </c>
      <c r="P868" s="75">
        <v>0</v>
      </c>
      <c r="Q868" s="75">
        <v>93401</v>
      </c>
      <c r="R868" s="75" t="s">
        <v>6973</v>
      </c>
      <c r="S868" s="177">
        <v>41340</v>
      </c>
      <c r="T868" s="182">
        <v>7473</v>
      </c>
      <c r="U868" s="182"/>
      <c r="V868" s="181">
        <v>2355484</v>
      </c>
      <c r="W868" s="181">
        <v>21670448</v>
      </c>
      <c r="X868" s="178">
        <v>44408</v>
      </c>
      <c r="Y868" s="87" t="s">
        <v>7151</v>
      </c>
      <c r="Z868" s="87" t="s">
        <v>7152</v>
      </c>
      <c r="AA868" s="182" t="s">
        <v>213</v>
      </c>
    </row>
    <row r="869" spans="1:27" ht="15.75" customHeight="1" x14ac:dyDescent="0.2">
      <c r="A869" s="75" t="s">
        <v>8466</v>
      </c>
      <c r="B869" s="75">
        <v>650587340</v>
      </c>
      <c r="C869" s="75" t="s">
        <v>1410</v>
      </c>
      <c r="D869" s="75" t="s">
        <v>1623</v>
      </c>
      <c r="E869" s="75" t="s">
        <v>6982</v>
      </c>
      <c r="F869" s="75" t="s">
        <v>1624</v>
      </c>
      <c r="G869" s="75" t="s">
        <v>6983</v>
      </c>
      <c r="H869" s="75" t="s">
        <v>1625</v>
      </c>
      <c r="I869" s="75" t="s">
        <v>6984</v>
      </c>
      <c r="J869" s="75" t="s">
        <v>1626</v>
      </c>
      <c r="K869" s="75" t="s">
        <v>7451</v>
      </c>
      <c r="L869" s="75" t="s">
        <v>48</v>
      </c>
      <c r="M869" s="75" t="s">
        <v>1286</v>
      </c>
      <c r="N869" s="75">
        <v>0</v>
      </c>
      <c r="O869" s="75" t="s">
        <v>1627</v>
      </c>
      <c r="P869" s="75">
        <v>0</v>
      </c>
      <c r="Q869" s="75">
        <v>93401</v>
      </c>
      <c r="R869" s="75" t="s">
        <v>6973</v>
      </c>
      <c r="S869" s="177">
        <v>41340</v>
      </c>
      <c r="T869" s="182">
        <v>7473</v>
      </c>
      <c r="U869" s="182"/>
      <c r="V869" s="181">
        <v>42071120</v>
      </c>
      <c r="W869" s="181">
        <v>158638893</v>
      </c>
      <c r="X869" s="178">
        <v>44408</v>
      </c>
      <c r="Y869" s="87" t="s">
        <v>7151</v>
      </c>
      <c r="Z869" s="87" t="s">
        <v>7152</v>
      </c>
      <c r="AA869" s="182" t="s">
        <v>7171</v>
      </c>
    </row>
    <row r="870" spans="1:27" ht="15.75" customHeight="1" x14ac:dyDescent="0.2">
      <c r="A870" s="75" t="s">
        <v>8466</v>
      </c>
      <c r="B870" s="75">
        <v>650587340</v>
      </c>
      <c r="C870" s="75" t="s">
        <v>1410</v>
      </c>
      <c r="D870" s="75" t="s">
        <v>1623</v>
      </c>
      <c r="E870" s="75" t="s">
        <v>6982</v>
      </c>
      <c r="F870" s="75" t="s">
        <v>1624</v>
      </c>
      <c r="G870" s="75" t="s">
        <v>6983</v>
      </c>
      <c r="H870" s="75" t="s">
        <v>1625</v>
      </c>
      <c r="I870" s="75" t="s">
        <v>6984</v>
      </c>
      <c r="J870" s="75" t="s">
        <v>1626</v>
      </c>
      <c r="K870" s="75" t="s">
        <v>7451</v>
      </c>
      <c r="L870" s="75" t="s">
        <v>48</v>
      </c>
      <c r="M870" s="75" t="s">
        <v>1286</v>
      </c>
      <c r="N870" s="75">
        <v>0</v>
      </c>
      <c r="O870" s="75" t="s">
        <v>1627</v>
      </c>
      <c r="P870" s="75">
        <v>0</v>
      </c>
      <c r="Q870" s="75">
        <v>93401</v>
      </c>
      <c r="R870" s="75" t="s">
        <v>6973</v>
      </c>
      <c r="S870" s="177">
        <v>41340</v>
      </c>
      <c r="T870" s="182">
        <v>7473</v>
      </c>
      <c r="U870" s="182"/>
      <c r="V870" s="181">
        <v>2198452</v>
      </c>
      <c r="W870" s="181">
        <v>17273544</v>
      </c>
      <c r="X870" s="178">
        <v>44408</v>
      </c>
      <c r="Y870" s="87" t="s">
        <v>7151</v>
      </c>
      <c r="Z870" s="87" t="s">
        <v>7152</v>
      </c>
      <c r="AA870" s="182" t="s">
        <v>7359</v>
      </c>
    </row>
    <row r="871" spans="1:27" ht="15.75" customHeight="1" x14ac:dyDescent="0.2">
      <c r="A871" s="75" t="s">
        <v>8466</v>
      </c>
      <c r="B871" s="75">
        <v>650587340</v>
      </c>
      <c r="C871" s="75" t="s">
        <v>1410</v>
      </c>
      <c r="D871" s="75" t="s">
        <v>1623</v>
      </c>
      <c r="E871" s="75" t="s">
        <v>6982</v>
      </c>
      <c r="F871" s="75" t="s">
        <v>1624</v>
      </c>
      <c r="G871" s="75" t="s">
        <v>6983</v>
      </c>
      <c r="H871" s="75" t="s">
        <v>1625</v>
      </c>
      <c r="I871" s="75" t="s">
        <v>6984</v>
      </c>
      <c r="J871" s="75" t="s">
        <v>1626</v>
      </c>
      <c r="K871" s="75" t="s">
        <v>7451</v>
      </c>
      <c r="L871" s="75" t="s">
        <v>48</v>
      </c>
      <c r="M871" s="75" t="s">
        <v>1286</v>
      </c>
      <c r="N871" s="75">
        <v>0</v>
      </c>
      <c r="O871" s="75" t="s">
        <v>1627</v>
      </c>
      <c r="P871" s="75">
        <v>0</v>
      </c>
      <c r="Q871" s="75">
        <v>93401</v>
      </c>
      <c r="R871" s="75" t="s">
        <v>6973</v>
      </c>
      <c r="S871" s="177">
        <v>41340</v>
      </c>
      <c r="T871" s="182">
        <v>7473</v>
      </c>
      <c r="U871" s="182"/>
      <c r="V871" s="181">
        <v>16450020</v>
      </c>
      <c r="W871" s="181">
        <v>117709293</v>
      </c>
      <c r="X871" s="178">
        <v>44408</v>
      </c>
      <c r="Y871" s="87" t="s">
        <v>7151</v>
      </c>
      <c r="Z871" s="87" t="s">
        <v>7152</v>
      </c>
      <c r="AA871" s="182" t="s">
        <v>7163</v>
      </c>
    </row>
    <row r="872" spans="1:27" ht="15.75" customHeight="1" x14ac:dyDescent="0.2">
      <c r="A872" s="75" t="s">
        <v>8466</v>
      </c>
      <c r="B872" s="75">
        <v>650587340</v>
      </c>
      <c r="C872" s="75" t="s">
        <v>1410</v>
      </c>
      <c r="D872" s="75" t="s">
        <v>1623</v>
      </c>
      <c r="E872" s="75" t="s">
        <v>6982</v>
      </c>
      <c r="F872" s="75" t="s">
        <v>1624</v>
      </c>
      <c r="G872" s="75" t="s">
        <v>6983</v>
      </c>
      <c r="H872" s="75" t="s">
        <v>1625</v>
      </c>
      <c r="I872" s="75" t="s">
        <v>6984</v>
      </c>
      <c r="J872" s="75" t="s">
        <v>1626</v>
      </c>
      <c r="K872" s="75" t="s">
        <v>7451</v>
      </c>
      <c r="L872" s="75" t="s">
        <v>48</v>
      </c>
      <c r="M872" s="75" t="s">
        <v>1286</v>
      </c>
      <c r="N872" s="75">
        <v>0</v>
      </c>
      <c r="O872" s="75" t="s">
        <v>1627</v>
      </c>
      <c r="P872" s="75">
        <v>0</v>
      </c>
      <c r="Q872" s="75">
        <v>93401</v>
      </c>
      <c r="R872" s="75" t="s">
        <v>6973</v>
      </c>
      <c r="S872" s="177">
        <v>41340</v>
      </c>
      <c r="T872" s="182">
        <v>7473</v>
      </c>
      <c r="U872" s="182"/>
      <c r="V872" s="181">
        <v>22574750</v>
      </c>
      <c r="W872" s="181">
        <v>170264260</v>
      </c>
      <c r="X872" s="178">
        <v>44408</v>
      </c>
      <c r="Y872" s="87" t="s">
        <v>7151</v>
      </c>
      <c r="Z872" s="87" t="s">
        <v>7152</v>
      </c>
      <c r="AA872" s="182" t="s">
        <v>173</v>
      </c>
    </row>
    <row r="873" spans="1:27" ht="15.75" customHeight="1" x14ac:dyDescent="0.2">
      <c r="A873" s="75" t="s">
        <v>8466</v>
      </c>
      <c r="B873" s="75">
        <v>650587340</v>
      </c>
      <c r="C873" s="75" t="s">
        <v>1410</v>
      </c>
      <c r="D873" s="75" t="s">
        <v>1623</v>
      </c>
      <c r="E873" s="75" t="s">
        <v>6982</v>
      </c>
      <c r="F873" s="75" t="s">
        <v>1624</v>
      </c>
      <c r="G873" s="75" t="s">
        <v>6983</v>
      </c>
      <c r="H873" s="75" t="s">
        <v>1625</v>
      </c>
      <c r="I873" s="75" t="s">
        <v>6984</v>
      </c>
      <c r="J873" s="75" t="s">
        <v>1626</v>
      </c>
      <c r="K873" s="75" t="s">
        <v>7451</v>
      </c>
      <c r="L873" s="75" t="s">
        <v>48</v>
      </c>
      <c r="M873" s="75" t="s">
        <v>1286</v>
      </c>
      <c r="N873" s="75">
        <v>0</v>
      </c>
      <c r="O873" s="75" t="s">
        <v>1627</v>
      </c>
      <c r="P873" s="75">
        <v>0</v>
      </c>
      <c r="Q873" s="75">
        <v>93401</v>
      </c>
      <c r="R873" s="75" t="s">
        <v>6973</v>
      </c>
      <c r="S873" s="177">
        <v>41340</v>
      </c>
      <c r="T873" s="182">
        <v>7473</v>
      </c>
      <c r="U873" s="182"/>
      <c r="V873" s="181">
        <v>8016600</v>
      </c>
      <c r="W873" s="181">
        <v>71859768</v>
      </c>
      <c r="X873" s="178">
        <v>44408</v>
      </c>
      <c r="Y873" s="87" t="s">
        <v>7151</v>
      </c>
      <c r="Z873" s="87" t="s">
        <v>7152</v>
      </c>
      <c r="AA873" s="182" t="s">
        <v>7210</v>
      </c>
    </row>
    <row r="874" spans="1:27" ht="15.75" customHeight="1" x14ac:dyDescent="0.2">
      <c r="A874" s="75" t="s">
        <v>8466</v>
      </c>
      <c r="B874" s="75">
        <v>650587340</v>
      </c>
      <c r="C874" s="75" t="s">
        <v>1410</v>
      </c>
      <c r="D874" s="75" t="s">
        <v>1623</v>
      </c>
      <c r="E874" s="75" t="s">
        <v>6982</v>
      </c>
      <c r="F874" s="75" t="s">
        <v>1624</v>
      </c>
      <c r="G874" s="75" t="s">
        <v>6983</v>
      </c>
      <c r="H874" s="75" t="s">
        <v>1625</v>
      </c>
      <c r="I874" s="75" t="s">
        <v>6984</v>
      </c>
      <c r="J874" s="75" t="s">
        <v>1626</v>
      </c>
      <c r="K874" s="75" t="s">
        <v>7451</v>
      </c>
      <c r="L874" s="75" t="s">
        <v>48</v>
      </c>
      <c r="M874" s="75" t="s">
        <v>1286</v>
      </c>
      <c r="N874" s="75">
        <v>0</v>
      </c>
      <c r="O874" s="75" t="s">
        <v>1627</v>
      </c>
      <c r="P874" s="75">
        <v>0</v>
      </c>
      <c r="Q874" s="75">
        <v>93401</v>
      </c>
      <c r="R874" s="75" t="s">
        <v>6973</v>
      </c>
      <c r="S874" s="177">
        <v>41340</v>
      </c>
      <c r="T874" s="182">
        <v>7473</v>
      </c>
      <c r="U874" s="182"/>
      <c r="V874" s="181">
        <v>8844120</v>
      </c>
      <c r="W874" s="181">
        <v>8844120</v>
      </c>
      <c r="X874" s="178">
        <v>44408</v>
      </c>
      <c r="Y874" s="87" t="s">
        <v>7151</v>
      </c>
      <c r="Z874" s="87" t="s">
        <v>7152</v>
      </c>
      <c r="AA874" s="182" t="s">
        <v>7317</v>
      </c>
    </row>
    <row r="875" spans="1:27" ht="15.75" customHeight="1" x14ac:dyDescent="0.2">
      <c r="A875" s="75" t="s">
        <v>8466</v>
      </c>
      <c r="B875" s="75">
        <v>650587340</v>
      </c>
      <c r="C875" s="75" t="s">
        <v>1410</v>
      </c>
      <c r="D875" s="75" t="s">
        <v>1623</v>
      </c>
      <c r="E875" s="75" t="s">
        <v>6982</v>
      </c>
      <c r="F875" s="75" t="s">
        <v>1624</v>
      </c>
      <c r="G875" s="75" t="s">
        <v>6983</v>
      </c>
      <c r="H875" s="75" t="s">
        <v>1625</v>
      </c>
      <c r="I875" s="75" t="s">
        <v>6984</v>
      </c>
      <c r="J875" s="75" t="s">
        <v>1626</v>
      </c>
      <c r="K875" s="75" t="s">
        <v>7451</v>
      </c>
      <c r="L875" s="75" t="s">
        <v>48</v>
      </c>
      <c r="M875" s="75" t="s">
        <v>1286</v>
      </c>
      <c r="N875" s="75">
        <v>0</v>
      </c>
      <c r="O875" s="75" t="s">
        <v>1627</v>
      </c>
      <c r="P875" s="75">
        <v>0</v>
      </c>
      <c r="Q875" s="75">
        <v>93401</v>
      </c>
      <c r="R875" s="75" t="s">
        <v>6973</v>
      </c>
      <c r="S875" s="177">
        <v>41340</v>
      </c>
      <c r="T875" s="182">
        <v>7473</v>
      </c>
      <c r="U875" s="182"/>
      <c r="V875" s="181">
        <v>22245854</v>
      </c>
      <c r="W875" s="181">
        <v>163097279</v>
      </c>
      <c r="X875" s="178">
        <v>44408</v>
      </c>
      <c r="Y875" s="87" t="s">
        <v>7151</v>
      </c>
      <c r="Z875" s="87" t="s">
        <v>7152</v>
      </c>
      <c r="AA875" s="182" t="s">
        <v>7197</v>
      </c>
    </row>
    <row r="876" spans="1:27" ht="15.75" customHeight="1" x14ac:dyDescent="0.2">
      <c r="A876" s="75" t="s">
        <v>8466</v>
      </c>
      <c r="B876" s="75">
        <v>650587340</v>
      </c>
      <c r="C876" s="75" t="s">
        <v>1410</v>
      </c>
      <c r="D876" s="75" t="s">
        <v>1623</v>
      </c>
      <c r="E876" s="75" t="s">
        <v>6982</v>
      </c>
      <c r="F876" s="75" t="s">
        <v>1624</v>
      </c>
      <c r="G876" s="75" t="s">
        <v>6983</v>
      </c>
      <c r="H876" s="75" t="s">
        <v>1625</v>
      </c>
      <c r="I876" s="75" t="s">
        <v>6984</v>
      </c>
      <c r="J876" s="75" t="s">
        <v>1626</v>
      </c>
      <c r="K876" s="75" t="s">
        <v>7451</v>
      </c>
      <c r="L876" s="75" t="s">
        <v>48</v>
      </c>
      <c r="M876" s="75" t="s">
        <v>1286</v>
      </c>
      <c r="N876" s="75">
        <v>0</v>
      </c>
      <c r="O876" s="75" t="s">
        <v>1627</v>
      </c>
      <c r="P876" s="75">
        <v>0</v>
      </c>
      <c r="Q876" s="75">
        <v>93401</v>
      </c>
      <c r="R876" s="75" t="s">
        <v>6973</v>
      </c>
      <c r="S876" s="177">
        <v>41340</v>
      </c>
      <c r="T876" s="182">
        <v>7473</v>
      </c>
      <c r="U876" s="182"/>
      <c r="V876" s="181">
        <v>8016600</v>
      </c>
      <c r="W876" s="181">
        <v>66164874</v>
      </c>
      <c r="X876" s="178">
        <v>44408</v>
      </c>
      <c r="Y876" s="87" t="s">
        <v>7151</v>
      </c>
      <c r="Z876" s="87" t="s">
        <v>7152</v>
      </c>
      <c r="AA876" s="182" t="s">
        <v>7200</v>
      </c>
    </row>
    <row r="877" spans="1:27" ht="15.75" customHeight="1" x14ac:dyDescent="0.2">
      <c r="A877" s="75" t="s">
        <v>8466</v>
      </c>
      <c r="B877" s="75">
        <v>650587340</v>
      </c>
      <c r="C877" s="75" t="s">
        <v>1410</v>
      </c>
      <c r="D877" s="75" t="s">
        <v>1623</v>
      </c>
      <c r="E877" s="75" t="s">
        <v>6982</v>
      </c>
      <c r="F877" s="75" t="s">
        <v>1624</v>
      </c>
      <c r="G877" s="75" t="s">
        <v>6983</v>
      </c>
      <c r="H877" s="75" t="s">
        <v>1625</v>
      </c>
      <c r="I877" s="75" t="s">
        <v>6984</v>
      </c>
      <c r="J877" s="75" t="s">
        <v>1626</v>
      </c>
      <c r="K877" s="75" t="s">
        <v>7451</v>
      </c>
      <c r="L877" s="75" t="s">
        <v>48</v>
      </c>
      <c r="M877" s="75" t="s">
        <v>1286</v>
      </c>
      <c r="N877" s="75">
        <v>0</v>
      </c>
      <c r="O877" s="75" t="s">
        <v>1627</v>
      </c>
      <c r="P877" s="75">
        <v>0</v>
      </c>
      <c r="Q877" s="75">
        <v>93401</v>
      </c>
      <c r="R877" s="75" t="s">
        <v>6973</v>
      </c>
      <c r="S877" s="177">
        <v>41340</v>
      </c>
      <c r="T877" s="182">
        <v>7473</v>
      </c>
      <c r="U877" s="182"/>
      <c r="V877" s="181">
        <v>6413280</v>
      </c>
      <c r="W877" s="181">
        <v>44892960</v>
      </c>
      <c r="X877" s="178">
        <v>44408</v>
      </c>
      <c r="Y877" s="87" t="s">
        <v>7151</v>
      </c>
      <c r="Z877" s="87" t="s">
        <v>7152</v>
      </c>
      <c r="AA877" s="182" t="s">
        <v>7170</v>
      </c>
    </row>
    <row r="878" spans="1:27" ht="15.75" customHeight="1" x14ac:dyDescent="0.2">
      <c r="A878" s="75" t="s">
        <v>8466</v>
      </c>
      <c r="B878" s="75">
        <v>650587340</v>
      </c>
      <c r="C878" s="75" t="s">
        <v>1410</v>
      </c>
      <c r="D878" s="75" t="s">
        <v>1623</v>
      </c>
      <c r="E878" s="75" t="s">
        <v>6982</v>
      </c>
      <c r="F878" s="75" t="s">
        <v>1624</v>
      </c>
      <c r="G878" s="75" t="s">
        <v>6983</v>
      </c>
      <c r="H878" s="75" t="s">
        <v>1625</v>
      </c>
      <c r="I878" s="75" t="s">
        <v>6984</v>
      </c>
      <c r="J878" s="75" t="s">
        <v>1626</v>
      </c>
      <c r="K878" s="75" t="s">
        <v>7451</v>
      </c>
      <c r="L878" s="75" t="s">
        <v>48</v>
      </c>
      <c r="M878" s="75" t="s">
        <v>1286</v>
      </c>
      <c r="N878" s="75">
        <v>0</v>
      </c>
      <c r="O878" s="75" t="s">
        <v>1627</v>
      </c>
      <c r="P878" s="75">
        <v>0</v>
      </c>
      <c r="Q878" s="75">
        <v>93401</v>
      </c>
      <c r="R878" s="75" t="s">
        <v>6973</v>
      </c>
      <c r="S878" s="177">
        <v>41340</v>
      </c>
      <c r="T878" s="182">
        <v>7473</v>
      </c>
      <c r="U878" s="182"/>
      <c r="V878" s="181">
        <v>41469876</v>
      </c>
      <c r="W878" s="181">
        <v>151868076</v>
      </c>
      <c r="X878" s="178">
        <v>44408</v>
      </c>
      <c r="Y878" s="87" t="s">
        <v>7151</v>
      </c>
      <c r="Z878" s="87" t="s">
        <v>7152</v>
      </c>
      <c r="AA878" s="182" t="s">
        <v>183</v>
      </c>
    </row>
    <row r="879" spans="1:27" ht="15.75" customHeight="1" x14ac:dyDescent="0.2">
      <c r="A879" s="75" t="s">
        <v>3639</v>
      </c>
      <c r="B879" s="75">
        <v>690701006</v>
      </c>
      <c r="C879" s="75" t="s">
        <v>2558</v>
      </c>
      <c r="D879" s="75" t="s">
        <v>2575</v>
      </c>
      <c r="E879" s="75" t="s">
        <v>26</v>
      </c>
      <c r="F879" s="75" t="s">
        <v>2576</v>
      </c>
      <c r="G879" s="75" t="s">
        <v>28</v>
      </c>
      <c r="H879" s="75">
        <v>0</v>
      </c>
      <c r="I879" s="75">
        <v>0</v>
      </c>
      <c r="J879" s="75" t="s">
        <v>3640</v>
      </c>
      <c r="K879" s="75" t="s">
        <v>3642</v>
      </c>
      <c r="L879" s="75" t="s">
        <v>47</v>
      </c>
      <c r="M879" s="75" t="s">
        <v>658</v>
      </c>
      <c r="N879" s="75" t="s">
        <v>3643</v>
      </c>
      <c r="O879" s="75" t="s">
        <v>3641</v>
      </c>
      <c r="P879" s="75">
        <v>0</v>
      </c>
      <c r="Q879" s="75">
        <v>91001</v>
      </c>
      <c r="R879" s="75" t="s">
        <v>2591</v>
      </c>
      <c r="S879" s="177">
        <v>41361</v>
      </c>
      <c r="T879" s="182">
        <v>7475</v>
      </c>
      <c r="U879" s="182"/>
      <c r="V879" s="181">
        <v>5723680</v>
      </c>
      <c r="W879" s="181">
        <v>34508080</v>
      </c>
      <c r="X879" s="178">
        <v>44408</v>
      </c>
      <c r="Y879" s="87" t="s">
        <v>7151</v>
      </c>
      <c r="Z879" s="87" t="s">
        <v>7152</v>
      </c>
      <c r="AA879" s="182" t="s">
        <v>5877</v>
      </c>
    </row>
    <row r="880" spans="1:27" ht="15.75" customHeight="1" x14ac:dyDescent="0.2">
      <c r="A880" s="75" t="s">
        <v>8227</v>
      </c>
      <c r="B880" s="75">
        <v>690411008</v>
      </c>
      <c r="C880" s="75" t="s">
        <v>2558</v>
      </c>
      <c r="D880" s="75" t="s">
        <v>2575</v>
      </c>
      <c r="E880" s="75" t="s">
        <v>26</v>
      </c>
      <c r="F880" s="75" t="s">
        <v>2576</v>
      </c>
      <c r="G880" s="75" t="s">
        <v>28</v>
      </c>
      <c r="H880" s="75">
        <v>0</v>
      </c>
      <c r="I880" s="75">
        <v>0</v>
      </c>
      <c r="J880" s="75" t="s">
        <v>2797</v>
      </c>
      <c r="K880" s="75" t="s">
        <v>2798</v>
      </c>
      <c r="L880" s="75" t="s">
        <v>5591</v>
      </c>
      <c r="M880" s="75" t="s">
        <v>2800</v>
      </c>
      <c r="N880" s="75" t="s">
        <v>2799</v>
      </c>
      <c r="O880" s="75">
        <v>0</v>
      </c>
      <c r="P880" s="75">
        <v>0</v>
      </c>
      <c r="Q880" s="75">
        <v>91001</v>
      </c>
      <c r="R880" s="75" t="s">
        <v>2591</v>
      </c>
      <c r="S880" s="177">
        <v>41394</v>
      </c>
      <c r="T880" s="182">
        <v>7476</v>
      </c>
      <c r="U880" s="182" t="s">
        <v>7986</v>
      </c>
      <c r="V880" s="181">
        <v>6758873</v>
      </c>
      <c r="W880" s="181">
        <v>45349426</v>
      </c>
      <c r="X880" s="178">
        <v>44408</v>
      </c>
      <c r="Y880" s="87" t="s">
        <v>7151</v>
      </c>
      <c r="Z880" s="87" t="s">
        <v>7152</v>
      </c>
      <c r="AA880" s="182" t="s">
        <v>7272</v>
      </c>
    </row>
    <row r="881" spans="1:27" ht="15.75" customHeight="1" x14ac:dyDescent="0.2">
      <c r="A881" s="75" t="s">
        <v>8545</v>
      </c>
      <c r="B881" s="75">
        <v>650450957</v>
      </c>
      <c r="C881" s="75" t="s">
        <v>2317</v>
      </c>
      <c r="D881" s="75" t="s">
        <v>2318</v>
      </c>
      <c r="E881" s="75" t="s">
        <v>6940</v>
      </c>
      <c r="F881" s="75" t="s">
        <v>2319</v>
      </c>
      <c r="G881" s="75" t="s">
        <v>7464</v>
      </c>
      <c r="H881" s="75" t="s">
        <v>2320</v>
      </c>
      <c r="I881" s="75" t="s">
        <v>7465</v>
      </c>
      <c r="J881" s="75" t="s">
        <v>7004</v>
      </c>
      <c r="K881" s="75" t="s">
        <v>5687</v>
      </c>
      <c r="L881" s="75" t="s">
        <v>47</v>
      </c>
      <c r="M881" s="75" t="s">
        <v>2172</v>
      </c>
      <c r="N881" s="75" t="s">
        <v>5688</v>
      </c>
      <c r="O881" s="75" t="s">
        <v>5689</v>
      </c>
      <c r="P881" s="75">
        <v>0</v>
      </c>
      <c r="Q881" s="75" t="s">
        <v>375</v>
      </c>
      <c r="R881" s="75" t="s">
        <v>7466</v>
      </c>
      <c r="S881" s="177">
        <v>41411</v>
      </c>
      <c r="T881" s="182">
        <v>7478</v>
      </c>
      <c r="U881" s="182"/>
      <c r="V881" s="181">
        <v>11490784</v>
      </c>
      <c r="W881" s="181">
        <v>64684976</v>
      </c>
      <c r="X881" s="178">
        <v>44408</v>
      </c>
      <c r="Y881" s="87" t="s">
        <v>7151</v>
      </c>
      <c r="Z881" s="87" t="s">
        <v>7152</v>
      </c>
      <c r="AA881" s="182" t="s">
        <v>71</v>
      </c>
    </row>
    <row r="882" spans="1:27" ht="15.75" customHeight="1" x14ac:dyDescent="0.2">
      <c r="A882" s="75" t="s">
        <v>2852</v>
      </c>
      <c r="B882" s="75">
        <v>691602001</v>
      </c>
      <c r="C882" s="75" t="s">
        <v>2558</v>
      </c>
      <c r="D882" s="75" t="s">
        <v>2575</v>
      </c>
      <c r="E882" s="75" t="s">
        <v>26</v>
      </c>
      <c r="F882" s="75" t="s">
        <v>2576</v>
      </c>
      <c r="G882" s="75" t="s">
        <v>28</v>
      </c>
      <c r="H882" s="75">
        <v>0</v>
      </c>
      <c r="I882" s="75">
        <v>0</v>
      </c>
      <c r="J882" s="75" t="s">
        <v>2853</v>
      </c>
      <c r="K882" s="75" t="s">
        <v>2854</v>
      </c>
      <c r="L882" s="75" t="s">
        <v>313</v>
      </c>
      <c r="M882" s="75" t="s">
        <v>2856</v>
      </c>
      <c r="N882" s="75" t="s">
        <v>2855</v>
      </c>
      <c r="O882" s="75" t="s">
        <v>5734</v>
      </c>
      <c r="P882" s="75">
        <v>0</v>
      </c>
      <c r="Q882" s="75">
        <v>91001</v>
      </c>
      <c r="R882" s="75" t="s">
        <v>2579</v>
      </c>
      <c r="S882" s="177">
        <v>41443</v>
      </c>
      <c r="T882" s="182">
        <v>7480</v>
      </c>
      <c r="U882" s="182"/>
      <c r="V882" s="181">
        <v>4078122</v>
      </c>
      <c r="W882" s="181">
        <v>24587007</v>
      </c>
      <c r="X882" s="178">
        <v>44408</v>
      </c>
      <c r="Y882" s="87" t="s">
        <v>7151</v>
      </c>
      <c r="Z882" s="87" t="s">
        <v>7152</v>
      </c>
      <c r="AA882" s="182" t="s">
        <v>7173</v>
      </c>
    </row>
    <row r="883" spans="1:27" ht="15.75" customHeight="1" x14ac:dyDescent="0.2">
      <c r="A883" s="75" t="s">
        <v>8704</v>
      </c>
      <c r="B883" s="75">
        <v>650699602</v>
      </c>
      <c r="C883" s="75" t="s">
        <v>73</v>
      </c>
      <c r="D883" s="75" t="s">
        <v>4840</v>
      </c>
      <c r="E883" s="75" t="s">
        <v>6843</v>
      </c>
      <c r="F883" s="75" t="s">
        <v>4841</v>
      </c>
      <c r="G883" s="75" t="s">
        <v>5891</v>
      </c>
      <c r="H883" s="75" t="s">
        <v>987</v>
      </c>
      <c r="I883" s="75" t="s">
        <v>5893</v>
      </c>
      <c r="J883" s="75" t="s">
        <v>5892</v>
      </c>
      <c r="K883" s="75" t="s">
        <v>4843</v>
      </c>
      <c r="L883" s="75" t="s">
        <v>47</v>
      </c>
      <c r="M883" s="75" t="s">
        <v>1441</v>
      </c>
      <c r="N883" s="75" t="s">
        <v>4844</v>
      </c>
      <c r="O883" s="75" t="s">
        <v>4842</v>
      </c>
      <c r="P883" s="75">
        <v>0</v>
      </c>
      <c r="Q883" s="75" t="s">
        <v>375</v>
      </c>
      <c r="R883" s="75" t="s">
        <v>6841</v>
      </c>
      <c r="S883" s="177">
        <v>41463</v>
      </c>
      <c r="T883" s="182">
        <v>7481</v>
      </c>
      <c r="U883" s="182"/>
      <c r="V883" s="181">
        <v>16033200</v>
      </c>
      <c r="W883" s="181">
        <v>16033200</v>
      </c>
      <c r="X883" s="178">
        <v>44408</v>
      </c>
      <c r="Y883" s="87" t="s">
        <v>7151</v>
      </c>
      <c r="Z883" s="87" t="s">
        <v>7152</v>
      </c>
      <c r="AA883" s="182" t="s">
        <v>7174</v>
      </c>
    </row>
    <row r="884" spans="1:27" ht="15.75" customHeight="1" x14ac:dyDescent="0.2">
      <c r="A884" s="75" t="s">
        <v>8704</v>
      </c>
      <c r="B884" s="75">
        <v>650699602</v>
      </c>
      <c r="C884" s="75" t="s">
        <v>73</v>
      </c>
      <c r="D884" s="75" t="s">
        <v>4840</v>
      </c>
      <c r="E884" s="75" t="s">
        <v>6843</v>
      </c>
      <c r="F884" s="75" t="s">
        <v>4841</v>
      </c>
      <c r="G884" s="75" t="s">
        <v>5891</v>
      </c>
      <c r="H884" s="75" t="s">
        <v>987</v>
      </c>
      <c r="I884" s="75" t="s">
        <v>5893</v>
      </c>
      <c r="J884" s="75" t="s">
        <v>5892</v>
      </c>
      <c r="K884" s="75" t="s">
        <v>4843</v>
      </c>
      <c r="L884" s="75" t="s">
        <v>47</v>
      </c>
      <c r="M884" s="75" t="s">
        <v>1441</v>
      </c>
      <c r="N884" s="75" t="s">
        <v>4844</v>
      </c>
      <c r="O884" s="75" t="s">
        <v>4842</v>
      </c>
      <c r="P884" s="75">
        <v>0</v>
      </c>
      <c r="Q884" s="75" t="s">
        <v>375</v>
      </c>
      <c r="R884" s="75" t="s">
        <v>6841</v>
      </c>
      <c r="S884" s="177">
        <v>41463</v>
      </c>
      <c r="T884" s="182">
        <v>7481</v>
      </c>
      <c r="U884" s="182"/>
      <c r="V884" s="181">
        <v>47378154</v>
      </c>
      <c r="W884" s="181">
        <v>241591926</v>
      </c>
      <c r="X884" s="178">
        <v>44408</v>
      </c>
      <c r="Y884" s="87" t="s">
        <v>7151</v>
      </c>
      <c r="Z884" s="87" t="s">
        <v>7152</v>
      </c>
      <c r="AA884" s="182" t="s">
        <v>7278</v>
      </c>
    </row>
    <row r="885" spans="1:27" ht="15.75" customHeight="1" x14ac:dyDescent="0.2">
      <c r="A885" s="75" t="s">
        <v>8704</v>
      </c>
      <c r="B885" s="75">
        <v>650699602</v>
      </c>
      <c r="C885" s="75" t="s">
        <v>73</v>
      </c>
      <c r="D885" s="75" t="s">
        <v>4840</v>
      </c>
      <c r="E885" s="75" t="s">
        <v>6843</v>
      </c>
      <c r="F885" s="75" t="s">
        <v>4841</v>
      </c>
      <c r="G885" s="75" t="s">
        <v>5891</v>
      </c>
      <c r="H885" s="75" t="s">
        <v>987</v>
      </c>
      <c r="I885" s="75" t="s">
        <v>5893</v>
      </c>
      <c r="J885" s="75" t="s">
        <v>5892</v>
      </c>
      <c r="K885" s="75" t="s">
        <v>4843</v>
      </c>
      <c r="L885" s="75" t="s">
        <v>47</v>
      </c>
      <c r="M885" s="75" t="s">
        <v>1441</v>
      </c>
      <c r="N885" s="75" t="s">
        <v>4844</v>
      </c>
      <c r="O885" s="75" t="s">
        <v>4842</v>
      </c>
      <c r="P885" s="75">
        <v>0</v>
      </c>
      <c r="Q885" s="75" t="s">
        <v>375</v>
      </c>
      <c r="R885" s="75" t="s">
        <v>6841</v>
      </c>
      <c r="S885" s="177">
        <v>41463</v>
      </c>
      <c r="T885" s="182">
        <v>7481</v>
      </c>
      <c r="U885" s="182"/>
      <c r="V885" s="181">
        <v>62057104</v>
      </c>
      <c r="W885" s="181">
        <v>320795024</v>
      </c>
      <c r="X885" s="178">
        <v>44408</v>
      </c>
      <c r="Y885" s="87" t="s">
        <v>7151</v>
      </c>
      <c r="Z885" s="87" t="s">
        <v>7152</v>
      </c>
      <c r="AA885" s="182" t="s">
        <v>7159</v>
      </c>
    </row>
    <row r="886" spans="1:27" ht="15.75" customHeight="1" x14ac:dyDescent="0.2">
      <c r="A886" s="75" t="s">
        <v>3578</v>
      </c>
      <c r="B886" s="75">
        <v>691413004</v>
      </c>
      <c r="C886" s="75" t="s">
        <v>2558</v>
      </c>
      <c r="D886" s="75" t="s">
        <v>2575</v>
      </c>
      <c r="E886" s="75" t="s">
        <v>26</v>
      </c>
      <c r="F886" s="75" t="s">
        <v>2576</v>
      </c>
      <c r="G886" s="75" t="s">
        <v>28</v>
      </c>
      <c r="H886" s="75">
        <v>0</v>
      </c>
      <c r="I886" s="75">
        <v>0</v>
      </c>
      <c r="J886" s="75" t="s">
        <v>8135</v>
      </c>
      <c r="K886" s="75" t="s">
        <v>5623</v>
      </c>
      <c r="L886" s="75" t="s">
        <v>5590</v>
      </c>
      <c r="M886" s="75" t="s">
        <v>8136</v>
      </c>
      <c r="N886" s="75" t="s">
        <v>3580</v>
      </c>
      <c r="O886" s="75" t="s">
        <v>3579</v>
      </c>
      <c r="P886" s="75">
        <v>0</v>
      </c>
      <c r="Q886" s="75">
        <v>91001</v>
      </c>
      <c r="R886" s="75" t="s">
        <v>2579</v>
      </c>
      <c r="S886" s="177">
        <v>41495</v>
      </c>
      <c r="T886" s="182">
        <v>7482</v>
      </c>
      <c r="U886" s="182"/>
      <c r="V886" s="181">
        <v>4893746</v>
      </c>
      <c r="W886" s="181">
        <v>29504406</v>
      </c>
      <c r="X886" s="178">
        <v>44408</v>
      </c>
      <c r="Y886" s="87" t="s">
        <v>7151</v>
      </c>
      <c r="Z886" s="87" t="s">
        <v>7152</v>
      </c>
      <c r="AA886" s="182" t="s">
        <v>7360</v>
      </c>
    </row>
    <row r="887" spans="1:27" ht="15.75" customHeight="1" x14ac:dyDescent="0.2">
      <c r="A887" s="75" t="s">
        <v>2921</v>
      </c>
      <c r="B887" s="75" t="s">
        <v>7109</v>
      </c>
      <c r="C887" s="75" t="s">
        <v>2558</v>
      </c>
      <c r="D887" s="75" t="s">
        <v>567</v>
      </c>
      <c r="E887" s="75" t="s">
        <v>26</v>
      </c>
      <c r="F887" s="75" t="s">
        <v>568</v>
      </c>
      <c r="G887" s="75" t="s">
        <v>28</v>
      </c>
      <c r="H887" s="75">
        <v>0</v>
      </c>
      <c r="I887" s="75">
        <v>0</v>
      </c>
      <c r="J887" s="75" t="s">
        <v>2922</v>
      </c>
      <c r="K887" s="75" t="s">
        <v>2924</v>
      </c>
      <c r="L887" s="75" t="s">
        <v>5588</v>
      </c>
      <c r="M887" s="75" t="s">
        <v>2926</v>
      </c>
      <c r="N887" s="75" t="s">
        <v>2925</v>
      </c>
      <c r="O887" s="75" t="s">
        <v>2923</v>
      </c>
      <c r="P887" s="75">
        <v>0</v>
      </c>
      <c r="Q887" s="75">
        <v>91001</v>
      </c>
      <c r="R887" s="75" t="s">
        <v>544</v>
      </c>
      <c r="S887" s="177">
        <v>41547</v>
      </c>
      <c r="T887" s="182">
        <v>7487</v>
      </c>
      <c r="U887" s="182" t="s">
        <v>7909</v>
      </c>
      <c r="V887" s="181">
        <v>4078122</v>
      </c>
      <c r="W887" s="181">
        <v>28546854</v>
      </c>
      <c r="X887" s="178">
        <v>44408</v>
      </c>
      <c r="Y887" s="87" t="s">
        <v>7151</v>
      </c>
      <c r="Z887" s="87" t="s">
        <v>7152</v>
      </c>
      <c r="AA887" s="182" t="s">
        <v>7361</v>
      </c>
    </row>
    <row r="888" spans="1:27" ht="15.75" customHeight="1" x14ac:dyDescent="0.2">
      <c r="A888" s="75" t="s">
        <v>3078</v>
      </c>
      <c r="B888" s="75">
        <v>690611007</v>
      </c>
      <c r="C888" s="75" t="s">
        <v>2558</v>
      </c>
      <c r="D888" s="75" t="s">
        <v>567</v>
      </c>
      <c r="E888" s="75" t="s">
        <v>26</v>
      </c>
      <c r="F888" s="75" t="s">
        <v>568</v>
      </c>
      <c r="G888" s="75" t="s">
        <v>28</v>
      </c>
      <c r="H888" s="75">
        <v>0</v>
      </c>
      <c r="I888" s="75">
        <v>0</v>
      </c>
      <c r="J888" s="75" t="s">
        <v>3079</v>
      </c>
      <c r="K888" s="75" t="s">
        <v>3080</v>
      </c>
      <c r="L888" s="75" t="s">
        <v>565</v>
      </c>
      <c r="M888" s="75" t="s">
        <v>3082</v>
      </c>
      <c r="N888" s="75" t="s">
        <v>3081</v>
      </c>
      <c r="O888" s="75">
        <v>0</v>
      </c>
      <c r="P888" s="75">
        <v>0</v>
      </c>
      <c r="Q888" s="75">
        <v>91001</v>
      </c>
      <c r="R888" s="75" t="s">
        <v>2738</v>
      </c>
      <c r="S888" s="177">
        <v>41563</v>
      </c>
      <c r="T888" s="182">
        <v>7488</v>
      </c>
      <c r="U888" s="182"/>
      <c r="V888" s="181">
        <v>3291116</v>
      </c>
      <c r="W888" s="181">
        <v>23037812</v>
      </c>
      <c r="X888" s="178">
        <v>44408</v>
      </c>
      <c r="Y888" s="87" t="s">
        <v>7151</v>
      </c>
      <c r="Z888" s="87" t="s">
        <v>7152</v>
      </c>
      <c r="AA888" s="182" t="s">
        <v>7271</v>
      </c>
    </row>
    <row r="889" spans="1:27" ht="15.75" customHeight="1" x14ac:dyDescent="0.2">
      <c r="A889" s="75" t="s">
        <v>2733</v>
      </c>
      <c r="B889" s="75">
        <v>692647009</v>
      </c>
      <c r="C889" s="75" t="s">
        <v>2558</v>
      </c>
      <c r="D889" s="75" t="s">
        <v>567</v>
      </c>
      <c r="E889" s="75" t="s">
        <v>26</v>
      </c>
      <c r="F889" s="75" t="s">
        <v>568</v>
      </c>
      <c r="G889" s="75" t="s">
        <v>28</v>
      </c>
      <c r="H889" s="75">
        <v>0</v>
      </c>
      <c r="I889" s="75">
        <v>0</v>
      </c>
      <c r="J889" s="75" t="s">
        <v>2734</v>
      </c>
      <c r="K889" s="75" t="s">
        <v>2735</v>
      </c>
      <c r="L889" s="75" t="s">
        <v>313</v>
      </c>
      <c r="M889" s="75" t="s">
        <v>2737</v>
      </c>
      <c r="N889" s="75" t="s">
        <v>2736</v>
      </c>
      <c r="O889" s="75">
        <v>0</v>
      </c>
      <c r="P889" s="75">
        <v>0</v>
      </c>
      <c r="Q889" s="75">
        <v>91001</v>
      </c>
      <c r="R889" s="75" t="s">
        <v>544</v>
      </c>
      <c r="S889" s="177">
        <v>41596</v>
      </c>
      <c r="T889" s="182">
        <v>7491</v>
      </c>
      <c r="U889" s="182"/>
      <c r="V889" s="181">
        <v>6524995</v>
      </c>
      <c r="W889" s="181">
        <v>45674965</v>
      </c>
      <c r="X889" s="178">
        <v>44408</v>
      </c>
      <c r="Y889" s="87" t="s">
        <v>7151</v>
      </c>
      <c r="Z889" s="87" t="s">
        <v>7152</v>
      </c>
      <c r="AA889" s="182" t="s">
        <v>7180</v>
      </c>
    </row>
    <row r="890" spans="1:27" ht="15.75" customHeight="1" x14ac:dyDescent="0.2">
      <c r="A890" s="75" t="s">
        <v>8375</v>
      </c>
      <c r="B890" s="75">
        <v>650744136</v>
      </c>
      <c r="C890" s="75" t="s">
        <v>49</v>
      </c>
      <c r="D890" s="75" t="s">
        <v>870</v>
      </c>
      <c r="E890" s="75" t="s">
        <v>6801</v>
      </c>
      <c r="F890" s="75" t="s">
        <v>871</v>
      </c>
      <c r="G890" s="75" t="s">
        <v>6802</v>
      </c>
      <c r="H890" s="75" t="s">
        <v>6803</v>
      </c>
      <c r="I890" s="75" t="s">
        <v>6804</v>
      </c>
      <c r="J890" s="75" t="s">
        <v>6283</v>
      </c>
      <c r="K890" s="75" t="s">
        <v>6285</v>
      </c>
      <c r="L890" s="75" t="s">
        <v>5593</v>
      </c>
      <c r="M890" s="75" t="s">
        <v>872</v>
      </c>
      <c r="N890" s="75" t="s">
        <v>5677</v>
      </c>
      <c r="O890" s="75" t="s">
        <v>6284</v>
      </c>
      <c r="P890" s="75">
        <v>0</v>
      </c>
      <c r="Q890" s="75" t="s">
        <v>873</v>
      </c>
      <c r="R890" s="75" t="s">
        <v>6710</v>
      </c>
      <c r="S890" s="177">
        <v>41599</v>
      </c>
      <c r="T890" s="182">
        <v>7492</v>
      </c>
      <c r="U890" s="182" t="s">
        <v>7909</v>
      </c>
      <c r="V890" s="181">
        <v>0</v>
      </c>
      <c r="W890" s="181">
        <v>21394573</v>
      </c>
      <c r="X890" s="178">
        <v>44408</v>
      </c>
      <c r="Y890" s="87" t="s">
        <v>7151</v>
      </c>
      <c r="Z890" s="87" t="s">
        <v>7152</v>
      </c>
      <c r="AA890" s="182" t="s">
        <v>7261</v>
      </c>
    </row>
    <row r="891" spans="1:27" ht="15.75" customHeight="1" x14ac:dyDescent="0.2">
      <c r="A891" s="75" t="s">
        <v>3252</v>
      </c>
      <c r="B891" s="75">
        <v>619550005</v>
      </c>
      <c r="C891" s="75" t="s">
        <v>2558</v>
      </c>
      <c r="D891" s="75" t="s">
        <v>567</v>
      </c>
      <c r="E891" s="75" t="s">
        <v>26</v>
      </c>
      <c r="F891" s="75" t="s">
        <v>568</v>
      </c>
      <c r="G891" s="75" t="s">
        <v>28</v>
      </c>
      <c r="H891" s="75">
        <v>0</v>
      </c>
      <c r="I891" s="75">
        <v>0</v>
      </c>
      <c r="J891" s="75" t="s">
        <v>3253</v>
      </c>
      <c r="K891" s="75" t="s">
        <v>3255</v>
      </c>
      <c r="L891" s="75" t="s">
        <v>48</v>
      </c>
      <c r="M891" s="75" t="s">
        <v>3257</v>
      </c>
      <c r="N891" s="75" t="s">
        <v>3256</v>
      </c>
      <c r="O891" s="75" t="s">
        <v>3254</v>
      </c>
      <c r="P891" s="75">
        <v>0</v>
      </c>
      <c r="Q891" s="75">
        <v>91001</v>
      </c>
      <c r="R891" s="75" t="s">
        <v>2738</v>
      </c>
      <c r="S891" s="177">
        <v>41614</v>
      </c>
      <c r="T891" s="182">
        <v>7495</v>
      </c>
      <c r="U891" s="182"/>
      <c r="V891" s="181">
        <v>6524995</v>
      </c>
      <c r="W891" s="181">
        <v>39339210</v>
      </c>
      <c r="X891" s="178">
        <v>44408</v>
      </c>
      <c r="Y891" s="87" t="s">
        <v>7151</v>
      </c>
      <c r="Z891" s="87" t="s">
        <v>7152</v>
      </c>
      <c r="AA891" s="182" t="s">
        <v>7317</v>
      </c>
    </row>
    <row r="892" spans="1:27" ht="15.75" customHeight="1" x14ac:dyDescent="0.2">
      <c r="A892" s="75" t="s">
        <v>8551</v>
      </c>
      <c r="B892" s="75" t="s">
        <v>7092</v>
      </c>
      <c r="C892" s="75" t="s">
        <v>1422</v>
      </c>
      <c r="D892" s="75" t="s">
        <v>2348</v>
      </c>
      <c r="E892" s="75" t="s">
        <v>8123</v>
      </c>
      <c r="F892" s="75" t="s">
        <v>2349</v>
      </c>
      <c r="G892" s="75" t="s">
        <v>6955</v>
      </c>
      <c r="H892" s="75" t="s">
        <v>2350</v>
      </c>
      <c r="I892" s="75" t="s">
        <v>6956</v>
      </c>
      <c r="J892" s="75" t="s">
        <v>8006</v>
      </c>
      <c r="K892" s="75" t="s">
        <v>5692</v>
      </c>
      <c r="L892" s="75" t="s">
        <v>47</v>
      </c>
      <c r="M892" s="75" t="s">
        <v>2101</v>
      </c>
      <c r="N892" s="75" t="s">
        <v>5693</v>
      </c>
      <c r="O892" s="75" t="s">
        <v>5694</v>
      </c>
      <c r="P892" s="75">
        <v>0</v>
      </c>
      <c r="Q892" s="75" t="s">
        <v>45</v>
      </c>
      <c r="R892" s="75" t="s">
        <v>6976</v>
      </c>
      <c r="S892" s="177">
        <v>41676</v>
      </c>
      <c r="T892" s="182">
        <v>7497</v>
      </c>
      <c r="U892" s="182"/>
      <c r="V892" s="181">
        <v>4382400</v>
      </c>
      <c r="W892" s="181">
        <v>30676840</v>
      </c>
      <c r="X892" s="178">
        <v>44408</v>
      </c>
      <c r="Y892" s="87" t="s">
        <v>7151</v>
      </c>
      <c r="Z892" s="87" t="s">
        <v>7152</v>
      </c>
      <c r="AA892" s="182" t="s">
        <v>7199</v>
      </c>
    </row>
    <row r="893" spans="1:27" ht="15.75" customHeight="1" x14ac:dyDescent="0.2">
      <c r="A893" s="75" t="s">
        <v>8679</v>
      </c>
      <c r="B893" s="75">
        <v>650789776</v>
      </c>
      <c r="C893" s="75" t="s">
        <v>362</v>
      </c>
      <c r="D893" s="75" t="s">
        <v>4584</v>
      </c>
      <c r="E893" s="75" t="s">
        <v>6539</v>
      </c>
      <c r="F893" s="75" t="s">
        <v>4585</v>
      </c>
      <c r="G893" s="75" t="s">
        <v>4586</v>
      </c>
      <c r="H893" s="75" t="s">
        <v>433</v>
      </c>
      <c r="I893" s="75" t="s">
        <v>6787</v>
      </c>
      <c r="J893" s="75" t="s">
        <v>4587</v>
      </c>
      <c r="K893" s="75" t="s">
        <v>4589</v>
      </c>
      <c r="L893" s="75" t="s">
        <v>565</v>
      </c>
      <c r="M893" s="75" t="s">
        <v>2897</v>
      </c>
      <c r="N893" s="75" t="s">
        <v>4590</v>
      </c>
      <c r="O893" s="75" t="s">
        <v>4588</v>
      </c>
      <c r="P893" s="75">
        <v>0</v>
      </c>
      <c r="Q893" s="75" t="s">
        <v>375</v>
      </c>
      <c r="R893" s="75" t="s">
        <v>6786</v>
      </c>
      <c r="S893" s="177">
        <v>41717</v>
      </c>
      <c r="T893" s="182">
        <v>7498</v>
      </c>
      <c r="U893" s="182"/>
      <c r="V893" s="181">
        <v>8611380</v>
      </c>
      <c r="W893" s="181">
        <v>59814180</v>
      </c>
      <c r="X893" s="178">
        <v>44408</v>
      </c>
      <c r="Y893" s="87" t="s">
        <v>7151</v>
      </c>
      <c r="Z893" s="87" t="s">
        <v>7152</v>
      </c>
      <c r="AA893" s="182" t="s">
        <v>7232</v>
      </c>
    </row>
    <row r="894" spans="1:27" ht="15.75" customHeight="1" x14ac:dyDescent="0.2">
      <c r="A894" s="75" t="s">
        <v>8436</v>
      </c>
      <c r="B894" s="75">
        <v>650794826</v>
      </c>
      <c r="C894" s="75" t="s">
        <v>1342</v>
      </c>
      <c r="D894" s="75" t="s">
        <v>1343</v>
      </c>
      <c r="E894" s="75" t="s">
        <v>5814</v>
      </c>
      <c r="F894" s="75" t="s">
        <v>1344</v>
      </c>
      <c r="G894" s="75" t="s">
        <v>5815</v>
      </c>
      <c r="H894" s="75" t="s">
        <v>1345</v>
      </c>
      <c r="I894" s="75" t="s">
        <v>6904</v>
      </c>
      <c r="J894" s="75" t="s">
        <v>1346</v>
      </c>
      <c r="K894" s="75" t="s">
        <v>1347</v>
      </c>
      <c r="L894" s="75" t="s">
        <v>5589</v>
      </c>
      <c r="M894" s="75" t="s">
        <v>1348</v>
      </c>
      <c r="N894" s="75" t="s">
        <v>6902</v>
      </c>
      <c r="O894" s="75" t="s">
        <v>6903</v>
      </c>
      <c r="P894" s="75">
        <v>0</v>
      </c>
      <c r="Q894" s="75" t="s">
        <v>375</v>
      </c>
      <c r="R894" s="75" t="s">
        <v>6897</v>
      </c>
      <c r="S894" s="177">
        <v>41739</v>
      </c>
      <c r="T894" s="182">
        <v>7499</v>
      </c>
      <c r="U894" s="182"/>
      <c r="V894" s="181">
        <v>72145879</v>
      </c>
      <c r="W894" s="181">
        <v>470954215</v>
      </c>
      <c r="X894" s="178">
        <v>44408</v>
      </c>
      <c r="Y894" s="87" t="s">
        <v>7151</v>
      </c>
      <c r="Z894" s="87" t="s">
        <v>7152</v>
      </c>
      <c r="AA894" s="182" t="s">
        <v>7223</v>
      </c>
    </row>
    <row r="895" spans="1:27" ht="15.75" customHeight="1" x14ac:dyDescent="0.2">
      <c r="A895" s="75" t="s">
        <v>3051</v>
      </c>
      <c r="B895" s="75">
        <v>690706008</v>
      </c>
      <c r="C895" s="75" t="s">
        <v>2558</v>
      </c>
      <c r="D895" s="75" t="s">
        <v>567</v>
      </c>
      <c r="E895" s="75" t="s">
        <v>26</v>
      </c>
      <c r="F895" s="75" t="s">
        <v>568</v>
      </c>
      <c r="G895" s="75" t="s">
        <v>28</v>
      </c>
      <c r="H895" s="75">
        <v>0</v>
      </c>
      <c r="I895" s="75">
        <v>0</v>
      </c>
      <c r="J895" s="75" t="s">
        <v>3052</v>
      </c>
      <c r="K895" s="75" t="s">
        <v>5779</v>
      </c>
      <c r="L895" s="75" t="s">
        <v>47</v>
      </c>
      <c r="M895" s="75" t="s">
        <v>3053</v>
      </c>
      <c r="N895" s="75" t="s">
        <v>5780</v>
      </c>
      <c r="O895" s="75" t="s">
        <v>5781</v>
      </c>
      <c r="P895" s="75">
        <v>0</v>
      </c>
      <c r="Q895" s="75">
        <v>91001</v>
      </c>
      <c r="R895" s="75" t="s">
        <v>3050</v>
      </c>
      <c r="S895" s="177">
        <v>41848</v>
      </c>
      <c r="T895" s="182">
        <v>7502</v>
      </c>
      <c r="U895" s="182"/>
      <c r="V895" s="181">
        <v>2861840</v>
      </c>
      <c r="W895" s="181">
        <v>22811720</v>
      </c>
      <c r="X895" s="178">
        <v>44408</v>
      </c>
      <c r="Y895" s="87" t="s">
        <v>7151</v>
      </c>
      <c r="Z895" s="87" t="s">
        <v>7152</v>
      </c>
      <c r="AA895" s="182" t="s">
        <v>7214</v>
      </c>
    </row>
    <row r="896" spans="1:27" ht="15.75" customHeight="1" x14ac:dyDescent="0.2">
      <c r="A896" s="75" t="s">
        <v>3262</v>
      </c>
      <c r="B896" s="75">
        <v>692009002</v>
      </c>
      <c r="C896" s="75" t="s">
        <v>2558</v>
      </c>
      <c r="D896" s="75" t="s">
        <v>567</v>
      </c>
      <c r="E896" s="75" t="s">
        <v>26</v>
      </c>
      <c r="F896" s="75" t="s">
        <v>568</v>
      </c>
      <c r="G896" s="75" t="s">
        <v>28</v>
      </c>
      <c r="H896" s="75">
        <v>0</v>
      </c>
      <c r="I896" s="75">
        <v>0</v>
      </c>
      <c r="J896" s="75" t="s">
        <v>3263</v>
      </c>
      <c r="K896" s="75" t="s">
        <v>3265</v>
      </c>
      <c r="L896" s="75" t="s">
        <v>5594</v>
      </c>
      <c r="M896" s="75" t="s">
        <v>3267</v>
      </c>
      <c r="N896" s="75" t="s">
        <v>3266</v>
      </c>
      <c r="O896" s="75" t="s">
        <v>3264</v>
      </c>
      <c r="P896" s="75">
        <v>0</v>
      </c>
      <c r="Q896" s="75">
        <v>91001</v>
      </c>
      <c r="R896" s="75" t="s">
        <v>2738</v>
      </c>
      <c r="S896" s="177">
        <v>41872</v>
      </c>
      <c r="T896" s="182">
        <v>7504</v>
      </c>
      <c r="U896" s="182"/>
      <c r="V896" s="181">
        <v>4730622</v>
      </c>
      <c r="W896" s="181">
        <v>28520931</v>
      </c>
      <c r="X896" s="178">
        <v>44408</v>
      </c>
      <c r="Y896" s="87" t="s">
        <v>7151</v>
      </c>
      <c r="Z896" s="87" t="s">
        <v>7152</v>
      </c>
      <c r="AA896" s="182" t="s">
        <v>7193</v>
      </c>
    </row>
    <row r="897" spans="1:27" ht="15.75" customHeight="1" x14ac:dyDescent="0.2">
      <c r="A897" s="75" t="s">
        <v>3157</v>
      </c>
      <c r="B897" s="75">
        <v>690815001</v>
      </c>
      <c r="C897" s="75" t="s">
        <v>2558</v>
      </c>
      <c r="D897" s="75" t="s">
        <v>567</v>
      </c>
      <c r="E897" s="75" t="s">
        <v>26</v>
      </c>
      <c r="F897" s="75" t="s">
        <v>568</v>
      </c>
      <c r="G897" s="75" t="s">
        <v>28</v>
      </c>
      <c r="H897" s="75">
        <v>0</v>
      </c>
      <c r="I897" s="75">
        <v>0</v>
      </c>
      <c r="J897" s="75" t="s">
        <v>5796</v>
      </c>
      <c r="K897" s="75" t="s">
        <v>3158</v>
      </c>
      <c r="L897" s="75" t="s">
        <v>5592</v>
      </c>
      <c r="M897" s="75" t="s">
        <v>3159</v>
      </c>
      <c r="N897" s="75" t="s">
        <v>5797</v>
      </c>
      <c r="O897" s="75" t="s">
        <v>5798</v>
      </c>
      <c r="P897" s="75">
        <v>0</v>
      </c>
      <c r="Q897" s="75">
        <v>91001</v>
      </c>
      <c r="R897" s="75" t="s">
        <v>2738</v>
      </c>
      <c r="S897" s="177">
        <v>41906</v>
      </c>
      <c r="T897" s="182">
        <v>7508</v>
      </c>
      <c r="U897" s="182"/>
      <c r="V897" s="181">
        <v>3577300</v>
      </c>
      <c r="W897" s="181">
        <v>21567550</v>
      </c>
      <c r="X897" s="178">
        <v>44408</v>
      </c>
      <c r="Y897" s="87" t="s">
        <v>7151</v>
      </c>
      <c r="Z897" s="87" t="s">
        <v>7152</v>
      </c>
      <c r="AA897" s="182" t="s">
        <v>7362</v>
      </c>
    </row>
    <row r="898" spans="1:27" ht="15.75" customHeight="1" x14ac:dyDescent="0.2">
      <c r="A898" s="75" t="s">
        <v>8463</v>
      </c>
      <c r="B898" s="75" t="s">
        <v>7080</v>
      </c>
      <c r="C898" s="75" t="s">
        <v>1410</v>
      </c>
      <c r="D898" s="75" t="s">
        <v>682</v>
      </c>
      <c r="E898" s="75" t="s">
        <v>6825</v>
      </c>
      <c r="F898" s="75" t="s">
        <v>1609</v>
      </c>
      <c r="G898" s="75" t="s">
        <v>6824</v>
      </c>
      <c r="H898" s="75" t="s">
        <v>1229</v>
      </c>
      <c r="I898" s="75" t="s">
        <v>5889</v>
      </c>
      <c r="J898" s="75" t="s">
        <v>1610</v>
      </c>
      <c r="K898" s="75" t="s">
        <v>1611</v>
      </c>
      <c r="L898" s="75" t="s">
        <v>47</v>
      </c>
      <c r="M898" s="75" t="s">
        <v>658</v>
      </c>
      <c r="N898" s="75" t="s">
        <v>5887</v>
      </c>
      <c r="O898" s="75" t="s">
        <v>5888</v>
      </c>
      <c r="P898" s="75">
        <v>0</v>
      </c>
      <c r="Q898" s="75" t="s">
        <v>84</v>
      </c>
      <c r="R898" s="75" t="s">
        <v>6826</v>
      </c>
      <c r="S898" s="177">
        <v>41908</v>
      </c>
      <c r="T898" s="182">
        <v>7510</v>
      </c>
      <c r="U898" s="182"/>
      <c r="V898" s="181">
        <v>41686320</v>
      </c>
      <c r="W898" s="181">
        <v>274969380</v>
      </c>
      <c r="X898" s="178">
        <v>44408</v>
      </c>
      <c r="Y898" s="87" t="s">
        <v>7151</v>
      </c>
      <c r="Z898" s="87" t="s">
        <v>7152</v>
      </c>
      <c r="AA898" s="182" t="s">
        <v>7166</v>
      </c>
    </row>
    <row r="899" spans="1:27" ht="15.75" customHeight="1" x14ac:dyDescent="0.2">
      <c r="A899" s="75" t="s">
        <v>8463</v>
      </c>
      <c r="B899" s="75" t="s">
        <v>7080</v>
      </c>
      <c r="C899" s="75" t="s">
        <v>1410</v>
      </c>
      <c r="D899" s="75" t="s">
        <v>682</v>
      </c>
      <c r="E899" s="75" t="s">
        <v>6825</v>
      </c>
      <c r="F899" s="75" t="s">
        <v>1609</v>
      </c>
      <c r="G899" s="75" t="s">
        <v>6824</v>
      </c>
      <c r="H899" s="75" t="s">
        <v>1229</v>
      </c>
      <c r="I899" s="75" t="s">
        <v>5889</v>
      </c>
      <c r="J899" s="75" t="s">
        <v>1610</v>
      </c>
      <c r="K899" s="75" t="s">
        <v>1611</v>
      </c>
      <c r="L899" s="75" t="s">
        <v>47</v>
      </c>
      <c r="M899" s="75" t="s">
        <v>658</v>
      </c>
      <c r="N899" s="75" t="s">
        <v>5887</v>
      </c>
      <c r="O899" s="75" t="s">
        <v>5888</v>
      </c>
      <c r="P899" s="75">
        <v>0</v>
      </c>
      <c r="Q899" s="75" t="s">
        <v>84</v>
      </c>
      <c r="R899" s="75" t="s">
        <v>6826</v>
      </c>
      <c r="S899" s="177">
        <v>41908</v>
      </c>
      <c r="T899" s="182">
        <v>7510</v>
      </c>
      <c r="U899" s="182"/>
      <c r="V899" s="181">
        <v>28492548</v>
      </c>
      <c r="W899" s="181">
        <v>239981301</v>
      </c>
      <c r="X899" s="178">
        <v>44408</v>
      </c>
      <c r="Y899" s="87" t="s">
        <v>7151</v>
      </c>
      <c r="Z899" s="87" t="s">
        <v>7152</v>
      </c>
      <c r="AA899" s="182" t="s">
        <v>7282</v>
      </c>
    </row>
    <row r="900" spans="1:27" ht="15.75" customHeight="1" x14ac:dyDescent="0.2">
      <c r="A900" s="75" t="s">
        <v>8463</v>
      </c>
      <c r="B900" s="75" t="s">
        <v>7080</v>
      </c>
      <c r="C900" s="75" t="s">
        <v>1410</v>
      </c>
      <c r="D900" s="75" t="s">
        <v>682</v>
      </c>
      <c r="E900" s="75" t="s">
        <v>6825</v>
      </c>
      <c r="F900" s="75" t="s">
        <v>1609</v>
      </c>
      <c r="G900" s="75" t="s">
        <v>6824</v>
      </c>
      <c r="H900" s="75" t="s">
        <v>1229</v>
      </c>
      <c r="I900" s="75" t="s">
        <v>5889</v>
      </c>
      <c r="J900" s="75" t="s">
        <v>1610</v>
      </c>
      <c r="K900" s="75" t="s">
        <v>1611</v>
      </c>
      <c r="L900" s="75" t="s">
        <v>47</v>
      </c>
      <c r="M900" s="75" t="s">
        <v>658</v>
      </c>
      <c r="N900" s="75" t="s">
        <v>5887</v>
      </c>
      <c r="O900" s="75" t="s">
        <v>5888</v>
      </c>
      <c r="P900" s="75">
        <v>0</v>
      </c>
      <c r="Q900" s="75" t="s">
        <v>84</v>
      </c>
      <c r="R900" s="75" t="s">
        <v>6826</v>
      </c>
      <c r="S900" s="177">
        <v>41908</v>
      </c>
      <c r="T900" s="182">
        <v>7510</v>
      </c>
      <c r="U900" s="182"/>
      <c r="V900" s="181">
        <v>9619920</v>
      </c>
      <c r="W900" s="181">
        <v>67179108</v>
      </c>
      <c r="X900" s="178">
        <v>44408</v>
      </c>
      <c r="Y900" s="87" t="s">
        <v>7151</v>
      </c>
      <c r="Z900" s="87" t="s">
        <v>7152</v>
      </c>
      <c r="AA900" s="182" t="s">
        <v>7227</v>
      </c>
    </row>
    <row r="901" spans="1:27" ht="15.75" customHeight="1" x14ac:dyDescent="0.2">
      <c r="A901" s="75" t="s">
        <v>8463</v>
      </c>
      <c r="B901" s="75" t="s">
        <v>7080</v>
      </c>
      <c r="C901" s="75" t="s">
        <v>1410</v>
      </c>
      <c r="D901" s="75" t="s">
        <v>682</v>
      </c>
      <c r="E901" s="75" t="s">
        <v>6825</v>
      </c>
      <c r="F901" s="75" t="s">
        <v>1609</v>
      </c>
      <c r="G901" s="75" t="s">
        <v>6824</v>
      </c>
      <c r="H901" s="75" t="s">
        <v>1229</v>
      </c>
      <c r="I901" s="75" t="s">
        <v>5889</v>
      </c>
      <c r="J901" s="75" t="s">
        <v>1610</v>
      </c>
      <c r="K901" s="75" t="s">
        <v>1611</v>
      </c>
      <c r="L901" s="75" t="s">
        <v>47</v>
      </c>
      <c r="M901" s="75" t="s">
        <v>658</v>
      </c>
      <c r="N901" s="75" t="s">
        <v>5887</v>
      </c>
      <c r="O901" s="75" t="s">
        <v>5888</v>
      </c>
      <c r="P901" s="75">
        <v>0</v>
      </c>
      <c r="Q901" s="75" t="s">
        <v>84</v>
      </c>
      <c r="R901" s="75" t="s">
        <v>6826</v>
      </c>
      <c r="S901" s="177">
        <v>41908</v>
      </c>
      <c r="T901" s="182">
        <v>7510</v>
      </c>
      <c r="U901" s="182"/>
      <c r="V901" s="181">
        <v>7758000</v>
      </c>
      <c r="W901" s="181">
        <v>80140140</v>
      </c>
      <c r="X901" s="178">
        <v>44408</v>
      </c>
      <c r="Y901" s="87" t="s">
        <v>7151</v>
      </c>
      <c r="Z901" s="87" t="s">
        <v>7152</v>
      </c>
      <c r="AA901" s="182" t="s">
        <v>7218</v>
      </c>
    </row>
    <row r="902" spans="1:27" ht="15.75" customHeight="1" x14ac:dyDescent="0.2">
      <c r="A902" s="75" t="s">
        <v>8463</v>
      </c>
      <c r="B902" s="75" t="s">
        <v>7080</v>
      </c>
      <c r="C902" s="75" t="s">
        <v>1410</v>
      </c>
      <c r="D902" s="75" t="s">
        <v>682</v>
      </c>
      <c r="E902" s="75" t="s">
        <v>6825</v>
      </c>
      <c r="F902" s="75" t="s">
        <v>1609</v>
      </c>
      <c r="G902" s="75" t="s">
        <v>6824</v>
      </c>
      <c r="H902" s="75" t="s">
        <v>1229</v>
      </c>
      <c r="I902" s="75" t="s">
        <v>5889</v>
      </c>
      <c r="J902" s="75" t="s">
        <v>1610</v>
      </c>
      <c r="K902" s="75" t="s">
        <v>1611</v>
      </c>
      <c r="L902" s="75" t="s">
        <v>47</v>
      </c>
      <c r="M902" s="75" t="s">
        <v>658</v>
      </c>
      <c r="N902" s="75" t="s">
        <v>5887</v>
      </c>
      <c r="O902" s="75" t="s">
        <v>5888</v>
      </c>
      <c r="P902" s="75">
        <v>0</v>
      </c>
      <c r="Q902" s="75" t="s">
        <v>84</v>
      </c>
      <c r="R902" s="75" t="s">
        <v>6826</v>
      </c>
      <c r="S902" s="177">
        <v>41908</v>
      </c>
      <c r="T902" s="182">
        <v>7510</v>
      </c>
      <c r="U902" s="182"/>
      <c r="V902" s="181">
        <v>9697500</v>
      </c>
      <c r="W902" s="181">
        <v>58107420</v>
      </c>
      <c r="X902" s="178">
        <v>44408</v>
      </c>
      <c r="Y902" s="87" t="s">
        <v>7151</v>
      </c>
      <c r="Z902" s="87" t="s">
        <v>7152</v>
      </c>
      <c r="AA902" s="182" t="s">
        <v>7346</v>
      </c>
    </row>
    <row r="903" spans="1:27" ht="15.75" customHeight="1" x14ac:dyDescent="0.2">
      <c r="A903" s="75" t="s">
        <v>8463</v>
      </c>
      <c r="B903" s="75" t="s">
        <v>7080</v>
      </c>
      <c r="C903" s="75" t="s">
        <v>1410</v>
      </c>
      <c r="D903" s="75" t="s">
        <v>682</v>
      </c>
      <c r="E903" s="75" t="s">
        <v>6825</v>
      </c>
      <c r="F903" s="75" t="s">
        <v>1609</v>
      </c>
      <c r="G903" s="75" t="s">
        <v>6824</v>
      </c>
      <c r="H903" s="75" t="s">
        <v>1229</v>
      </c>
      <c r="I903" s="75" t="s">
        <v>5889</v>
      </c>
      <c r="J903" s="75" t="s">
        <v>1610</v>
      </c>
      <c r="K903" s="75" t="s">
        <v>1611</v>
      </c>
      <c r="L903" s="75" t="s">
        <v>47</v>
      </c>
      <c r="M903" s="75" t="s">
        <v>658</v>
      </c>
      <c r="N903" s="75" t="s">
        <v>5887</v>
      </c>
      <c r="O903" s="75" t="s">
        <v>5888</v>
      </c>
      <c r="P903" s="75">
        <v>0</v>
      </c>
      <c r="Q903" s="75" t="s">
        <v>84</v>
      </c>
      <c r="R903" s="75" t="s">
        <v>6826</v>
      </c>
      <c r="S903" s="177">
        <v>41908</v>
      </c>
      <c r="T903" s="182">
        <v>7510</v>
      </c>
      <c r="U903" s="182"/>
      <c r="V903" s="181">
        <v>14429880</v>
      </c>
      <c r="W903" s="181">
        <v>105368112</v>
      </c>
      <c r="X903" s="178">
        <v>44408</v>
      </c>
      <c r="Y903" s="87" t="s">
        <v>7151</v>
      </c>
      <c r="Z903" s="87" t="s">
        <v>7152</v>
      </c>
      <c r="AA903" s="182" t="s">
        <v>7234</v>
      </c>
    </row>
    <row r="904" spans="1:27" ht="15.75" customHeight="1" x14ac:dyDescent="0.2">
      <c r="A904" s="75" t="s">
        <v>8463</v>
      </c>
      <c r="B904" s="75" t="s">
        <v>7080</v>
      </c>
      <c r="C904" s="75" t="s">
        <v>1410</v>
      </c>
      <c r="D904" s="75" t="s">
        <v>682</v>
      </c>
      <c r="E904" s="75" t="s">
        <v>6825</v>
      </c>
      <c r="F904" s="75" t="s">
        <v>1609</v>
      </c>
      <c r="G904" s="75" t="s">
        <v>6824</v>
      </c>
      <c r="H904" s="75" t="s">
        <v>1229</v>
      </c>
      <c r="I904" s="75" t="s">
        <v>5889</v>
      </c>
      <c r="J904" s="75" t="s">
        <v>1610</v>
      </c>
      <c r="K904" s="75" t="s">
        <v>1611</v>
      </c>
      <c r="L904" s="75" t="s">
        <v>47</v>
      </c>
      <c r="M904" s="75" t="s">
        <v>658</v>
      </c>
      <c r="N904" s="75" t="s">
        <v>5887</v>
      </c>
      <c r="O904" s="75" t="s">
        <v>5888</v>
      </c>
      <c r="P904" s="75">
        <v>0</v>
      </c>
      <c r="Q904" s="75" t="s">
        <v>84</v>
      </c>
      <c r="R904" s="75" t="s">
        <v>6826</v>
      </c>
      <c r="S904" s="177">
        <v>41908</v>
      </c>
      <c r="T904" s="182">
        <v>7510</v>
      </c>
      <c r="U904" s="182"/>
      <c r="V904" s="181">
        <v>9619920</v>
      </c>
      <c r="W904" s="181">
        <v>75676704</v>
      </c>
      <c r="X904" s="178">
        <v>44408</v>
      </c>
      <c r="Y904" s="87" t="s">
        <v>7151</v>
      </c>
      <c r="Z904" s="87" t="s">
        <v>7152</v>
      </c>
      <c r="AA904" s="182" t="s">
        <v>7247</v>
      </c>
    </row>
    <row r="905" spans="1:27" ht="15.75" customHeight="1" x14ac:dyDescent="0.2">
      <c r="A905" s="75" t="s">
        <v>8463</v>
      </c>
      <c r="B905" s="75" t="s">
        <v>7080</v>
      </c>
      <c r="C905" s="75" t="s">
        <v>1410</v>
      </c>
      <c r="D905" s="75" t="s">
        <v>682</v>
      </c>
      <c r="E905" s="75" t="s">
        <v>6825</v>
      </c>
      <c r="F905" s="75" t="s">
        <v>1609</v>
      </c>
      <c r="G905" s="75" t="s">
        <v>6824</v>
      </c>
      <c r="H905" s="75" t="s">
        <v>1229</v>
      </c>
      <c r="I905" s="75" t="s">
        <v>5889</v>
      </c>
      <c r="J905" s="75" t="s">
        <v>1610</v>
      </c>
      <c r="K905" s="75" t="s">
        <v>1611</v>
      </c>
      <c r="L905" s="75" t="s">
        <v>47</v>
      </c>
      <c r="M905" s="75" t="s">
        <v>658</v>
      </c>
      <c r="N905" s="75" t="s">
        <v>5887</v>
      </c>
      <c r="O905" s="75" t="s">
        <v>5888</v>
      </c>
      <c r="P905" s="75">
        <v>0</v>
      </c>
      <c r="Q905" s="75" t="s">
        <v>84</v>
      </c>
      <c r="R905" s="75" t="s">
        <v>6826</v>
      </c>
      <c r="S905" s="177">
        <v>41908</v>
      </c>
      <c r="T905" s="182">
        <v>7510</v>
      </c>
      <c r="U905" s="182"/>
      <c r="V905" s="181">
        <v>8016600</v>
      </c>
      <c r="W905" s="181">
        <v>61246824</v>
      </c>
      <c r="X905" s="178">
        <v>44408</v>
      </c>
      <c r="Y905" s="87" t="s">
        <v>7151</v>
      </c>
      <c r="Z905" s="87" t="s">
        <v>7152</v>
      </c>
      <c r="AA905" s="182" t="s">
        <v>7192</v>
      </c>
    </row>
    <row r="906" spans="1:27" ht="15.75" customHeight="1" x14ac:dyDescent="0.2">
      <c r="A906" s="75" t="s">
        <v>8463</v>
      </c>
      <c r="B906" s="75" t="s">
        <v>7080</v>
      </c>
      <c r="C906" s="75" t="s">
        <v>1410</v>
      </c>
      <c r="D906" s="75" t="s">
        <v>682</v>
      </c>
      <c r="E906" s="75" t="s">
        <v>6825</v>
      </c>
      <c r="F906" s="75" t="s">
        <v>1609</v>
      </c>
      <c r="G906" s="75" t="s">
        <v>6824</v>
      </c>
      <c r="H906" s="75" t="s">
        <v>1229</v>
      </c>
      <c r="I906" s="75" t="s">
        <v>5889</v>
      </c>
      <c r="J906" s="75" t="s">
        <v>1610</v>
      </c>
      <c r="K906" s="75" t="s">
        <v>1611</v>
      </c>
      <c r="L906" s="75" t="s">
        <v>47</v>
      </c>
      <c r="M906" s="75" t="s">
        <v>658</v>
      </c>
      <c r="N906" s="75" t="s">
        <v>5887</v>
      </c>
      <c r="O906" s="75" t="s">
        <v>5888</v>
      </c>
      <c r="P906" s="75">
        <v>0</v>
      </c>
      <c r="Q906" s="75" t="s">
        <v>84</v>
      </c>
      <c r="R906" s="75" t="s">
        <v>6826</v>
      </c>
      <c r="S906" s="177">
        <v>41908</v>
      </c>
      <c r="T906" s="182">
        <v>7510</v>
      </c>
      <c r="U906" s="182"/>
      <c r="V906" s="181">
        <v>0</v>
      </c>
      <c r="W906" s="181">
        <v>49086930</v>
      </c>
      <c r="X906" s="178">
        <v>44408</v>
      </c>
      <c r="Y906" s="87" t="s">
        <v>7151</v>
      </c>
      <c r="Z906" s="87" t="s">
        <v>7152</v>
      </c>
      <c r="AA906" s="182" t="s">
        <v>7220</v>
      </c>
    </row>
    <row r="907" spans="1:27" ht="15.75" customHeight="1" x14ac:dyDescent="0.2">
      <c r="A907" s="75" t="s">
        <v>8463</v>
      </c>
      <c r="B907" s="75" t="s">
        <v>7080</v>
      </c>
      <c r="C907" s="75" t="s">
        <v>1410</v>
      </c>
      <c r="D907" s="75" t="s">
        <v>682</v>
      </c>
      <c r="E907" s="75" t="s">
        <v>6825</v>
      </c>
      <c r="F907" s="75" t="s">
        <v>1609</v>
      </c>
      <c r="G907" s="75" t="s">
        <v>6824</v>
      </c>
      <c r="H907" s="75" t="s">
        <v>1229</v>
      </c>
      <c r="I907" s="75" t="s">
        <v>5889</v>
      </c>
      <c r="J907" s="75" t="s">
        <v>1610</v>
      </c>
      <c r="K907" s="75" t="s">
        <v>1611</v>
      </c>
      <c r="L907" s="75" t="s">
        <v>47</v>
      </c>
      <c r="M907" s="75" t="s">
        <v>658</v>
      </c>
      <c r="N907" s="75" t="s">
        <v>5887</v>
      </c>
      <c r="O907" s="75" t="s">
        <v>5888</v>
      </c>
      <c r="P907" s="75">
        <v>0</v>
      </c>
      <c r="Q907" s="75" t="s">
        <v>84</v>
      </c>
      <c r="R907" s="75" t="s">
        <v>6826</v>
      </c>
      <c r="S907" s="177">
        <v>41908</v>
      </c>
      <c r="T907" s="182">
        <v>7510</v>
      </c>
      <c r="U907" s="182"/>
      <c r="V907" s="181">
        <v>19890133</v>
      </c>
      <c r="W907" s="181">
        <v>174467950</v>
      </c>
      <c r="X907" s="178">
        <v>44408</v>
      </c>
      <c r="Y907" s="87" t="s">
        <v>7151</v>
      </c>
      <c r="Z907" s="87" t="s">
        <v>7152</v>
      </c>
      <c r="AA907" s="182" t="s">
        <v>8194</v>
      </c>
    </row>
    <row r="908" spans="1:27" ht="15.75" customHeight="1" x14ac:dyDescent="0.2">
      <c r="A908" s="75" t="s">
        <v>8463</v>
      </c>
      <c r="B908" s="75" t="s">
        <v>7080</v>
      </c>
      <c r="C908" s="75" t="s">
        <v>1410</v>
      </c>
      <c r="D908" s="75" t="s">
        <v>682</v>
      </c>
      <c r="E908" s="75" t="s">
        <v>6825</v>
      </c>
      <c r="F908" s="75" t="s">
        <v>1609</v>
      </c>
      <c r="G908" s="75" t="s">
        <v>6824</v>
      </c>
      <c r="H908" s="75" t="s">
        <v>1229</v>
      </c>
      <c r="I908" s="75" t="s">
        <v>5889</v>
      </c>
      <c r="J908" s="75" t="s">
        <v>1610</v>
      </c>
      <c r="K908" s="75" t="s">
        <v>1611</v>
      </c>
      <c r="L908" s="75" t="s">
        <v>47</v>
      </c>
      <c r="M908" s="75" t="s">
        <v>658</v>
      </c>
      <c r="N908" s="75" t="s">
        <v>5887</v>
      </c>
      <c r="O908" s="75" t="s">
        <v>5888</v>
      </c>
      <c r="P908" s="75">
        <v>0</v>
      </c>
      <c r="Q908" s="75" t="s">
        <v>84</v>
      </c>
      <c r="R908" s="75" t="s">
        <v>6826</v>
      </c>
      <c r="S908" s="177">
        <v>41908</v>
      </c>
      <c r="T908" s="182">
        <v>7510</v>
      </c>
      <c r="U908" s="182"/>
      <c r="V908" s="181">
        <v>5900220</v>
      </c>
      <c r="W908" s="181">
        <v>47496756</v>
      </c>
      <c r="X908" s="178">
        <v>44408</v>
      </c>
      <c r="Y908" s="87" t="s">
        <v>7151</v>
      </c>
      <c r="Z908" s="87" t="s">
        <v>7152</v>
      </c>
      <c r="AA908" s="182" t="s">
        <v>7288</v>
      </c>
    </row>
    <row r="909" spans="1:27" ht="15.75" customHeight="1" x14ac:dyDescent="0.2">
      <c r="A909" s="75" t="s">
        <v>8463</v>
      </c>
      <c r="B909" s="75" t="s">
        <v>7080</v>
      </c>
      <c r="C909" s="75" t="s">
        <v>1410</v>
      </c>
      <c r="D909" s="75" t="s">
        <v>682</v>
      </c>
      <c r="E909" s="75" t="s">
        <v>6825</v>
      </c>
      <c r="F909" s="75" t="s">
        <v>1609</v>
      </c>
      <c r="G909" s="75" t="s">
        <v>6824</v>
      </c>
      <c r="H909" s="75" t="s">
        <v>1229</v>
      </c>
      <c r="I909" s="75" t="s">
        <v>5889</v>
      </c>
      <c r="J909" s="75" t="s">
        <v>1610</v>
      </c>
      <c r="K909" s="75" t="s">
        <v>1611</v>
      </c>
      <c r="L909" s="75" t="s">
        <v>47</v>
      </c>
      <c r="M909" s="75" t="s">
        <v>658</v>
      </c>
      <c r="N909" s="75" t="s">
        <v>5887</v>
      </c>
      <c r="O909" s="75" t="s">
        <v>5888</v>
      </c>
      <c r="P909" s="75">
        <v>0</v>
      </c>
      <c r="Q909" s="75" t="s">
        <v>84</v>
      </c>
      <c r="R909" s="75" t="s">
        <v>6826</v>
      </c>
      <c r="S909" s="177">
        <v>41908</v>
      </c>
      <c r="T909" s="182">
        <v>7510</v>
      </c>
      <c r="U909" s="182"/>
      <c r="V909" s="181">
        <v>22007603</v>
      </c>
      <c r="W909" s="181">
        <v>144290441</v>
      </c>
      <c r="X909" s="178">
        <v>44408</v>
      </c>
      <c r="Y909" s="87" t="s">
        <v>7151</v>
      </c>
      <c r="Z909" s="87" t="s">
        <v>7152</v>
      </c>
      <c r="AA909" s="182" t="s">
        <v>7226</v>
      </c>
    </row>
    <row r="910" spans="1:27" ht="15.75" customHeight="1" x14ac:dyDescent="0.2">
      <c r="A910" s="75" t="s">
        <v>8463</v>
      </c>
      <c r="B910" s="75" t="s">
        <v>7080</v>
      </c>
      <c r="C910" s="75" t="s">
        <v>1410</v>
      </c>
      <c r="D910" s="75" t="s">
        <v>682</v>
      </c>
      <c r="E910" s="75" t="s">
        <v>6825</v>
      </c>
      <c r="F910" s="75" t="s">
        <v>1609</v>
      </c>
      <c r="G910" s="75" t="s">
        <v>6824</v>
      </c>
      <c r="H910" s="75" t="s">
        <v>1229</v>
      </c>
      <c r="I910" s="75" t="s">
        <v>5889</v>
      </c>
      <c r="J910" s="75" t="s">
        <v>1610</v>
      </c>
      <c r="K910" s="75" t="s">
        <v>1611</v>
      </c>
      <c r="L910" s="75" t="s">
        <v>47</v>
      </c>
      <c r="M910" s="75" t="s">
        <v>658</v>
      </c>
      <c r="N910" s="75" t="s">
        <v>5887</v>
      </c>
      <c r="O910" s="75" t="s">
        <v>5888</v>
      </c>
      <c r="P910" s="75">
        <v>0</v>
      </c>
      <c r="Q910" s="75" t="s">
        <v>84</v>
      </c>
      <c r="R910" s="75" t="s">
        <v>6826</v>
      </c>
      <c r="S910" s="177">
        <v>41908</v>
      </c>
      <c r="T910" s="182">
        <v>7510</v>
      </c>
      <c r="U910" s="182"/>
      <c r="V910" s="181">
        <v>16033200</v>
      </c>
      <c r="W910" s="181">
        <v>133556556</v>
      </c>
      <c r="X910" s="178">
        <v>44408</v>
      </c>
      <c r="Y910" s="87" t="s">
        <v>7151</v>
      </c>
      <c r="Z910" s="87" t="s">
        <v>7152</v>
      </c>
      <c r="AA910" s="182" t="s">
        <v>7284</v>
      </c>
    </row>
    <row r="911" spans="1:27" ht="15.75" customHeight="1" x14ac:dyDescent="0.2">
      <c r="A911" s="75" t="s">
        <v>8463</v>
      </c>
      <c r="B911" s="75" t="s">
        <v>7080</v>
      </c>
      <c r="C911" s="75" t="s">
        <v>1410</v>
      </c>
      <c r="D911" s="75" t="s">
        <v>682</v>
      </c>
      <c r="E911" s="75" t="s">
        <v>6825</v>
      </c>
      <c r="F911" s="75" t="s">
        <v>1609</v>
      </c>
      <c r="G911" s="75" t="s">
        <v>6824</v>
      </c>
      <c r="H911" s="75" t="s">
        <v>1229</v>
      </c>
      <c r="I911" s="75" t="s">
        <v>5889</v>
      </c>
      <c r="J911" s="75" t="s">
        <v>1610</v>
      </c>
      <c r="K911" s="75" t="s">
        <v>1611</v>
      </c>
      <c r="L911" s="75" t="s">
        <v>47</v>
      </c>
      <c r="M911" s="75" t="s">
        <v>658</v>
      </c>
      <c r="N911" s="75" t="s">
        <v>5887</v>
      </c>
      <c r="O911" s="75" t="s">
        <v>5888</v>
      </c>
      <c r="P911" s="75">
        <v>0</v>
      </c>
      <c r="Q911" s="75" t="s">
        <v>84</v>
      </c>
      <c r="R911" s="75" t="s">
        <v>6826</v>
      </c>
      <c r="S911" s="177">
        <v>41908</v>
      </c>
      <c r="T911" s="182">
        <v>7510</v>
      </c>
      <c r="U911" s="182"/>
      <c r="V911" s="181">
        <v>26842680</v>
      </c>
      <c r="W911" s="181">
        <v>234931848</v>
      </c>
      <c r="X911" s="178">
        <v>44408</v>
      </c>
      <c r="Y911" s="87" t="s">
        <v>7151</v>
      </c>
      <c r="Z911" s="87" t="s">
        <v>7152</v>
      </c>
      <c r="AA911" s="182" t="s">
        <v>7200</v>
      </c>
    </row>
    <row r="912" spans="1:27" ht="15.75" customHeight="1" x14ac:dyDescent="0.2">
      <c r="A912" s="75" t="s">
        <v>8463</v>
      </c>
      <c r="B912" s="75" t="s">
        <v>7080</v>
      </c>
      <c r="C912" s="75" t="s">
        <v>1410</v>
      </c>
      <c r="D912" s="75" t="s">
        <v>682</v>
      </c>
      <c r="E912" s="75" t="s">
        <v>6825</v>
      </c>
      <c r="F912" s="75" t="s">
        <v>1609</v>
      </c>
      <c r="G912" s="75" t="s">
        <v>6824</v>
      </c>
      <c r="H912" s="75" t="s">
        <v>1229</v>
      </c>
      <c r="I912" s="75" t="s">
        <v>5889</v>
      </c>
      <c r="J912" s="75" t="s">
        <v>1610</v>
      </c>
      <c r="K912" s="75" t="s">
        <v>1611</v>
      </c>
      <c r="L912" s="75" t="s">
        <v>47</v>
      </c>
      <c r="M912" s="75" t="s">
        <v>658</v>
      </c>
      <c r="N912" s="75" t="s">
        <v>5887</v>
      </c>
      <c r="O912" s="75" t="s">
        <v>5888</v>
      </c>
      <c r="P912" s="75">
        <v>0</v>
      </c>
      <c r="Q912" s="75" t="s">
        <v>84</v>
      </c>
      <c r="R912" s="75" t="s">
        <v>6826</v>
      </c>
      <c r="S912" s="177">
        <v>41908</v>
      </c>
      <c r="T912" s="182">
        <v>7510</v>
      </c>
      <c r="U912" s="182"/>
      <c r="V912" s="181">
        <v>7856268</v>
      </c>
      <c r="W912" s="181">
        <v>59002176</v>
      </c>
      <c r="X912" s="178">
        <v>44408</v>
      </c>
      <c r="Y912" s="87" t="s">
        <v>7151</v>
      </c>
      <c r="Z912" s="87" t="s">
        <v>7152</v>
      </c>
      <c r="AA912" s="182" t="s">
        <v>7237</v>
      </c>
    </row>
    <row r="913" spans="1:27" ht="15.75" customHeight="1" x14ac:dyDescent="0.2">
      <c r="A913" s="75" t="s">
        <v>8463</v>
      </c>
      <c r="B913" s="75" t="s">
        <v>7080</v>
      </c>
      <c r="C913" s="75" t="s">
        <v>1410</v>
      </c>
      <c r="D913" s="75" t="s">
        <v>682</v>
      </c>
      <c r="E913" s="75" t="s">
        <v>6825</v>
      </c>
      <c r="F913" s="75" t="s">
        <v>1609</v>
      </c>
      <c r="G913" s="75" t="s">
        <v>6824</v>
      </c>
      <c r="H913" s="75" t="s">
        <v>1229</v>
      </c>
      <c r="I913" s="75" t="s">
        <v>5889</v>
      </c>
      <c r="J913" s="75" t="s">
        <v>1610</v>
      </c>
      <c r="K913" s="75" t="s">
        <v>1611</v>
      </c>
      <c r="L913" s="75" t="s">
        <v>47</v>
      </c>
      <c r="M913" s="75" t="s">
        <v>658</v>
      </c>
      <c r="N913" s="75" t="s">
        <v>5887</v>
      </c>
      <c r="O913" s="75" t="s">
        <v>5888</v>
      </c>
      <c r="P913" s="75">
        <v>0</v>
      </c>
      <c r="Q913" s="75" t="s">
        <v>84</v>
      </c>
      <c r="R913" s="75" t="s">
        <v>6826</v>
      </c>
      <c r="S913" s="177">
        <v>41908</v>
      </c>
      <c r="T913" s="182">
        <v>7510</v>
      </c>
      <c r="U913" s="182"/>
      <c r="V913" s="181">
        <v>6206400</v>
      </c>
      <c r="W913" s="181">
        <v>45823920</v>
      </c>
      <c r="X913" s="178">
        <v>44408</v>
      </c>
      <c r="Y913" s="87" t="s">
        <v>7151</v>
      </c>
      <c r="Z913" s="87" t="s">
        <v>7152</v>
      </c>
      <c r="AA913" s="182" t="s">
        <v>7217</v>
      </c>
    </row>
    <row r="914" spans="1:27" ht="15.75" customHeight="1" x14ac:dyDescent="0.2">
      <c r="A914" s="75" t="s">
        <v>8826</v>
      </c>
      <c r="B914" s="75">
        <v>692531000</v>
      </c>
      <c r="C914" s="75" t="s">
        <v>2558</v>
      </c>
      <c r="D914" s="75" t="s">
        <v>2586</v>
      </c>
      <c r="E914" s="75" t="s">
        <v>1529</v>
      </c>
      <c r="F914" s="75" t="s">
        <v>2587</v>
      </c>
      <c r="G914" s="75" t="s">
        <v>28</v>
      </c>
      <c r="H914" s="75">
        <v>0</v>
      </c>
      <c r="I914" s="75">
        <v>0</v>
      </c>
      <c r="J914" s="75" t="s">
        <v>3512</v>
      </c>
      <c r="K914" s="75" t="s">
        <v>3514</v>
      </c>
      <c r="L914" s="75" t="s">
        <v>803</v>
      </c>
      <c r="M914" s="75" t="s">
        <v>3516</v>
      </c>
      <c r="N914" s="75" t="s">
        <v>3515</v>
      </c>
      <c r="O914" s="75" t="s">
        <v>3513</v>
      </c>
      <c r="P914" s="75">
        <v>0</v>
      </c>
      <c r="Q914" s="75">
        <v>91001</v>
      </c>
      <c r="R914" s="75" t="s">
        <v>2579</v>
      </c>
      <c r="S914" s="177">
        <v>41925</v>
      </c>
      <c r="T914" s="182">
        <v>7512</v>
      </c>
      <c r="U914" s="182"/>
      <c r="V914" s="181">
        <v>5265785</v>
      </c>
      <c r="W914" s="181">
        <v>31747435</v>
      </c>
      <c r="X914" s="178">
        <v>44408</v>
      </c>
      <c r="Y914" s="87" t="s">
        <v>7151</v>
      </c>
      <c r="Z914" s="87" t="s">
        <v>7152</v>
      </c>
      <c r="AA914" s="182" t="s">
        <v>8209</v>
      </c>
    </row>
    <row r="915" spans="1:27" ht="15.75" customHeight="1" x14ac:dyDescent="0.2">
      <c r="A915" s="75" t="s">
        <v>2964</v>
      </c>
      <c r="B915" s="75">
        <v>690102005</v>
      </c>
      <c r="C915" s="75" t="s">
        <v>2558</v>
      </c>
      <c r="D915" s="75" t="s">
        <v>567</v>
      </c>
      <c r="E915" s="75" t="s">
        <v>26</v>
      </c>
      <c r="F915" s="75" t="s">
        <v>568</v>
      </c>
      <c r="G915" s="75" t="s">
        <v>28</v>
      </c>
      <c r="H915" s="75">
        <v>0</v>
      </c>
      <c r="I915" s="75">
        <v>0</v>
      </c>
      <c r="J915" s="75" t="s">
        <v>2965</v>
      </c>
      <c r="K915" s="75" t="s">
        <v>2967</v>
      </c>
      <c r="L915" s="75" t="s">
        <v>554</v>
      </c>
      <c r="M915" s="75" t="s">
        <v>2968</v>
      </c>
      <c r="N915" s="75" t="s">
        <v>2966</v>
      </c>
      <c r="O915" s="75">
        <v>0</v>
      </c>
      <c r="P915" s="75">
        <v>0</v>
      </c>
      <c r="Q915" s="75">
        <v>91001</v>
      </c>
      <c r="R915" s="75" t="s">
        <v>2738</v>
      </c>
      <c r="S915" s="177">
        <v>41927</v>
      </c>
      <c r="T915" s="182">
        <v>7513</v>
      </c>
      <c r="U915" s="182"/>
      <c r="V915" s="181">
        <v>2747365</v>
      </c>
      <c r="W915" s="181">
        <v>16563875</v>
      </c>
      <c r="X915" s="178">
        <v>44408</v>
      </c>
      <c r="Y915" s="87" t="s">
        <v>7151</v>
      </c>
      <c r="Z915" s="87" t="s">
        <v>7152</v>
      </c>
      <c r="AA915" s="182" t="s">
        <v>7363</v>
      </c>
    </row>
    <row r="916" spans="1:27" ht="15.75" customHeight="1" x14ac:dyDescent="0.2">
      <c r="A916" s="75" t="s">
        <v>3011</v>
      </c>
      <c r="B916" s="75">
        <v>692011007</v>
      </c>
      <c r="C916" s="75" t="s">
        <v>2558</v>
      </c>
      <c r="D916" s="75" t="s">
        <v>567</v>
      </c>
      <c r="E916" s="75" t="s">
        <v>26</v>
      </c>
      <c r="F916" s="75" t="s">
        <v>568</v>
      </c>
      <c r="G916" s="75" t="s">
        <v>28</v>
      </c>
      <c r="H916" s="75">
        <v>0</v>
      </c>
      <c r="I916" s="75">
        <v>0</v>
      </c>
      <c r="J916" s="75" t="s">
        <v>3012</v>
      </c>
      <c r="K916" s="75" t="s">
        <v>3013</v>
      </c>
      <c r="L916" s="75" t="s">
        <v>5588</v>
      </c>
      <c r="M916" s="75" t="s">
        <v>3014</v>
      </c>
      <c r="N916" s="75">
        <v>0</v>
      </c>
      <c r="O916" s="75">
        <v>0</v>
      </c>
      <c r="P916" s="75">
        <v>0</v>
      </c>
      <c r="Q916" s="75">
        <v>91001</v>
      </c>
      <c r="R916" s="75" t="s">
        <v>544</v>
      </c>
      <c r="S916" s="177">
        <v>41939</v>
      </c>
      <c r="T916" s="182">
        <v>7514</v>
      </c>
      <c r="U916" s="182"/>
      <c r="V916" s="181">
        <v>3262498</v>
      </c>
      <c r="W916" s="181">
        <v>19669608</v>
      </c>
      <c r="X916" s="178">
        <v>44408</v>
      </c>
      <c r="Y916" s="87" t="s">
        <v>7151</v>
      </c>
      <c r="Z916" s="87" t="s">
        <v>7152</v>
      </c>
      <c r="AA916" s="182" t="s">
        <v>7364</v>
      </c>
    </row>
    <row r="917" spans="1:27" ht="15.75" customHeight="1" x14ac:dyDescent="0.2">
      <c r="A917" s="75" t="s">
        <v>8478</v>
      </c>
      <c r="B917" s="75">
        <v>650846699</v>
      </c>
      <c r="C917" s="75" t="s">
        <v>1410</v>
      </c>
      <c r="D917" s="75" t="s">
        <v>1733</v>
      </c>
      <c r="E917" s="75" t="s">
        <v>7003</v>
      </c>
      <c r="F917" s="75" t="s">
        <v>5536</v>
      </c>
      <c r="G917" s="75" t="s">
        <v>5656</v>
      </c>
      <c r="H917" s="75" t="s">
        <v>1734</v>
      </c>
      <c r="I917" s="75" t="s">
        <v>7002</v>
      </c>
      <c r="J917" s="75" t="s">
        <v>1735</v>
      </c>
      <c r="K917" s="75" t="s">
        <v>5655</v>
      </c>
      <c r="L917" s="75" t="s">
        <v>47</v>
      </c>
      <c r="M917" s="75" t="s">
        <v>1703</v>
      </c>
      <c r="N917" s="75" t="s">
        <v>5653</v>
      </c>
      <c r="O917" s="75" t="s">
        <v>5654</v>
      </c>
      <c r="P917" s="75">
        <v>0</v>
      </c>
      <c r="Q917" s="75" t="s">
        <v>1147</v>
      </c>
      <c r="R917" s="75" t="s">
        <v>6923</v>
      </c>
      <c r="S917" s="177">
        <v>41950</v>
      </c>
      <c r="T917" s="182">
        <v>7517</v>
      </c>
      <c r="U917" s="182"/>
      <c r="V917" s="181">
        <v>6206400</v>
      </c>
      <c r="W917" s="181">
        <v>62141580</v>
      </c>
      <c r="X917" s="178">
        <v>44408</v>
      </c>
      <c r="Y917" s="87" t="s">
        <v>7151</v>
      </c>
      <c r="Z917" s="87" t="s">
        <v>7152</v>
      </c>
      <c r="AA917" s="182" t="s">
        <v>7234</v>
      </c>
    </row>
    <row r="918" spans="1:27" ht="15.75" customHeight="1" x14ac:dyDescent="0.2">
      <c r="A918" s="75" t="s">
        <v>3165</v>
      </c>
      <c r="B918" s="75">
        <v>692004000</v>
      </c>
      <c r="C918" s="75" t="s">
        <v>2558</v>
      </c>
      <c r="D918" s="75" t="s">
        <v>567</v>
      </c>
      <c r="E918" s="75" t="s">
        <v>26</v>
      </c>
      <c r="F918" s="75" t="s">
        <v>568</v>
      </c>
      <c r="G918" s="75" t="s">
        <v>3166</v>
      </c>
      <c r="H918" s="75">
        <v>0</v>
      </c>
      <c r="I918" s="75">
        <v>0</v>
      </c>
      <c r="J918" s="75" t="s">
        <v>3167</v>
      </c>
      <c r="K918" s="75" t="s">
        <v>3169</v>
      </c>
      <c r="L918" s="75" t="s">
        <v>5594</v>
      </c>
      <c r="M918" s="75" t="s">
        <v>3171</v>
      </c>
      <c r="N918" s="75" t="s">
        <v>3170</v>
      </c>
      <c r="O918" s="75" t="s">
        <v>3168</v>
      </c>
      <c r="P918" s="75">
        <v>0</v>
      </c>
      <c r="Q918" s="75">
        <v>91001</v>
      </c>
      <c r="R918" s="75" t="s">
        <v>2738</v>
      </c>
      <c r="S918" s="177">
        <v>41996</v>
      </c>
      <c r="T918" s="182">
        <v>7520</v>
      </c>
      <c r="U918" s="182"/>
      <c r="V918" s="181">
        <v>5494733</v>
      </c>
      <c r="W918" s="181">
        <v>33127758</v>
      </c>
      <c r="X918" s="178">
        <v>44408</v>
      </c>
      <c r="Y918" s="87" t="s">
        <v>7151</v>
      </c>
      <c r="Z918" s="87" t="s">
        <v>7152</v>
      </c>
      <c r="AA918" s="182" t="s">
        <v>7248</v>
      </c>
    </row>
    <row r="919" spans="1:27" ht="15.75" customHeight="1" x14ac:dyDescent="0.2">
      <c r="A919" s="75" t="s">
        <v>2834</v>
      </c>
      <c r="B919" s="75">
        <v>692002008</v>
      </c>
      <c r="C919" s="75" t="s">
        <v>2558</v>
      </c>
      <c r="D919" s="75" t="s">
        <v>567</v>
      </c>
      <c r="E919" s="75" t="s">
        <v>26</v>
      </c>
      <c r="F919" s="75" t="s">
        <v>568</v>
      </c>
      <c r="G919" s="75" t="s">
        <v>28</v>
      </c>
      <c r="H919" s="75">
        <v>0</v>
      </c>
      <c r="I919" s="75">
        <v>0</v>
      </c>
      <c r="J919" s="75" t="s">
        <v>2835</v>
      </c>
      <c r="K919" s="75" t="s">
        <v>2836</v>
      </c>
      <c r="L919" s="75" t="s">
        <v>5594</v>
      </c>
      <c r="M919" s="75" t="s">
        <v>2838</v>
      </c>
      <c r="N919" s="75" t="s">
        <v>2837</v>
      </c>
      <c r="O919" s="75" t="s">
        <v>5749</v>
      </c>
      <c r="P919" s="75">
        <v>0</v>
      </c>
      <c r="Q919" s="75">
        <v>91001</v>
      </c>
      <c r="R919" s="75" t="s">
        <v>544</v>
      </c>
      <c r="S919" s="177">
        <v>41996</v>
      </c>
      <c r="T919" s="182">
        <v>7521</v>
      </c>
      <c r="U919" s="182"/>
      <c r="V919" s="181">
        <v>4078121</v>
      </c>
      <c r="W919" s="181">
        <v>24587006</v>
      </c>
      <c r="X919" s="178">
        <v>44408</v>
      </c>
      <c r="Y919" s="87" t="s">
        <v>7151</v>
      </c>
      <c r="Z919" s="87" t="s">
        <v>7152</v>
      </c>
      <c r="AA919" s="182" t="s">
        <v>7365</v>
      </c>
    </row>
    <row r="920" spans="1:27" ht="15.75" customHeight="1" x14ac:dyDescent="0.2">
      <c r="A920" s="75" t="s">
        <v>2931</v>
      </c>
      <c r="B920" s="75" t="s">
        <v>7110</v>
      </c>
      <c r="C920" s="75" t="s">
        <v>2558</v>
      </c>
      <c r="D920" s="75" t="s">
        <v>567</v>
      </c>
      <c r="E920" s="75" t="s">
        <v>26</v>
      </c>
      <c r="F920" s="75" t="s">
        <v>568</v>
      </c>
      <c r="G920" s="75" t="s">
        <v>28</v>
      </c>
      <c r="H920" s="75">
        <v>0</v>
      </c>
      <c r="I920" s="75">
        <v>0</v>
      </c>
      <c r="J920" s="75" t="s">
        <v>8017</v>
      </c>
      <c r="K920" s="75" t="s">
        <v>2933</v>
      </c>
      <c r="L920" s="75" t="s">
        <v>5594</v>
      </c>
      <c r="M920" s="75" t="s">
        <v>5638</v>
      </c>
      <c r="N920" s="75">
        <v>0</v>
      </c>
      <c r="O920" s="75" t="s">
        <v>2932</v>
      </c>
      <c r="P920" s="75">
        <v>0</v>
      </c>
      <c r="Q920" s="75">
        <v>91001</v>
      </c>
      <c r="R920" s="75" t="s">
        <v>2609</v>
      </c>
      <c r="S920" s="177">
        <v>42032</v>
      </c>
      <c r="T920" s="182">
        <v>7523</v>
      </c>
      <c r="U920" s="182"/>
      <c r="V920" s="181">
        <v>4893746</v>
      </c>
      <c r="W920" s="181">
        <v>34256222</v>
      </c>
      <c r="X920" s="178">
        <v>44408</v>
      </c>
      <c r="Y920" s="87" t="s">
        <v>7151</v>
      </c>
      <c r="Z920" s="87" t="s">
        <v>7152</v>
      </c>
      <c r="AA920" s="182" t="s">
        <v>7185</v>
      </c>
    </row>
    <row r="921" spans="1:27" ht="15.75" customHeight="1" x14ac:dyDescent="0.2">
      <c r="A921" s="75" t="s">
        <v>3334</v>
      </c>
      <c r="B921" s="75">
        <v>690811006</v>
      </c>
      <c r="C921" s="75" t="s">
        <v>2558</v>
      </c>
      <c r="D921" s="75" t="s">
        <v>567</v>
      </c>
      <c r="E921" s="75" t="s">
        <v>26</v>
      </c>
      <c r="F921" s="75" t="s">
        <v>568</v>
      </c>
      <c r="G921" s="75" t="s">
        <v>28</v>
      </c>
      <c r="H921" s="75">
        <v>0</v>
      </c>
      <c r="I921" s="75">
        <v>0</v>
      </c>
      <c r="J921" s="75" t="s">
        <v>3335</v>
      </c>
      <c r="K921" s="75" t="s">
        <v>3337</v>
      </c>
      <c r="L921" s="75" t="s">
        <v>47</v>
      </c>
      <c r="M921" s="75" t="s">
        <v>1328</v>
      </c>
      <c r="N921" s="75" t="s">
        <v>3338</v>
      </c>
      <c r="O921" s="75" t="s">
        <v>3336</v>
      </c>
      <c r="P921" s="75">
        <v>0</v>
      </c>
      <c r="Q921" s="75">
        <v>91001</v>
      </c>
      <c r="R921" s="75" t="s">
        <v>2738</v>
      </c>
      <c r="S921" s="177">
        <v>42032</v>
      </c>
      <c r="T921" s="182">
        <v>7524</v>
      </c>
      <c r="U921" s="182" t="s">
        <v>7934</v>
      </c>
      <c r="V921" s="181">
        <v>4149668</v>
      </c>
      <c r="W921" s="181">
        <v>28848766</v>
      </c>
      <c r="X921" s="178">
        <v>44408</v>
      </c>
      <c r="Y921" s="87" t="s">
        <v>7151</v>
      </c>
      <c r="Z921" s="87" t="s">
        <v>7152</v>
      </c>
      <c r="AA921" s="182" t="s">
        <v>7286</v>
      </c>
    </row>
    <row r="922" spans="1:27" ht="15.75" customHeight="1" x14ac:dyDescent="0.2">
      <c r="A922" s="75" t="s">
        <v>8245</v>
      </c>
      <c r="B922" s="75">
        <v>691802000</v>
      </c>
      <c r="C922" s="75" t="s">
        <v>2558</v>
      </c>
      <c r="D922" s="75" t="s">
        <v>567</v>
      </c>
      <c r="E922" s="75" t="s">
        <v>26</v>
      </c>
      <c r="F922" s="75" t="s">
        <v>568</v>
      </c>
      <c r="G922" s="75" t="s">
        <v>28</v>
      </c>
      <c r="H922" s="75">
        <v>0</v>
      </c>
      <c r="I922" s="75">
        <v>0</v>
      </c>
      <c r="J922" s="75" t="s">
        <v>3415</v>
      </c>
      <c r="K922" s="75" t="s">
        <v>3417</v>
      </c>
      <c r="L922" s="75" t="s">
        <v>48</v>
      </c>
      <c r="M922" s="75" t="s">
        <v>3419</v>
      </c>
      <c r="N922" s="75" t="s">
        <v>3418</v>
      </c>
      <c r="O922" s="75" t="s">
        <v>3416</v>
      </c>
      <c r="P922" s="75">
        <v>0</v>
      </c>
      <c r="Q922" s="75">
        <v>91001</v>
      </c>
      <c r="R922" s="75" t="s">
        <v>544</v>
      </c>
      <c r="S922" s="177">
        <v>42047</v>
      </c>
      <c r="T922" s="182">
        <v>7526</v>
      </c>
      <c r="U922" s="182"/>
      <c r="V922" s="181">
        <v>4730621</v>
      </c>
      <c r="W922" s="181">
        <v>28520930</v>
      </c>
      <c r="X922" s="178">
        <v>44408</v>
      </c>
      <c r="Y922" s="87" t="s">
        <v>7151</v>
      </c>
      <c r="Z922" s="87" t="s">
        <v>7152</v>
      </c>
      <c r="AA922" s="182" t="s">
        <v>7366</v>
      </c>
    </row>
    <row r="923" spans="1:27" ht="15.75" customHeight="1" x14ac:dyDescent="0.2">
      <c r="A923" s="75" t="s">
        <v>2671</v>
      </c>
      <c r="B923" s="75">
        <v>690413000</v>
      </c>
      <c r="C923" s="75" t="s">
        <v>2558</v>
      </c>
      <c r="D923" s="75" t="s">
        <v>567</v>
      </c>
      <c r="E923" s="75" t="s">
        <v>26</v>
      </c>
      <c r="F923" s="75" t="s">
        <v>568</v>
      </c>
      <c r="G923" s="75">
        <v>0</v>
      </c>
      <c r="H923" s="75">
        <v>0</v>
      </c>
      <c r="I923" s="75">
        <v>0</v>
      </c>
      <c r="J923" s="75" t="s">
        <v>2672</v>
      </c>
      <c r="K923" s="75" t="s">
        <v>2674</v>
      </c>
      <c r="L923" s="75" t="s">
        <v>5589</v>
      </c>
      <c r="M923" s="75" t="s">
        <v>2676</v>
      </c>
      <c r="N923" s="75" t="s">
        <v>2675</v>
      </c>
      <c r="O923" s="75" t="s">
        <v>2673</v>
      </c>
      <c r="P923" s="75">
        <v>0</v>
      </c>
      <c r="Q923" s="75">
        <v>91001</v>
      </c>
      <c r="R923" s="75" t="s">
        <v>2609</v>
      </c>
      <c r="S923" s="177">
        <v>42047</v>
      </c>
      <c r="T923" s="182">
        <v>7527</v>
      </c>
      <c r="U923" s="182"/>
      <c r="V923" s="181">
        <v>3262498</v>
      </c>
      <c r="W923" s="181">
        <v>19669608</v>
      </c>
      <c r="X923" s="178">
        <v>44408</v>
      </c>
      <c r="Y923" s="87" t="s">
        <v>7151</v>
      </c>
      <c r="Z923" s="87" t="s">
        <v>7152</v>
      </c>
      <c r="AA923" s="182" t="s">
        <v>7367</v>
      </c>
    </row>
    <row r="924" spans="1:27" ht="15.75" customHeight="1" x14ac:dyDescent="0.2">
      <c r="A924" s="75" t="s">
        <v>3385</v>
      </c>
      <c r="B924" s="75">
        <v>690409003</v>
      </c>
      <c r="C924" s="75" t="s">
        <v>2558</v>
      </c>
      <c r="D924" s="75" t="s">
        <v>567</v>
      </c>
      <c r="E924" s="75" t="s">
        <v>26</v>
      </c>
      <c r="F924" s="75" t="s">
        <v>568</v>
      </c>
      <c r="G924" s="75" t="s">
        <v>28</v>
      </c>
      <c r="H924" s="75">
        <v>0</v>
      </c>
      <c r="I924" s="75">
        <v>0</v>
      </c>
      <c r="J924" s="75" t="s">
        <v>3386</v>
      </c>
      <c r="K924" s="75" t="s">
        <v>3388</v>
      </c>
      <c r="L924" s="75" t="s">
        <v>5591</v>
      </c>
      <c r="M924" s="75" t="s">
        <v>3390</v>
      </c>
      <c r="N924" s="75" t="s">
        <v>3389</v>
      </c>
      <c r="O924" s="75" t="s">
        <v>3387</v>
      </c>
      <c r="P924" s="75">
        <v>0</v>
      </c>
      <c r="Q924" s="75">
        <v>91001</v>
      </c>
      <c r="R924" s="75" t="s">
        <v>2591</v>
      </c>
      <c r="S924" s="177">
        <v>42052</v>
      </c>
      <c r="T924" s="182">
        <v>7528</v>
      </c>
      <c r="U924" s="182"/>
      <c r="V924" s="181">
        <v>4730622</v>
      </c>
      <c r="W924" s="181">
        <v>28520931</v>
      </c>
      <c r="X924" s="178">
        <v>44408</v>
      </c>
      <c r="Y924" s="87" t="s">
        <v>7151</v>
      </c>
      <c r="Z924" s="87" t="s">
        <v>7152</v>
      </c>
      <c r="AA924" s="182" t="s">
        <v>7283</v>
      </c>
    </row>
    <row r="925" spans="1:27" ht="15.75" customHeight="1" x14ac:dyDescent="0.2">
      <c r="A925" s="75" t="s">
        <v>8574</v>
      </c>
      <c r="B925" s="75">
        <v>605111130</v>
      </c>
      <c r="C925" s="75" t="s">
        <v>2473</v>
      </c>
      <c r="D925" s="75" t="s">
        <v>2474</v>
      </c>
      <c r="E925" s="75" t="s">
        <v>26</v>
      </c>
      <c r="F925" s="75" t="s">
        <v>2475</v>
      </c>
      <c r="G925" s="75" t="s">
        <v>28</v>
      </c>
      <c r="H925" s="75">
        <v>0</v>
      </c>
      <c r="I925" s="75">
        <v>0</v>
      </c>
      <c r="J925" s="75" t="s">
        <v>5696</v>
      </c>
      <c r="K925" s="75" t="s">
        <v>2491</v>
      </c>
      <c r="L925" s="75" t="s">
        <v>803</v>
      </c>
      <c r="M925" s="75" t="s">
        <v>2492</v>
      </c>
      <c r="N925" s="75" t="s">
        <v>5697</v>
      </c>
      <c r="O925" s="75" t="s">
        <v>5698</v>
      </c>
      <c r="P925" s="75">
        <v>0</v>
      </c>
      <c r="Q925" s="75">
        <v>91001</v>
      </c>
      <c r="R925" s="75" t="s">
        <v>544</v>
      </c>
      <c r="S925" s="177">
        <v>42052</v>
      </c>
      <c r="T925" s="182">
        <v>7529</v>
      </c>
      <c r="U925" s="182"/>
      <c r="V925" s="181">
        <v>5265786</v>
      </c>
      <c r="W925" s="181">
        <v>36860502</v>
      </c>
      <c r="X925" s="178">
        <v>44408</v>
      </c>
      <c r="Y925" s="87" t="s">
        <v>7151</v>
      </c>
      <c r="Z925" s="87" t="s">
        <v>7152</v>
      </c>
      <c r="AA925" s="182" t="s">
        <v>7241</v>
      </c>
    </row>
    <row r="926" spans="1:27" ht="15.75" customHeight="1" x14ac:dyDescent="0.2">
      <c r="A926" s="75" t="s">
        <v>2636</v>
      </c>
      <c r="B926" s="75">
        <v>692544005</v>
      </c>
      <c r="C926" s="75" t="s">
        <v>2558</v>
      </c>
      <c r="D926" s="75" t="s">
        <v>567</v>
      </c>
      <c r="E926" s="75" t="s">
        <v>26</v>
      </c>
      <c r="F926" s="75" t="s">
        <v>568</v>
      </c>
      <c r="G926" s="75" t="s">
        <v>28</v>
      </c>
      <c r="H926" s="75">
        <v>0</v>
      </c>
      <c r="I926" s="75">
        <v>0</v>
      </c>
      <c r="J926" s="75" t="s">
        <v>2637</v>
      </c>
      <c r="K926" s="75" t="s">
        <v>2639</v>
      </c>
      <c r="L926" s="75" t="s">
        <v>5635</v>
      </c>
      <c r="M926" s="75" t="s">
        <v>2641</v>
      </c>
      <c r="N926" s="75" t="s">
        <v>2640</v>
      </c>
      <c r="O926" s="75" t="s">
        <v>2638</v>
      </c>
      <c r="P926" s="75">
        <v>0</v>
      </c>
      <c r="Q926" s="75">
        <v>91001</v>
      </c>
      <c r="R926" s="75" t="s">
        <v>544</v>
      </c>
      <c r="S926" s="177">
        <v>42053</v>
      </c>
      <c r="T926" s="182">
        <v>7531</v>
      </c>
      <c r="U926" s="182"/>
      <c r="V926" s="181">
        <v>5723680</v>
      </c>
      <c r="W926" s="181">
        <v>34508080</v>
      </c>
      <c r="X926" s="178">
        <v>44408</v>
      </c>
      <c r="Y926" s="87" t="s">
        <v>7151</v>
      </c>
      <c r="Z926" s="87" t="s">
        <v>7152</v>
      </c>
      <c r="AA926" s="182" t="s">
        <v>7368</v>
      </c>
    </row>
    <row r="927" spans="1:27" ht="15.75" customHeight="1" x14ac:dyDescent="0.2">
      <c r="A927" s="75" t="s">
        <v>2842</v>
      </c>
      <c r="B927" s="75">
        <v>691910008</v>
      </c>
      <c r="C927" s="75" t="s">
        <v>2558</v>
      </c>
      <c r="D927" s="75" t="s">
        <v>567</v>
      </c>
      <c r="E927" s="75" t="s">
        <v>26</v>
      </c>
      <c r="F927" s="75" t="s">
        <v>568</v>
      </c>
      <c r="G927" s="75" t="s">
        <v>28</v>
      </c>
      <c r="H927" s="75">
        <v>0</v>
      </c>
      <c r="I927" s="75">
        <v>0</v>
      </c>
      <c r="J927" s="75" t="s">
        <v>2843</v>
      </c>
      <c r="K927" s="75" t="s">
        <v>2845</v>
      </c>
      <c r="L927" s="75" t="s">
        <v>48</v>
      </c>
      <c r="M927" s="75" t="s">
        <v>2847</v>
      </c>
      <c r="N927" s="75" t="s">
        <v>2846</v>
      </c>
      <c r="O927" s="75" t="s">
        <v>2844</v>
      </c>
      <c r="P927" s="75">
        <v>0</v>
      </c>
      <c r="Q927" s="75">
        <v>91001</v>
      </c>
      <c r="R927" s="75" t="s">
        <v>2609</v>
      </c>
      <c r="S927" s="177">
        <v>42053</v>
      </c>
      <c r="T927" s="182">
        <v>7532</v>
      </c>
      <c r="U927" s="182"/>
      <c r="V927" s="181">
        <v>4730621</v>
      </c>
      <c r="W927" s="181">
        <v>28520930</v>
      </c>
      <c r="X927" s="178">
        <v>44408</v>
      </c>
      <c r="Y927" s="87" t="s">
        <v>7151</v>
      </c>
      <c r="Z927" s="87" t="s">
        <v>7152</v>
      </c>
      <c r="AA927" s="182" t="s">
        <v>7369</v>
      </c>
    </row>
    <row r="928" spans="1:27" ht="15.75" customHeight="1" x14ac:dyDescent="0.2">
      <c r="A928" s="75" t="s">
        <v>3731</v>
      </c>
      <c r="B928" s="75">
        <v>691809005</v>
      </c>
      <c r="C928" s="75" t="s">
        <v>2558</v>
      </c>
      <c r="D928" s="75" t="s">
        <v>567</v>
      </c>
      <c r="E928" s="75" t="s">
        <v>26</v>
      </c>
      <c r="F928" s="75" t="s">
        <v>568</v>
      </c>
      <c r="G928" s="75" t="s">
        <v>28</v>
      </c>
      <c r="H928" s="75">
        <v>0</v>
      </c>
      <c r="I928" s="75">
        <v>0</v>
      </c>
      <c r="J928" s="75" t="s">
        <v>3732</v>
      </c>
      <c r="K928" s="75" t="s">
        <v>3734</v>
      </c>
      <c r="L928" s="75" t="s">
        <v>48</v>
      </c>
      <c r="M928" s="75" t="s">
        <v>3736</v>
      </c>
      <c r="N928" s="75" t="s">
        <v>3735</v>
      </c>
      <c r="O928" s="75" t="s">
        <v>3733</v>
      </c>
      <c r="P928" s="75">
        <v>0</v>
      </c>
      <c r="Q928" s="75">
        <v>91001</v>
      </c>
      <c r="R928" s="75" t="s">
        <v>2738</v>
      </c>
      <c r="S928" s="177">
        <v>42053</v>
      </c>
      <c r="T928" s="182">
        <v>7533</v>
      </c>
      <c r="U928" s="182"/>
      <c r="V928" s="181">
        <v>5709370</v>
      </c>
      <c r="W928" s="181">
        <v>34421810</v>
      </c>
      <c r="X928" s="178">
        <v>44408</v>
      </c>
      <c r="Y928" s="87" t="s">
        <v>7151</v>
      </c>
      <c r="Z928" s="87" t="s">
        <v>7152</v>
      </c>
      <c r="AA928" s="182" t="s">
        <v>7253</v>
      </c>
    </row>
    <row r="929" spans="1:27" ht="15.75" customHeight="1" x14ac:dyDescent="0.2">
      <c r="A929" s="75" t="s">
        <v>3126</v>
      </c>
      <c r="B929" s="75">
        <v>690415003</v>
      </c>
      <c r="C929" s="75" t="s">
        <v>2558</v>
      </c>
      <c r="D929" s="75" t="s">
        <v>567</v>
      </c>
      <c r="E929" s="75" t="s">
        <v>26</v>
      </c>
      <c r="F929" s="75" t="s">
        <v>568</v>
      </c>
      <c r="G929" s="75" t="s">
        <v>28</v>
      </c>
      <c r="H929" s="75">
        <v>0</v>
      </c>
      <c r="I929" s="75">
        <v>0</v>
      </c>
      <c r="J929" s="75" t="s">
        <v>3127</v>
      </c>
      <c r="K929" s="75" t="s">
        <v>3129</v>
      </c>
      <c r="L929" s="75" t="s">
        <v>5591</v>
      </c>
      <c r="M929" s="75">
        <v>0</v>
      </c>
      <c r="N929" s="75" t="s">
        <v>3130</v>
      </c>
      <c r="O929" s="75" t="s">
        <v>3128</v>
      </c>
      <c r="P929" s="75">
        <v>0</v>
      </c>
      <c r="Q929" s="75">
        <v>91001</v>
      </c>
      <c r="R929" s="75" t="s">
        <v>2651</v>
      </c>
      <c r="S929" s="177">
        <v>42053</v>
      </c>
      <c r="T929" s="182">
        <v>7534</v>
      </c>
      <c r="U929" s="182"/>
      <c r="V929" s="181">
        <v>9461244</v>
      </c>
      <c r="W929" s="181">
        <v>37844976</v>
      </c>
      <c r="X929" s="178">
        <v>44408</v>
      </c>
      <c r="Y929" s="87" t="s">
        <v>7151</v>
      </c>
      <c r="Z929" s="87" t="s">
        <v>7152</v>
      </c>
      <c r="AA929" s="182" t="s">
        <v>7307</v>
      </c>
    </row>
    <row r="930" spans="1:27" ht="15.75" customHeight="1" x14ac:dyDescent="0.2">
      <c r="A930" s="75" t="s">
        <v>8264</v>
      </c>
      <c r="B930" s="75">
        <v>690739003</v>
      </c>
      <c r="C930" s="75" t="s">
        <v>2558</v>
      </c>
      <c r="D930" s="75" t="s">
        <v>567</v>
      </c>
      <c r="E930" s="75" t="s">
        <v>26</v>
      </c>
      <c r="F930" s="75" t="s">
        <v>568</v>
      </c>
      <c r="G930" s="75" t="s">
        <v>28</v>
      </c>
      <c r="H930" s="75">
        <v>0</v>
      </c>
      <c r="I930" s="75">
        <v>0</v>
      </c>
      <c r="J930" s="75" t="s">
        <v>2857</v>
      </c>
      <c r="K930" s="75" t="s">
        <v>2859</v>
      </c>
      <c r="L930" s="75" t="s">
        <v>47</v>
      </c>
      <c r="M930" s="75" t="s">
        <v>2861</v>
      </c>
      <c r="N930" s="75" t="s">
        <v>2860</v>
      </c>
      <c r="O930" s="75" t="s">
        <v>2858</v>
      </c>
      <c r="P930" s="75">
        <v>0</v>
      </c>
      <c r="Q930" s="75">
        <v>91001</v>
      </c>
      <c r="R930" s="75" t="s">
        <v>544</v>
      </c>
      <c r="S930" s="177">
        <v>42053</v>
      </c>
      <c r="T930" s="182">
        <v>7535</v>
      </c>
      <c r="U930" s="182"/>
      <c r="V930" s="181">
        <v>7154600</v>
      </c>
      <c r="W930" s="181">
        <v>21463800</v>
      </c>
      <c r="X930" s="178">
        <v>44408</v>
      </c>
      <c r="Y930" s="87" t="s">
        <v>7151</v>
      </c>
      <c r="Z930" s="87" t="s">
        <v>7152</v>
      </c>
      <c r="AA930" s="182" t="s">
        <v>7298</v>
      </c>
    </row>
    <row r="931" spans="1:27" ht="15.75" customHeight="1" x14ac:dyDescent="0.2">
      <c r="A931" s="75" t="s">
        <v>3632</v>
      </c>
      <c r="B931" s="75">
        <v>691514005</v>
      </c>
      <c r="C931" s="75" t="s">
        <v>2558</v>
      </c>
      <c r="D931" s="75" t="s">
        <v>567</v>
      </c>
      <c r="E931" s="75" t="s">
        <v>26</v>
      </c>
      <c r="F931" s="75" t="s">
        <v>568</v>
      </c>
      <c r="G931" s="75" t="s">
        <v>28</v>
      </c>
      <c r="H931" s="75">
        <v>0</v>
      </c>
      <c r="I931" s="75">
        <v>0</v>
      </c>
      <c r="J931" s="75" t="s">
        <v>3633</v>
      </c>
      <c r="K931" s="75" t="s">
        <v>3634</v>
      </c>
      <c r="L931" s="75" t="s">
        <v>313</v>
      </c>
      <c r="M931" s="75" t="s">
        <v>3635</v>
      </c>
      <c r="N931" s="75" t="s">
        <v>5791</v>
      </c>
      <c r="O931" s="75" t="s">
        <v>5792</v>
      </c>
      <c r="P931" s="75">
        <v>0</v>
      </c>
      <c r="Q931" s="75">
        <v>91001</v>
      </c>
      <c r="R931" s="75" t="s">
        <v>544</v>
      </c>
      <c r="S931" s="177">
        <v>42053</v>
      </c>
      <c r="T931" s="182">
        <v>7536</v>
      </c>
      <c r="U931" s="182"/>
      <c r="V931" s="181">
        <v>3262498</v>
      </c>
      <c r="W931" s="181">
        <v>19669608</v>
      </c>
      <c r="X931" s="178">
        <v>44408</v>
      </c>
      <c r="Y931" s="87" t="s">
        <v>7151</v>
      </c>
      <c r="Z931" s="87" t="s">
        <v>7152</v>
      </c>
      <c r="AA931" s="182" t="s">
        <v>7370</v>
      </c>
    </row>
    <row r="932" spans="1:27" ht="15.75" customHeight="1" x14ac:dyDescent="0.2">
      <c r="A932" s="75" t="s">
        <v>8241</v>
      </c>
      <c r="B932" s="75">
        <v>691705005</v>
      </c>
      <c r="C932" s="75" t="s">
        <v>2558</v>
      </c>
      <c r="D932" s="75" t="s">
        <v>567</v>
      </c>
      <c r="E932" s="75" t="s">
        <v>26</v>
      </c>
      <c r="F932" s="75" t="s">
        <v>568</v>
      </c>
      <c r="G932" s="75" t="s">
        <v>28</v>
      </c>
      <c r="H932" s="75">
        <v>0</v>
      </c>
      <c r="I932" s="75">
        <v>0</v>
      </c>
      <c r="J932" s="75" t="s">
        <v>3207</v>
      </c>
      <c r="K932" s="75" t="s">
        <v>3208</v>
      </c>
      <c r="L932" s="75" t="s">
        <v>313</v>
      </c>
      <c r="M932" s="75" t="s">
        <v>3210</v>
      </c>
      <c r="N932" s="75" t="s">
        <v>3209</v>
      </c>
      <c r="O932" s="75">
        <v>0</v>
      </c>
      <c r="P932" s="75">
        <v>0</v>
      </c>
      <c r="Q932" s="75">
        <v>91001</v>
      </c>
      <c r="R932" s="75" t="s">
        <v>544</v>
      </c>
      <c r="S932" s="177">
        <v>42053</v>
      </c>
      <c r="T932" s="182">
        <v>7537</v>
      </c>
      <c r="U932" s="182"/>
      <c r="V932" s="181">
        <v>9461244</v>
      </c>
      <c r="W932" s="181">
        <v>33251553</v>
      </c>
      <c r="X932" s="178">
        <v>44408</v>
      </c>
      <c r="Y932" s="87" t="s">
        <v>7151</v>
      </c>
      <c r="Z932" s="87" t="s">
        <v>7152</v>
      </c>
      <c r="AA932" s="182" t="s">
        <v>7263</v>
      </c>
    </row>
    <row r="933" spans="1:27" ht="15.75" customHeight="1" x14ac:dyDescent="0.2">
      <c r="A933" s="75" t="s">
        <v>2782</v>
      </c>
      <c r="B933" s="75">
        <v>691411001</v>
      </c>
      <c r="C933" s="75" t="s">
        <v>2558</v>
      </c>
      <c r="D933" s="75" t="s">
        <v>567</v>
      </c>
      <c r="E933" s="75" t="s">
        <v>26</v>
      </c>
      <c r="F933" s="75" t="s">
        <v>568</v>
      </c>
      <c r="G933" s="75" t="s">
        <v>28</v>
      </c>
      <c r="H933" s="75">
        <v>0</v>
      </c>
      <c r="I933" s="75">
        <v>0</v>
      </c>
      <c r="J933" s="75" t="s">
        <v>2783</v>
      </c>
      <c r="K933" s="75" t="s">
        <v>5615</v>
      </c>
      <c r="L933" s="75" t="s">
        <v>5590</v>
      </c>
      <c r="M933" s="75" t="s">
        <v>2785</v>
      </c>
      <c r="N933" s="75" t="s">
        <v>2784</v>
      </c>
      <c r="O933" s="75">
        <v>0</v>
      </c>
      <c r="P933" s="75">
        <v>0</v>
      </c>
      <c r="Q933" s="75">
        <v>91001</v>
      </c>
      <c r="R933" s="75" t="s">
        <v>544</v>
      </c>
      <c r="S933" s="177">
        <v>42053</v>
      </c>
      <c r="T933" s="182">
        <v>7538</v>
      </c>
      <c r="U933" s="182"/>
      <c r="V933" s="181">
        <v>4078122</v>
      </c>
      <c r="W933" s="181">
        <v>24587007</v>
      </c>
      <c r="X933" s="178">
        <v>44408</v>
      </c>
      <c r="Y933" s="87" t="s">
        <v>7151</v>
      </c>
      <c r="Z933" s="87" t="s">
        <v>7152</v>
      </c>
      <c r="AA933" s="182" t="s">
        <v>7371</v>
      </c>
    </row>
    <row r="934" spans="1:27" ht="15.75" customHeight="1" x14ac:dyDescent="0.2">
      <c r="A934" s="75" t="s">
        <v>2642</v>
      </c>
      <c r="B934" s="75" t="s">
        <v>7098</v>
      </c>
      <c r="C934" s="75" t="s">
        <v>2558</v>
      </c>
      <c r="D934" s="75" t="s">
        <v>567</v>
      </c>
      <c r="E934" s="75" t="s">
        <v>26</v>
      </c>
      <c r="F934" s="75" t="s">
        <v>568</v>
      </c>
      <c r="G934" s="75" t="s">
        <v>28</v>
      </c>
      <c r="H934" s="75">
        <v>0</v>
      </c>
      <c r="I934" s="75">
        <v>0</v>
      </c>
      <c r="J934" s="75" t="s">
        <v>2643</v>
      </c>
      <c r="K934" s="75" t="s">
        <v>2645</v>
      </c>
      <c r="L934" s="75" t="s">
        <v>313</v>
      </c>
      <c r="M934" s="75" t="s">
        <v>2647</v>
      </c>
      <c r="N934" s="75" t="s">
        <v>2646</v>
      </c>
      <c r="O934" s="75" t="s">
        <v>2644</v>
      </c>
      <c r="P934" s="75">
        <v>0</v>
      </c>
      <c r="Q934" s="75">
        <v>91001</v>
      </c>
      <c r="R934" s="75" t="s">
        <v>544</v>
      </c>
      <c r="S934" s="177">
        <v>42053</v>
      </c>
      <c r="T934" s="182">
        <v>7540</v>
      </c>
      <c r="U934" s="182"/>
      <c r="V934" s="181">
        <v>8156243</v>
      </c>
      <c r="W934" s="181">
        <v>28665128</v>
      </c>
      <c r="X934" s="178">
        <v>44408</v>
      </c>
      <c r="Y934" s="87" t="s">
        <v>7151</v>
      </c>
      <c r="Z934" s="87" t="s">
        <v>7152</v>
      </c>
      <c r="AA934" s="182" t="s">
        <v>7372</v>
      </c>
    </row>
    <row r="935" spans="1:27" ht="15.75" customHeight="1" x14ac:dyDescent="0.2">
      <c r="A935" s="75" t="s">
        <v>8571</v>
      </c>
      <c r="B935" s="75">
        <v>605110118</v>
      </c>
      <c r="C935" s="75" t="s">
        <v>2473</v>
      </c>
      <c r="D935" s="75" t="s">
        <v>2474</v>
      </c>
      <c r="E935" s="75" t="s">
        <v>26</v>
      </c>
      <c r="F935" s="75" t="s">
        <v>2475</v>
      </c>
      <c r="G935" s="75" t="s">
        <v>28</v>
      </c>
      <c r="H935" s="75">
        <v>0</v>
      </c>
      <c r="I935" s="75">
        <v>0</v>
      </c>
      <c r="J935" s="75" t="s">
        <v>2481</v>
      </c>
      <c r="K935" s="75" t="s">
        <v>2482</v>
      </c>
      <c r="L935" s="75" t="s">
        <v>200</v>
      </c>
      <c r="M935" s="75" t="s">
        <v>614</v>
      </c>
      <c r="N935" s="75" t="s">
        <v>2483</v>
      </c>
      <c r="O935" s="75">
        <v>0</v>
      </c>
      <c r="P935" s="75">
        <v>0</v>
      </c>
      <c r="Q935" s="75">
        <v>91001</v>
      </c>
      <c r="R935" s="75" t="s">
        <v>544</v>
      </c>
      <c r="S935" s="177">
        <v>42054</v>
      </c>
      <c r="T935" s="182">
        <v>7542</v>
      </c>
      <c r="U935" s="182"/>
      <c r="V935" s="181">
        <v>-20675352</v>
      </c>
      <c r="W935" s="181">
        <v>50756172</v>
      </c>
      <c r="X935" s="178">
        <v>44408</v>
      </c>
      <c r="Y935" s="87" t="s">
        <v>7151</v>
      </c>
      <c r="Z935" s="87" t="s">
        <v>7152</v>
      </c>
      <c r="AA935" s="182" t="s">
        <v>7171</v>
      </c>
    </row>
    <row r="936" spans="1:27" ht="15.75" customHeight="1" x14ac:dyDescent="0.2">
      <c r="A936" s="75" t="s">
        <v>3690</v>
      </c>
      <c r="B936" s="75">
        <v>690716003</v>
      </c>
      <c r="C936" s="75" t="s">
        <v>2558</v>
      </c>
      <c r="D936" s="75" t="s">
        <v>567</v>
      </c>
      <c r="E936" s="75" t="s">
        <v>26</v>
      </c>
      <c r="F936" s="75" t="s">
        <v>568</v>
      </c>
      <c r="G936" s="75" t="s">
        <v>28</v>
      </c>
      <c r="H936" s="75">
        <v>0</v>
      </c>
      <c r="I936" s="75">
        <v>0</v>
      </c>
      <c r="J936" s="75" t="s">
        <v>6433</v>
      </c>
      <c r="K936" s="75" t="s">
        <v>3691</v>
      </c>
      <c r="L936" s="75" t="s">
        <v>47</v>
      </c>
      <c r="M936" s="75" t="s">
        <v>3692</v>
      </c>
      <c r="N936" s="75" t="s">
        <v>6435</v>
      </c>
      <c r="O936" s="75" t="s">
        <v>6434</v>
      </c>
      <c r="P936" s="75">
        <v>0</v>
      </c>
      <c r="Q936" s="75">
        <v>91001</v>
      </c>
      <c r="R936" s="75" t="s">
        <v>544</v>
      </c>
      <c r="S936" s="177">
        <v>42058</v>
      </c>
      <c r="T936" s="182">
        <v>7543</v>
      </c>
      <c r="U936" s="182"/>
      <c r="V936" s="181">
        <v>3577300</v>
      </c>
      <c r="W936" s="181">
        <v>28514650</v>
      </c>
      <c r="X936" s="178">
        <v>44408</v>
      </c>
      <c r="Y936" s="87" t="s">
        <v>7151</v>
      </c>
      <c r="Z936" s="87" t="s">
        <v>7152</v>
      </c>
      <c r="AA936" s="182" t="s">
        <v>8184</v>
      </c>
    </row>
    <row r="937" spans="1:27" ht="15.75" customHeight="1" x14ac:dyDescent="0.2">
      <c r="A937" s="75" t="s">
        <v>8586</v>
      </c>
      <c r="B937" s="75">
        <v>735686003</v>
      </c>
      <c r="C937" s="75" t="s">
        <v>2558</v>
      </c>
      <c r="D937" s="75" t="s">
        <v>567</v>
      </c>
      <c r="E937" s="75" t="s">
        <v>26</v>
      </c>
      <c r="F937" s="75" t="s">
        <v>568</v>
      </c>
      <c r="G937" s="75" t="s">
        <v>28</v>
      </c>
      <c r="H937" s="75">
        <v>0</v>
      </c>
      <c r="I937" s="75">
        <v>0</v>
      </c>
      <c r="J937" s="75" t="s">
        <v>2804</v>
      </c>
      <c r="K937" s="75" t="s">
        <v>2806</v>
      </c>
      <c r="L937" s="75" t="s">
        <v>565</v>
      </c>
      <c r="M937" s="75" t="s">
        <v>2808</v>
      </c>
      <c r="N937" s="75" t="s">
        <v>2805</v>
      </c>
      <c r="O937" s="75" t="s">
        <v>2807</v>
      </c>
      <c r="P937" s="75">
        <v>0</v>
      </c>
      <c r="Q937" s="75">
        <v>91001</v>
      </c>
      <c r="R937" s="75" t="s">
        <v>544</v>
      </c>
      <c r="S937" s="177">
        <v>42059</v>
      </c>
      <c r="T937" s="182">
        <v>7544</v>
      </c>
      <c r="U937" s="182"/>
      <c r="V937" s="181">
        <v>4149668</v>
      </c>
      <c r="W937" s="181">
        <v>25018358</v>
      </c>
      <c r="X937" s="178">
        <v>44408</v>
      </c>
      <c r="Y937" s="87" t="s">
        <v>7151</v>
      </c>
      <c r="Z937" s="87" t="s">
        <v>7152</v>
      </c>
      <c r="AA937" s="182" t="s">
        <v>7305</v>
      </c>
    </row>
    <row r="938" spans="1:27" ht="15.75" customHeight="1" x14ac:dyDescent="0.2">
      <c r="A938" s="75" t="s">
        <v>8269</v>
      </c>
      <c r="B938" s="75">
        <v>690608006</v>
      </c>
      <c r="C938" s="75" t="s">
        <v>2558</v>
      </c>
      <c r="D938" s="75" t="s">
        <v>567</v>
      </c>
      <c r="E938" s="75" t="s">
        <v>26</v>
      </c>
      <c r="F938" s="75" t="s">
        <v>568</v>
      </c>
      <c r="G938" s="75" t="s">
        <v>28</v>
      </c>
      <c r="H938" s="75">
        <v>0</v>
      </c>
      <c r="I938" s="75">
        <v>0</v>
      </c>
      <c r="J938" s="75" t="s">
        <v>3372</v>
      </c>
      <c r="K938" s="75" t="s">
        <v>3373</v>
      </c>
      <c r="L938" s="75" t="s">
        <v>565</v>
      </c>
      <c r="M938" s="75" t="s">
        <v>3375</v>
      </c>
      <c r="N938" s="75" t="s">
        <v>6007</v>
      </c>
      <c r="O938" s="75" t="s">
        <v>6008</v>
      </c>
      <c r="P938" s="75">
        <v>0</v>
      </c>
      <c r="Q938" s="75">
        <v>91001</v>
      </c>
      <c r="R938" s="75" t="s">
        <v>544</v>
      </c>
      <c r="S938" s="177">
        <v>42059</v>
      </c>
      <c r="T938" s="182">
        <v>7545</v>
      </c>
      <c r="U938" s="182"/>
      <c r="V938" s="181">
        <v>0</v>
      </c>
      <c r="W938" s="181">
        <v>17990250</v>
      </c>
      <c r="X938" s="178">
        <v>44408</v>
      </c>
      <c r="Y938" s="87" t="s">
        <v>7151</v>
      </c>
      <c r="Z938" s="87" t="s">
        <v>7152</v>
      </c>
      <c r="AA938" s="182" t="s">
        <v>7296</v>
      </c>
    </row>
    <row r="939" spans="1:27" ht="15.75" customHeight="1" x14ac:dyDescent="0.2">
      <c r="A939" s="75" t="s">
        <v>2915</v>
      </c>
      <c r="B939" s="75" t="s">
        <v>7108</v>
      </c>
      <c r="C939" s="75" t="s">
        <v>2558</v>
      </c>
      <c r="D939" s="75" t="s">
        <v>567</v>
      </c>
      <c r="E939" s="75" t="s">
        <v>26</v>
      </c>
      <c r="F939" s="75" t="s">
        <v>568</v>
      </c>
      <c r="G939" s="75" t="s">
        <v>28</v>
      </c>
      <c r="H939" s="75">
        <v>0</v>
      </c>
      <c r="I939" s="75">
        <v>0</v>
      </c>
      <c r="J939" s="75" t="s">
        <v>2916</v>
      </c>
      <c r="K939" s="75" t="s">
        <v>2918</v>
      </c>
      <c r="L939" s="75" t="s">
        <v>5589</v>
      </c>
      <c r="M939" s="75" t="s">
        <v>2920</v>
      </c>
      <c r="N939" s="75" t="s">
        <v>2919</v>
      </c>
      <c r="O939" s="75" t="s">
        <v>2917</v>
      </c>
      <c r="P939" s="75">
        <v>0</v>
      </c>
      <c r="Q939" s="75">
        <v>91001</v>
      </c>
      <c r="R939" s="75" t="s">
        <v>544</v>
      </c>
      <c r="S939" s="177">
        <v>42059</v>
      </c>
      <c r="T939" s="182">
        <v>7546</v>
      </c>
      <c r="U939" s="182"/>
      <c r="V939" s="181">
        <v>7649182</v>
      </c>
      <c r="W939" s="181">
        <v>142799476</v>
      </c>
      <c r="X939" s="178">
        <v>44408</v>
      </c>
      <c r="Y939" s="87" t="s">
        <v>7151</v>
      </c>
      <c r="Z939" s="87" t="s">
        <v>7152</v>
      </c>
      <c r="AA939" s="182" t="s">
        <v>7224</v>
      </c>
    </row>
    <row r="940" spans="1:27" ht="15.75" customHeight="1" x14ac:dyDescent="0.2">
      <c r="A940" s="75" t="s">
        <v>2569</v>
      </c>
      <c r="B940" s="75">
        <v>692519000</v>
      </c>
      <c r="C940" s="75" t="s">
        <v>2558</v>
      </c>
      <c r="D940" s="75" t="s">
        <v>567</v>
      </c>
      <c r="E940" s="75" t="s">
        <v>26</v>
      </c>
      <c r="F940" s="75" t="s">
        <v>568</v>
      </c>
      <c r="G940" s="75" t="s">
        <v>28</v>
      </c>
      <c r="H940" s="75">
        <v>0</v>
      </c>
      <c r="I940" s="75">
        <v>0</v>
      </c>
      <c r="J940" s="75" t="s">
        <v>2570</v>
      </c>
      <c r="K940" s="75" t="s">
        <v>2571</v>
      </c>
      <c r="L940" s="75" t="s">
        <v>5589</v>
      </c>
      <c r="M940" s="75" t="s">
        <v>2573</v>
      </c>
      <c r="N940" s="75" t="s">
        <v>2572</v>
      </c>
      <c r="O940" s="75">
        <v>0</v>
      </c>
      <c r="P940" s="75">
        <v>0</v>
      </c>
      <c r="Q940" s="75">
        <v>91001</v>
      </c>
      <c r="R940" s="75" t="s">
        <v>544</v>
      </c>
      <c r="S940" s="177">
        <v>42059</v>
      </c>
      <c r="T940" s="182">
        <v>7547</v>
      </c>
      <c r="U940" s="182"/>
      <c r="V940" s="181">
        <v>4730622</v>
      </c>
      <c r="W940" s="181">
        <v>28520931</v>
      </c>
      <c r="X940" s="178">
        <v>44408</v>
      </c>
      <c r="Y940" s="87" t="s">
        <v>7151</v>
      </c>
      <c r="Z940" s="87" t="s">
        <v>7152</v>
      </c>
      <c r="AA940" s="182" t="s">
        <v>7373</v>
      </c>
    </row>
    <row r="941" spans="1:27" ht="15.75" customHeight="1" x14ac:dyDescent="0.2">
      <c r="A941" s="75" t="s">
        <v>3687</v>
      </c>
      <c r="B941" s="75">
        <v>690304007</v>
      </c>
      <c r="C941" s="75" t="s">
        <v>2558</v>
      </c>
      <c r="D941" s="75" t="s">
        <v>567</v>
      </c>
      <c r="E941" s="75" t="s">
        <v>567</v>
      </c>
      <c r="F941" s="75" t="s">
        <v>568</v>
      </c>
      <c r="G941" s="75" t="s">
        <v>28</v>
      </c>
      <c r="H941" s="75">
        <v>0</v>
      </c>
      <c r="I941" s="75">
        <v>0</v>
      </c>
      <c r="J941" s="75" t="s">
        <v>5963</v>
      </c>
      <c r="K941" s="75" t="s">
        <v>3689</v>
      </c>
      <c r="L941" s="75" t="s">
        <v>5589</v>
      </c>
      <c r="M941" s="75" t="s">
        <v>1743</v>
      </c>
      <c r="N941" s="75" t="s">
        <v>5964</v>
      </c>
      <c r="O941" s="75" t="s">
        <v>3688</v>
      </c>
      <c r="P941" s="75">
        <v>0</v>
      </c>
      <c r="Q941" s="75">
        <v>91001</v>
      </c>
      <c r="R941" s="75" t="s">
        <v>544</v>
      </c>
      <c r="S941" s="177">
        <v>42059</v>
      </c>
      <c r="T941" s="182">
        <v>7548</v>
      </c>
      <c r="U941" s="182"/>
      <c r="V941" s="181">
        <v>3751872</v>
      </c>
      <c r="W941" s="181">
        <v>22386711</v>
      </c>
      <c r="X941" s="178">
        <v>44408</v>
      </c>
      <c r="Y941" s="87" t="s">
        <v>7151</v>
      </c>
      <c r="Z941" s="87" t="s">
        <v>7152</v>
      </c>
      <c r="AA941" s="182" t="s">
        <v>7374</v>
      </c>
    </row>
    <row r="942" spans="1:27" ht="15.75" customHeight="1" x14ac:dyDescent="0.2">
      <c r="A942" s="75" t="s">
        <v>8819</v>
      </c>
      <c r="B942" s="75">
        <v>690301008</v>
      </c>
      <c r="C942" s="75" t="s">
        <v>2558</v>
      </c>
      <c r="D942" s="75" t="s">
        <v>567</v>
      </c>
      <c r="E942" s="75" t="s">
        <v>26</v>
      </c>
      <c r="F942" s="75" t="s">
        <v>568</v>
      </c>
      <c r="G942" s="75" t="s">
        <v>28</v>
      </c>
      <c r="H942" s="75">
        <v>0</v>
      </c>
      <c r="I942" s="75">
        <v>0</v>
      </c>
      <c r="J942" s="75" t="s">
        <v>2720</v>
      </c>
      <c r="K942" s="75" t="s">
        <v>2722</v>
      </c>
      <c r="L942" s="75" t="s">
        <v>5589</v>
      </c>
      <c r="M942" s="75" t="s">
        <v>2724</v>
      </c>
      <c r="N942" s="75" t="s">
        <v>2723</v>
      </c>
      <c r="O942" s="75" t="s">
        <v>2721</v>
      </c>
      <c r="P942" s="75">
        <v>0</v>
      </c>
      <c r="Q942" s="75">
        <v>91001</v>
      </c>
      <c r="R942" s="75" t="s">
        <v>544</v>
      </c>
      <c r="S942" s="177">
        <v>42059</v>
      </c>
      <c r="T942" s="182">
        <v>7549</v>
      </c>
      <c r="U942" s="182"/>
      <c r="V942" s="181">
        <v>26464712</v>
      </c>
      <c r="W942" s="181">
        <v>137860418</v>
      </c>
      <c r="X942" s="178">
        <v>44408</v>
      </c>
      <c r="Y942" s="87" t="s">
        <v>7151</v>
      </c>
      <c r="Z942" s="87" t="s">
        <v>7152</v>
      </c>
      <c r="AA942" s="182" t="s">
        <v>8199</v>
      </c>
    </row>
    <row r="943" spans="1:27" ht="15.75" customHeight="1" x14ac:dyDescent="0.2">
      <c r="A943" s="75" t="s">
        <v>3352</v>
      </c>
      <c r="B943" s="75">
        <v>692503007</v>
      </c>
      <c r="C943" s="75" t="s">
        <v>2558</v>
      </c>
      <c r="D943" s="75" t="s">
        <v>567</v>
      </c>
      <c r="E943" s="75" t="s">
        <v>26</v>
      </c>
      <c r="F943" s="75" t="s">
        <v>568</v>
      </c>
      <c r="G943" s="75" t="s">
        <v>28</v>
      </c>
      <c r="H943" s="75">
        <v>0</v>
      </c>
      <c r="I943" s="75">
        <v>0</v>
      </c>
      <c r="J943" s="75" t="s">
        <v>3353</v>
      </c>
      <c r="K943" s="75" t="s">
        <v>3355</v>
      </c>
      <c r="L943" s="75" t="s">
        <v>5635</v>
      </c>
      <c r="M943" s="75" t="s">
        <v>3357</v>
      </c>
      <c r="N943" s="75" t="s">
        <v>3356</v>
      </c>
      <c r="O943" s="75" t="s">
        <v>3354</v>
      </c>
      <c r="P943" s="75">
        <v>0</v>
      </c>
      <c r="Q943" s="75">
        <v>91001</v>
      </c>
      <c r="R943" s="75" t="s">
        <v>2738</v>
      </c>
      <c r="S943" s="177">
        <v>42059</v>
      </c>
      <c r="T943" s="182">
        <v>7550</v>
      </c>
      <c r="U943" s="182"/>
      <c r="V943" s="181">
        <v>10531571</v>
      </c>
      <c r="W943" s="181">
        <v>37013221</v>
      </c>
      <c r="X943" s="178">
        <v>44408</v>
      </c>
      <c r="Y943" s="87" t="s">
        <v>7151</v>
      </c>
      <c r="Z943" s="87" t="s">
        <v>7152</v>
      </c>
      <c r="AA943" s="182" t="s">
        <v>7288</v>
      </c>
    </row>
    <row r="944" spans="1:27" ht="15.75" customHeight="1" x14ac:dyDescent="0.2">
      <c r="A944" s="75" t="s">
        <v>3589</v>
      </c>
      <c r="B944" s="75">
        <v>692518004</v>
      </c>
      <c r="C944" s="75" t="s">
        <v>2558</v>
      </c>
      <c r="D944" s="75" t="s">
        <v>567</v>
      </c>
      <c r="E944" s="75" t="s">
        <v>26</v>
      </c>
      <c r="F944" s="75" t="s">
        <v>568</v>
      </c>
      <c r="G944" s="75" t="s">
        <v>28</v>
      </c>
      <c r="H944" s="75">
        <v>0</v>
      </c>
      <c r="I944" s="75">
        <v>0</v>
      </c>
      <c r="J944" s="75" t="s">
        <v>8036</v>
      </c>
      <c r="K944" s="75" t="s">
        <v>3591</v>
      </c>
      <c r="L944" s="75" t="s">
        <v>5588</v>
      </c>
      <c r="M944" s="75" t="s">
        <v>3593</v>
      </c>
      <c r="N944" s="75" t="s">
        <v>3592</v>
      </c>
      <c r="O944" s="75" t="s">
        <v>3590</v>
      </c>
      <c r="P944" s="75">
        <v>0</v>
      </c>
      <c r="Q944" s="75">
        <v>91001</v>
      </c>
      <c r="R944" s="75" t="s">
        <v>2609</v>
      </c>
      <c r="S944" s="177">
        <v>42061</v>
      </c>
      <c r="T944" s="182">
        <v>7553</v>
      </c>
      <c r="U944" s="182"/>
      <c r="V944" s="181">
        <v>3262498</v>
      </c>
      <c r="W944" s="181">
        <v>19669608</v>
      </c>
      <c r="X944" s="178">
        <v>44408</v>
      </c>
      <c r="Y944" s="87" t="s">
        <v>7151</v>
      </c>
      <c r="Z944" s="87" t="s">
        <v>7152</v>
      </c>
      <c r="AA944" s="182" t="s">
        <v>7375</v>
      </c>
    </row>
    <row r="945" spans="1:27" ht="15.75" customHeight="1" x14ac:dyDescent="0.2">
      <c r="A945" s="75" t="s">
        <v>3368</v>
      </c>
      <c r="B945" s="75">
        <v>690703009</v>
      </c>
      <c r="C945" s="75" t="s">
        <v>2558</v>
      </c>
      <c r="D945" s="75" t="s">
        <v>567</v>
      </c>
      <c r="E945" s="75" t="s">
        <v>26</v>
      </c>
      <c r="F945" s="75" t="s">
        <v>568</v>
      </c>
      <c r="G945" s="75" t="s">
        <v>28</v>
      </c>
      <c r="H945" s="75">
        <v>0</v>
      </c>
      <c r="I945" s="75">
        <v>0</v>
      </c>
      <c r="J945" s="75" t="s">
        <v>3369</v>
      </c>
      <c r="K945" s="75" t="s">
        <v>3370</v>
      </c>
      <c r="L945" s="75" t="s">
        <v>47</v>
      </c>
      <c r="M945" s="75" t="s">
        <v>769</v>
      </c>
      <c r="N945" s="75" t="s">
        <v>3371</v>
      </c>
      <c r="O945" s="75" t="s">
        <v>6047</v>
      </c>
      <c r="P945" s="75">
        <v>0</v>
      </c>
      <c r="Q945" s="75">
        <v>91001</v>
      </c>
      <c r="R945" s="75" t="s">
        <v>2738</v>
      </c>
      <c r="S945" s="177">
        <v>42061</v>
      </c>
      <c r="T945" s="182">
        <v>7554</v>
      </c>
      <c r="U945" s="182"/>
      <c r="V945" s="181">
        <v>8013152</v>
      </c>
      <c r="W945" s="181">
        <v>24039456</v>
      </c>
      <c r="X945" s="178">
        <v>44408</v>
      </c>
      <c r="Y945" s="87" t="s">
        <v>7151</v>
      </c>
      <c r="Z945" s="87" t="s">
        <v>7152</v>
      </c>
      <c r="AA945" s="182" t="s">
        <v>71</v>
      </c>
    </row>
    <row r="946" spans="1:27" ht="15.75" customHeight="1" x14ac:dyDescent="0.2">
      <c r="A946" s="75" t="s">
        <v>3092</v>
      </c>
      <c r="B946" s="75">
        <v>692203003</v>
      </c>
      <c r="C946" s="75" t="s">
        <v>2558</v>
      </c>
      <c r="D946" s="75" t="s">
        <v>567</v>
      </c>
      <c r="E946" s="75" t="s">
        <v>26</v>
      </c>
      <c r="F946" s="75" t="s">
        <v>568</v>
      </c>
      <c r="G946" s="75" t="s">
        <v>28</v>
      </c>
      <c r="H946" s="75">
        <v>0</v>
      </c>
      <c r="I946" s="75">
        <v>0</v>
      </c>
      <c r="J946" s="75" t="s">
        <v>8019</v>
      </c>
      <c r="K946" s="75" t="s">
        <v>3093</v>
      </c>
      <c r="L946" s="75" t="s">
        <v>5588</v>
      </c>
      <c r="M946" s="75" t="s">
        <v>3095</v>
      </c>
      <c r="N946" s="75" t="s">
        <v>3094</v>
      </c>
      <c r="O946" s="75" t="s">
        <v>3099</v>
      </c>
      <c r="P946" s="75">
        <v>0</v>
      </c>
      <c r="Q946" s="75">
        <v>91001</v>
      </c>
      <c r="R946" s="75" t="s">
        <v>2738</v>
      </c>
      <c r="S946" s="177">
        <v>42061</v>
      </c>
      <c r="T946" s="182">
        <v>7555</v>
      </c>
      <c r="U946" s="182"/>
      <c r="V946" s="181">
        <v>4893746</v>
      </c>
      <c r="W946" s="181">
        <v>29504406</v>
      </c>
      <c r="X946" s="178">
        <v>44408</v>
      </c>
      <c r="Y946" s="87" t="s">
        <v>7151</v>
      </c>
      <c r="Z946" s="87" t="s">
        <v>7152</v>
      </c>
      <c r="AA946" s="182" t="s">
        <v>7319</v>
      </c>
    </row>
    <row r="947" spans="1:27" ht="15.75" customHeight="1" x14ac:dyDescent="0.2">
      <c r="A947" s="75" t="s">
        <v>2862</v>
      </c>
      <c r="B947" s="75">
        <v>691103005</v>
      </c>
      <c r="C947" s="75" t="s">
        <v>2558</v>
      </c>
      <c r="D947" s="75" t="s">
        <v>567</v>
      </c>
      <c r="E947" s="75" t="s">
        <v>26</v>
      </c>
      <c r="F947" s="75" t="s">
        <v>568</v>
      </c>
      <c r="G947" s="75" t="s">
        <v>28</v>
      </c>
      <c r="H947" s="75">
        <v>0</v>
      </c>
      <c r="I947" s="75">
        <v>0</v>
      </c>
      <c r="J947" s="75" t="s">
        <v>2863</v>
      </c>
      <c r="K947" s="75" t="s">
        <v>2864</v>
      </c>
      <c r="L947" s="75" t="s">
        <v>5593</v>
      </c>
      <c r="M947" s="75" t="s">
        <v>1192</v>
      </c>
      <c r="N947" s="75" t="s">
        <v>2865</v>
      </c>
      <c r="O947" s="75">
        <v>0</v>
      </c>
      <c r="P947" s="75">
        <v>0</v>
      </c>
      <c r="Q947" s="75">
        <v>91001</v>
      </c>
      <c r="R947" s="75" t="s">
        <v>544</v>
      </c>
      <c r="S947" s="177">
        <v>42068</v>
      </c>
      <c r="T947" s="182">
        <v>7557</v>
      </c>
      <c r="U947" s="182"/>
      <c r="V947" s="181">
        <v>125062</v>
      </c>
      <c r="W947" s="181">
        <v>18993235</v>
      </c>
      <c r="X947" s="178">
        <v>44408</v>
      </c>
      <c r="Y947" s="87" t="s">
        <v>7151</v>
      </c>
      <c r="Z947" s="87" t="s">
        <v>7152</v>
      </c>
      <c r="AA947" s="182" t="s">
        <v>7258</v>
      </c>
    </row>
    <row r="948" spans="1:27" ht="15.75" customHeight="1" x14ac:dyDescent="0.2">
      <c r="A948" s="75" t="s">
        <v>2716</v>
      </c>
      <c r="B948" s="75" t="s">
        <v>7100</v>
      </c>
      <c r="C948" s="75" t="s">
        <v>2558</v>
      </c>
      <c r="D948" s="75" t="s">
        <v>567</v>
      </c>
      <c r="E948" s="75" t="s">
        <v>26</v>
      </c>
      <c r="F948" s="75" t="s">
        <v>568</v>
      </c>
      <c r="G948" s="75" t="s">
        <v>28</v>
      </c>
      <c r="H948" s="75">
        <v>0</v>
      </c>
      <c r="I948" s="75">
        <v>0</v>
      </c>
      <c r="J948" s="75" t="s">
        <v>2717</v>
      </c>
      <c r="K948" s="75" t="s">
        <v>2718</v>
      </c>
      <c r="L948" s="75" t="s">
        <v>5593</v>
      </c>
      <c r="M948" s="75" t="s">
        <v>1192</v>
      </c>
      <c r="N948" s="75" t="s">
        <v>2719</v>
      </c>
      <c r="O948" s="75">
        <v>0</v>
      </c>
      <c r="P948" s="75">
        <v>0</v>
      </c>
      <c r="Q948" s="75">
        <v>91001</v>
      </c>
      <c r="R948" s="75" t="s">
        <v>544</v>
      </c>
      <c r="S948" s="177">
        <v>42068</v>
      </c>
      <c r="T948" s="182">
        <v>7558</v>
      </c>
      <c r="U948" s="182"/>
      <c r="V948" s="181">
        <v>1315873</v>
      </c>
      <c r="W948" s="181">
        <v>19363690</v>
      </c>
      <c r="X948" s="178">
        <v>44408</v>
      </c>
      <c r="Y948" s="87" t="s">
        <v>7151</v>
      </c>
      <c r="Z948" s="87" t="s">
        <v>7152</v>
      </c>
      <c r="AA948" s="182" t="s">
        <v>7376</v>
      </c>
    </row>
    <row r="949" spans="1:27" ht="15.75" customHeight="1" x14ac:dyDescent="0.2">
      <c r="A949" s="75" t="s">
        <v>3275</v>
      </c>
      <c r="B949" s="75">
        <v>690910004</v>
      </c>
      <c r="C949" s="75" t="s">
        <v>2558</v>
      </c>
      <c r="D949" s="75" t="s">
        <v>567</v>
      </c>
      <c r="E949" s="75" t="s">
        <v>26</v>
      </c>
      <c r="F949" s="75" t="s">
        <v>568</v>
      </c>
      <c r="G949" s="75" t="s">
        <v>28</v>
      </c>
      <c r="H949" s="75">
        <v>0</v>
      </c>
      <c r="I949" s="75">
        <v>0</v>
      </c>
      <c r="J949" s="75" t="s">
        <v>3276</v>
      </c>
      <c r="K949" s="75" t="s">
        <v>3278</v>
      </c>
      <c r="L949" s="75" t="s">
        <v>5592</v>
      </c>
      <c r="M949" s="75" t="s">
        <v>3279</v>
      </c>
      <c r="N949" s="75">
        <v>0</v>
      </c>
      <c r="O949" s="75" t="s">
        <v>3277</v>
      </c>
      <c r="P949" s="75">
        <v>0</v>
      </c>
      <c r="Q949" s="75">
        <v>91001</v>
      </c>
      <c r="R949" s="75" t="s">
        <v>544</v>
      </c>
      <c r="S949" s="177">
        <v>42080</v>
      </c>
      <c r="T949" s="182">
        <v>7559</v>
      </c>
      <c r="U949" s="182"/>
      <c r="V949" s="181">
        <v>3291116</v>
      </c>
      <c r="W949" s="181">
        <v>19842146</v>
      </c>
      <c r="X949" s="178">
        <v>44408</v>
      </c>
      <c r="Y949" s="87" t="s">
        <v>7151</v>
      </c>
      <c r="Z949" s="87" t="s">
        <v>7152</v>
      </c>
      <c r="AA949" s="182" t="s">
        <v>7377</v>
      </c>
    </row>
    <row r="950" spans="1:27" ht="15.75" customHeight="1" x14ac:dyDescent="0.2">
      <c r="A950" s="75" t="s">
        <v>3698</v>
      </c>
      <c r="B950" s="75">
        <v>690201003</v>
      </c>
      <c r="C950" s="75" t="s">
        <v>2558</v>
      </c>
      <c r="D950" s="75" t="s">
        <v>567</v>
      </c>
      <c r="E950" s="75" t="s">
        <v>26</v>
      </c>
      <c r="F950" s="75" t="s">
        <v>568</v>
      </c>
      <c r="G950" s="75" t="s">
        <v>28</v>
      </c>
      <c r="H950" s="75">
        <v>0</v>
      </c>
      <c r="I950" s="75">
        <v>0</v>
      </c>
      <c r="J950" s="75" t="s">
        <v>3699</v>
      </c>
      <c r="K950" s="75" t="s">
        <v>3701</v>
      </c>
      <c r="L950" s="75" t="s">
        <v>5589</v>
      </c>
      <c r="M950" s="75" t="s">
        <v>3703</v>
      </c>
      <c r="N950" s="75" t="s">
        <v>3702</v>
      </c>
      <c r="O950" s="75" t="s">
        <v>3700</v>
      </c>
      <c r="P950" s="75">
        <v>0</v>
      </c>
      <c r="Q950" s="75">
        <v>91001</v>
      </c>
      <c r="R950" s="75" t="s">
        <v>544</v>
      </c>
      <c r="S950" s="177">
        <v>42087</v>
      </c>
      <c r="T950" s="182">
        <v>7560</v>
      </c>
      <c r="U950" s="182"/>
      <c r="V950" s="181">
        <v>4212628</v>
      </c>
      <c r="W950" s="181">
        <v>25397944</v>
      </c>
      <c r="X950" s="178">
        <v>44408</v>
      </c>
      <c r="Y950" s="87" t="s">
        <v>7151</v>
      </c>
      <c r="Z950" s="87" t="s">
        <v>7152</v>
      </c>
      <c r="AA950" s="182" t="s">
        <v>7311</v>
      </c>
    </row>
    <row r="951" spans="1:27" ht="15.75" customHeight="1" x14ac:dyDescent="0.2">
      <c r="A951" s="75" t="s">
        <v>3449</v>
      </c>
      <c r="B951" s="75">
        <v>692309006</v>
      </c>
      <c r="C951" s="75" t="s">
        <v>2558</v>
      </c>
      <c r="D951" s="75" t="s">
        <v>567</v>
      </c>
      <c r="E951" s="75" t="s">
        <v>26</v>
      </c>
      <c r="F951" s="75" t="s">
        <v>568</v>
      </c>
      <c r="G951" s="75" t="s">
        <v>28</v>
      </c>
      <c r="H951" s="75">
        <v>0</v>
      </c>
      <c r="I951" s="75">
        <v>0</v>
      </c>
      <c r="J951" s="75" t="s">
        <v>8033</v>
      </c>
      <c r="K951" s="75" t="s">
        <v>3451</v>
      </c>
      <c r="L951" s="75" t="s">
        <v>5588</v>
      </c>
      <c r="M951" s="75" t="s">
        <v>3453</v>
      </c>
      <c r="N951" s="75" t="s">
        <v>3450</v>
      </c>
      <c r="O951" s="75" t="s">
        <v>3452</v>
      </c>
      <c r="P951" s="75">
        <v>0</v>
      </c>
      <c r="Q951" s="75">
        <v>91001</v>
      </c>
      <c r="R951" s="75" t="s">
        <v>544</v>
      </c>
      <c r="S951" s="177">
        <v>42110</v>
      </c>
      <c r="T951" s="182">
        <v>7562</v>
      </c>
      <c r="U951" s="182"/>
      <c r="V951" s="181">
        <v>5494733</v>
      </c>
      <c r="W951" s="181">
        <v>33127758</v>
      </c>
      <c r="X951" s="178">
        <v>44408</v>
      </c>
      <c r="Y951" s="87" t="s">
        <v>7151</v>
      </c>
      <c r="Z951" s="87" t="s">
        <v>7152</v>
      </c>
      <c r="AA951" s="182" t="s">
        <v>7378</v>
      </c>
    </row>
    <row r="952" spans="1:27" ht="15.75" customHeight="1" x14ac:dyDescent="0.2">
      <c r="A952" s="75" t="s">
        <v>8705</v>
      </c>
      <c r="B952" s="75">
        <v>650980085</v>
      </c>
      <c r="C952" s="75" t="s">
        <v>4845</v>
      </c>
      <c r="D952" s="75" t="s">
        <v>4846</v>
      </c>
      <c r="E952" s="75" t="s">
        <v>6829</v>
      </c>
      <c r="F952" s="75" t="s">
        <v>5543</v>
      </c>
      <c r="G952" s="75" t="s">
        <v>4847</v>
      </c>
      <c r="H952" s="75" t="s">
        <v>1415</v>
      </c>
      <c r="I952" s="75" t="s">
        <v>5881</v>
      </c>
      <c r="J952" s="75" t="s">
        <v>6830</v>
      </c>
      <c r="K952" s="75" t="s">
        <v>5901</v>
      </c>
      <c r="L952" s="75" t="s">
        <v>565</v>
      </c>
      <c r="M952" s="75" t="s">
        <v>189</v>
      </c>
      <c r="N952" s="75" t="s">
        <v>5900</v>
      </c>
      <c r="O952" s="75" t="s">
        <v>4848</v>
      </c>
      <c r="P952" s="75">
        <v>0</v>
      </c>
      <c r="Q952" s="75" t="s">
        <v>375</v>
      </c>
      <c r="R952" s="75" t="s">
        <v>6835</v>
      </c>
      <c r="S952" s="177">
        <v>42131</v>
      </c>
      <c r="T952" s="182">
        <v>7565</v>
      </c>
      <c r="U952" s="182"/>
      <c r="V952" s="181">
        <v>6733944</v>
      </c>
      <c r="W952" s="181">
        <v>45313429</v>
      </c>
      <c r="X952" s="178">
        <v>44408</v>
      </c>
      <c r="Y952" s="87" t="s">
        <v>7151</v>
      </c>
      <c r="Z952" s="87" t="s">
        <v>7152</v>
      </c>
      <c r="AA952" s="182" t="s">
        <v>7160</v>
      </c>
    </row>
    <row r="953" spans="1:27" ht="15.75" customHeight="1" x14ac:dyDescent="0.2">
      <c r="A953" s="75" t="s">
        <v>8581</v>
      </c>
      <c r="B953" s="75">
        <v>605111394</v>
      </c>
      <c r="C953" s="75" t="s">
        <v>2473</v>
      </c>
      <c r="D953" s="75" t="s">
        <v>2478</v>
      </c>
      <c r="E953" s="75" t="s">
        <v>26</v>
      </c>
      <c r="F953" s="75" t="s">
        <v>2475</v>
      </c>
      <c r="G953" s="75" t="s">
        <v>28</v>
      </c>
      <c r="H953" s="75">
        <v>0</v>
      </c>
      <c r="I953" s="75">
        <v>0</v>
      </c>
      <c r="J953" s="75" t="s">
        <v>2511</v>
      </c>
      <c r="K953" s="75" t="s">
        <v>2513</v>
      </c>
      <c r="L953" s="75" t="s">
        <v>200</v>
      </c>
      <c r="M953" s="75" t="s">
        <v>2515</v>
      </c>
      <c r="N953" s="75" t="s">
        <v>2514</v>
      </c>
      <c r="O953" s="75" t="s">
        <v>2512</v>
      </c>
      <c r="P953" s="75">
        <v>0</v>
      </c>
      <c r="Q953" s="75">
        <v>91001</v>
      </c>
      <c r="R953" s="75" t="s">
        <v>544</v>
      </c>
      <c r="S953" s="177">
        <v>42136</v>
      </c>
      <c r="T953" s="182">
        <v>7566</v>
      </c>
      <c r="U953" s="182"/>
      <c r="V953" s="181">
        <v>5580588</v>
      </c>
      <c r="W953" s="181">
        <v>33645378</v>
      </c>
      <c r="X953" s="178">
        <v>44408</v>
      </c>
      <c r="Y953" s="87" t="s">
        <v>7151</v>
      </c>
      <c r="Z953" s="87" t="s">
        <v>7152</v>
      </c>
      <c r="AA953" s="182" t="s">
        <v>7379</v>
      </c>
    </row>
    <row r="954" spans="1:27" ht="15.75" customHeight="1" x14ac:dyDescent="0.2">
      <c r="A954" s="75" t="s">
        <v>8273</v>
      </c>
      <c r="B954" s="75">
        <v>690510006</v>
      </c>
      <c r="C954" s="75" t="s">
        <v>2558</v>
      </c>
      <c r="D954" s="75" t="s">
        <v>2893</v>
      </c>
      <c r="E954" s="75" t="s">
        <v>26</v>
      </c>
      <c r="F954" s="75" t="s">
        <v>568</v>
      </c>
      <c r="G954" s="75" t="s">
        <v>28</v>
      </c>
      <c r="H954" s="75">
        <v>0</v>
      </c>
      <c r="I954" s="75">
        <v>0</v>
      </c>
      <c r="J954" s="75" t="s">
        <v>3636</v>
      </c>
      <c r="K954" s="75" t="s">
        <v>5702</v>
      </c>
      <c r="L954" s="75" t="s">
        <v>565</v>
      </c>
      <c r="M954" s="75" t="s">
        <v>3638</v>
      </c>
      <c r="N954" s="75" t="s">
        <v>5703</v>
      </c>
      <c r="O954" s="75" t="s">
        <v>3637</v>
      </c>
      <c r="P954" s="75">
        <v>0</v>
      </c>
      <c r="Q954" s="75">
        <v>91001</v>
      </c>
      <c r="R954" s="75" t="s">
        <v>544</v>
      </c>
      <c r="S954" s="177">
        <v>42195</v>
      </c>
      <c r="T954" s="182">
        <v>7572</v>
      </c>
      <c r="U954" s="182"/>
      <c r="V954" s="181">
        <v>13565394</v>
      </c>
      <c r="W954" s="181">
        <v>74486576</v>
      </c>
      <c r="X954" s="178">
        <v>44408</v>
      </c>
      <c r="Y954" s="87" t="s">
        <v>7151</v>
      </c>
      <c r="Z954" s="87" t="s">
        <v>7152</v>
      </c>
      <c r="AA954" s="182" t="s">
        <v>7380</v>
      </c>
    </row>
    <row r="955" spans="1:27" ht="15.75" customHeight="1" x14ac:dyDescent="0.2">
      <c r="A955" s="75" t="s">
        <v>8817</v>
      </c>
      <c r="B955" s="75">
        <v>650856899</v>
      </c>
      <c r="C955" s="75" t="s">
        <v>1410</v>
      </c>
      <c r="D955" s="75" t="s">
        <v>2194</v>
      </c>
      <c r="E955" s="75" t="s">
        <v>6621</v>
      </c>
      <c r="F955" s="75" t="s">
        <v>2195</v>
      </c>
      <c r="G955" s="75" t="s">
        <v>2196</v>
      </c>
      <c r="H955" s="75" t="s">
        <v>1616</v>
      </c>
      <c r="I955" s="75" t="s">
        <v>7984</v>
      </c>
      <c r="J955" s="75" t="s">
        <v>2197</v>
      </c>
      <c r="K955" s="75" t="s">
        <v>6622</v>
      </c>
      <c r="L955" s="75" t="s">
        <v>5590</v>
      </c>
      <c r="M955" s="75" t="s">
        <v>2198</v>
      </c>
      <c r="N955" s="75" t="s">
        <v>6623</v>
      </c>
      <c r="O955" s="75" t="s">
        <v>6624</v>
      </c>
      <c r="P955" s="75">
        <v>0</v>
      </c>
      <c r="Q955" s="75">
        <v>93401</v>
      </c>
      <c r="R955" s="75" t="s">
        <v>6630</v>
      </c>
      <c r="S955" s="177">
        <v>42202</v>
      </c>
      <c r="T955" s="182">
        <v>7574</v>
      </c>
      <c r="U955" s="182"/>
      <c r="V955" s="181">
        <v>49232218</v>
      </c>
      <c r="W955" s="181">
        <v>312138723</v>
      </c>
      <c r="X955" s="178">
        <v>44408</v>
      </c>
      <c r="Y955" s="87" t="s">
        <v>7151</v>
      </c>
      <c r="Z955" s="87" t="s">
        <v>7152</v>
      </c>
      <c r="AA955" s="182" t="s">
        <v>7181</v>
      </c>
    </row>
    <row r="956" spans="1:27" ht="15.75" customHeight="1" x14ac:dyDescent="0.2">
      <c r="A956" s="75" t="s">
        <v>8577</v>
      </c>
      <c r="B956" s="75">
        <v>605110231</v>
      </c>
      <c r="C956" s="75" t="s">
        <v>2473</v>
      </c>
      <c r="D956" s="75" t="s">
        <v>2478</v>
      </c>
      <c r="E956" s="75" t="s">
        <v>26</v>
      </c>
      <c r="F956" s="75" t="s">
        <v>2475</v>
      </c>
      <c r="G956" s="75" t="s">
        <v>28</v>
      </c>
      <c r="H956" s="75">
        <v>0</v>
      </c>
      <c r="I956" s="75">
        <v>0</v>
      </c>
      <c r="J956" s="75" t="s">
        <v>2497</v>
      </c>
      <c r="K956" s="75" t="s">
        <v>2498</v>
      </c>
      <c r="L956" s="75" t="s">
        <v>5589</v>
      </c>
      <c r="M956" s="75" t="s">
        <v>2500</v>
      </c>
      <c r="N956" s="75" t="s">
        <v>2499</v>
      </c>
      <c r="O956" s="75">
        <v>0</v>
      </c>
      <c r="P956" s="75">
        <v>0</v>
      </c>
      <c r="Q956" s="75">
        <v>91001</v>
      </c>
      <c r="R956" s="75" t="s">
        <v>544</v>
      </c>
      <c r="S956" s="177">
        <v>42206</v>
      </c>
      <c r="T956" s="182">
        <v>7575</v>
      </c>
      <c r="U956" s="182"/>
      <c r="V956" s="181">
        <v>615675</v>
      </c>
      <c r="W956" s="181">
        <v>66751677</v>
      </c>
      <c r="X956" s="178">
        <v>44408</v>
      </c>
      <c r="Y956" s="87" t="s">
        <v>7151</v>
      </c>
      <c r="Z956" s="87" t="s">
        <v>7152</v>
      </c>
      <c r="AA956" s="182" t="s">
        <v>7155</v>
      </c>
    </row>
    <row r="957" spans="1:27" ht="15.75" customHeight="1" x14ac:dyDescent="0.2">
      <c r="A957" s="75" t="s">
        <v>2892</v>
      </c>
      <c r="B957" s="75">
        <v>690617005</v>
      </c>
      <c r="C957" s="75" t="s">
        <v>2558</v>
      </c>
      <c r="D957" s="75" t="s">
        <v>2893</v>
      </c>
      <c r="E957" s="75" t="s">
        <v>26</v>
      </c>
      <c r="F957" s="75" t="s">
        <v>568</v>
      </c>
      <c r="G957" s="75" t="s">
        <v>28</v>
      </c>
      <c r="H957" s="75">
        <v>0</v>
      </c>
      <c r="I957" s="75">
        <v>0</v>
      </c>
      <c r="J957" s="75" t="s">
        <v>2894</v>
      </c>
      <c r="K957" s="75" t="s">
        <v>2895</v>
      </c>
      <c r="L957" s="75" t="s">
        <v>565</v>
      </c>
      <c r="M957" s="75" t="s">
        <v>2897</v>
      </c>
      <c r="N957" s="75" t="s">
        <v>5784</v>
      </c>
      <c r="O957" s="75" t="s">
        <v>2896</v>
      </c>
      <c r="P957" s="75">
        <v>0</v>
      </c>
      <c r="Q957" s="75">
        <v>91001</v>
      </c>
      <c r="R957" s="75" t="s">
        <v>544</v>
      </c>
      <c r="S957" s="177">
        <v>42215</v>
      </c>
      <c r="T957" s="182">
        <v>7577</v>
      </c>
      <c r="U957" s="182"/>
      <c r="V957" s="181">
        <v>0</v>
      </c>
      <c r="W957" s="181">
        <v>21588300</v>
      </c>
      <c r="X957" s="178">
        <v>44408</v>
      </c>
      <c r="Y957" s="87" t="s">
        <v>7151</v>
      </c>
      <c r="Z957" s="87" t="s">
        <v>7152</v>
      </c>
      <c r="AA957" s="182" t="s">
        <v>7232</v>
      </c>
    </row>
    <row r="958" spans="1:27" ht="15.75" customHeight="1" x14ac:dyDescent="0.2">
      <c r="A958" s="75" t="s">
        <v>8570</v>
      </c>
      <c r="B958" s="75">
        <v>605110223</v>
      </c>
      <c r="C958" s="75" t="s">
        <v>2473</v>
      </c>
      <c r="D958" s="75" t="s">
        <v>2478</v>
      </c>
      <c r="E958" s="75" t="s">
        <v>26</v>
      </c>
      <c r="F958" s="75" t="s">
        <v>2475</v>
      </c>
      <c r="G958" s="75" t="s">
        <v>28</v>
      </c>
      <c r="H958" s="75">
        <v>0</v>
      </c>
      <c r="I958" s="75">
        <v>0</v>
      </c>
      <c r="J958" s="75" t="s">
        <v>2479</v>
      </c>
      <c r="K958" s="75" t="s">
        <v>2480</v>
      </c>
      <c r="L958" s="75" t="s">
        <v>5589</v>
      </c>
      <c r="M958" s="75" t="s">
        <v>1649</v>
      </c>
      <c r="N958" s="75">
        <v>0</v>
      </c>
      <c r="O958" s="75">
        <v>0</v>
      </c>
      <c r="P958" s="75">
        <v>0</v>
      </c>
      <c r="Q958" s="75">
        <v>91001</v>
      </c>
      <c r="R958" s="75" t="s">
        <v>544</v>
      </c>
      <c r="S958" s="177">
        <v>42226</v>
      </c>
      <c r="T958" s="182">
        <v>7580</v>
      </c>
      <c r="U958" s="182"/>
      <c r="V958" s="181">
        <v>0</v>
      </c>
      <c r="W958" s="181">
        <v>40586868</v>
      </c>
      <c r="X958" s="178">
        <v>44408</v>
      </c>
      <c r="Y958" s="87" t="s">
        <v>7151</v>
      </c>
      <c r="Z958" s="87" t="s">
        <v>7152</v>
      </c>
      <c r="AA958" s="182" t="s">
        <v>7154</v>
      </c>
    </row>
    <row r="959" spans="1:27" ht="15.75" customHeight="1" x14ac:dyDescent="0.2">
      <c r="A959" s="75" t="s">
        <v>3484</v>
      </c>
      <c r="B959" s="75">
        <v>691804003</v>
      </c>
      <c r="C959" s="75" t="s">
        <v>2558</v>
      </c>
      <c r="D959" s="75" t="s">
        <v>2893</v>
      </c>
      <c r="E959" s="75" t="s">
        <v>26</v>
      </c>
      <c r="F959" s="75" t="s">
        <v>568</v>
      </c>
      <c r="G959" s="75" t="s">
        <v>28</v>
      </c>
      <c r="H959" s="75">
        <v>0</v>
      </c>
      <c r="I959" s="75">
        <v>0</v>
      </c>
      <c r="J959" s="75" t="s">
        <v>3485</v>
      </c>
      <c r="K959" s="75" t="s">
        <v>3487</v>
      </c>
      <c r="L959" s="75" t="s">
        <v>48</v>
      </c>
      <c r="M959" s="75" t="s">
        <v>3489</v>
      </c>
      <c r="N959" s="75" t="s">
        <v>3488</v>
      </c>
      <c r="O959" s="75" t="s">
        <v>3486</v>
      </c>
      <c r="P959" s="75">
        <v>0</v>
      </c>
      <c r="Q959" s="75">
        <v>91001</v>
      </c>
      <c r="R959" s="75" t="s">
        <v>544</v>
      </c>
      <c r="S959" s="177">
        <v>42262</v>
      </c>
      <c r="T959" s="182">
        <v>7583</v>
      </c>
      <c r="U959" s="182"/>
      <c r="V959" s="181">
        <v>4078122</v>
      </c>
      <c r="W959" s="181">
        <v>24587007</v>
      </c>
      <c r="X959" s="178">
        <v>44408</v>
      </c>
      <c r="Y959" s="87" t="s">
        <v>7151</v>
      </c>
      <c r="Z959" s="87" t="s">
        <v>7152</v>
      </c>
      <c r="AA959" s="182" t="s">
        <v>7870</v>
      </c>
    </row>
    <row r="960" spans="1:27" ht="15.75" customHeight="1" x14ac:dyDescent="0.2">
      <c r="A960" s="75" t="s">
        <v>3423</v>
      </c>
      <c r="B960" s="75">
        <v>690507005</v>
      </c>
      <c r="C960" s="75" t="s">
        <v>2558</v>
      </c>
      <c r="D960" s="75" t="s">
        <v>2893</v>
      </c>
      <c r="E960" s="75" t="s">
        <v>26</v>
      </c>
      <c r="F960" s="75" t="s">
        <v>568</v>
      </c>
      <c r="G960" s="75" t="s">
        <v>28</v>
      </c>
      <c r="H960" s="75">
        <v>0</v>
      </c>
      <c r="I960" s="75">
        <v>0</v>
      </c>
      <c r="J960" s="75" t="s">
        <v>3424</v>
      </c>
      <c r="K960" s="75" t="s">
        <v>3426</v>
      </c>
      <c r="L960" s="75" t="s">
        <v>565</v>
      </c>
      <c r="M960" s="75" t="s">
        <v>3428</v>
      </c>
      <c r="N960" s="75" t="s">
        <v>3425</v>
      </c>
      <c r="O960" s="75" t="s">
        <v>3427</v>
      </c>
      <c r="P960" s="75">
        <v>0</v>
      </c>
      <c r="Q960" s="75">
        <v>91001</v>
      </c>
      <c r="R960" s="75" t="s">
        <v>544</v>
      </c>
      <c r="S960" s="177">
        <v>38641</v>
      </c>
      <c r="T960" s="182">
        <v>7584</v>
      </c>
      <c r="U960" s="182"/>
      <c r="V960" s="181">
        <v>7154600</v>
      </c>
      <c r="W960" s="181">
        <v>21463800</v>
      </c>
      <c r="X960" s="178">
        <v>44408</v>
      </c>
      <c r="Y960" s="87" t="s">
        <v>7151</v>
      </c>
      <c r="Z960" s="87" t="s">
        <v>7152</v>
      </c>
      <c r="AA960" s="182" t="s">
        <v>7297</v>
      </c>
    </row>
    <row r="961" spans="1:27" ht="15.75" customHeight="1" x14ac:dyDescent="0.2">
      <c r="A961" s="75" t="s">
        <v>2969</v>
      </c>
      <c r="B961" s="75">
        <v>690307006</v>
      </c>
      <c r="C961" s="75" t="s">
        <v>2558</v>
      </c>
      <c r="D961" s="75" t="s">
        <v>2893</v>
      </c>
      <c r="E961" s="75" t="s">
        <v>26</v>
      </c>
      <c r="F961" s="75" t="s">
        <v>568</v>
      </c>
      <c r="G961" s="75" t="s">
        <v>28</v>
      </c>
      <c r="H961" s="75">
        <v>0</v>
      </c>
      <c r="I961" s="75">
        <v>0</v>
      </c>
      <c r="J961" s="75" t="s">
        <v>2970</v>
      </c>
      <c r="K961" s="75" t="s">
        <v>2972</v>
      </c>
      <c r="L961" s="75" t="s">
        <v>5589</v>
      </c>
      <c r="M961" s="75" t="s">
        <v>2974</v>
      </c>
      <c r="N961" s="75" t="s">
        <v>2971</v>
      </c>
      <c r="O961" s="75" t="s">
        <v>2973</v>
      </c>
      <c r="P961" s="75">
        <v>0</v>
      </c>
      <c r="Q961" s="75">
        <v>91001</v>
      </c>
      <c r="R961" s="75" t="s">
        <v>544</v>
      </c>
      <c r="S961" s="177">
        <v>42347</v>
      </c>
      <c r="T961" s="182">
        <v>7586</v>
      </c>
      <c r="U961" s="182"/>
      <c r="V961" s="181">
        <v>3262498</v>
      </c>
      <c r="W961" s="181">
        <v>19669608</v>
      </c>
      <c r="X961" s="178">
        <v>44408</v>
      </c>
      <c r="Y961" s="87" t="s">
        <v>7151</v>
      </c>
      <c r="Z961" s="87" t="s">
        <v>7152</v>
      </c>
      <c r="AA961" s="182" t="s">
        <v>7244</v>
      </c>
    </row>
    <row r="962" spans="1:27" ht="15.75" customHeight="1" x14ac:dyDescent="0.2">
      <c r="A962" s="75" t="s">
        <v>8579</v>
      </c>
      <c r="B962" s="75">
        <v>605110533</v>
      </c>
      <c r="C962" s="75" t="s">
        <v>2473</v>
      </c>
      <c r="D962" s="75" t="s">
        <v>2478</v>
      </c>
      <c r="E962" s="75" t="s">
        <v>26</v>
      </c>
      <c r="F962" s="75" t="s">
        <v>2475</v>
      </c>
      <c r="G962" s="75" t="s">
        <v>28</v>
      </c>
      <c r="H962" s="75">
        <v>0</v>
      </c>
      <c r="I962" s="75">
        <v>0</v>
      </c>
      <c r="J962" s="75" t="s">
        <v>2504</v>
      </c>
      <c r="K962" s="75" t="s">
        <v>2505</v>
      </c>
      <c r="L962" s="75" t="s">
        <v>565</v>
      </c>
      <c r="M962" s="75" t="s">
        <v>2507</v>
      </c>
      <c r="N962" s="75">
        <v>0</v>
      </c>
      <c r="O962" s="75">
        <v>0</v>
      </c>
      <c r="P962" s="75">
        <v>0</v>
      </c>
      <c r="Q962" s="75">
        <v>91001</v>
      </c>
      <c r="R962" s="75" t="s">
        <v>544</v>
      </c>
      <c r="S962" s="177">
        <v>42348</v>
      </c>
      <c r="T962" s="182">
        <v>7587</v>
      </c>
      <c r="U962" s="182"/>
      <c r="V962" s="181">
        <v>14309200</v>
      </c>
      <c r="W962" s="181">
        <v>55924414</v>
      </c>
      <c r="X962" s="178">
        <v>44408</v>
      </c>
      <c r="Y962" s="87" t="s">
        <v>7151</v>
      </c>
      <c r="Z962" s="87" t="s">
        <v>7152</v>
      </c>
      <c r="AA962" s="182" t="s">
        <v>7255</v>
      </c>
    </row>
    <row r="963" spans="1:27" ht="15.75" customHeight="1" x14ac:dyDescent="0.2">
      <c r="A963" s="75" t="s">
        <v>8251</v>
      </c>
      <c r="B963" s="75">
        <v>691007006</v>
      </c>
      <c r="C963" s="75" t="s">
        <v>2558</v>
      </c>
      <c r="D963" s="75" t="s">
        <v>567</v>
      </c>
      <c r="E963" s="75" t="s">
        <v>26</v>
      </c>
      <c r="F963" s="75" t="s">
        <v>568</v>
      </c>
      <c r="G963" s="75" t="s">
        <v>28</v>
      </c>
      <c r="H963" s="75">
        <v>0</v>
      </c>
      <c r="I963" s="75">
        <v>0</v>
      </c>
      <c r="J963" s="75" t="s">
        <v>6398</v>
      </c>
      <c r="K963" s="75" t="s">
        <v>3725</v>
      </c>
      <c r="L963" s="75" t="s">
        <v>5593</v>
      </c>
      <c r="M963" s="75" t="s">
        <v>3727</v>
      </c>
      <c r="N963" s="75" t="s">
        <v>3726</v>
      </c>
      <c r="O963" s="75" t="s">
        <v>3724</v>
      </c>
      <c r="P963" s="75">
        <v>0</v>
      </c>
      <c r="Q963" s="75">
        <v>91001</v>
      </c>
      <c r="R963" s="75" t="s">
        <v>544</v>
      </c>
      <c r="S963" s="177">
        <v>42383</v>
      </c>
      <c r="T963" s="182">
        <v>7591</v>
      </c>
      <c r="U963" s="182"/>
      <c r="V963" s="181">
        <v>2861840</v>
      </c>
      <c r="W963" s="181">
        <v>17254040</v>
      </c>
      <c r="X963" s="178">
        <v>44408</v>
      </c>
      <c r="Y963" s="87" t="s">
        <v>7151</v>
      </c>
      <c r="Z963" s="87" t="s">
        <v>7152</v>
      </c>
      <c r="AA963" s="182" t="s">
        <v>7381</v>
      </c>
    </row>
    <row r="964" spans="1:27" ht="15.75" customHeight="1" x14ac:dyDescent="0.2">
      <c r="A964" s="75" t="s">
        <v>3619</v>
      </c>
      <c r="B964" s="75">
        <v>692645006</v>
      </c>
      <c r="C964" s="75" t="s">
        <v>2558</v>
      </c>
      <c r="D964" s="75" t="s">
        <v>567</v>
      </c>
      <c r="E964" s="75" t="s">
        <v>26</v>
      </c>
      <c r="F964" s="75" t="s">
        <v>568</v>
      </c>
      <c r="G964" s="75" t="s">
        <v>28</v>
      </c>
      <c r="H964" s="75">
        <v>0</v>
      </c>
      <c r="I964" s="75">
        <v>0</v>
      </c>
      <c r="J964" s="75" t="s">
        <v>3620</v>
      </c>
      <c r="K964" s="75" t="s">
        <v>3621</v>
      </c>
      <c r="L964" s="75" t="s">
        <v>5593</v>
      </c>
      <c r="M964" s="75" t="s">
        <v>3623</v>
      </c>
      <c r="N964" s="75" t="s">
        <v>5731</v>
      </c>
      <c r="O964" s="75" t="s">
        <v>3622</v>
      </c>
      <c r="P964" s="75">
        <v>0</v>
      </c>
      <c r="Q964" s="75">
        <v>91001</v>
      </c>
      <c r="R964" s="75" t="s">
        <v>544</v>
      </c>
      <c r="S964" s="177">
        <v>42397</v>
      </c>
      <c r="T964" s="182">
        <v>7592</v>
      </c>
      <c r="U964" s="182"/>
      <c r="V964" s="181">
        <v>4722035</v>
      </c>
      <c r="W964" s="181">
        <v>28469165</v>
      </c>
      <c r="X964" s="178">
        <v>44408</v>
      </c>
      <c r="Y964" s="87" t="s">
        <v>7151</v>
      </c>
      <c r="Z964" s="87" t="s">
        <v>7152</v>
      </c>
      <c r="AA964" s="182" t="s">
        <v>7382</v>
      </c>
    </row>
    <row r="965" spans="1:27" ht="15.75" customHeight="1" x14ac:dyDescent="0.2">
      <c r="A965" s="75" t="s">
        <v>3520</v>
      </c>
      <c r="B965" s="75">
        <v>690513005</v>
      </c>
      <c r="C965" s="75" t="s">
        <v>2558</v>
      </c>
      <c r="D965" s="75" t="s">
        <v>567</v>
      </c>
      <c r="E965" s="75" t="s">
        <v>26</v>
      </c>
      <c r="F965" s="75" t="s">
        <v>568</v>
      </c>
      <c r="G965" s="75" t="s">
        <v>28</v>
      </c>
      <c r="H965" s="75">
        <v>0</v>
      </c>
      <c r="I965" s="75">
        <v>0</v>
      </c>
      <c r="J965" s="75" t="s">
        <v>3521</v>
      </c>
      <c r="K965" s="75" t="s">
        <v>3522</v>
      </c>
      <c r="L965" s="75" t="s">
        <v>565</v>
      </c>
      <c r="M965" s="75" t="s">
        <v>3524</v>
      </c>
      <c r="N965" s="75" t="s">
        <v>3523</v>
      </c>
      <c r="O965" s="75">
        <v>0</v>
      </c>
      <c r="P965" s="75">
        <v>0</v>
      </c>
      <c r="Q965" s="75">
        <v>91001</v>
      </c>
      <c r="R965" s="75" t="s">
        <v>544</v>
      </c>
      <c r="S965" s="177">
        <v>42402</v>
      </c>
      <c r="T965" s="182">
        <v>7593</v>
      </c>
      <c r="U965" s="182"/>
      <c r="V965" s="181">
        <v>3577300</v>
      </c>
      <c r="W965" s="181">
        <v>21567550</v>
      </c>
      <c r="X965" s="178">
        <v>44408</v>
      </c>
      <c r="Y965" s="87" t="s">
        <v>7151</v>
      </c>
      <c r="Z965" s="87" t="s">
        <v>7152</v>
      </c>
      <c r="AA965" s="182" t="s">
        <v>7383</v>
      </c>
    </row>
    <row r="966" spans="1:27" ht="15.75" customHeight="1" x14ac:dyDescent="0.2">
      <c r="A966" s="75" t="s">
        <v>3525</v>
      </c>
      <c r="B966" s="75">
        <v>691002004</v>
      </c>
      <c r="C966" s="75" t="s">
        <v>2558</v>
      </c>
      <c r="D966" s="75" t="s">
        <v>567</v>
      </c>
      <c r="E966" s="75" t="s">
        <v>26</v>
      </c>
      <c r="F966" s="75" t="s">
        <v>568</v>
      </c>
      <c r="G966" s="75" t="s">
        <v>28</v>
      </c>
      <c r="H966" s="75">
        <v>0</v>
      </c>
      <c r="I966" s="75">
        <v>0</v>
      </c>
      <c r="J966" s="75" t="s">
        <v>3526</v>
      </c>
      <c r="K966" s="75" t="s">
        <v>3528</v>
      </c>
      <c r="L966" s="75" t="s">
        <v>5593</v>
      </c>
      <c r="M966" s="75" t="s">
        <v>3530</v>
      </c>
      <c r="N966" s="75" t="s">
        <v>3527</v>
      </c>
      <c r="O966" s="75" t="s">
        <v>3529</v>
      </c>
      <c r="P966" s="75">
        <v>0</v>
      </c>
      <c r="Q966" s="75">
        <v>91001</v>
      </c>
      <c r="R966" s="75" t="s">
        <v>544</v>
      </c>
      <c r="S966" s="177">
        <v>42402</v>
      </c>
      <c r="T966" s="182">
        <v>7594</v>
      </c>
      <c r="U966" s="182"/>
      <c r="V966" s="181">
        <v>0</v>
      </c>
      <c r="W966" s="181">
        <v>15831420</v>
      </c>
      <c r="X966" s="178">
        <v>44408</v>
      </c>
      <c r="Y966" s="87" t="s">
        <v>7151</v>
      </c>
      <c r="Z966" s="87" t="s">
        <v>7152</v>
      </c>
      <c r="AA966" s="182" t="s">
        <v>7384</v>
      </c>
    </row>
    <row r="967" spans="1:27" ht="15.75" customHeight="1" x14ac:dyDescent="0.2">
      <c r="A967" s="75" t="s">
        <v>8580</v>
      </c>
      <c r="B967" s="75">
        <v>605111211</v>
      </c>
      <c r="C967" s="75" t="s">
        <v>2473</v>
      </c>
      <c r="D967" s="75" t="s">
        <v>2478</v>
      </c>
      <c r="E967" s="75" t="s">
        <v>26</v>
      </c>
      <c r="F967" s="75" t="s">
        <v>2475</v>
      </c>
      <c r="G967" s="75" t="s">
        <v>28</v>
      </c>
      <c r="H967" s="75">
        <v>0</v>
      </c>
      <c r="I967" s="75">
        <v>0</v>
      </c>
      <c r="J967" s="75" t="s">
        <v>2508</v>
      </c>
      <c r="K967" s="75" t="s">
        <v>2509</v>
      </c>
      <c r="L967" s="75" t="s">
        <v>5635</v>
      </c>
      <c r="M967" s="75" t="s">
        <v>795</v>
      </c>
      <c r="N967" s="75" t="s">
        <v>2510</v>
      </c>
      <c r="O967" s="75">
        <v>0</v>
      </c>
      <c r="P967" s="75">
        <v>0</v>
      </c>
      <c r="Q967" s="75">
        <v>91001</v>
      </c>
      <c r="R967" s="75" t="s">
        <v>544</v>
      </c>
      <c r="S967" s="177">
        <v>42405</v>
      </c>
      <c r="T967" s="182">
        <v>7595</v>
      </c>
      <c r="U967" s="182"/>
      <c r="V967" s="181">
        <v>0</v>
      </c>
      <c r="W967" s="181">
        <v>68478089</v>
      </c>
      <c r="X967" s="178">
        <v>44408</v>
      </c>
      <c r="Y967" s="87" t="s">
        <v>7151</v>
      </c>
      <c r="Z967" s="87" t="s">
        <v>7152</v>
      </c>
      <c r="AA967" s="182" t="s">
        <v>7226</v>
      </c>
    </row>
    <row r="968" spans="1:27" ht="15.75" customHeight="1" x14ac:dyDescent="0.2">
      <c r="A968" s="75" t="s">
        <v>2898</v>
      </c>
      <c r="B968" s="75">
        <v>690737000</v>
      </c>
      <c r="C968" s="75" t="s">
        <v>2558</v>
      </c>
      <c r="D968" s="75" t="s">
        <v>567</v>
      </c>
      <c r="E968" s="75" t="s">
        <v>26</v>
      </c>
      <c r="F968" s="75" t="s">
        <v>568</v>
      </c>
      <c r="G968" s="75" t="s">
        <v>28</v>
      </c>
      <c r="H968" s="75">
        <v>0</v>
      </c>
      <c r="I968" s="75">
        <v>0</v>
      </c>
      <c r="J968" s="75" t="s">
        <v>2899</v>
      </c>
      <c r="K968" s="75" t="s">
        <v>2900</v>
      </c>
      <c r="L968" s="75" t="s">
        <v>565</v>
      </c>
      <c r="M968" s="75" t="s">
        <v>2902</v>
      </c>
      <c r="N968" s="75" t="s">
        <v>2901</v>
      </c>
      <c r="O968" s="75">
        <v>0</v>
      </c>
      <c r="P968" s="75">
        <v>0</v>
      </c>
      <c r="Q968" s="75">
        <v>91001</v>
      </c>
      <c r="R968" s="75" t="s">
        <v>544</v>
      </c>
      <c r="S968" s="177">
        <v>42410</v>
      </c>
      <c r="T968" s="182">
        <v>7596</v>
      </c>
      <c r="U968" s="182"/>
      <c r="V968" s="181">
        <v>3577300</v>
      </c>
      <c r="W968" s="181">
        <v>21567550</v>
      </c>
      <c r="X968" s="178">
        <v>44408</v>
      </c>
      <c r="Y968" s="87" t="s">
        <v>7151</v>
      </c>
      <c r="Z968" s="87" t="s">
        <v>7152</v>
      </c>
      <c r="AA968" s="182" t="s">
        <v>7385</v>
      </c>
    </row>
    <row r="969" spans="1:27" ht="15.75" customHeight="1" x14ac:dyDescent="0.2">
      <c r="A969" s="75" t="s">
        <v>3258</v>
      </c>
      <c r="B969" s="75">
        <v>690406004</v>
      </c>
      <c r="C969" s="75" t="s">
        <v>2558</v>
      </c>
      <c r="D969" s="75" t="s">
        <v>3259</v>
      </c>
      <c r="E969" s="75" t="s">
        <v>26</v>
      </c>
      <c r="F969" s="75" t="s">
        <v>568</v>
      </c>
      <c r="G969" s="75" t="s">
        <v>28</v>
      </c>
      <c r="H969" s="75">
        <v>0</v>
      </c>
      <c r="I969" s="75">
        <v>0</v>
      </c>
      <c r="J969" s="75" t="s">
        <v>6133</v>
      </c>
      <c r="K969" s="75" t="s">
        <v>3260</v>
      </c>
      <c r="L969" s="75" t="s">
        <v>5591</v>
      </c>
      <c r="M969" s="75" t="s">
        <v>6134</v>
      </c>
      <c r="N969" s="75" t="s">
        <v>3261</v>
      </c>
      <c r="O969" s="75" t="s">
        <v>6135</v>
      </c>
      <c r="P969" s="75">
        <v>0</v>
      </c>
      <c r="Q969" s="75">
        <v>91001</v>
      </c>
      <c r="R969" s="75" t="s">
        <v>544</v>
      </c>
      <c r="S969" s="177">
        <v>42416</v>
      </c>
      <c r="T969" s="182">
        <v>7598</v>
      </c>
      <c r="U969" s="182"/>
      <c r="V969" s="181">
        <v>3262498</v>
      </c>
      <c r="W969" s="181">
        <v>22837486</v>
      </c>
      <c r="X969" s="178">
        <v>44408</v>
      </c>
      <c r="Y969" s="87" t="s">
        <v>7151</v>
      </c>
      <c r="Z969" s="87" t="s">
        <v>7152</v>
      </c>
      <c r="AA969" s="182" t="s">
        <v>8185</v>
      </c>
    </row>
    <row r="970" spans="1:27" ht="15.75" customHeight="1" x14ac:dyDescent="0.2">
      <c r="A970" s="75" t="s">
        <v>3037</v>
      </c>
      <c r="B970" s="75">
        <v>690402009</v>
      </c>
      <c r="C970" s="75" t="s">
        <v>2558</v>
      </c>
      <c r="D970" s="75" t="s">
        <v>3038</v>
      </c>
      <c r="E970" s="75" t="s">
        <v>26</v>
      </c>
      <c r="F970" s="75" t="s">
        <v>568</v>
      </c>
      <c r="G970" s="75" t="s">
        <v>28</v>
      </c>
      <c r="H970" s="75">
        <v>0</v>
      </c>
      <c r="I970" s="75">
        <v>0</v>
      </c>
      <c r="J970" s="75" t="s">
        <v>3039</v>
      </c>
      <c r="K970" s="75" t="s">
        <v>3040</v>
      </c>
      <c r="L970" s="75" t="s">
        <v>5591</v>
      </c>
      <c r="M970" s="75" t="s">
        <v>3042</v>
      </c>
      <c r="N970" s="75" t="s">
        <v>3041</v>
      </c>
      <c r="O970" s="75">
        <v>0</v>
      </c>
      <c r="P970" s="75">
        <v>0</v>
      </c>
      <c r="Q970" s="75">
        <v>91001</v>
      </c>
      <c r="R970" s="75" t="s">
        <v>544</v>
      </c>
      <c r="S970" s="177">
        <v>42422</v>
      </c>
      <c r="T970" s="182">
        <v>7601</v>
      </c>
      <c r="U970" s="182"/>
      <c r="V970" s="181">
        <v>3823647</v>
      </c>
      <c r="W970" s="181">
        <v>23052776</v>
      </c>
      <c r="X970" s="178">
        <v>44408</v>
      </c>
      <c r="Y970" s="87" t="s">
        <v>7151</v>
      </c>
      <c r="Z970" s="87" t="s">
        <v>7152</v>
      </c>
      <c r="AA970" s="182" t="s">
        <v>7386</v>
      </c>
    </row>
    <row r="971" spans="1:27" ht="15.75" customHeight="1" x14ac:dyDescent="0.2">
      <c r="A971" s="75" t="s">
        <v>8244</v>
      </c>
      <c r="B971" s="75">
        <v>691913007</v>
      </c>
      <c r="C971" s="75" t="s">
        <v>2558</v>
      </c>
      <c r="D971" s="75" t="s">
        <v>2575</v>
      </c>
      <c r="E971" s="75" t="s">
        <v>26</v>
      </c>
      <c r="F971" s="75" t="s">
        <v>2576</v>
      </c>
      <c r="G971" s="75" t="s">
        <v>28</v>
      </c>
      <c r="H971" s="75">
        <v>0</v>
      </c>
      <c r="I971" s="75">
        <v>0</v>
      </c>
      <c r="J971" s="75" t="s">
        <v>3344</v>
      </c>
      <c r="K971" s="75" t="s">
        <v>3345</v>
      </c>
      <c r="L971" s="75" t="s">
        <v>48</v>
      </c>
      <c r="M971" s="75" t="s">
        <v>3346</v>
      </c>
      <c r="N971" s="75" t="s">
        <v>5740</v>
      </c>
      <c r="O971" s="75" t="s">
        <v>5741</v>
      </c>
      <c r="P971" s="75">
        <v>0</v>
      </c>
      <c r="Q971" s="75">
        <v>91001</v>
      </c>
      <c r="R971" s="75" t="s">
        <v>2579</v>
      </c>
      <c r="S971" s="177">
        <v>42446</v>
      </c>
      <c r="T971" s="182">
        <v>7603</v>
      </c>
      <c r="U971" s="182"/>
      <c r="V971" s="181">
        <v>4893746</v>
      </c>
      <c r="W971" s="181">
        <v>29504406</v>
      </c>
      <c r="X971" s="178">
        <v>44408</v>
      </c>
      <c r="Y971" s="87" t="s">
        <v>7151</v>
      </c>
      <c r="Z971" s="87" t="s">
        <v>7152</v>
      </c>
      <c r="AA971" s="182" t="s">
        <v>7316</v>
      </c>
    </row>
    <row r="972" spans="1:27" ht="15.75" customHeight="1" x14ac:dyDescent="0.2">
      <c r="A972" s="75" t="s">
        <v>8343</v>
      </c>
      <c r="B972" s="75">
        <v>651131154</v>
      </c>
      <c r="C972" s="75" t="s">
        <v>73</v>
      </c>
      <c r="D972" s="75" t="s">
        <v>616</v>
      </c>
      <c r="E972" s="75" t="s">
        <v>6121</v>
      </c>
      <c r="F972" s="75" t="s">
        <v>617</v>
      </c>
      <c r="G972" s="75" t="s">
        <v>618</v>
      </c>
      <c r="H972" s="75" t="s">
        <v>433</v>
      </c>
      <c r="I972" s="75" t="s">
        <v>619</v>
      </c>
      <c r="J972" s="75" t="s">
        <v>620</v>
      </c>
      <c r="K972" s="75" t="s">
        <v>622</v>
      </c>
      <c r="L972" s="75" t="s">
        <v>5593</v>
      </c>
      <c r="M972" s="75" t="s">
        <v>572</v>
      </c>
      <c r="N972" s="75" t="s">
        <v>623</v>
      </c>
      <c r="O972" s="75" t="s">
        <v>621</v>
      </c>
      <c r="P972" s="75">
        <v>0</v>
      </c>
      <c r="Q972" s="75" t="s">
        <v>375</v>
      </c>
      <c r="R972" s="75" t="s">
        <v>6340</v>
      </c>
      <c r="S972" s="177">
        <v>42472</v>
      </c>
      <c r="T972" s="182">
        <v>7605</v>
      </c>
      <c r="U972" s="182"/>
      <c r="V972" s="181">
        <v>35138952</v>
      </c>
      <c r="W972" s="181">
        <v>207645521</v>
      </c>
      <c r="X972" s="178">
        <v>44408</v>
      </c>
      <c r="Y972" s="87" t="s">
        <v>7151</v>
      </c>
      <c r="Z972" s="87" t="s">
        <v>7152</v>
      </c>
      <c r="AA972" s="182" t="s">
        <v>7170</v>
      </c>
    </row>
    <row r="973" spans="1:27" ht="15.75" customHeight="1" x14ac:dyDescent="0.2">
      <c r="A973" s="75" t="s">
        <v>8419</v>
      </c>
      <c r="B973" s="75" t="s">
        <v>7075</v>
      </c>
      <c r="C973" s="75" t="s">
        <v>49</v>
      </c>
      <c r="D973" s="75" t="s">
        <v>1236</v>
      </c>
      <c r="E973" s="75" t="s">
        <v>7429</v>
      </c>
      <c r="F973" s="75" t="s">
        <v>1237</v>
      </c>
      <c r="G973" s="75" t="s">
        <v>7430</v>
      </c>
      <c r="H973" s="75" t="s">
        <v>509</v>
      </c>
      <c r="I973" s="75" t="s">
        <v>7431</v>
      </c>
      <c r="J973" s="75" t="s">
        <v>1238</v>
      </c>
      <c r="K973" s="75" t="s">
        <v>1239</v>
      </c>
      <c r="L973" s="75" t="s">
        <v>5591</v>
      </c>
      <c r="M973" s="75" t="s">
        <v>1240</v>
      </c>
      <c r="N973" s="75" t="s">
        <v>7054</v>
      </c>
      <c r="O973" s="75" t="s">
        <v>1241</v>
      </c>
      <c r="P973" s="75">
        <v>0</v>
      </c>
      <c r="Q973" s="75" t="s">
        <v>45</v>
      </c>
      <c r="R973" s="75" t="s">
        <v>7033</v>
      </c>
      <c r="S973" s="177">
        <v>42538</v>
      </c>
      <c r="T973" s="182">
        <v>7609</v>
      </c>
      <c r="U973" s="182" t="s">
        <v>8844</v>
      </c>
      <c r="V973" s="181">
        <v>33333540</v>
      </c>
      <c r="W973" s="181">
        <v>224720270</v>
      </c>
      <c r="X973" s="178">
        <v>44408</v>
      </c>
      <c r="Y973" s="87" t="s">
        <v>7151</v>
      </c>
      <c r="Z973" s="87" t="s">
        <v>7152</v>
      </c>
      <c r="AA973" s="182" t="s">
        <v>7186</v>
      </c>
    </row>
    <row r="974" spans="1:27" ht="15.75" customHeight="1" x14ac:dyDescent="0.2">
      <c r="A974" s="75" t="s">
        <v>8652</v>
      </c>
      <c r="B974" s="75">
        <v>651185149</v>
      </c>
      <c r="C974" s="75" t="s">
        <v>73</v>
      </c>
      <c r="D974" s="75" t="s">
        <v>4369</v>
      </c>
      <c r="E974" s="75" t="s">
        <v>6573</v>
      </c>
      <c r="F974" s="75" t="s">
        <v>4370</v>
      </c>
      <c r="G974" s="75" t="s">
        <v>4371</v>
      </c>
      <c r="H974" s="75" t="s">
        <v>4372</v>
      </c>
      <c r="I974" s="75" t="s">
        <v>4373</v>
      </c>
      <c r="J974" s="75" t="s">
        <v>4374</v>
      </c>
      <c r="K974" s="75" t="s">
        <v>6574</v>
      </c>
      <c r="L974" s="75" t="s">
        <v>5588</v>
      </c>
      <c r="M974" s="75" t="s">
        <v>1552</v>
      </c>
      <c r="N974" s="75" t="s">
        <v>6575</v>
      </c>
      <c r="O974" s="75" t="s">
        <v>6576</v>
      </c>
      <c r="P974" s="75">
        <v>0</v>
      </c>
      <c r="Q974" s="75" t="s">
        <v>580</v>
      </c>
      <c r="R974" s="75" t="s">
        <v>6214</v>
      </c>
      <c r="S974" s="177">
        <v>42599</v>
      </c>
      <c r="T974" s="182">
        <v>7614</v>
      </c>
      <c r="U974" s="182"/>
      <c r="V974" s="181">
        <v>23208928</v>
      </c>
      <c r="W974" s="181">
        <v>159620646</v>
      </c>
      <c r="X974" s="178">
        <v>44408</v>
      </c>
      <c r="Y974" s="87" t="s">
        <v>7151</v>
      </c>
      <c r="Z974" s="87" t="s">
        <v>7152</v>
      </c>
      <c r="AA974" s="182" t="s">
        <v>7178</v>
      </c>
    </row>
    <row r="975" spans="1:27" ht="15.75" customHeight="1" x14ac:dyDescent="0.2">
      <c r="A975" s="75" t="s">
        <v>8652</v>
      </c>
      <c r="B975" s="75">
        <v>651185149</v>
      </c>
      <c r="C975" s="75" t="s">
        <v>73</v>
      </c>
      <c r="D975" s="75" t="s">
        <v>4369</v>
      </c>
      <c r="E975" s="75" t="s">
        <v>6573</v>
      </c>
      <c r="F975" s="75" t="s">
        <v>4370</v>
      </c>
      <c r="G975" s="75" t="s">
        <v>4371</v>
      </c>
      <c r="H975" s="75" t="s">
        <v>4372</v>
      </c>
      <c r="I975" s="75" t="s">
        <v>4373</v>
      </c>
      <c r="J975" s="75" t="s">
        <v>4374</v>
      </c>
      <c r="K975" s="75" t="s">
        <v>6574</v>
      </c>
      <c r="L975" s="75" t="s">
        <v>5588</v>
      </c>
      <c r="M975" s="75" t="s">
        <v>1552</v>
      </c>
      <c r="N975" s="75" t="s">
        <v>6575</v>
      </c>
      <c r="O975" s="75" t="s">
        <v>6576</v>
      </c>
      <c r="P975" s="75">
        <v>0</v>
      </c>
      <c r="Q975" s="75" t="s">
        <v>580</v>
      </c>
      <c r="R975" s="75" t="s">
        <v>6214</v>
      </c>
      <c r="S975" s="177">
        <v>42599</v>
      </c>
      <c r="T975" s="182">
        <v>7614</v>
      </c>
      <c r="U975" s="182"/>
      <c r="V975" s="181">
        <v>8844120</v>
      </c>
      <c r="W975" s="181">
        <v>8844120</v>
      </c>
      <c r="X975" s="178">
        <v>44408</v>
      </c>
      <c r="Y975" s="87" t="s">
        <v>7151</v>
      </c>
      <c r="Z975" s="87" t="s">
        <v>7152</v>
      </c>
      <c r="AA975" s="182" t="s">
        <v>7185</v>
      </c>
    </row>
    <row r="976" spans="1:27" ht="15.75" customHeight="1" x14ac:dyDescent="0.2">
      <c r="A976" s="75" t="s">
        <v>8652</v>
      </c>
      <c r="B976" s="75">
        <v>651185149</v>
      </c>
      <c r="C976" s="75" t="s">
        <v>73</v>
      </c>
      <c r="D976" s="75" t="s">
        <v>4369</v>
      </c>
      <c r="E976" s="75" t="s">
        <v>6573</v>
      </c>
      <c r="F976" s="75" t="s">
        <v>4370</v>
      </c>
      <c r="G976" s="75" t="s">
        <v>4371</v>
      </c>
      <c r="H976" s="75" t="s">
        <v>4372</v>
      </c>
      <c r="I976" s="75" t="s">
        <v>4373</v>
      </c>
      <c r="J976" s="75" t="s">
        <v>4374</v>
      </c>
      <c r="K976" s="75" t="s">
        <v>6574</v>
      </c>
      <c r="L976" s="75" t="s">
        <v>5588</v>
      </c>
      <c r="M976" s="75" t="s">
        <v>1552</v>
      </c>
      <c r="N976" s="75" t="s">
        <v>6575</v>
      </c>
      <c r="O976" s="75" t="s">
        <v>6576</v>
      </c>
      <c r="P976" s="75">
        <v>0</v>
      </c>
      <c r="Q976" s="75" t="s">
        <v>580</v>
      </c>
      <c r="R976" s="75" t="s">
        <v>6214</v>
      </c>
      <c r="S976" s="177">
        <v>42599</v>
      </c>
      <c r="T976" s="182">
        <v>7614</v>
      </c>
      <c r="U976" s="182"/>
      <c r="V976" s="181">
        <v>13743424</v>
      </c>
      <c r="W976" s="181">
        <v>148336219</v>
      </c>
      <c r="X976" s="178">
        <v>44408</v>
      </c>
      <c r="Y976" s="87" t="s">
        <v>7151</v>
      </c>
      <c r="Z976" s="87" t="s">
        <v>7152</v>
      </c>
      <c r="AA976" s="182" t="s">
        <v>7194</v>
      </c>
    </row>
    <row r="977" spans="1:27" ht="15.75" customHeight="1" x14ac:dyDescent="0.2">
      <c r="A977" s="75" t="s">
        <v>8652</v>
      </c>
      <c r="B977" s="75">
        <v>651185149</v>
      </c>
      <c r="C977" s="75" t="s">
        <v>73</v>
      </c>
      <c r="D977" s="75" t="s">
        <v>4369</v>
      </c>
      <c r="E977" s="75" t="s">
        <v>6573</v>
      </c>
      <c r="F977" s="75" t="s">
        <v>4370</v>
      </c>
      <c r="G977" s="75" t="s">
        <v>4371</v>
      </c>
      <c r="H977" s="75" t="s">
        <v>4372</v>
      </c>
      <c r="I977" s="75" t="s">
        <v>4373</v>
      </c>
      <c r="J977" s="75" t="s">
        <v>4374</v>
      </c>
      <c r="K977" s="75" t="s">
        <v>6574</v>
      </c>
      <c r="L977" s="75" t="s">
        <v>5588</v>
      </c>
      <c r="M977" s="75" t="s">
        <v>1552</v>
      </c>
      <c r="N977" s="75" t="s">
        <v>6575</v>
      </c>
      <c r="O977" s="75" t="s">
        <v>6576</v>
      </c>
      <c r="P977" s="75">
        <v>0</v>
      </c>
      <c r="Q977" s="75" t="s">
        <v>580</v>
      </c>
      <c r="R977" s="75" t="s">
        <v>6214</v>
      </c>
      <c r="S977" s="177">
        <v>42599</v>
      </c>
      <c r="T977" s="182">
        <v>7614</v>
      </c>
      <c r="U977" s="182"/>
      <c r="V977" s="181">
        <v>79361434</v>
      </c>
      <c r="W977" s="181">
        <v>449439068</v>
      </c>
      <c r="X977" s="178">
        <v>44408</v>
      </c>
      <c r="Y977" s="87" t="s">
        <v>7151</v>
      </c>
      <c r="Z977" s="87" t="s">
        <v>7152</v>
      </c>
      <c r="AA977" s="182" t="s">
        <v>7197</v>
      </c>
    </row>
    <row r="978" spans="1:27" ht="15.75" customHeight="1" x14ac:dyDescent="0.2">
      <c r="A978" s="75" t="s">
        <v>8652</v>
      </c>
      <c r="B978" s="75">
        <v>651185149</v>
      </c>
      <c r="C978" s="75" t="s">
        <v>73</v>
      </c>
      <c r="D978" s="75" t="s">
        <v>4369</v>
      </c>
      <c r="E978" s="75" t="s">
        <v>6573</v>
      </c>
      <c r="F978" s="75" t="s">
        <v>4370</v>
      </c>
      <c r="G978" s="75" t="s">
        <v>4371</v>
      </c>
      <c r="H978" s="75" t="s">
        <v>4372</v>
      </c>
      <c r="I978" s="75" t="s">
        <v>4373</v>
      </c>
      <c r="J978" s="75" t="s">
        <v>4374</v>
      </c>
      <c r="K978" s="75" t="s">
        <v>6574</v>
      </c>
      <c r="L978" s="75" t="s">
        <v>5588</v>
      </c>
      <c r="M978" s="75" t="s">
        <v>1552</v>
      </c>
      <c r="N978" s="75" t="s">
        <v>6575</v>
      </c>
      <c r="O978" s="75" t="s">
        <v>6576</v>
      </c>
      <c r="P978" s="75">
        <v>0</v>
      </c>
      <c r="Q978" s="75" t="s">
        <v>580</v>
      </c>
      <c r="R978" s="75" t="s">
        <v>6214</v>
      </c>
      <c r="S978" s="177">
        <v>42599</v>
      </c>
      <c r="T978" s="182">
        <v>7614</v>
      </c>
      <c r="U978" s="182"/>
      <c r="V978" s="181">
        <v>12884460</v>
      </c>
      <c r="W978" s="181">
        <v>139124494</v>
      </c>
      <c r="X978" s="178">
        <v>44408</v>
      </c>
      <c r="Y978" s="87" t="s">
        <v>7151</v>
      </c>
      <c r="Z978" s="87" t="s">
        <v>7152</v>
      </c>
      <c r="AA978" s="182" t="s">
        <v>7287</v>
      </c>
    </row>
    <row r="979" spans="1:27" ht="15.75" customHeight="1" x14ac:dyDescent="0.2">
      <c r="A979" s="75" t="s">
        <v>8652</v>
      </c>
      <c r="B979" s="75">
        <v>651185149</v>
      </c>
      <c r="C979" s="75" t="s">
        <v>73</v>
      </c>
      <c r="D979" s="75" t="s">
        <v>4369</v>
      </c>
      <c r="E979" s="75" t="s">
        <v>6573</v>
      </c>
      <c r="F979" s="75" t="s">
        <v>4370</v>
      </c>
      <c r="G979" s="75" t="s">
        <v>4371</v>
      </c>
      <c r="H979" s="75" t="s">
        <v>4372</v>
      </c>
      <c r="I979" s="75" t="s">
        <v>4373</v>
      </c>
      <c r="J979" s="75" t="s">
        <v>4374</v>
      </c>
      <c r="K979" s="75" t="s">
        <v>6574</v>
      </c>
      <c r="L979" s="75" t="s">
        <v>5588</v>
      </c>
      <c r="M979" s="75" t="s">
        <v>1552</v>
      </c>
      <c r="N979" s="75" t="s">
        <v>6575</v>
      </c>
      <c r="O979" s="75" t="s">
        <v>6576</v>
      </c>
      <c r="P979" s="75">
        <v>0</v>
      </c>
      <c r="Q979" s="75" t="s">
        <v>580</v>
      </c>
      <c r="R979" s="75" t="s">
        <v>6214</v>
      </c>
      <c r="S979" s="177">
        <v>42599</v>
      </c>
      <c r="T979" s="182">
        <v>7614</v>
      </c>
      <c r="U979" s="182"/>
      <c r="V979" s="181">
        <v>11055150</v>
      </c>
      <c r="W979" s="181">
        <v>11055150</v>
      </c>
      <c r="X979" s="178">
        <v>44408</v>
      </c>
      <c r="Y979" s="87" t="s">
        <v>7151</v>
      </c>
      <c r="Z979" s="87" t="s">
        <v>7152</v>
      </c>
      <c r="AA979" s="182" t="s">
        <v>7328</v>
      </c>
    </row>
    <row r="980" spans="1:27" ht="15.75" customHeight="1" x14ac:dyDescent="0.2">
      <c r="A980" s="75" t="s">
        <v>2755</v>
      </c>
      <c r="B980" s="75" t="s">
        <v>7101</v>
      </c>
      <c r="C980" s="75" t="s">
        <v>2558</v>
      </c>
      <c r="D980" s="75" t="s">
        <v>2575</v>
      </c>
      <c r="E980" s="75" t="s">
        <v>26</v>
      </c>
      <c r="F980" s="75" t="s">
        <v>2576</v>
      </c>
      <c r="G980" s="75" t="s">
        <v>28</v>
      </c>
      <c r="H980" s="75">
        <v>0</v>
      </c>
      <c r="I980" s="75">
        <v>0</v>
      </c>
      <c r="J980" s="75" t="s">
        <v>2756</v>
      </c>
      <c r="K980" s="75" t="s">
        <v>2757</v>
      </c>
      <c r="L980" s="75" t="s">
        <v>48</v>
      </c>
      <c r="M980" s="75" t="s">
        <v>2758</v>
      </c>
      <c r="N980" s="75">
        <v>0</v>
      </c>
      <c r="O980" s="75" t="s">
        <v>2759</v>
      </c>
      <c r="P980" s="75">
        <v>0</v>
      </c>
      <c r="Q980" s="75">
        <v>91001</v>
      </c>
      <c r="R980" s="75" t="s">
        <v>2579</v>
      </c>
      <c r="S980" s="177">
        <v>42615</v>
      </c>
      <c r="T980" s="182">
        <v>7615</v>
      </c>
      <c r="U980" s="182" t="s">
        <v>7909</v>
      </c>
      <c r="V980" s="181">
        <v>4893746</v>
      </c>
      <c r="W980" s="181">
        <v>34256222</v>
      </c>
      <c r="X980" s="178">
        <v>44408</v>
      </c>
      <c r="Y980" s="87" t="s">
        <v>7151</v>
      </c>
      <c r="Z980" s="87" t="s">
        <v>7152</v>
      </c>
      <c r="AA980" s="182" t="s">
        <v>7359</v>
      </c>
    </row>
    <row r="981" spans="1:27" ht="15.75" customHeight="1" x14ac:dyDescent="0.2">
      <c r="A981" s="75" t="s">
        <v>8511</v>
      </c>
      <c r="B981" s="75">
        <v>732384006</v>
      </c>
      <c r="C981" s="75" t="s">
        <v>1410</v>
      </c>
      <c r="D981" s="75" t="s">
        <v>2027</v>
      </c>
      <c r="E981" s="75" t="s">
        <v>6865</v>
      </c>
      <c r="F981" s="75" t="s">
        <v>2028</v>
      </c>
      <c r="G981" s="75" t="s">
        <v>6866</v>
      </c>
      <c r="H981" s="75" t="s">
        <v>6867</v>
      </c>
      <c r="I981" s="75" t="s">
        <v>6868</v>
      </c>
      <c r="J981" s="75" t="s">
        <v>2030</v>
      </c>
      <c r="K981" s="75" t="s">
        <v>2031</v>
      </c>
      <c r="L981" s="75" t="s">
        <v>47</v>
      </c>
      <c r="M981" s="75" t="s">
        <v>2032</v>
      </c>
      <c r="N981" s="75" t="s">
        <v>6838</v>
      </c>
      <c r="O981" s="75" t="s">
        <v>6839</v>
      </c>
      <c r="P981" s="75">
        <v>0</v>
      </c>
      <c r="Q981" s="75" t="s">
        <v>580</v>
      </c>
      <c r="R981" s="75" t="s">
        <v>6873</v>
      </c>
      <c r="S981" s="177">
        <v>42688</v>
      </c>
      <c r="T981" s="182">
        <v>7620</v>
      </c>
      <c r="U981" s="182" t="s">
        <v>7963</v>
      </c>
      <c r="V981" s="181">
        <v>61632630</v>
      </c>
      <c r="W981" s="181">
        <v>442383112</v>
      </c>
      <c r="X981" s="178">
        <v>44408</v>
      </c>
      <c r="Y981" s="87" t="s">
        <v>7151</v>
      </c>
      <c r="Z981" s="87" t="s">
        <v>7152</v>
      </c>
      <c r="AA981" s="182" t="s">
        <v>8191</v>
      </c>
    </row>
    <row r="982" spans="1:27" ht="15.75" customHeight="1" x14ac:dyDescent="0.2">
      <c r="A982" s="75" t="s">
        <v>8666</v>
      </c>
      <c r="B982" s="75" t="s">
        <v>7133</v>
      </c>
      <c r="C982" s="75" t="s">
        <v>73</v>
      </c>
      <c r="D982" s="75" t="s">
        <v>4487</v>
      </c>
      <c r="E982" s="75" t="s">
        <v>6353</v>
      </c>
      <c r="F982" s="75" t="s">
        <v>4488</v>
      </c>
      <c r="G982" s="75" t="s">
        <v>4489</v>
      </c>
      <c r="H982" s="75" t="s">
        <v>1861</v>
      </c>
      <c r="I982" s="75" t="s">
        <v>6453</v>
      </c>
      <c r="J982" s="75" t="s">
        <v>4490</v>
      </c>
      <c r="K982" s="75" t="s">
        <v>4491</v>
      </c>
      <c r="L982" s="75" t="s">
        <v>313</v>
      </c>
      <c r="M982" s="75" t="s">
        <v>4492</v>
      </c>
      <c r="N982" s="75" t="s">
        <v>4493</v>
      </c>
      <c r="O982" s="75" t="s">
        <v>6354</v>
      </c>
      <c r="P982" s="75">
        <v>0</v>
      </c>
      <c r="Q982" s="75" t="s">
        <v>580</v>
      </c>
      <c r="R982" s="75" t="s">
        <v>6355</v>
      </c>
      <c r="S982" s="177">
        <v>42762</v>
      </c>
      <c r="T982" s="182">
        <v>7626</v>
      </c>
      <c r="U982" s="182" t="s">
        <v>8847</v>
      </c>
      <c r="V982" s="181">
        <v>58239636</v>
      </c>
      <c r="W982" s="181">
        <v>276918603</v>
      </c>
      <c r="X982" s="178">
        <v>44408</v>
      </c>
      <c r="Y982" s="87" t="s">
        <v>7151</v>
      </c>
      <c r="Z982" s="87" t="s">
        <v>7152</v>
      </c>
      <c r="AA982" s="182" t="s">
        <v>173</v>
      </c>
    </row>
    <row r="983" spans="1:27" ht="15.75" customHeight="1" x14ac:dyDescent="0.2">
      <c r="A983" s="75" t="s">
        <v>8374</v>
      </c>
      <c r="B983" s="75" t="s">
        <v>7073</v>
      </c>
      <c r="C983" s="75" t="s">
        <v>862</v>
      </c>
      <c r="D983" s="75" t="s">
        <v>863</v>
      </c>
      <c r="E983" s="75" t="s">
        <v>6959</v>
      </c>
      <c r="F983" s="75" t="s">
        <v>864</v>
      </c>
      <c r="G983" s="75" t="s">
        <v>6960</v>
      </c>
      <c r="H983" s="75" t="s">
        <v>865</v>
      </c>
      <c r="I983" s="75" t="s">
        <v>6961</v>
      </c>
      <c r="J983" s="75" t="s">
        <v>6962</v>
      </c>
      <c r="K983" s="75" t="s">
        <v>867</v>
      </c>
      <c r="L983" s="75" t="s">
        <v>5593</v>
      </c>
      <c r="M983" s="75" t="s">
        <v>869</v>
      </c>
      <c r="N983" s="75" t="s">
        <v>868</v>
      </c>
      <c r="O983" s="75" t="s">
        <v>866</v>
      </c>
      <c r="P983" s="75">
        <v>0</v>
      </c>
      <c r="Q983" s="75">
        <v>93401</v>
      </c>
      <c r="R983" s="75" t="s">
        <v>6975</v>
      </c>
      <c r="S983" s="177">
        <v>43014</v>
      </c>
      <c r="T983" s="182">
        <v>7638</v>
      </c>
      <c r="U983" s="182" t="s">
        <v>7909</v>
      </c>
      <c r="V983" s="181">
        <v>17929600</v>
      </c>
      <c r="W983" s="181">
        <v>110550320</v>
      </c>
      <c r="X983" s="178">
        <v>44408</v>
      </c>
      <c r="Y983" s="87" t="s">
        <v>7151</v>
      </c>
      <c r="Z983" s="87" t="s">
        <v>7152</v>
      </c>
      <c r="AA983" s="182" t="s">
        <v>7261</v>
      </c>
    </row>
    <row r="984" spans="1:27" ht="15.75" customHeight="1" x14ac:dyDescent="0.2">
      <c r="A984" s="75" t="s">
        <v>5075</v>
      </c>
      <c r="B984" s="75">
        <v>651519810</v>
      </c>
      <c r="C984" s="75" t="s">
        <v>362</v>
      </c>
      <c r="D984" s="75" t="s">
        <v>5076</v>
      </c>
      <c r="E984" s="75" t="s">
        <v>5077</v>
      </c>
      <c r="F984" s="75" t="s">
        <v>5545</v>
      </c>
      <c r="G984" s="75" t="s">
        <v>5078</v>
      </c>
      <c r="H984" s="75" t="s">
        <v>5079</v>
      </c>
      <c r="I984" s="75" t="s">
        <v>5080</v>
      </c>
      <c r="J984" s="75" t="s">
        <v>5081</v>
      </c>
      <c r="K984" s="75" t="s">
        <v>5082</v>
      </c>
      <c r="L984" s="75" t="s">
        <v>313</v>
      </c>
      <c r="M984" s="75" t="s">
        <v>5083</v>
      </c>
      <c r="N984" s="75">
        <v>0</v>
      </c>
      <c r="O984" s="75">
        <v>0</v>
      </c>
      <c r="P984" s="75">
        <v>0</v>
      </c>
      <c r="Q984" s="75" t="s">
        <v>633</v>
      </c>
      <c r="R984" s="75" t="s">
        <v>6261</v>
      </c>
      <c r="S984" s="177">
        <v>43165</v>
      </c>
      <c r="T984" s="182">
        <v>7644</v>
      </c>
      <c r="U984" s="182" t="s">
        <v>7963</v>
      </c>
      <c r="V984" s="181">
        <v>9292498</v>
      </c>
      <c r="W984" s="181">
        <v>87366112</v>
      </c>
      <c r="X984" s="178">
        <v>44408</v>
      </c>
      <c r="Y984" s="87" t="s">
        <v>7151</v>
      </c>
      <c r="Z984" s="87" t="s">
        <v>7152</v>
      </c>
      <c r="AA984" s="182" t="s">
        <v>7178</v>
      </c>
    </row>
    <row r="985" spans="1:27" ht="15.75" customHeight="1" x14ac:dyDescent="0.2">
      <c r="A985" s="75" t="s">
        <v>5075</v>
      </c>
      <c r="B985" s="75">
        <v>651519810</v>
      </c>
      <c r="C985" s="75" t="s">
        <v>362</v>
      </c>
      <c r="D985" s="75" t="s">
        <v>5076</v>
      </c>
      <c r="E985" s="75" t="s">
        <v>5077</v>
      </c>
      <c r="F985" s="75" t="s">
        <v>5545</v>
      </c>
      <c r="G985" s="75" t="s">
        <v>5078</v>
      </c>
      <c r="H985" s="75" t="s">
        <v>5079</v>
      </c>
      <c r="I985" s="75" t="s">
        <v>5080</v>
      </c>
      <c r="J985" s="75" t="s">
        <v>5081</v>
      </c>
      <c r="K985" s="75" t="s">
        <v>5082</v>
      </c>
      <c r="L985" s="75" t="s">
        <v>313</v>
      </c>
      <c r="M985" s="75" t="s">
        <v>5083</v>
      </c>
      <c r="N985" s="75">
        <v>0</v>
      </c>
      <c r="O985" s="75">
        <v>0</v>
      </c>
      <c r="P985" s="75">
        <v>0</v>
      </c>
      <c r="Q985" s="75" t="s">
        <v>633</v>
      </c>
      <c r="R985" s="75" t="s">
        <v>6261</v>
      </c>
      <c r="S985" s="177">
        <v>43165</v>
      </c>
      <c r="T985" s="182">
        <v>7644</v>
      </c>
      <c r="U985" s="182" t="s">
        <v>7963</v>
      </c>
      <c r="V985" s="181">
        <v>23839599</v>
      </c>
      <c r="W985" s="181">
        <v>101003505</v>
      </c>
      <c r="X985" s="178">
        <v>44408</v>
      </c>
      <c r="Y985" s="87" t="s">
        <v>7151</v>
      </c>
      <c r="Z985" s="87" t="s">
        <v>7152</v>
      </c>
      <c r="AA985" s="182" t="s">
        <v>149</v>
      </c>
    </row>
    <row r="986" spans="1:27" ht="15.75" customHeight="1" x14ac:dyDescent="0.2">
      <c r="A986" s="75" t="s">
        <v>5075</v>
      </c>
      <c r="B986" s="75">
        <v>651519810</v>
      </c>
      <c r="C986" s="75" t="s">
        <v>362</v>
      </c>
      <c r="D986" s="75" t="s">
        <v>5076</v>
      </c>
      <c r="E986" s="75" t="s">
        <v>5077</v>
      </c>
      <c r="F986" s="75" t="s">
        <v>5545</v>
      </c>
      <c r="G986" s="75" t="s">
        <v>5078</v>
      </c>
      <c r="H986" s="75" t="s">
        <v>5079</v>
      </c>
      <c r="I986" s="75" t="s">
        <v>5080</v>
      </c>
      <c r="J986" s="75" t="s">
        <v>5081</v>
      </c>
      <c r="K986" s="75" t="s">
        <v>5082</v>
      </c>
      <c r="L986" s="75" t="s">
        <v>313</v>
      </c>
      <c r="M986" s="75" t="s">
        <v>5083</v>
      </c>
      <c r="N986" s="75">
        <v>0</v>
      </c>
      <c r="O986" s="75">
        <v>0</v>
      </c>
      <c r="P986" s="75">
        <v>0</v>
      </c>
      <c r="Q986" s="75" t="s">
        <v>633</v>
      </c>
      <c r="R986" s="75" t="s">
        <v>6261</v>
      </c>
      <c r="S986" s="177">
        <v>43165</v>
      </c>
      <c r="T986" s="182">
        <v>7644</v>
      </c>
      <c r="U986" s="182" t="s">
        <v>7963</v>
      </c>
      <c r="V986" s="181">
        <v>36419184</v>
      </c>
      <c r="W986" s="181">
        <v>208697453</v>
      </c>
      <c r="X986" s="178">
        <v>44408</v>
      </c>
      <c r="Y986" s="87" t="s">
        <v>7151</v>
      </c>
      <c r="Z986" s="87" t="s">
        <v>7152</v>
      </c>
      <c r="AA986" s="182" t="s">
        <v>7343</v>
      </c>
    </row>
    <row r="987" spans="1:27" ht="15.75" customHeight="1" x14ac:dyDescent="0.2">
      <c r="A987" s="75" t="s">
        <v>5075</v>
      </c>
      <c r="B987" s="75">
        <v>651519810</v>
      </c>
      <c r="C987" s="75" t="s">
        <v>362</v>
      </c>
      <c r="D987" s="75" t="s">
        <v>5076</v>
      </c>
      <c r="E987" s="75" t="s">
        <v>5077</v>
      </c>
      <c r="F987" s="75" t="s">
        <v>5545</v>
      </c>
      <c r="G987" s="75" t="s">
        <v>5078</v>
      </c>
      <c r="H987" s="75" t="s">
        <v>5079</v>
      </c>
      <c r="I987" s="75" t="s">
        <v>5080</v>
      </c>
      <c r="J987" s="75" t="s">
        <v>5081</v>
      </c>
      <c r="K987" s="75" t="s">
        <v>5082</v>
      </c>
      <c r="L987" s="75" t="s">
        <v>313</v>
      </c>
      <c r="M987" s="75" t="s">
        <v>5083</v>
      </c>
      <c r="N987" s="75">
        <v>0</v>
      </c>
      <c r="O987" s="75">
        <v>0</v>
      </c>
      <c r="P987" s="75">
        <v>0</v>
      </c>
      <c r="Q987" s="75" t="s">
        <v>633</v>
      </c>
      <c r="R987" s="75" t="s">
        <v>6261</v>
      </c>
      <c r="S987" s="177">
        <v>43165</v>
      </c>
      <c r="T987" s="182">
        <v>7644</v>
      </c>
      <c r="U987" s="182" t="s">
        <v>7963</v>
      </c>
      <c r="V987" s="181">
        <v>18844991</v>
      </c>
      <c r="W987" s="181">
        <v>101839495</v>
      </c>
      <c r="X987" s="178">
        <v>44408</v>
      </c>
      <c r="Y987" s="87" t="s">
        <v>7151</v>
      </c>
      <c r="Z987" s="87" t="s">
        <v>7152</v>
      </c>
      <c r="AA987" s="182" t="s">
        <v>7207</v>
      </c>
    </row>
    <row r="988" spans="1:27" ht="15.75" customHeight="1" x14ac:dyDescent="0.2">
      <c r="A988" s="75" t="s">
        <v>8564</v>
      </c>
      <c r="B988" s="75">
        <v>651539161</v>
      </c>
      <c r="C988" s="75" t="s">
        <v>1422</v>
      </c>
      <c r="D988" s="75" t="s">
        <v>5569</v>
      </c>
      <c r="E988" s="75" t="s">
        <v>6374</v>
      </c>
      <c r="F988" s="75" t="s">
        <v>2442</v>
      </c>
      <c r="G988" s="75" t="s">
        <v>6375</v>
      </c>
      <c r="H988" s="75" t="s">
        <v>2443</v>
      </c>
      <c r="I988" s="75" t="s">
        <v>2444</v>
      </c>
      <c r="J988" s="75" t="s">
        <v>6376</v>
      </c>
      <c r="K988" s="75" t="s">
        <v>5897</v>
      </c>
      <c r="L988" s="75" t="s">
        <v>565</v>
      </c>
      <c r="M988" s="75" t="s">
        <v>415</v>
      </c>
      <c r="N988" s="75" t="s">
        <v>5896</v>
      </c>
      <c r="O988" s="75" t="s">
        <v>5898</v>
      </c>
      <c r="P988" s="75">
        <v>0</v>
      </c>
      <c r="Q988" s="75" t="s">
        <v>1434</v>
      </c>
      <c r="R988" s="75" t="s">
        <v>6385</v>
      </c>
      <c r="S988" s="177">
        <v>43180</v>
      </c>
      <c r="T988" s="182">
        <v>7645</v>
      </c>
      <c r="U988" s="182"/>
      <c r="V988" s="181">
        <v>102999897</v>
      </c>
      <c r="W988" s="181">
        <v>757952901</v>
      </c>
      <c r="X988" s="178">
        <v>44408</v>
      </c>
      <c r="Y988" s="87" t="s">
        <v>7151</v>
      </c>
      <c r="Z988" s="87" t="s">
        <v>7152</v>
      </c>
      <c r="AA988" s="182" t="s">
        <v>7171</v>
      </c>
    </row>
    <row r="989" spans="1:27" ht="15.75" customHeight="1" x14ac:dyDescent="0.2">
      <c r="A989" s="75" t="s">
        <v>8564</v>
      </c>
      <c r="B989" s="75">
        <v>651539161</v>
      </c>
      <c r="C989" s="75" t="s">
        <v>1422</v>
      </c>
      <c r="D989" s="75" t="s">
        <v>5569</v>
      </c>
      <c r="E989" s="75" t="s">
        <v>6374</v>
      </c>
      <c r="F989" s="75" t="s">
        <v>2442</v>
      </c>
      <c r="G989" s="75" t="s">
        <v>6375</v>
      </c>
      <c r="H989" s="75" t="s">
        <v>2443</v>
      </c>
      <c r="I989" s="75" t="s">
        <v>2444</v>
      </c>
      <c r="J989" s="75" t="s">
        <v>6376</v>
      </c>
      <c r="K989" s="75" t="s">
        <v>5897</v>
      </c>
      <c r="L989" s="75" t="s">
        <v>565</v>
      </c>
      <c r="M989" s="75" t="s">
        <v>415</v>
      </c>
      <c r="N989" s="75" t="s">
        <v>5896</v>
      </c>
      <c r="O989" s="75" t="s">
        <v>5898</v>
      </c>
      <c r="P989" s="75">
        <v>0</v>
      </c>
      <c r="Q989" s="75" t="s">
        <v>1434</v>
      </c>
      <c r="R989" s="75" t="s">
        <v>6385</v>
      </c>
      <c r="S989" s="177">
        <v>43180</v>
      </c>
      <c r="T989" s="182">
        <v>7645</v>
      </c>
      <c r="U989" s="182"/>
      <c r="V989" s="181">
        <v>18277848</v>
      </c>
      <c r="W989" s="181">
        <v>18277848</v>
      </c>
      <c r="X989" s="178">
        <v>44408</v>
      </c>
      <c r="Y989" s="87" t="s">
        <v>7151</v>
      </c>
      <c r="Z989" s="87" t="s">
        <v>7152</v>
      </c>
      <c r="AA989" s="182" t="s">
        <v>7222</v>
      </c>
    </row>
    <row r="990" spans="1:27" ht="15.75" customHeight="1" x14ac:dyDescent="0.2">
      <c r="A990" s="75" t="s">
        <v>8564</v>
      </c>
      <c r="B990" s="75">
        <v>651539161</v>
      </c>
      <c r="C990" s="75" t="s">
        <v>1422</v>
      </c>
      <c r="D990" s="75" t="s">
        <v>5569</v>
      </c>
      <c r="E990" s="75" t="s">
        <v>6374</v>
      </c>
      <c r="F990" s="75" t="s">
        <v>2442</v>
      </c>
      <c r="G990" s="75" t="s">
        <v>6375</v>
      </c>
      <c r="H990" s="75" t="s">
        <v>2443</v>
      </c>
      <c r="I990" s="75" t="s">
        <v>2444</v>
      </c>
      <c r="J990" s="75" t="s">
        <v>6376</v>
      </c>
      <c r="K990" s="75" t="s">
        <v>5897</v>
      </c>
      <c r="L990" s="75" t="s">
        <v>565</v>
      </c>
      <c r="M990" s="75" t="s">
        <v>415</v>
      </c>
      <c r="N990" s="75" t="s">
        <v>5896</v>
      </c>
      <c r="O990" s="75" t="s">
        <v>5898</v>
      </c>
      <c r="P990" s="75">
        <v>0</v>
      </c>
      <c r="Q990" s="75" t="s">
        <v>1434</v>
      </c>
      <c r="R990" s="75" t="s">
        <v>6385</v>
      </c>
      <c r="S990" s="177">
        <v>43180</v>
      </c>
      <c r="T990" s="182">
        <v>7645</v>
      </c>
      <c r="U990" s="182"/>
      <c r="V990" s="181">
        <v>55877130</v>
      </c>
      <c r="W990" s="181">
        <v>292029763</v>
      </c>
      <c r="X990" s="178">
        <v>44408</v>
      </c>
      <c r="Y990" s="87" t="s">
        <v>7151</v>
      </c>
      <c r="Z990" s="87" t="s">
        <v>7152</v>
      </c>
      <c r="AA990" s="182" t="s">
        <v>7223</v>
      </c>
    </row>
    <row r="991" spans="1:27" ht="15.75" customHeight="1" x14ac:dyDescent="0.2">
      <c r="A991" s="75" t="s">
        <v>8564</v>
      </c>
      <c r="B991" s="75">
        <v>651539161</v>
      </c>
      <c r="C991" s="75" t="s">
        <v>1422</v>
      </c>
      <c r="D991" s="75" t="s">
        <v>5569</v>
      </c>
      <c r="E991" s="75" t="s">
        <v>6374</v>
      </c>
      <c r="F991" s="75" t="s">
        <v>2442</v>
      </c>
      <c r="G991" s="75" t="s">
        <v>6375</v>
      </c>
      <c r="H991" s="75" t="s">
        <v>2443</v>
      </c>
      <c r="I991" s="75" t="s">
        <v>2444</v>
      </c>
      <c r="J991" s="75" t="s">
        <v>6376</v>
      </c>
      <c r="K991" s="75" t="s">
        <v>5897</v>
      </c>
      <c r="L991" s="75" t="s">
        <v>565</v>
      </c>
      <c r="M991" s="75" t="s">
        <v>415</v>
      </c>
      <c r="N991" s="75" t="s">
        <v>5896</v>
      </c>
      <c r="O991" s="75" t="s">
        <v>5898</v>
      </c>
      <c r="P991" s="75">
        <v>0</v>
      </c>
      <c r="Q991" s="75" t="s">
        <v>1434</v>
      </c>
      <c r="R991" s="75" t="s">
        <v>6385</v>
      </c>
      <c r="S991" s="177">
        <v>43180</v>
      </c>
      <c r="T991" s="182">
        <v>7645</v>
      </c>
      <c r="U991" s="182"/>
      <c r="V991" s="181">
        <v>16033200</v>
      </c>
      <c r="W991" s="181">
        <v>116887200</v>
      </c>
      <c r="X991" s="178">
        <v>44408</v>
      </c>
      <c r="Y991" s="87" t="s">
        <v>7151</v>
      </c>
      <c r="Z991" s="87" t="s">
        <v>7152</v>
      </c>
      <c r="AA991" s="182" t="s">
        <v>7228</v>
      </c>
    </row>
    <row r="992" spans="1:27" ht="15.75" customHeight="1" x14ac:dyDescent="0.2">
      <c r="A992" s="75" t="s">
        <v>8564</v>
      </c>
      <c r="B992" s="75">
        <v>651539161</v>
      </c>
      <c r="C992" s="75" t="s">
        <v>1422</v>
      </c>
      <c r="D992" s="75" t="s">
        <v>5569</v>
      </c>
      <c r="E992" s="75" t="s">
        <v>6374</v>
      </c>
      <c r="F992" s="75" t="s">
        <v>2442</v>
      </c>
      <c r="G992" s="75" t="s">
        <v>6375</v>
      </c>
      <c r="H992" s="75" t="s">
        <v>2443</v>
      </c>
      <c r="I992" s="75" t="s">
        <v>2444</v>
      </c>
      <c r="J992" s="75" t="s">
        <v>6376</v>
      </c>
      <c r="K992" s="75" t="s">
        <v>5897</v>
      </c>
      <c r="L992" s="75" t="s">
        <v>565</v>
      </c>
      <c r="M992" s="75" t="s">
        <v>415</v>
      </c>
      <c r="N992" s="75" t="s">
        <v>5896</v>
      </c>
      <c r="O992" s="75" t="s">
        <v>5898</v>
      </c>
      <c r="P992" s="75">
        <v>0</v>
      </c>
      <c r="Q992" s="75" t="s">
        <v>1434</v>
      </c>
      <c r="R992" s="75" t="s">
        <v>6385</v>
      </c>
      <c r="S992" s="177">
        <v>43180</v>
      </c>
      <c r="T992" s="182">
        <v>7645</v>
      </c>
      <c r="U992" s="182"/>
      <c r="V992" s="181">
        <v>6633090</v>
      </c>
      <c r="W992" s="181">
        <v>6633090</v>
      </c>
      <c r="X992" s="178">
        <v>44408</v>
      </c>
      <c r="Y992" s="87" t="s">
        <v>7151</v>
      </c>
      <c r="Z992" s="87" t="s">
        <v>7152</v>
      </c>
      <c r="AA992" s="182" t="s">
        <v>7374</v>
      </c>
    </row>
    <row r="993" spans="1:27" ht="15.75" customHeight="1" x14ac:dyDescent="0.2">
      <c r="A993" s="75" t="s">
        <v>8376</v>
      </c>
      <c r="B993" s="75">
        <v>651589657</v>
      </c>
      <c r="C993" s="75" t="s">
        <v>874</v>
      </c>
      <c r="D993" s="75" t="s">
        <v>875</v>
      </c>
      <c r="E993" s="75" t="s">
        <v>6963</v>
      </c>
      <c r="F993" s="75" t="s">
        <v>876</v>
      </c>
      <c r="G993" s="75" t="s">
        <v>6989</v>
      </c>
      <c r="H993" s="75" t="s">
        <v>877</v>
      </c>
      <c r="I993" s="75" t="s">
        <v>6990</v>
      </c>
      <c r="J993" s="75" t="s">
        <v>878</v>
      </c>
      <c r="K993" s="75" t="s">
        <v>6964</v>
      </c>
      <c r="L993" s="75" t="s">
        <v>47</v>
      </c>
      <c r="M993" s="75" t="s">
        <v>1340</v>
      </c>
      <c r="N993" s="75" t="s">
        <v>6965</v>
      </c>
      <c r="O993" s="75" t="s">
        <v>6966</v>
      </c>
      <c r="P993" s="75">
        <v>0</v>
      </c>
      <c r="Q993" s="75" t="s">
        <v>84</v>
      </c>
      <c r="R993" s="75" t="s">
        <v>6974</v>
      </c>
      <c r="S993" s="177">
        <v>43276</v>
      </c>
      <c r="T993" s="182">
        <v>7650</v>
      </c>
      <c r="U993" s="182"/>
      <c r="V993" s="181">
        <v>8016600</v>
      </c>
      <c r="W993" s="181">
        <v>8016600</v>
      </c>
      <c r="X993" s="178">
        <v>44408</v>
      </c>
      <c r="Y993" s="87" t="s">
        <v>7151</v>
      </c>
      <c r="Z993" s="87" t="s">
        <v>7152</v>
      </c>
      <c r="AA993" s="182" t="s">
        <v>7218</v>
      </c>
    </row>
    <row r="994" spans="1:27" ht="15.75" customHeight="1" x14ac:dyDescent="0.2">
      <c r="A994" s="75" t="s">
        <v>8376</v>
      </c>
      <c r="B994" s="75">
        <v>651589657</v>
      </c>
      <c r="C994" s="75" t="s">
        <v>874</v>
      </c>
      <c r="D994" s="75" t="s">
        <v>875</v>
      </c>
      <c r="E994" s="75" t="s">
        <v>6963</v>
      </c>
      <c r="F994" s="75" t="s">
        <v>876</v>
      </c>
      <c r="G994" s="75" t="s">
        <v>6989</v>
      </c>
      <c r="H994" s="75" t="s">
        <v>877</v>
      </c>
      <c r="I994" s="75" t="s">
        <v>6990</v>
      </c>
      <c r="J994" s="75" t="s">
        <v>878</v>
      </c>
      <c r="K994" s="75" t="s">
        <v>6964</v>
      </c>
      <c r="L994" s="75" t="s">
        <v>47</v>
      </c>
      <c r="M994" s="75" t="s">
        <v>1340</v>
      </c>
      <c r="N994" s="75" t="s">
        <v>6965</v>
      </c>
      <c r="O994" s="75" t="s">
        <v>6966</v>
      </c>
      <c r="P994" s="75">
        <v>0</v>
      </c>
      <c r="Q994" s="75" t="s">
        <v>84</v>
      </c>
      <c r="R994" s="75" t="s">
        <v>6974</v>
      </c>
      <c r="S994" s="177">
        <v>43276</v>
      </c>
      <c r="T994" s="182">
        <v>7650</v>
      </c>
      <c r="U994" s="182"/>
      <c r="V994" s="181">
        <v>23316214</v>
      </c>
      <c r="W994" s="181">
        <v>105415584</v>
      </c>
      <c r="X994" s="178">
        <v>44408</v>
      </c>
      <c r="Y994" s="87" t="s">
        <v>7151</v>
      </c>
      <c r="Z994" s="87" t="s">
        <v>7152</v>
      </c>
      <c r="AA994" s="182" t="s">
        <v>7871</v>
      </c>
    </row>
    <row r="995" spans="1:27" ht="15.75" customHeight="1" x14ac:dyDescent="0.2">
      <c r="A995" s="75" t="s">
        <v>8376</v>
      </c>
      <c r="B995" s="75">
        <v>651589657</v>
      </c>
      <c r="C995" s="75" t="s">
        <v>874</v>
      </c>
      <c r="D995" s="75" t="s">
        <v>875</v>
      </c>
      <c r="E995" s="75" t="s">
        <v>6963</v>
      </c>
      <c r="F995" s="75" t="s">
        <v>876</v>
      </c>
      <c r="G995" s="75" t="s">
        <v>6989</v>
      </c>
      <c r="H995" s="75" t="s">
        <v>877</v>
      </c>
      <c r="I995" s="75" t="s">
        <v>6990</v>
      </c>
      <c r="J995" s="75" t="s">
        <v>878</v>
      </c>
      <c r="K995" s="75" t="s">
        <v>6964</v>
      </c>
      <c r="L995" s="75" t="s">
        <v>47</v>
      </c>
      <c r="M995" s="75" t="s">
        <v>1340</v>
      </c>
      <c r="N995" s="75" t="s">
        <v>6965</v>
      </c>
      <c r="O995" s="75" t="s">
        <v>6966</v>
      </c>
      <c r="P995" s="75">
        <v>0</v>
      </c>
      <c r="Q995" s="75" t="s">
        <v>84</v>
      </c>
      <c r="R995" s="75" t="s">
        <v>6974</v>
      </c>
      <c r="S995" s="177">
        <v>43276</v>
      </c>
      <c r="T995" s="182">
        <v>7650</v>
      </c>
      <c r="U995" s="182"/>
      <c r="V995" s="181">
        <v>6413280</v>
      </c>
      <c r="W995" s="181">
        <v>48006504</v>
      </c>
      <c r="X995" s="178">
        <v>44408</v>
      </c>
      <c r="Y995" s="87" t="s">
        <v>7151</v>
      </c>
      <c r="Z995" s="87" t="s">
        <v>7152</v>
      </c>
      <c r="AA995" s="182" t="s">
        <v>7219</v>
      </c>
    </row>
    <row r="996" spans="1:27" ht="15.75" customHeight="1" x14ac:dyDescent="0.2">
      <c r="A996" s="75" t="s">
        <v>8376</v>
      </c>
      <c r="B996" s="75">
        <v>651589657</v>
      </c>
      <c r="C996" s="75" t="s">
        <v>874</v>
      </c>
      <c r="D996" s="75" t="s">
        <v>875</v>
      </c>
      <c r="E996" s="75" t="s">
        <v>6963</v>
      </c>
      <c r="F996" s="75" t="s">
        <v>876</v>
      </c>
      <c r="G996" s="75" t="s">
        <v>6989</v>
      </c>
      <c r="H996" s="75" t="s">
        <v>877</v>
      </c>
      <c r="I996" s="75" t="s">
        <v>6990</v>
      </c>
      <c r="J996" s="75" t="s">
        <v>878</v>
      </c>
      <c r="K996" s="75" t="s">
        <v>6964</v>
      </c>
      <c r="L996" s="75" t="s">
        <v>47</v>
      </c>
      <c r="M996" s="75" t="s">
        <v>1340</v>
      </c>
      <c r="N996" s="75" t="s">
        <v>6965</v>
      </c>
      <c r="O996" s="75" t="s">
        <v>6966</v>
      </c>
      <c r="P996" s="75">
        <v>0</v>
      </c>
      <c r="Q996" s="75" t="s">
        <v>84</v>
      </c>
      <c r="R996" s="75" t="s">
        <v>6974</v>
      </c>
      <c r="S996" s="177">
        <v>43276</v>
      </c>
      <c r="T996" s="182">
        <v>7650</v>
      </c>
      <c r="U996" s="182"/>
      <c r="V996" s="181">
        <v>6413280</v>
      </c>
      <c r="W996" s="181">
        <v>47685840</v>
      </c>
      <c r="X996" s="178">
        <v>44408</v>
      </c>
      <c r="Y996" s="87" t="s">
        <v>7151</v>
      </c>
      <c r="Z996" s="87" t="s">
        <v>7152</v>
      </c>
      <c r="AA996" s="182" t="s">
        <v>7217</v>
      </c>
    </row>
    <row r="997" spans="1:27" ht="15.75" customHeight="1" x14ac:dyDescent="0.2">
      <c r="A997" s="75" t="s">
        <v>8789</v>
      </c>
      <c r="B997" s="75">
        <v>659070006</v>
      </c>
      <c r="C997" s="75" t="s">
        <v>573</v>
      </c>
      <c r="D997" s="75" t="s">
        <v>574</v>
      </c>
      <c r="E997" s="75" t="s">
        <v>575</v>
      </c>
      <c r="F997" s="75" t="s">
        <v>576</v>
      </c>
      <c r="G997" s="75" t="s">
        <v>577</v>
      </c>
      <c r="H997" s="75" t="s">
        <v>578</v>
      </c>
      <c r="I997" s="75" t="s">
        <v>6377</v>
      </c>
      <c r="J997" s="75" t="s">
        <v>6035</v>
      </c>
      <c r="K997" s="75" t="s">
        <v>6380</v>
      </c>
      <c r="L997" s="75" t="s">
        <v>5591</v>
      </c>
      <c r="M997" s="75" t="s">
        <v>579</v>
      </c>
      <c r="N997" s="75" t="s">
        <v>6378</v>
      </c>
      <c r="O997" s="75" t="s">
        <v>6379</v>
      </c>
      <c r="P997" s="75" t="s">
        <v>6034</v>
      </c>
      <c r="Q997" s="75" t="s">
        <v>580</v>
      </c>
      <c r="R997" s="75" t="s">
        <v>6255</v>
      </c>
      <c r="S997" s="177">
        <v>43307</v>
      </c>
      <c r="T997" s="182">
        <v>7652</v>
      </c>
      <c r="U997" s="182" t="s">
        <v>8844</v>
      </c>
      <c r="V997" s="181">
        <v>10980143</v>
      </c>
      <c r="W997" s="181">
        <v>75605313</v>
      </c>
      <c r="X997" s="178">
        <v>44408</v>
      </c>
      <c r="Y997" s="87" t="s">
        <v>7151</v>
      </c>
      <c r="Z997" s="87" t="s">
        <v>7152</v>
      </c>
      <c r="AA997" s="182" t="s">
        <v>7163</v>
      </c>
    </row>
    <row r="998" spans="1:27" ht="15.75" customHeight="1" x14ac:dyDescent="0.2">
      <c r="A998" s="75" t="s">
        <v>8789</v>
      </c>
      <c r="B998" s="75">
        <v>659070006</v>
      </c>
      <c r="C998" s="75" t="s">
        <v>573</v>
      </c>
      <c r="D998" s="75" t="s">
        <v>574</v>
      </c>
      <c r="E998" s="75" t="s">
        <v>575</v>
      </c>
      <c r="F998" s="75" t="s">
        <v>576</v>
      </c>
      <c r="G998" s="75" t="s">
        <v>577</v>
      </c>
      <c r="H998" s="75" t="s">
        <v>578</v>
      </c>
      <c r="I998" s="75" t="s">
        <v>6377</v>
      </c>
      <c r="J998" s="75" t="s">
        <v>6035</v>
      </c>
      <c r="K998" s="75" t="s">
        <v>6380</v>
      </c>
      <c r="L998" s="75" t="s">
        <v>5591</v>
      </c>
      <c r="M998" s="75" t="s">
        <v>579</v>
      </c>
      <c r="N998" s="75" t="s">
        <v>6378</v>
      </c>
      <c r="O998" s="75" t="s">
        <v>6379</v>
      </c>
      <c r="P998" s="75" t="s">
        <v>6034</v>
      </c>
      <c r="Q998" s="75" t="s">
        <v>580</v>
      </c>
      <c r="R998" s="75" t="s">
        <v>6255</v>
      </c>
      <c r="S998" s="177">
        <v>43307</v>
      </c>
      <c r="T998" s="182">
        <v>7652</v>
      </c>
      <c r="U998" s="182" t="s">
        <v>8844</v>
      </c>
      <c r="V998" s="181">
        <v>26030685</v>
      </c>
      <c r="W998" s="181">
        <v>170756006</v>
      </c>
      <c r="X998" s="178">
        <v>44408</v>
      </c>
      <c r="Y998" s="87" t="s">
        <v>7151</v>
      </c>
      <c r="Z998" s="87" t="s">
        <v>7152</v>
      </c>
      <c r="AA998" s="182" t="s">
        <v>7187</v>
      </c>
    </row>
    <row r="999" spans="1:27" ht="15.75" customHeight="1" x14ac:dyDescent="0.2">
      <c r="A999" s="75" t="s">
        <v>8541</v>
      </c>
      <c r="B999" s="75">
        <v>652942806</v>
      </c>
      <c r="C999" s="75" t="s">
        <v>1422</v>
      </c>
      <c r="D999" s="75" t="s">
        <v>2299</v>
      </c>
      <c r="E999" s="75" t="s">
        <v>6945</v>
      </c>
      <c r="F999" s="75" t="s">
        <v>2300</v>
      </c>
      <c r="G999" s="75" t="s">
        <v>6946</v>
      </c>
      <c r="H999" s="75" t="s">
        <v>2301</v>
      </c>
      <c r="I999" s="75" t="s">
        <v>6947</v>
      </c>
      <c r="J999" s="75" t="s">
        <v>6948</v>
      </c>
      <c r="K999" s="75" t="s">
        <v>2302</v>
      </c>
      <c r="L999" s="75" t="s">
        <v>47</v>
      </c>
      <c r="M999" s="75" t="s">
        <v>2303</v>
      </c>
      <c r="N999" s="75" t="s">
        <v>2304</v>
      </c>
      <c r="O999" s="75" t="s">
        <v>2305</v>
      </c>
      <c r="P999" s="75">
        <v>0</v>
      </c>
      <c r="Q999" s="75" t="s">
        <v>1434</v>
      </c>
      <c r="R999" s="75" t="s">
        <v>6805</v>
      </c>
      <c r="S999" s="177">
        <v>43353</v>
      </c>
      <c r="T999" s="182">
        <v>7655</v>
      </c>
      <c r="U999" s="182"/>
      <c r="V999" s="181">
        <v>11372313</v>
      </c>
      <c r="W999" s="181">
        <v>79975664</v>
      </c>
      <c r="X999" s="178">
        <v>44408</v>
      </c>
      <c r="Y999" s="87" t="s">
        <v>7151</v>
      </c>
      <c r="Z999" s="87" t="s">
        <v>7152</v>
      </c>
      <c r="AA999" s="182" t="s">
        <v>5877</v>
      </c>
    </row>
    <row r="1000" spans="1:27" ht="15.75" customHeight="1" x14ac:dyDescent="0.2">
      <c r="A1000" s="75" t="s">
        <v>8318</v>
      </c>
      <c r="B1000" s="75">
        <v>651354765</v>
      </c>
      <c r="C1000" s="75" t="s">
        <v>362</v>
      </c>
      <c r="D1000" s="75" t="s">
        <v>363</v>
      </c>
      <c r="E1000" s="75" t="s">
        <v>6032</v>
      </c>
      <c r="F1000" s="75" t="s">
        <v>364</v>
      </c>
      <c r="G1000" s="75" t="s">
        <v>6326</v>
      </c>
      <c r="H1000" s="75" t="s">
        <v>365</v>
      </c>
      <c r="I1000" s="75" t="s">
        <v>6327</v>
      </c>
      <c r="J1000" s="75" t="s">
        <v>366</v>
      </c>
      <c r="K1000" s="75" t="s">
        <v>6156</v>
      </c>
      <c r="L1000" s="75" t="s">
        <v>565</v>
      </c>
      <c r="M1000" s="75" t="s">
        <v>348</v>
      </c>
      <c r="N1000" s="75">
        <v>984478316</v>
      </c>
      <c r="O1000" s="75" t="s">
        <v>6033</v>
      </c>
      <c r="P1000" s="75">
        <v>0</v>
      </c>
      <c r="Q1000" s="75" t="s">
        <v>84</v>
      </c>
      <c r="R1000" s="75" t="s">
        <v>6339</v>
      </c>
      <c r="S1000" s="177">
        <v>43374</v>
      </c>
      <c r="T1000" s="182">
        <v>7657</v>
      </c>
      <c r="U1000" s="182"/>
      <c r="V1000" s="181">
        <v>16033200</v>
      </c>
      <c r="W1000" s="181">
        <v>198330684</v>
      </c>
      <c r="X1000" s="178">
        <v>44408</v>
      </c>
      <c r="Y1000" s="87" t="s">
        <v>7151</v>
      </c>
      <c r="Z1000" s="87" t="s">
        <v>7152</v>
      </c>
      <c r="AA1000" s="182" t="s">
        <v>7211</v>
      </c>
    </row>
    <row r="1001" spans="1:27" ht="15.75" customHeight="1" x14ac:dyDescent="0.2">
      <c r="A1001" s="75" t="s">
        <v>8318</v>
      </c>
      <c r="B1001" s="75">
        <v>651354765</v>
      </c>
      <c r="C1001" s="75" t="s">
        <v>362</v>
      </c>
      <c r="D1001" s="75" t="s">
        <v>363</v>
      </c>
      <c r="E1001" s="75" t="s">
        <v>6032</v>
      </c>
      <c r="F1001" s="75" t="s">
        <v>364</v>
      </c>
      <c r="G1001" s="75" t="s">
        <v>6326</v>
      </c>
      <c r="H1001" s="75" t="s">
        <v>365</v>
      </c>
      <c r="I1001" s="75" t="s">
        <v>6327</v>
      </c>
      <c r="J1001" s="75" t="s">
        <v>366</v>
      </c>
      <c r="K1001" s="75" t="s">
        <v>6156</v>
      </c>
      <c r="L1001" s="75" t="s">
        <v>565</v>
      </c>
      <c r="M1001" s="75" t="s">
        <v>348</v>
      </c>
      <c r="N1001" s="75">
        <v>984478316</v>
      </c>
      <c r="O1001" s="75" t="s">
        <v>6033</v>
      </c>
      <c r="P1001" s="75">
        <v>0</v>
      </c>
      <c r="Q1001" s="75" t="s">
        <v>84</v>
      </c>
      <c r="R1001" s="75" t="s">
        <v>6339</v>
      </c>
      <c r="S1001" s="177">
        <v>43374</v>
      </c>
      <c r="T1001" s="182">
        <v>7657</v>
      </c>
      <c r="U1001" s="182"/>
      <c r="V1001" s="181">
        <v>16033200</v>
      </c>
      <c r="W1001" s="181">
        <v>198010020</v>
      </c>
      <c r="X1001" s="178">
        <v>44408</v>
      </c>
      <c r="Y1001" s="87" t="s">
        <v>7151</v>
      </c>
      <c r="Z1001" s="87" t="s">
        <v>7152</v>
      </c>
      <c r="AA1001" s="182" t="s">
        <v>7218</v>
      </c>
    </row>
    <row r="1002" spans="1:27" ht="15.75" customHeight="1" x14ac:dyDescent="0.2">
      <c r="A1002" s="75" t="s">
        <v>8318</v>
      </c>
      <c r="B1002" s="75">
        <v>651354765</v>
      </c>
      <c r="C1002" s="75" t="s">
        <v>362</v>
      </c>
      <c r="D1002" s="75" t="s">
        <v>363</v>
      </c>
      <c r="E1002" s="75" t="s">
        <v>6032</v>
      </c>
      <c r="F1002" s="75" t="s">
        <v>364</v>
      </c>
      <c r="G1002" s="75" t="s">
        <v>6326</v>
      </c>
      <c r="H1002" s="75" t="s">
        <v>365</v>
      </c>
      <c r="I1002" s="75" t="s">
        <v>6327</v>
      </c>
      <c r="J1002" s="75" t="s">
        <v>366</v>
      </c>
      <c r="K1002" s="75" t="s">
        <v>6156</v>
      </c>
      <c r="L1002" s="75" t="s">
        <v>565</v>
      </c>
      <c r="M1002" s="75" t="s">
        <v>348</v>
      </c>
      <c r="N1002" s="75">
        <v>984478316</v>
      </c>
      <c r="O1002" s="75" t="s">
        <v>6033</v>
      </c>
      <c r="P1002" s="75">
        <v>0</v>
      </c>
      <c r="Q1002" s="75" t="s">
        <v>84</v>
      </c>
      <c r="R1002" s="75" t="s">
        <v>6339</v>
      </c>
      <c r="S1002" s="177">
        <v>43374</v>
      </c>
      <c r="T1002" s="182">
        <v>7657</v>
      </c>
      <c r="U1002" s="182"/>
      <c r="V1002" s="181">
        <v>0</v>
      </c>
      <c r="W1002" s="181">
        <v>104480348</v>
      </c>
      <c r="X1002" s="178">
        <v>44408</v>
      </c>
      <c r="Y1002" s="87" t="s">
        <v>7151</v>
      </c>
      <c r="Z1002" s="87" t="s">
        <v>7152</v>
      </c>
      <c r="AA1002" s="182" t="s">
        <v>8193</v>
      </c>
    </row>
    <row r="1003" spans="1:27" ht="15.75" customHeight="1" x14ac:dyDescent="0.2">
      <c r="A1003" s="75" t="s">
        <v>8318</v>
      </c>
      <c r="B1003" s="75">
        <v>651354765</v>
      </c>
      <c r="C1003" s="75" t="s">
        <v>362</v>
      </c>
      <c r="D1003" s="75" t="s">
        <v>363</v>
      </c>
      <c r="E1003" s="75" t="s">
        <v>6032</v>
      </c>
      <c r="F1003" s="75" t="s">
        <v>364</v>
      </c>
      <c r="G1003" s="75" t="s">
        <v>6326</v>
      </c>
      <c r="H1003" s="75" t="s">
        <v>365</v>
      </c>
      <c r="I1003" s="75" t="s">
        <v>6327</v>
      </c>
      <c r="J1003" s="75" t="s">
        <v>366</v>
      </c>
      <c r="K1003" s="75" t="s">
        <v>6156</v>
      </c>
      <c r="L1003" s="75" t="s">
        <v>565</v>
      </c>
      <c r="M1003" s="75" t="s">
        <v>348</v>
      </c>
      <c r="N1003" s="75">
        <v>984478316</v>
      </c>
      <c r="O1003" s="75" t="s">
        <v>6033</v>
      </c>
      <c r="P1003" s="75">
        <v>0</v>
      </c>
      <c r="Q1003" s="75" t="s">
        <v>84</v>
      </c>
      <c r="R1003" s="75" t="s">
        <v>6339</v>
      </c>
      <c r="S1003" s="177">
        <v>43374</v>
      </c>
      <c r="T1003" s="182">
        <v>7657</v>
      </c>
      <c r="U1003" s="182"/>
      <c r="V1003" s="181">
        <v>32656080</v>
      </c>
      <c r="W1003" s="181">
        <v>251129118</v>
      </c>
      <c r="X1003" s="178">
        <v>44408</v>
      </c>
      <c r="Y1003" s="87" t="s">
        <v>7151</v>
      </c>
      <c r="Z1003" s="87" t="s">
        <v>7152</v>
      </c>
      <c r="AA1003" s="182" t="s">
        <v>7220</v>
      </c>
    </row>
    <row r="1004" spans="1:27" ht="15.75" customHeight="1" x14ac:dyDescent="0.2">
      <c r="A1004" s="75" t="s">
        <v>8318</v>
      </c>
      <c r="B1004" s="75">
        <v>651354765</v>
      </c>
      <c r="C1004" s="75" t="s">
        <v>362</v>
      </c>
      <c r="D1004" s="75" t="s">
        <v>363</v>
      </c>
      <c r="E1004" s="75" t="s">
        <v>6032</v>
      </c>
      <c r="F1004" s="75" t="s">
        <v>364</v>
      </c>
      <c r="G1004" s="75" t="s">
        <v>6326</v>
      </c>
      <c r="H1004" s="75" t="s">
        <v>365</v>
      </c>
      <c r="I1004" s="75" t="s">
        <v>6327</v>
      </c>
      <c r="J1004" s="75" t="s">
        <v>366</v>
      </c>
      <c r="K1004" s="75" t="s">
        <v>6156</v>
      </c>
      <c r="L1004" s="75" t="s">
        <v>565</v>
      </c>
      <c r="M1004" s="75" t="s">
        <v>348</v>
      </c>
      <c r="N1004" s="75">
        <v>984478316</v>
      </c>
      <c r="O1004" s="75" t="s">
        <v>6033</v>
      </c>
      <c r="P1004" s="75">
        <v>0</v>
      </c>
      <c r="Q1004" s="75" t="s">
        <v>84</v>
      </c>
      <c r="R1004" s="75" t="s">
        <v>6339</v>
      </c>
      <c r="S1004" s="177">
        <v>43374</v>
      </c>
      <c r="T1004" s="182">
        <v>7657</v>
      </c>
      <c r="U1004" s="182"/>
      <c r="V1004" s="181">
        <v>17590317</v>
      </c>
      <c r="W1004" s="181">
        <v>180908296</v>
      </c>
      <c r="X1004" s="178">
        <v>44408</v>
      </c>
      <c r="Y1004" s="87" t="s">
        <v>7151</v>
      </c>
      <c r="Z1004" s="87" t="s">
        <v>7152</v>
      </c>
      <c r="AA1004" s="182" t="s">
        <v>71</v>
      </c>
    </row>
    <row r="1005" spans="1:27" ht="15.75" customHeight="1" x14ac:dyDescent="0.2">
      <c r="A1005" s="75" t="s">
        <v>8318</v>
      </c>
      <c r="B1005" s="75">
        <v>651354765</v>
      </c>
      <c r="C1005" s="75" t="s">
        <v>362</v>
      </c>
      <c r="D1005" s="75" t="s">
        <v>363</v>
      </c>
      <c r="E1005" s="75" t="s">
        <v>6032</v>
      </c>
      <c r="F1005" s="75" t="s">
        <v>364</v>
      </c>
      <c r="G1005" s="75" t="s">
        <v>6326</v>
      </c>
      <c r="H1005" s="75" t="s">
        <v>365</v>
      </c>
      <c r="I1005" s="75" t="s">
        <v>6327</v>
      </c>
      <c r="J1005" s="75" t="s">
        <v>366</v>
      </c>
      <c r="K1005" s="75" t="s">
        <v>6156</v>
      </c>
      <c r="L1005" s="75" t="s">
        <v>565</v>
      </c>
      <c r="M1005" s="75" t="s">
        <v>348</v>
      </c>
      <c r="N1005" s="75">
        <v>984478316</v>
      </c>
      <c r="O1005" s="75" t="s">
        <v>6033</v>
      </c>
      <c r="P1005" s="75">
        <v>0</v>
      </c>
      <c r="Q1005" s="75" t="s">
        <v>84</v>
      </c>
      <c r="R1005" s="75" t="s">
        <v>6339</v>
      </c>
      <c r="S1005" s="177">
        <v>43374</v>
      </c>
      <c r="T1005" s="182">
        <v>7657</v>
      </c>
      <c r="U1005" s="182"/>
      <c r="V1005" s="181">
        <v>8140950</v>
      </c>
      <c r="W1005" s="181">
        <v>59065350</v>
      </c>
      <c r="X1005" s="178">
        <v>44408</v>
      </c>
      <c r="Y1005" s="87" t="s">
        <v>7151</v>
      </c>
      <c r="Z1005" s="87" t="s">
        <v>7152</v>
      </c>
      <c r="AA1005" s="182" t="s">
        <v>7268</v>
      </c>
    </row>
    <row r="1006" spans="1:27" ht="15.75" customHeight="1" x14ac:dyDescent="0.2">
      <c r="A1006" s="75" t="s">
        <v>8318</v>
      </c>
      <c r="B1006" s="75">
        <v>651354765</v>
      </c>
      <c r="C1006" s="75" t="s">
        <v>362</v>
      </c>
      <c r="D1006" s="75" t="s">
        <v>363</v>
      </c>
      <c r="E1006" s="75" t="s">
        <v>6032</v>
      </c>
      <c r="F1006" s="75" t="s">
        <v>364</v>
      </c>
      <c r="G1006" s="75" t="s">
        <v>6326</v>
      </c>
      <c r="H1006" s="75" t="s">
        <v>365</v>
      </c>
      <c r="I1006" s="75" t="s">
        <v>6327</v>
      </c>
      <c r="J1006" s="75" t="s">
        <v>366</v>
      </c>
      <c r="K1006" s="75" t="s">
        <v>6156</v>
      </c>
      <c r="L1006" s="75" t="s">
        <v>565</v>
      </c>
      <c r="M1006" s="75" t="s">
        <v>348</v>
      </c>
      <c r="N1006" s="75">
        <v>984478316</v>
      </c>
      <c r="O1006" s="75" t="s">
        <v>6033</v>
      </c>
      <c r="P1006" s="75">
        <v>0</v>
      </c>
      <c r="Q1006" s="75" t="s">
        <v>84</v>
      </c>
      <c r="R1006" s="75" t="s">
        <v>6339</v>
      </c>
      <c r="S1006" s="177">
        <v>43374</v>
      </c>
      <c r="T1006" s="182">
        <v>7657</v>
      </c>
      <c r="U1006" s="182"/>
      <c r="V1006" s="181">
        <v>5301300</v>
      </c>
      <c r="W1006" s="181">
        <v>24385980</v>
      </c>
      <c r="X1006" s="178">
        <v>44408</v>
      </c>
      <c r="Y1006" s="87" t="s">
        <v>7151</v>
      </c>
      <c r="Z1006" s="87" t="s">
        <v>7152</v>
      </c>
      <c r="AA1006" s="182" t="s">
        <v>8188</v>
      </c>
    </row>
    <row r="1007" spans="1:27" ht="15.75" customHeight="1" x14ac:dyDescent="0.2">
      <c r="A1007" s="75" t="s">
        <v>8517</v>
      </c>
      <c r="B1007" s="75">
        <v>650964950</v>
      </c>
      <c r="C1007" s="75" t="s">
        <v>1410</v>
      </c>
      <c r="D1007" s="75" t="s">
        <v>2087</v>
      </c>
      <c r="E1007" s="75" t="s">
        <v>2088</v>
      </c>
      <c r="F1007" s="75" t="s">
        <v>2089</v>
      </c>
      <c r="G1007" s="75" t="s">
        <v>2090</v>
      </c>
      <c r="H1007" s="75" t="s">
        <v>2091</v>
      </c>
      <c r="I1007" s="75" t="s">
        <v>2092</v>
      </c>
      <c r="J1007" s="75" t="s">
        <v>2093</v>
      </c>
      <c r="K1007" s="75" t="s">
        <v>5610</v>
      </c>
      <c r="L1007" s="75" t="s">
        <v>5590</v>
      </c>
      <c r="M1007" s="75" t="s">
        <v>2095</v>
      </c>
      <c r="N1007" s="75">
        <v>0</v>
      </c>
      <c r="O1007" s="75" t="s">
        <v>2094</v>
      </c>
      <c r="P1007" s="75">
        <v>0</v>
      </c>
      <c r="Q1007" s="75" t="s">
        <v>84</v>
      </c>
      <c r="R1007" s="75" t="s">
        <v>6300</v>
      </c>
      <c r="S1007" s="177">
        <v>43374</v>
      </c>
      <c r="T1007" s="182">
        <v>7658</v>
      </c>
      <c r="U1007" s="182"/>
      <c r="V1007" s="181">
        <v>31696081</v>
      </c>
      <c r="W1007" s="181">
        <v>181511713</v>
      </c>
      <c r="X1007" s="178">
        <v>44408</v>
      </c>
      <c r="Y1007" s="87" t="s">
        <v>7151</v>
      </c>
      <c r="Z1007" s="87" t="s">
        <v>7152</v>
      </c>
      <c r="AA1007" s="182" t="s">
        <v>7387</v>
      </c>
    </row>
    <row r="1008" spans="1:27" ht="15.75" customHeight="1" x14ac:dyDescent="0.2">
      <c r="A1008" s="75" t="s">
        <v>8320</v>
      </c>
      <c r="B1008" s="75">
        <v>650797612</v>
      </c>
      <c r="C1008" s="75" t="s">
        <v>377</v>
      </c>
      <c r="D1008" s="75" t="s">
        <v>378</v>
      </c>
      <c r="E1008" s="75" t="s">
        <v>379</v>
      </c>
      <c r="F1008" s="75" t="s">
        <v>380</v>
      </c>
      <c r="G1008" s="75" t="s">
        <v>381</v>
      </c>
      <c r="H1008" s="75" t="s">
        <v>382</v>
      </c>
      <c r="I1008" s="75" t="s">
        <v>383</v>
      </c>
      <c r="J1008" s="75" t="s">
        <v>384</v>
      </c>
      <c r="K1008" s="75" t="s">
        <v>386</v>
      </c>
      <c r="L1008" s="75" t="s">
        <v>5594</v>
      </c>
      <c r="M1008" s="75" t="s">
        <v>388</v>
      </c>
      <c r="N1008" s="75" t="s">
        <v>387</v>
      </c>
      <c r="O1008" s="75" t="s">
        <v>385</v>
      </c>
      <c r="P1008" s="75">
        <v>0</v>
      </c>
      <c r="Q1008" s="75" t="s">
        <v>84</v>
      </c>
      <c r="R1008" s="75" t="s">
        <v>389</v>
      </c>
      <c r="S1008" s="177">
        <v>43453</v>
      </c>
      <c r="T1008" s="182">
        <v>7664</v>
      </c>
      <c r="U1008" s="182"/>
      <c r="V1008" s="181">
        <v>9138924</v>
      </c>
      <c r="W1008" s="181">
        <v>9138924</v>
      </c>
      <c r="X1008" s="178">
        <v>44408</v>
      </c>
      <c r="Y1008" s="87" t="s">
        <v>7151</v>
      </c>
      <c r="Z1008" s="87" t="s">
        <v>7152</v>
      </c>
      <c r="AA1008" s="182" t="s">
        <v>7163</v>
      </c>
    </row>
    <row r="1009" spans="1:27" ht="15.75" customHeight="1" x14ac:dyDescent="0.2">
      <c r="A1009" s="75" t="s">
        <v>8497</v>
      </c>
      <c r="B1009" s="75">
        <v>651747023</v>
      </c>
      <c r="C1009" s="75" t="s">
        <v>73</v>
      </c>
      <c r="D1009" s="75" t="s">
        <v>6123</v>
      </c>
      <c r="E1009" s="75" t="s">
        <v>6641</v>
      </c>
      <c r="F1009" s="75" t="s">
        <v>1894</v>
      </c>
      <c r="G1009" s="75" t="s">
        <v>1893</v>
      </c>
      <c r="H1009" s="75" t="s">
        <v>1861</v>
      </c>
      <c r="I1009" s="75" t="s">
        <v>1895</v>
      </c>
      <c r="J1009" s="75" t="s">
        <v>1896</v>
      </c>
      <c r="K1009" s="75" t="s">
        <v>6642</v>
      </c>
      <c r="L1009" s="75" t="s">
        <v>47</v>
      </c>
      <c r="M1009" s="75" t="s">
        <v>1340</v>
      </c>
      <c r="N1009" s="75">
        <v>226698697</v>
      </c>
      <c r="O1009" s="75" t="s">
        <v>1897</v>
      </c>
      <c r="P1009" s="75">
        <v>0</v>
      </c>
      <c r="Q1009" s="75" t="s">
        <v>633</v>
      </c>
      <c r="R1009" s="75" t="s">
        <v>7053</v>
      </c>
      <c r="S1009" s="177">
        <v>43503</v>
      </c>
      <c r="T1009" s="182">
        <v>7670</v>
      </c>
      <c r="U1009" s="182"/>
      <c r="V1009" s="181">
        <v>26025504</v>
      </c>
      <c r="W1009" s="181">
        <v>200390450</v>
      </c>
      <c r="X1009" s="178">
        <v>44408</v>
      </c>
      <c r="Y1009" s="87" t="s">
        <v>7151</v>
      </c>
      <c r="Z1009" s="87" t="s">
        <v>7152</v>
      </c>
      <c r="AA1009" s="182" t="s">
        <v>5877</v>
      </c>
    </row>
    <row r="1010" spans="1:27" ht="15.75" customHeight="1" x14ac:dyDescent="0.2">
      <c r="A1010" s="75" t="s">
        <v>8575</v>
      </c>
      <c r="B1010" s="75">
        <v>605110436</v>
      </c>
      <c r="C1010" s="75" t="s">
        <v>2473</v>
      </c>
      <c r="D1010" s="75" t="s">
        <v>2474</v>
      </c>
      <c r="E1010" s="75" t="s">
        <v>26</v>
      </c>
      <c r="F1010" s="75" t="s">
        <v>2728</v>
      </c>
      <c r="G1010" s="75" t="s">
        <v>28</v>
      </c>
      <c r="H1010" s="75">
        <v>0</v>
      </c>
      <c r="I1010" s="75">
        <v>0</v>
      </c>
      <c r="J1010" s="75" t="s">
        <v>2729</v>
      </c>
      <c r="K1010" s="75" t="s">
        <v>2730</v>
      </c>
      <c r="L1010" s="75" t="s">
        <v>5591</v>
      </c>
      <c r="M1010" s="75" t="s">
        <v>2732</v>
      </c>
      <c r="N1010" s="75" t="s">
        <v>2731</v>
      </c>
      <c r="O1010" s="75">
        <v>0</v>
      </c>
      <c r="P1010" s="75">
        <v>0</v>
      </c>
      <c r="Q1010" s="75">
        <v>91001</v>
      </c>
      <c r="R1010" s="75" t="s">
        <v>556</v>
      </c>
      <c r="S1010" s="177">
        <v>43553</v>
      </c>
      <c r="T1010" s="182">
        <v>7672</v>
      </c>
      <c r="U1010" s="182"/>
      <c r="V1010" s="181">
        <v>17477220</v>
      </c>
      <c r="W1010" s="181">
        <v>108519641</v>
      </c>
      <c r="X1010" s="178">
        <v>44408</v>
      </c>
      <c r="Y1010" s="87" t="s">
        <v>7151</v>
      </c>
      <c r="Z1010" s="87" t="s">
        <v>7152</v>
      </c>
      <c r="AA1010" s="182" t="s">
        <v>7186</v>
      </c>
    </row>
    <row r="1011" spans="1:27" ht="15.75" customHeight="1" x14ac:dyDescent="0.2">
      <c r="A1011" s="75" t="s">
        <v>8654</v>
      </c>
      <c r="B1011" s="75">
        <v>651822580</v>
      </c>
      <c r="C1011" s="75">
        <v>0</v>
      </c>
      <c r="D1011" s="75" t="s">
        <v>8052</v>
      </c>
      <c r="E1011" s="75" t="s">
        <v>8053</v>
      </c>
      <c r="F1011" s="75" t="s">
        <v>5953</v>
      </c>
      <c r="G1011" s="75" t="s">
        <v>8054</v>
      </c>
      <c r="H1011" s="75" t="s">
        <v>5916</v>
      </c>
      <c r="I1011" s="75" t="s">
        <v>7050</v>
      </c>
      <c r="J1011" s="75" t="s">
        <v>7051</v>
      </c>
      <c r="K1011" s="75" t="s">
        <v>5955</v>
      </c>
      <c r="L1011" s="75" t="s">
        <v>565</v>
      </c>
      <c r="M1011" s="75" t="s">
        <v>1441</v>
      </c>
      <c r="N1011" s="75" t="s">
        <v>5954</v>
      </c>
      <c r="O1011" s="75" t="s">
        <v>5956</v>
      </c>
      <c r="P1011" s="75">
        <v>0</v>
      </c>
      <c r="Q1011" s="75">
        <v>93401</v>
      </c>
      <c r="R1011" s="75" t="s">
        <v>8055</v>
      </c>
      <c r="S1011" s="177">
        <v>43644</v>
      </c>
      <c r="T1011" s="182">
        <v>7683</v>
      </c>
      <c r="U1011" s="182"/>
      <c r="V1011" s="181">
        <v>6648159</v>
      </c>
      <c r="W1011" s="181">
        <v>32170326</v>
      </c>
      <c r="X1011" s="178">
        <v>44408</v>
      </c>
      <c r="Y1011" s="87" t="s">
        <v>7151</v>
      </c>
      <c r="Z1011" s="87" t="s">
        <v>7152</v>
      </c>
      <c r="AA1011" s="182" t="s">
        <v>213</v>
      </c>
    </row>
    <row r="1012" spans="1:27" ht="15.75" customHeight="1" x14ac:dyDescent="0.2">
      <c r="A1012" s="75" t="s">
        <v>8654</v>
      </c>
      <c r="B1012" s="75">
        <v>651822580</v>
      </c>
      <c r="C1012" s="75">
        <v>0</v>
      </c>
      <c r="D1012" s="75" t="s">
        <v>8052</v>
      </c>
      <c r="E1012" s="75" t="s">
        <v>8053</v>
      </c>
      <c r="F1012" s="75" t="s">
        <v>5953</v>
      </c>
      <c r="G1012" s="75" t="s">
        <v>8054</v>
      </c>
      <c r="H1012" s="75" t="s">
        <v>5916</v>
      </c>
      <c r="I1012" s="75" t="s">
        <v>7050</v>
      </c>
      <c r="J1012" s="75" t="s">
        <v>7051</v>
      </c>
      <c r="K1012" s="75" t="s">
        <v>5955</v>
      </c>
      <c r="L1012" s="75" t="s">
        <v>565</v>
      </c>
      <c r="M1012" s="75" t="s">
        <v>1441</v>
      </c>
      <c r="N1012" s="75" t="s">
        <v>5954</v>
      </c>
      <c r="O1012" s="75" t="s">
        <v>5956</v>
      </c>
      <c r="P1012" s="75">
        <v>0</v>
      </c>
      <c r="Q1012" s="75">
        <v>93401</v>
      </c>
      <c r="R1012" s="75" t="s">
        <v>8055</v>
      </c>
      <c r="S1012" s="177">
        <v>43644</v>
      </c>
      <c r="T1012" s="182">
        <v>7683</v>
      </c>
      <c r="U1012" s="182"/>
      <c r="V1012" s="181">
        <v>8225686</v>
      </c>
      <c r="W1012" s="181">
        <v>61439121</v>
      </c>
      <c r="X1012" s="178">
        <v>44408</v>
      </c>
      <c r="Y1012" s="87" t="s">
        <v>7151</v>
      </c>
      <c r="Z1012" s="87" t="s">
        <v>7152</v>
      </c>
      <c r="AA1012" s="182" t="s">
        <v>7163</v>
      </c>
    </row>
    <row r="1013" spans="1:27" ht="15.75" customHeight="1" x14ac:dyDescent="0.2">
      <c r="A1013" s="75" t="s">
        <v>8654</v>
      </c>
      <c r="B1013" s="75">
        <v>651822580</v>
      </c>
      <c r="C1013" s="75">
        <v>0</v>
      </c>
      <c r="D1013" s="75" t="s">
        <v>8052</v>
      </c>
      <c r="E1013" s="75" t="s">
        <v>8053</v>
      </c>
      <c r="F1013" s="75" t="s">
        <v>5953</v>
      </c>
      <c r="G1013" s="75" t="s">
        <v>8054</v>
      </c>
      <c r="H1013" s="75" t="s">
        <v>5916</v>
      </c>
      <c r="I1013" s="75" t="s">
        <v>7050</v>
      </c>
      <c r="J1013" s="75" t="s">
        <v>7051</v>
      </c>
      <c r="K1013" s="75" t="s">
        <v>5955</v>
      </c>
      <c r="L1013" s="75" t="s">
        <v>565</v>
      </c>
      <c r="M1013" s="75" t="s">
        <v>1441</v>
      </c>
      <c r="N1013" s="75" t="s">
        <v>5954</v>
      </c>
      <c r="O1013" s="75" t="s">
        <v>5956</v>
      </c>
      <c r="P1013" s="75">
        <v>0</v>
      </c>
      <c r="Q1013" s="75">
        <v>93401</v>
      </c>
      <c r="R1013" s="75" t="s">
        <v>8055</v>
      </c>
      <c r="S1013" s="177">
        <v>43644</v>
      </c>
      <c r="T1013" s="182">
        <v>7683</v>
      </c>
      <c r="U1013" s="182"/>
      <c r="V1013" s="181">
        <v>6389186</v>
      </c>
      <c r="W1013" s="181">
        <v>32198987</v>
      </c>
      <c r="X1013" s="178">
        <v>44408</v>
      </c>
      <c r="Y1013" s="87" t="s">
        <v>7151</v>
      </c>
      <c r="Z1013" s="87" t="s">
        <v>7152</v>
      </c>
      <c r="AA1013" s="182" t="s">
        <v>7186</v>
      </c>
    </row>
    <row r="1014" spans="1:27" ht="15.75" customHeight="1" x14ac:dyDescent="0.2">
      <c r="A1014" s="75" t="s">
        <v>8654</v>
      </c>
      <c r="B1014" s="75">
        <v>651822580</v>
      </c>
      <c r="C1014" s="75">
        <v>0</v>
      </c>
      <c r="D1014" s="75" t="s">
        <v>8052</v>
      </c>
      <c r="E1014" s="75" t="s">
        <v>8053</v>
      </c>
      <c r="F1014" s="75" t="s">
        <v>5953</v>
      </c>
      <c r="G1014" s="75" t="s">
        <v>8054</v>
      </c>
      <c r="H1014" s="75" t="s">
        <v>5916</v>
      </c>
      <c r="I1014" s="75" t="s">
        <v>7050</v>
      </c>
      <c r="J1014" s="75" t="s">
        <v>7051</v>
      </c>
      <c r="K1014" s="75" t="s">
        <v>5955</v>
      </c>
      <c r="L1014" s="75" t="s">
        <v>565</v>
      </c>
      <c r="M1014" s="75" t="s">
        <v>1441</v>
      </c>
      <c r="N1014" s="75" t="s">
        <v>5954</v>
      </c>
      <c r="O1014" s="75" t="s">
        <v>5956</v>
      </c>
      <c r="P1014" s="75">
        <v>0</v>
      </c>
      <c r="Q1014" s="75">
        <v>93401</v>
      </c>
      <c r="R1014" s="75" t="s">
        <v>8055</v>
      </c>
      <c r="S1014" s="177">
        <v>43644</v>
      </c>
      <c r="T1014" s="182">
        <v>7683</v>
      </c>
      <c r="U1014" s="182"/>
      <c r="V1014" s="181">
        <v>9239813</v>
      </c>
      <c r="W1014" s="181">
        <v>51157015</v>
      </c>
      <c r="X1014" s="178">
        <v>44408</v>
      </c>
      <c r="Y1014" s="87" t="s">
        <v>7151</v>
      </c>
      <c r="Z1014" s="87" t="s">
        <v>7152</v>
      </c>
      <c r="AA1014" s="182" t="s">
        <v>7187</v>
      </c>
    </row>
    <row r="1015" spans="1:27" ht="15.75" customHeight="1" x14ac:dyDescent="0.2">
      <c r="A1015" s="75" t="s">
        <v>8654</v>
      </c>
      <c r="B1015" s="75">
        <v>651822580</v>
      </c>
      <c r="C1015" s="75">
        <v>0</v>
      </c>
      <c r="D1015" s="75" t="s">
        <v>8052</v>
      </c>
      <c r="E1015" s="75" t="s">
        <v>8053</v>
      </c>
      <c r="F1015" s="75" t="s">
        <v>5953</v>
      </c>
      <c r="G1015" s="75" t="s">
        <v>8054</v>
      </c>
      <c r="H1015" s="75" t="s">
        <v>5916</v>
      </c>
      <c r="I1015" s="75" t="s">
        <v>7050</v>
      </c>
      <c r="J1015" s="75" t="s">
        <v>7051</v>
      </c>
      <c r="K1015" s="75" t="s">
        <v>5955</v>
      </c>
      <c r="L1015" s="75" t="s">
        <v>565</v>
      </c>
      <c r="M1015" s="75" t="s">
        <v>1441</v>
      </c>
      <c r="N1015" s="75" t="s">
        <v>5954</v>
      </c>
      <c r="O1015" s="75" t="s">
        <v>5956</v>
      </c>
      <c r="P1015" s="75">
        <v>0</v>
      </c>
      <c r="Q1015" s="75">
        <v>93401</v>
      </c>
      <c r="R1015" s="75" t="s">
        <v>8055</v>
      </c>
      <c r="S1015" s="177">
        <v>43644</v>
      </c>
      <c r="T1015" s="182">
        <v>7683</v>
      </c>
      <c r="U1015" s="182"/>
      <c r="V1015" s="181">
        <v>9014448</v>
      </c>
      <c r="W1015" s="181">
        <v>41297455</v>
      </c>
      <c r="X1015" s="178">
        <v>44408</v>
      </c>
      <c r="Y1015" s="87" t="s">
        <v>7151</v>
      </c>
      <c r="Z1015" s="87" t="s">
        <v>7152</v>
      </c>
      <c r="AA1015" s="182" t="s">
        <v>7225</v>
      </c>
    </row>
    <row r="1016" spans="1:27" ht="15.75" customHeight="1" x14ac:dyDescent="0.2">
      <c r="A1016" s="75" t="s">
        <v>8654</v>
      </c>
      <c r="B1016" s="75">
        <v>651822580</v>
      </c>
      <c r="C1016" s="75">
        <v>0</v>
      </c>
      <c r="D1016" s="75" t="s">
        <v>8052</v>
      </c>
      <c r="E1016" s="75" t="s">
        <v>8053</v>
      </c>
      <c r="F1016" s="75" t="s">
        <v>5953</v>
      </c>
      <c r="G1016" s="75" t="s">
        <v>8054</v>
      </c>
      <c r="H1016" s="75" t="s">
        <v>5916</v>
      </c>
      <c r="I1016" s="75" t="s">
        <v>7050</v>
      </c>
      <c r="J1016" s="75" t="s">
        <v>7051</v>
      </c>
      <c r="K1016" s="75" t="s">
        <v>5955</v>
      </c>
      <c r="L1016" s="75" t="s">
        <v>565</v>
      </c>
      <c r="M1016" s="75" t="s">
        <v>1441</v>
      </c>
      <c r="N1016" s="75" t="s">
        <v>5954</v>
      </c>
      <c r="O1016" s="75" t="s">
        <v>5956</v>
      </c>
      <c r="P1016" s="75">
        <v>0</v>
      </c>
      <c r="Q1016" s="75">
        <v>93401</v>
      </c>
      <c r="R1016" s="75" t="s">
        <v>8055</v>
      </c>
      <c r="S1016" s="177">
        <v>43644</v>
      </c>
      <c r="T1016" s="182">
        <v>7683</v>
      </c>
      <c r="U1016" s="182"/>
      <c r="V1016" s="181">
        <v>23283365</v>
      </c>
      <c r="W1016" s="181">
        <v>118806921</v>
      </c>
      <c r="X1016" s="178">
        <v>44408</v>
      </c>
      <c r="Y1016" s="87" t="s">
        <v>7151</v>
      </c>
      <c r="Z1016" s="87" t="s">
        <v>7152</v>
      </c>
      <c r="AA1016" s="182" t="s">
        <v>7226</v>
      </c>
    </row>
    <row r="1017" spans="1:27" ht="15.75" customHeight="1" x14ac:dyDescent="0.2">
      <c r="A1017" s="75" t="s">
        <v>8654</v>
      </c>
      <c r="B1017" s="75">
        <v>651822580</v>
      </c>
      <c r="C1017" s="75">
        <v>0</v>
      </c>
      <c r="D1017" s="75" t="s">
        <v>8052</v>
      </c>
      <c r="E1017" s="75" t="s">
        <v>8053</v>
      </c>
      <c r="F1017" s="75" t="s">
        <v>5953</v>
      </c>
      <c r="G1017" s="75" t="s">
        <v>8054</v>
      </c>
      <c r="H1017" s="75" t="s">
        <v>5916</v>
      </c>
      <c r="I1017" s="75" t="s">
        <v>7050</v>
      </c>
      <c r="J1017" s="75" t="s">
        <v>7051</v>
      </c>
      <c r="K1017" s="75" t="s">
        <v>5955</v>
      </c>
      <c r="L1017" s="75" t="s">
        <v>565</v>
      </c>
      <c r="M1017" s="75" t="s">
        <v>1441</v>
      </c>
      <c r="N1017" s="75" t="s">
        <v>5954</v>
      </c>
      <c r="O1017" s="75" t="s">
        <v>5956</v>
      </c>
      <c r="P1017" s="75">
        <v>0</v>
      </c>
      <c r="Q1017" s="75">
        <v>93401</v>
      </c>
      <c r="R1017" s="75" t="s">
        <v>8055</v>
      </c>
      <c r="S1017" s="177">
        <v>43644</v>
      </c>
      <c r="T1017" s="182">
        <v>7683</v>
      </c>
      <c r="U1017" s="182"/>
      <c r="V1017" s="181">
        <v>16012512</v>
      </c>
      <c r="W1017" s="181">
        <v>16012512</v>
      </c>
      <c r="X1017" s="178">
        <v>44408</v>
      </c>
      <c r="Y1017" s="87" t="s">
        <v>7151</v>
      </c>
      <c r="Z1017" s="87" t="s">
        <v>7152</v>
      </c>
      <c r="AA1017" s="182" t="s">
        <v>7157</v>
      </c>
    </row>
    <row r="1018" spans="1:27" ht="15.75" customHeight="1" x14ac:dyDescent="0.2">
      <c r="A1018" s="75" t="s">
        <v>8654</v>
      </c>
      <c r="B1018" s="75">
        <v>651822580</v>
      </c>
      <c r="C1018" s="75">
        <v>0</v>
      </c>
      <c r="D1018" s="75" t="s">
        <v>8052</v>
      </c>
      <c r="E1018" s="75" t="s">
        <v>8053</v>
      </c>
      <c r="F1018" s="75" t="s">
        <v>5953</v>
      </c>
      <c r="G1018" s="75" t="s">
        <v>8054</v>
      </c>
      <c r="H1018" s="75" t="s">
        <v>5916</v>
      </c>
      <c r="I1018" s="75" t="s">
        <v>7050</v>
      </c>
      <c r="J1018" s="75" t="s">
        <v>7051</v>
      </c>
      <c r="K1018" s="75" t="s">
        <v>5955</v>
      </c>
      <c r="L1018" s="75" t="s">
        <v>565</v>
      </c>
      <c r="M1018" s="75" t="s">
        <v>1441</v>
      </c>
      <c r="N1018" s="75" t="s">
        <v>5954</v>
      </c>
      <c r="O1018" s="75" t="s">
        <v>5956</v>
      </c>
      <c r="P1018" s="75">
        <v>0</v>
      </c>
      <c r="Q1018" s="75">
        <v>93401</v>
      </c>
      <c r="R1018" s="75" t="s">
        <v>8055</v>
      </c>
      <c r="S1018" s="177">
        <v>43644</v>
      </c>
      <c r="T1018" s="182">
        <v>7683</v>
      </c>
      <c r="U1018" s="182"/>
      <c r="V1018" s="181">
        <v>12602440</v>
      </c>
      <c r="W1018" s="181">
        <v>12602440</v>
      </c>
      <c r="X1018" s="178">
        <v>44408</v>
      </c>
      <c r="Y1018" s="87" t="s">
        <v>7151</v>
      </c>
      <c r="Z1018" s="87" t="s">
        <v>7152</v>
      </c>
      <c r="AA1018" s="182" t="s">
        <v>7202</v>
      </c>
    </row>
    <row r="1019" spans="1:27" ht="15.75" customHeight="1" x14ac:dyDescent="0.2">
      <c r="A1019" s="75" t="s">
        <v>8654</v>
      </c>
      <c r="B1019" s="75">
        <v>651822580</v>
      </c>
      <c r="C1019" s="75">
        <v>0</v>
      </c>
      <c r="D1019" s="75" t="s">
        <v>8052</v>
      </c>
      <c r="E1019" s="75" t="s">
        <v>8053</v>
      </c>
      <c r="F1019" s="75" t="s">
        <v>5953</v>
      </c>
      <c r="G1019" s="75" t="s">
        <v>8054</v>
      </c>
      <c r="H1019" s="75" t="s">
        <v>5916</v>
      </c>
      <c r="I1019" s="75" t="s">
        <v>7050</v>
      </c>
      <c r="J1019" s="75" t="s">
        <v>7051</v>
      </c>
      <c r="K1019" s="75" t="s">
        <v>5955</v>
      </c>
      <c r="L1019" s="75" t="s">
        <v>565</v>
      </c>
      <c r="M1019" s="75" t="s">
        <v>1441</v>
      </c>
      <c r="N1019" s="75" t="s">
        <v>5954</v>
      </c>
      <c r="O1019" s="75" t="s">
        <v>5956</v>
      </c>
      <c r="P1019" s="75">
        <v>0</v>
      </c>
      <c r="Q1019" s="75">
        <v>93401</v>
      </c>
      <c r="R1019" s="75" t="s">
        <v>8055</v>
      </c>
      <c r="S1019" s="177">
        <v>43644</v>
      </c>
      <c r="T1019" s="182">
        <v>7683</v>
      </c>
      <c r="U1019" s="182"/>
      <c r="V1019" s="181">
        <v>6310116</v>
      </c>
      <c r="W1019" s="181">
        <v>34029556</v>
      </c>
      <c r="X1019" s="178">
        <v>44408</v>
      </c>
      <c r="Y1019" s="87" t="s">
        <v>7151</v>
      </c>
      <c r="Z1019" s="87" t="s">
        <v>7152</v>
      </c>
      <c r="AA1019" s="182" t="s">
        <v>183</v>
      </c>
    </row>
    <row r="1020" spans="1:27" ht="15.75" customHeight="1" x14ac:dyDescent="0.2">
      <c r="A1020" s="75" t="s">
        <v>8654</v>
      </c>
      <c r="B1020" s="75">
        <v>651822580</v>
      </c>
      <c r="C1020" s="75">
        <v>0</v>
      </c>
      <c r="D1020" s="75" t="s">
        <v>8052</v>
      </c>
      <c r="E1020" s="75" t="s">
        <v>8053</v>
      </c>
      <c r="F1020" s="75" t="s">
        <v>5953</v>
      </c>
      <c r="G1020" s="75" t="s">
        <v>8054</v>
      </c>
      <c r="H1020" s="75" t="s">
        <v>5916</v>
      </c>
      <c r="I1020" s="75" t="s">
        <v>7050</v>
      </c>
      <c r="J1020" s="75" t="s">
        <v>7051</v>
      </c>
      <c r="K1020" s="75" t="s">
        <v>5955</v>
      </c>
      <c r="L1020" s="75" t="s">
        <v>565</v>
      </c>
      <c r="M1020" s="75" t="s">
        <v>1441</v>
      </c>
      <c r="N1020" s="75" t="s">
        <v>5954</v>
      </c>
      <c r="O1020" s="75" t="s">
        <v>5956</v>
      </c>
      <c r="P1020" s="75">
        <v>0</v>
      </c>
      <c r="Q1020" s="75">
        <v>93401</v>
      </c>
      <c r="R1020" s="75" t="s">
        <v>8055</v>
      </c>
      <c r="S1020" s="177">
        <v>43644</v>
      </c>
      <c r="T1020" s="182">
        <v>7683</v>
      </c>
      <c r="U1020" s="182"/>
      <c r="V1020" s="181">
        <v>4507226</v>
      </c>
      <c r="W1020" s="181">
        <v>25127784</v>
      </c>
      <c r="X1020" s="178">
        <v>44408</v>
      </c>
      <c r="Y1020" s="87" t="s">
        <v>7151</v>
      </c>
      <c r="Z1020" s="87" t="s">
        <v>7152</v>
      </c>
      <c r="AA1020" s="182" t="s">
        <v>8192</v>
      </c>
    </row>
    <row r="1021" spans="1:27" ht="15.75" customHeight="1" x14ac:dyDescent="0.2">
      <c r="A1021" s="75" t="s">
        <v>8654</v>
      </c>
      <c r="B1021" s="75">
        <v>651822580</v>
      </c>
      <c r="C1021" s="75">
        <v>0</v>
      </c>
      <c r="D1021" s="75" t="s">
        <v>8052</v>
      </c>
      <c r="E1021" s="75" t="s">
        <v>8053</v>
      </c>
      <c r="F1021" s="75" t="s">
        <v>5953</v>
      </c>
      <c r="G1021" s="75" t="s">
        <v>8054</v>
      </c>
      <c r="H1021" s="75" t="s">
        <v>5916</v>
      </c>
      <c r="I1021" s="75" t="s">
        <v>7050</v>
      </c>
      <c r="J1021" s="75" t="s">
        <v>7051</v>
      </c>
      <c r="K1021" s="75" t="s">
        <v>5955</v>
      </c>
      <c r="L1021" s="75" t="s">
        <v>565</v>
      </c>
      <c r="M1021" s="75" t="s">
        <v>1441</v>
      </c>
      <c r="N1021" s="75" t="s">
        <v>5954</v>
      </c>
      <c r="O1021" s="75" t="s">
        <v>5956</v>
      </c>
      <c r="P1021" s="75">
        <v>0</v>
      </c>
      <c r="Q1021" s="75">
        <v>93401</v>
      </c>
      <c r="R1021" s="75" t="s">
        <v>8055</v>
      </c>
      <c r="S1021" s="177">
        <v>43644</v>
      </c>
      <c r="T1021" s="182">
        <v>7683</v>
      </c>
      <c r="U1021" s="182"/>
      <c r="V1021" s="181">
        <v>14085080</v>
      </c>
      <c r="W1021" s="181">
        <v>14085080</v>
      </c>
      <c r="X1021" s="178">
        <v>44408</v>
      </c>
      <c r="Y1021" s="87" t="s">
        <v>7151</v>
      </c>
      <c r="Z1021" s="87" t="s">
        <v>7152</v>
      </c>
      <c r="AA1021" s="182" t="s">
        <v>7208</v>
      </c>
    </row>
    <row r="1022" spans="1:27" ht="15.75" customHeight="1" x14ac:dyDescent="0.2">
      <c r="A1022" s="75" t="s">
        <v>8654</v>
      </c>
      <c r="B1022" s="75">
        <v>651822580</v>
      </c>
      <c r="C1022" s="75">
        <v>0</v>
      </c>
      <c r="D1022" s="75" t="s">
        <v>8052</v>
      </c>
      <c r="E1022" s="75" t="s">
        <v>8053</v>
      </c>
      <c r="F1022" s="75" t="s">
        <v>5953</v>
      </c>
      <c r="G1022" s="75" t="s">
        <v>8054</v>
      </c>
      <c r="H1022" s="75" t="s">
        <v>5916</v>
      </c>
      <c r="I1022" s="75" t="s">
        <v>7050</v>
      </c>
      <c r="J1022" s="75" t="s">
        <v>7051</v>
      </c>
      <c r="K1022" s="75" t="s">
        <v>5955</v>
      </c>
      <c r="L1022" s="75" t="s">
        <v>565</v>
      </c>
      <c r="M1022" s="75" t="s">
        <v>1441</v>
      </c>
      <c r="N1022" s="75" t="s">
        <v>5954</v>
      </c>
      <c r="O1022" s="75" t="s">
        <v>5956</v>
      </c>
      <c r="P1022" s="75">
        <v>0</v>
      </c>
      <c r="Q1022" s="75">
        <v>93401</v>
      </c>
      <c r="R1022" s="75" t="s">
        <v>8055</v>
      </c>
      <c r="S1022" s="177">
        <v>43644</v>
      </c>
      <c r="T1022" s="182">
        <v>7683</v>
      </c>
      <c r="U1022" s="182"/>
      <c r="V1022" s="181">
        <v>13640288</v>
      </c>
      <c r="W1022" s="181">
        <v>13640288</v>
      </c>
      <c r="X1022" s="178">
        <v>44408</v>
      </c>
      <c r="Y1022" s="87" t="s">
        <v>7151</v>
      </c>
      <c r="Z1022" s="87" t="s">
        <v>7152</v>
      </c>
      <c r="AA1022" s="182" t="s">
        <v>8188</v>
      </c>
    </row>
    <row r="1023" spans="1:27" ht="15.75" customHeight="1" x14ac:dyDescent="0.2">
      <c r="A1023" s="75" t="s">
        <v>8544</v>
      </c>
      <c r="B1023" s="75">
        <v>651539544</v>
      </c>
      <c r="C1023" s="75">
        <v>0</v>
      </c>
      <c r="D1023" s="75" t="s">
        <v>7997</v>
      </c>
      <c r="E1023" s="75" t="s">
        <v>7998</v>
      </c>
      <c r="F1023" s="75" t="s">
        <v>6131</v>
      </c>
      <c r="G1023" s="75" t="s">
        <v>7999</v>
      </c>
      <c r="H1023" s="75" t="s">
        <v>1593</v>
      </c>
      <c r="I1023" s="75" t="s">
        <v>8000</v>
      </c>
      <c r="J1023" s="75" t="s">
        <v>8001</v>
      </c>
      <c r="K1023" s="75" t="s">
        <v>8002</v>
      </c>
      <c r="L1023" s="75" t="s">
        <v>8003</v>
      </c>
      <c r="M1023" s="75" t="s">
        <v>415</v>
      </c>
      <c r="N1023" s="75">
        <v>582262569</v>
      </c>
      <c r="O1023" s="75" t="s">
        <v>6132</v>
      </c>
      <c r="P1023" s="75">
        <v>0</v>
      </c>
      <c r="Q1023" s="75">
        <v>93401</v>
      </c>
      <c r="R1023" s="75" t="s">
        <v>5922</v>
      </c>
      <c r="S1023" s="177">
        <v>43798</v>
      </c>
      <c r="T1023" s="182">
        <v>7691</v>
      </c>
      <c r="U1023" s="182"/>
      <c r="V1023" s="181">
        <v>8919552</v>
      </c>
      <c r="W1023" s="181">
        <v>41940916</v>
      </c>
      <c r="X1023" s="178">
        <v>44408</v>
      </c>
      <c r="Y1023" s="87" t="s">
        <v>7151</v>
      </c>
      <c r="Z1023" s="87" t="s">
        <v>7152</v>
      </c>
      <c r="AA1023" s="182" t="s">
        <v>7280</v>
      </c>
    </row>
    <row r="1024" spans="1:27" ht="15.75" customHeight="1" x14ac:dyDescent="0.2">
      <c r="A1024" s="75" t="s">
        <v>8544</v>
      </c>
      <c r="B1024" s="75">
        <v>651539544</v>
      </c>
      <c r="C1024" s="75">
        <v>0</v>
      </c>
      <c r="D1024" s="75" t="s">
        <v>7997</v>
      </c>
      <c r="E1024" s="75" t="s">
        <v>7998</v>
      </c>
      <c r="F1024" s="75" t="s">
        <v>6131</v>
      </c>
      <c r="G1024" s="75" t="s">
        <v>7999</v>
      </c>
      <c r="H1024" s="75" t="s">
        <v>1593</v>
      </c>
      <c r="I1024" s="75" t="s">
        <v>8000</v>
      </c>
      <c r="J1024" s="75" t="s">
        <v>8001</v>
      </c>
      <c r="K1024" s="75" t="s">
        <v>8002</v>
      </c>
      <c r="L1024" s="75" t="s">
        <v>8003</v>
      </c>
      <c r="M1024" s="75" t="s">
        <v>415</v>
      </c>
      <c r="N1024" s="75">
        <v>582262569</v>
      </c>
      <c r="O1024" s="75" t="s">
        <v>6132</v>
      </c>
      <c r="P1024" s="75">
        <v>0</v>
      </c>
      <c r="Q1024" s="75">
        <v>93401</v>
      </c>
      <c r="R1024" s="75" t="s">
        <v>5922</v>
      </c>
      <c r="S1024" s="177">
        <v>43798</v>
      </c>
      <c r="T1024" s="182">
        <v>7691</v>
      </c>
      <c r="U1024" s="182"/>
      <c r="V1024" s="181">
        <v>10880600</v>
      </c>
      <c r="W1024" s="181">
        <v>55857975</v>
      </c>
      <c r="X1024" s="178">
        <v>44408</v>
      </c>
      <c r="Y1024" s="87" t="s">
        <v>7151</v>
      </c>
      <c r="Z1024" s="87" t="s">
        <v>7152</v>
      </c>
      <c r="AA1024" s="182" t="s">
        <v>7178</v>
      </c>
    </row>
    <row r="1025" spans="1:27" ht="15.75" customHeight="1" x14ac:dyDescent="0.2">
      <c r="A1025" s="75" t="s">
        <v>8544</v>
      </c>
      <c r="B1025" s="75">
        <v>651539544</v>
      </c>
      <c r="C1025" s="75">
        <v>0</v>
      </c>
      <c r="D1025" s="75" t="s">
        <v>7997</v>
      </c>
      <c r="E1025" s="75" t="s">
        <v>7998</v>
      </c>
      <c r="F1025" s="75" t="s">
        <v>6131</v>
      </c>
      <c r="G1025" s="75" t="s">
        <v>7999</v>
      </c>
      <c r="H1025" s="75" t="s">
        <v>1593</v>
      </c>
      <c r="I1025" s="75" t="s">
        <v>8000</v>
      </c>
      <c r="J1025" s="75" t="s">
        <v>8001</v>
      </c>
      <c r="K1025" s="75" t="s">
        <v>8002</v>
      </c>
      <c r="L1025" s="75" t="s">
        <v>8003</v>
      </c>
      <c r="M1025" s="75" t="s">
        <v>415</v>
      </c>
      <c r="N1025" s="75">
        <v>582262569</v>
      </c>
      <c r="O1025" s="75" t="s">
        <v>6132</v>
      </c>
      <c r="P1025" s="75">
        <v>0</v>
      </c>
      <c r="Q1025" s="75">
        <v>93401</v>
      </c>
      <c r="R1025" s="75" t="s">
        <v>5922</v>
      </c>
      <c r="S1025" s="177">
        <v>43798</v>
      </c>
      <c r="T1025" s="182">
        <v>7691</v>
      </c>
      <c r="U1025" s="182"/>
      <c r="V1025" s="181">
        <v>7211561</v>
      </c>
      <c r="W1025" s="181">
        <v>28508204</v>
      </c>
      <c r="X1025" s="178">
        <v>44408</v>
      </c>
      <c r="Y1025" s="87" t="s">
        <v>7151</v>
      </c>
      <c r="Z1025" s="87" t="s">
        <v>7152</v>
      </c>
      <c r="AA1025" s="182" t="s">
        <v>7179</v>
      </c>
    </row>
    <row r="1026" spans="1:27" ht="15.75" customHeight="1" x14ac:dyDescent="0.2">
      <c r="A1026" s="75" t="s">
        <v>8544</v>
      </c>
      <c r="B1026" s="75">
        <v>651539544</v>
      </c>
      <c r="C1026" s="75">
        <v>0</v>
      </c>
      <c r="D1026" s="75" t="s">
        <v>7997</v>
      </c>
      <c r="E1026" s="75" t="s">
        <v>7998</v>
      </c>
      <c r="F1026" s="75" t="s">
        <v>6131</v>
      </c>
      <c r="G1026" s="75" t="s">
        <v>7999</v>
      </c>
      <c r="H1026" s="75" t="s">
        <v>1593</v>
      </c>
      <c r="I1026" s="75" t="s">
        <v>8000</v>
      </c>
      <c r="J1026" s="75" t="s">
        <v>8001</v>
      </c>
      <c r="K1026" s="75" t="s">
        <v>8002</v>
      </c>
      <c r="L1026" s="75" t="s">
        <v>8003</v>
      </c>
      <c r="M1026" s="75" t="s">
        <v>415</v>
      </c>
      <c r="N1026" s="75">
        <v>582262569</v>
      </c>
      <c r="O1026" s="75" t="s">
        <v>6132</v>
      </c>
      <c r="P1026" s="75">
        <v>0</v>
      </c>
      <c r="Q1026" s="75">
        <v>93401</v>
      </c>
      <c r="R1026" s="75" t="s">
        <v>5922</v>
      </c>
      <c r="S1026" s="177">
        <v>43798</v>
      </c>
      <c r="T1026" s="182">
        <v>7691</v>
      </c>
      <c r="U1026" s="182"/>
      <c r="V1026" s="181">
        <v>3831142</v>
      </c>
      <c r="W1026" s="181">
        <v>19888135</v>
      </c>
      <c r="X1026" s="178">
        <v>44408</v>
      </c>
      <c r="Y1026" s="87" t="s">
        <v>7151</v>
      </c>
      <c r="Z1026" s="87" t="s">
        <v>7152</v>
      </c>
      <c r="AA1026" s="182" t="s">
        <v>8199</v>
      </c>
    </row>
    <row r="1027" spans="1:27" ht="15.75" customHeight="1" x14ac:dyDescent="0.2">
      <c r="A1027" s="75" t="s">
        <v>8544</v>
      </c>
      <c r="B1027" s="75">
        <v>651539544</v>
      </c>
      <c r="C1027" s="75">
        <v>0</v>
      </c>
      <c r="D1027" s="75" t="s">
        <v>7997</v>
      </c>
      <c r="E1027" s="75" t="s">
        <v>7998</v>
      </c>
      <c r="F1027" s="75" t="s">
        <v>6131</v>
      </c>
      <c r="G1027" s="75" t="s">
        <v>7999</v>
      </c>
      <c r="H1027" s="75" t="s">
        <v>1593</v>
      </c>
      <c r="I1027" s="75" t="s">
        <v>8000</v>
      </c>
      <c r="J1027" s="75" t="s">
        <v>8001</v>
      </c>
      <c r="K1027" s="75" t="s">
        <v>8002</v>
      </c>
      <c r="L1027" s="75" t="s">
        <v>8003</v>
      </c>
      <c r="M1027" s="75" t="s">
        <v>415</v>
      </c>
      <c r="N1027" s="75">
        <v>582262569</v>
      </c>
      <c r="O1027" s="75" t="s">
        <v>6132</v>
      </c>
      <c r="P1027" s="75">
        <v>0</v>
      </c>
      <c r="Q1027" s="75">
        <v>93401</v>
      </c>
      <c r="R1027" s="75" t="s">
        <v>5922</v>
      </c>
      <c r="S1027" s="177">
        <v>43798</v>
      </c>
      <c r="T1027" s="182">
        <v>7691</v>
      </c>
      <c r="U1027" s="182"/>
      <c r="V1027" s="181">
        <v>6760838</v>
      </c>
      <c r="W1027" s="181">
        <v>42086222</v>
      </c>
      <c r="X1027" s="178">
        <v>44408</v>
      </c>
      <c r="Y1027" s="87" t="s">
        <v>7151</v>
      </c>
      <c r="Z1027" s="87" t="s">
        <v>7152</v>
      </c>
      <c r="AA1027" s="182" t="s">
        <v>7223</v>
      </c>
    </row>
    <row r="1028" spans="1:27" ht="15.75" customHeight="1" x14ac:dyDescent="0.2">
      <c r="A1028" s="75" t="s">
        <v>8544</v>
      </c>
      <c r="B1028" s="75">
        <v>651539544</v>
      </c>
      <c r="C1028" s="75">
        <v>0</v>
      </c>
      <c r="D1028" s="75" t="s">
        <v>7997</v>
      </c>
      <c r="E1028" s="75" t="s">
        <v>7998</v>
      </c>
      <c r="F1028" s="75" t="s">
        <v>6131</v>
      </c>
      <c r="G1028" s="75" t="s">
        <v>7999</v>
      </c>
      <c r="H1028" s="75" t="s">
        <v>1593</v>
      </c>
      <c r="I1028" s="75" t="s">
        <v>8000</v>
      </c>
      <c r="J1028" s="75" t="s">
        <v>8001</v>
      </c>
      <c r="K1028" s="75" t="s">
        <v>8002</v>
      </c>
      <c r="L1028" s="75" t="s">
        <v>8003</v>
      </c>
      <c r="M1028" s="75" t="s">
        <v>415</v>
      </c>
      <c r="N1028" s="75">
        <v>582262569</v>
      </c>
      <c r="O1028" s="75" t="s">
        <v>6132</v>
      </c>
      <c r="P1028" s="75">
        <v>0</v>
      </c>
      <c r="Q1028" s="75">
        <v>93401</v>
      </c>
      <c r="R1028" s="75" t="s">
        <v>5922</v>
      </c>
      <c r="S1028" s="177">
        <v>43798</v>
      </c>
      <c r="T1028" s="182">
        <v>7691</v>
      </c>
      <c r="U1028" s="182"/>
      <c r="V1028" s="181">
        <v>11260157</v>
      </c>
      <c r="W1028" s="181">
        <v>60792202</v>
      </c>
      <c r="X1028" s="178">
        <v>44408</v>
      </c>
      <c r="Y1028" s="87" t="s">
        <v>7151</v>
      </c>
      <c r="Z1028" s="87" t="s">
        <v>7152</v>
      </c>
      <c r="AA1028" s="182" t="s">
        <v>173</v>
      </c>
    </row>
    <row r="1029" spans="1:27" ht="15.75" customHeight="1" x14ac:dyDescent="0.2">
      <c r="A1029" s="75" t="s">
        <v>8544</v>
      </c>
      <c r="B1029" s="75">
        <v>651539544</v>
      </c>
      <c r="C1029" s="75">
        <v>0</v>
      </c>
      <c r="D1029" s="75" t="s">
        <v>7997</v>
      </c>
      <c r="E1029" s="75" t="s">
        <v>7998</v>
      </c>
      <c r="F1029" s="75" t="s">
        <v>6131</v>
      </c>
      <c r="G1029" s="75" t="s">
        <v>7999</v>
      </c>
      <c r="H1029" s="75" t="s">
        <v>1593</v>
      </c>
      <c r="I1029" s="75" t="s">
        <v>8000</v>
      </c>
      <c r="J1029" s="75" t="s">
        <v>8001</v>
      </c>
      <c r="K1029" s="75" t="s">
        <v>8002</v>
      </c>
      <c r="L1029" s="75" t="s">
        <v>8003</v>
      </c>
      <c r="M1029" s="75" t="s">
        <v>415</v>
      </c>
      <c r="N1029" s="75">
        <v>582262569</v>
      </c>
      <c r="O1029" s="75" t="s">
        <v>6132</v>
      </c>
      <c r="P1029" s="75">
        <v>0</v>
      </c>
      <c r="Q1029" s="75">
        <v>93401</v>
      </c>
      <c r="R1029" s="75" t="s">
        <v>5922</v>
      </c>
      <c r="S1029" s="177">
        <v>43798</v>
      </c>
      <c r="T1029" s="182">
        <v>7691</v>
      </c>
      <c r="U1029" s="182"/>
      <c r="V1029" s="181">
        <v>6671880</v>
      </c>
      <c r="W1029" s="181">
        <v>28911480</v>
      </c>
      <c r="X1029" s="178">
        <v>44408</v>
      </c>
      <c r="Y1029" s="87" t="s">
        <v>7151</v>
      </c>
      <c r="Z1029" s="87" t="s">
        <v>7152</v>
      </c>
      <c r="AA1029" s="182" t="s">
        <v>7236</v>
      </c>
    </row>
    <row r="1030" spans="1:27" ht="15.75" customHeight="1" x14ac:dyDescent="0.2">
      <c r="A1030" s="75" t="s">
        <v>8544</v>
      </c>
      <c r="B1030" s="75">
        <v>651539544</v>
      </c>
      <c r="C1030" s="75">
        <v>0</v>
      </c>
      <c r="D1030" s="75" t="s">
        <v>7997</v>
      </c>
      <c r="E1030" s="75" t="s">
        <v>7998</v>
      </c>
      <c r="F1030" s="75" t="s">
        <v>6131</v>
      </c>
      <c r="G1030" s="75" t="s">
        <v>7999</v>
      </c>
      <c r="H1030" s="75" t="s">
        <v>1593</v>
      </c>
      <c r="I1030" s="75" t="s">
        <v>8000</v>
      </c>
      <c r="J1030" s="75" t="s">
        <v>8001</v>
      </c>
      <c r="K1030" s="75" t="s">
        <v>8002</v>
      </c>
      <c r="L1030" s="75" t="s">
        <v>8003</v>
      </c>
      <c r="M1030" s="75" t="s">
        <v>415</v>
      </c>
      <c r="N1030" s="75">
        <v>582262569</v>
      </c>
      <c r="O1030" s="75" t="s">
        <v>6132</v>
      </c>
      <c r="P1030" s="75">
        <v>0</v>
      </c>
      <c r="Q1030" s="75">
        <v>93401</v>
      </c>
      <c r="R1030" s="75" t="s">
        <v>5922</v>
      </c>
      <c r="S1030" s="177">
        <v>43798</v>
      </c>
      <c r="T1030" s="182">
        <v>7691</v>
      </c>
      <c r="U1030" s="182"/>
      <c r="V1030" s="181">
        <v>7774965</v>
      </c>
      <c r="W1030" s="181">
        <v>36846573</v>
      </c>
      <c r="X1030" s="178">
        <v>44408</v>
      </c>
      <c r="Y1030" s="87" t="s">
        <v>7151</v>
      </c>
      <c r="Z1030" s="87" t="s">
        <v>7152</v>
      </c>
      <c r="AA1030" s="182" t="s">
        <v>7176</v>
      </c>
    </row>
    <row r="1031" spans="1:27" ht="15.75" customHeight="1" x14ac:dyDescent="0.2">
      <c r="A1031" s="75" t="s">
        <v>8535</v>
      </c>
      <c r="B1031" s="75">
        <v>651883474</v>
      </c>
      <c r="C1031" s="75">
        <v>0</v>
      </c>
      <c r="D1031" s="75" t="s">
        <v>7989</v>
      </c>
      <c r="E1031" s="75" t="s">
        <v>7990</v>
      </c>
      <c r="F1031" s="75" t="s">
        <v>6144</v>
      </c>
      <c r="G1031" s="75" t="s">
        <v>7991</v>
      </c>
      <c r="H1031" s="75" t="s">
        <v>6193</v>
      </c>
      <c r="I1031" s="75" t="s">
        <v>7992</v>
      </c>
      <c r="J1031" s="75" t="s">
        <v>6146</v>
      </c>
      <c r="K1031" s="75" t="s">
        <v>6145</v>
      </c>
      <c r="L1031" s="75" t="s">
        <v>565</v>
      </c>
      <c r="M1031" s="75" t="s">
        <v>732</v>
      </c>
      <c r="N1031" s="75" t="s">
        <v>6194</v>
      </c>
      <c r="O1031" s="75" t="s">
        <v>6195</v>
      </c>
      <c r="P1031" s="75">
        <v>0</v>
      </c>
      <c r="Q1031" s="75">
        <v>93401</v>
      </c>
      <c r="R1031" s="75" t="s">
        <v>6147</v>
      </c>
      <c r="S1031" s="177">
        <v>43802</v>
      </c>
      <c r="T1031" s="182">
        <v>7692</v>
      </c>
      <c r="U1031" s="182"/>
      <c r="V1031" s="181">
        <v>18724754</v>
      </c>
      <c r="W1031" s="181">
        <v>102796384</v>
      </c>
      <c r="X1031" s="178">
        <v>44408</v>
      </c>
      <c r="Y1031" s="87" t="s">
        <v>7151</v>
      </c>
      <c r="Z1031" s="87" t="s">
        <v>7152</v>
      </c>
      <c r="AA1031" s="182" t="s">
        <v>7154</v>
      </c>
    </row>
    <row r="1032" spans="1:27" ht="15.75" customHeight="1" x14ac:dyDescent="0.2">
      <c r="A1032" s="75" t="s">
        <v>8535</v>
      </c>
      <c r="B1032" s="75">
        <v>651883474</v>
      </c>
      <c r="C1032" s="75">
        <v>0</v>
      </c>
      <c r="D1032" s="75" t="s">
        <v>7989</v>
      </c>
      <c r="E1032" s="75" t="s">
        <v>7990</v>
      </c>
      <c r="F1032" s="75" t="s">
        <v>6144</v>
      </c>
      <c r="G1032" s="75" t="s">
        <v>7991</v>
      </c>
      <c r="H1032" s="75" t="s">
        <v>6193</v>
      </c>
      <c r="I1032" s="75" t="s">
        <v>7992</v>
      </c>
      <c r="J1032" s="75" t="s">
        <v>6146</v>
      </c>
      <c r="K1032" s="75" t="s">
        <v>6145</v>
      </c>
      <c r="L1032" s="75" t="s">
        <v>565</v>
      </c>
      <c r="M1032" s="75" t="s">
        <v>732</v>
      </c>
      <c r="N1032" s="75" t="s">
        <v>6194</v>
      </c>
      <c r="O1032" s="75" t="s">
        <v>6195</v>
      </c>
      <c r="P1032" s="75">
        <v>0</v>
      </c>
      <c r="Q1032" s="75">
        <v>93401</v>
      </c>
      <c r="R1032" s="75" t="s">
        <v>6147</v>
      </c>
      <c r="S1032" s="177">
        <v>43802</v>
      </c>
      <c r="T1032" s="182">
        <v>7692</v>
      </c>
      <c r="U1032" s="182"/>
      <c r="V1032" s="181">
        <v>10311268</v>
      </c>
      <c r="W1032" s="181">
        <v>52441972</v>
      </c>
      <c r="X1032" s="178">
        <v>44408</v>
      </c>
      <c r="Y1032" s="87" t="s">
        <v>7151</v>
      </c>
      <c r="Z1032" s="87" t="s">
        <v>7152</v>
      </c>
      <c r="AA1032" s="182" t="s">
        <v>7155</v>
      </c>
    </row>
    <row r="1033" spans="1:27" ht="15.75" customHeight="1" x14ac:dyDescent="0.2">
      <c r="A1033" s="75" t="s">
        <v>8535</v>
      </c>
      <c r="B1033" s="75">
        <v>651883474</v>
      </c>
      <c r="C1033" s="75">
        <v>0</v>
      </c>
      <c r="D1033" s="75" t="s">
        <v>7989</v>
      </c>
      <c r="E1033" s="75" t="s">
        <v>7990</v>
      </c>
      <c r="F1033" s="75" t="s">
        <v>6144</v>
      </c>
      <c r="G1033" s="75" t="s">
        <v>7991</v>
      </c>
      <c r="H1033" s="75" t="s">
        <v>6193</v>
      </c>
      <c r="I1033" s="75" t="s">
        <v>7992</v>
      </c>
      <c r="J1033" s="75" t="s">
        <v>6146</v>
      </c>
      <c r="K1033" s="75" t="s">
        <v>6145</v>
      </c>
      <c r="L1033" s="75" t="s">
        <v>565</v>
      </c>
      <c r="M1033" s="75" t="s">
        <v>732</v>
      </c>
      <c r="N1033" s="75" t="s">
        <v>6194</v>
      </c>
      <c r="O1033" s="75" t="s">
        <v>6195</v>
      </c>
      <c r="P1033" s="75">
        <v>0</v>
      </c>
      <c r="Q1033" s="75">
        <v>93401</v>
      </c>
      <c r="R1033" s="75" t="s">
        <v>6147</v>
      </c>
      <c r="S1033" s="177">
        <v>43802</v>
      </c>
      <c r="T1033" s="182">
        <v>7692</v>
      </c>
      <c r="U1033" s="182"/>
      <c r="V1033" s="181">
        <v>6177667</v>
      </c>
      <c r="W1033" s="181">
        <v>22585550</v>
      </c>
      <c r="X1033" s="178">
        <v>44408</v>
      </c>
      <c r="Y1033" s="87" t="s">
        <v>7151</v>
      </c>
      <c r="Z1033" s="87" t="s">
        <v>7152</v>
      </c>
      <c r="AA1033" s="182" t="s">
        <v>7211</v>
      </c>
    </row>
    <row r="1034" spans="1:27" ht="15.75" customHeight="1" x14ac:dyDescent="0.2">
      <c r="A1034" s="75" t="s">
        <v>8535</v>
      </c>
      <c r="B1034" s="75">
        <v>651883474</v>
      </c>
      <c r="C1034" s="75">
        <v>0</v>
      </c>
      <c r="D1034" s="75" t="s">
        <v>7989</v>
      </c>
      <c r="E1034" s="75" t="s">
        <v>7990</v>
      </c>
      <c r="F1034" s="75" t="s">
        <v>6144</v>
      </c>
      <c r="G1034" s="75" t="s">
        <v>7991</v>
      </c>
      <c r="H1034" s="75" t="s">
        <v>6193</v>
      </c>
      <c r="I1034" s="75" t="s">
        <v>7992</v>
      </c>
      <c r="J1034" s="75" t="s">
        <v>6146</v>
      </c>
      <c r="K1034" s="75" t="s">
        <v>6145</v>
      </c>
      <c r="L1034" s="75" t="s">
        <v>565</v>
      </c>
      <c r="M1034" s="75" t="s">
        <v>732</v>
      </c>
      <c r="N1034" s="75" t="s">
        <v>6194</v>
      </c>
      <c r="O1034" s="75" t="s">
        <v>6195</v>
      </c>
      <c r="P1034" s="75">
        <v>0</v>
      </c>
      <c r="Q1034" s="75">
        <v>93401</v>
      </c>
      <c r="R1034" s="75" t="s">
        <v>6147</v>
      </c>
      <c r="S1034" s="177">
        <v>43802</v>
      </c>
      <c r="T1034" s="182">
        <v>7692</v>
      </c>
      <c r="U1034" s="182"/>
      <c r="V1034" s="181">
        <v>24710666</v>
      </c>
      <c r="W1034" s="181">
        <v>107936191</v>
      </c>
      <c r="X1034" s="178">
        <v>44408</v>
      </c>
      <c r="Y1034" s="87" t="s">
        <v>7151</v>
      </c>
      <c r="Z1034" s="87" t="s">
        <v>7152</v>
      </c>
      <c r="AA1034" s="182" t="s">
        <v>7227</v>
      </c>
    </row>
    <row r="1035" spans="1:27" ht="15.75" customHeight="1" x14ac:dyDescent="0.2">
      <c r="A1035" s="75" t="s">
        <v>8535</v>
      </c>
      <c r="B1035" s="75">
        <v>651883474</v>
      </c>
      <c r="C1035" s="75">
        <v>0</v>
      </c>
      <c r="D1035" s="75" t="s">
        <v>7989</v>
      </c>
      <c r="E1035" s="75" t="s">
        <v>7990</v>
      </c>
      <c r="F1035" s="75" t="s">
        <v>6144</v>
      </c>
      <c r="G1035" s="75" t="s">
        <v>7991</v>
      </c>
      <c r="H1035" s="75" t="s">
        <v>6193</v>
      </c>
      <c r="I1035" s="75" t="s">
        <v>7992</v>
      </c>
      <c r="J1035" s="75" t="s">
        <v>6146</v>
      </c>
      <c r="K1035" s="75" t="s">
        <v>6145</v>
      </c>
      <c r="L1035" s="75" t="s">
        <v>565</v>
      </c>
      <c r="M1035" s="75" t="s">
        <v>732</v>
      </c>
      <c r="N1035" s="75" t="s">
        <v>6194</v>
      </c>
      <c r="O1035" s="75" t="s">
        <v>6195</v>
      </c>
      <c r="P1035" s="75">
        <v>0</v>
      </c>
      <c r="Q1035" s="75">
        <v>93401</v>
      </c>
      <c r="R1035" s="75" t="s">
        <v>6147</v>
      </c>
      <c r="S1035" s="177">
        <v>43802</v>
      </c>
      <c r="T1035" s="182">
        <v>7692</v>
      </c>
      <c r="U1035" s="182"/>
      <c r="V1035" s="181">
        <v>12355333</v>
      </c>
      <c r="W1035" s="181">
        <v>47691586</v>
      </c>
      <c r="X1035" s="178">
        <v>44408</v>
      </c>
      <c r="Y1035" s="87" t="s">
        <v>7151</v>
      </c>
      <c r="Z1035" s="87" t="s">
        <v>7152</v>
      </c>
      <c r="AA1035" s="182" t="s">
        <v>231</v>
      </c>
    </row>
    <row r="1036" spans="1:27" ht="15.75" customHeight="1" x14ac:dyDescent="0.2">
      <c r="A1036" s="75" t="s">
        <v>8535</v>
      </c>
      <c r="B1036" s="75">
        <v>651883474</v>
      </c>
      <c r="C1036" s="75">
        <v>0</v>
      </c>
      <c r="D1036" s="75" t="s">
        <v>7989</v>
      </c>
      <c r="E1036" s="75" t="s">
        <v>7990</v>
      </c>
      <c r="F1036" s="75" t="s">
        <v>6144</v>
      </c>
      <c r="G1036" s="75" t="s">
        <v>7991</v>
      </c>
      <c r="H1036" s="75" t="s">
        <v>6193</v>
      </c>
      <c r="I1036" s="75" t="s">
        <v>7992</v>
      </c>
      <c r="J1036" s="75" t="s">
        <v>6146</v>
      </c>
      <c r="K1036" s="75" t="s">
        <v>6145</v>
      </c>
      <c r="L1036" s="75" t="s">
        <v>565</v>
      </c>
      <c r="M1036" s="75" t="s">
        <v>732</v>
      </c>
      <c r="N1036" s="75" t="s">
        <v>6194</v>
      </c>
      <c r="O1036" s="75" t="s">
        <v>6195</v>
      </c>
      <c r="P1036" s="75">
        <v>0</v>
      </c>
      <c r="Q1036" s="75">
        <v>93401</v>
      </c>
      <c r="R1036" s="75" t="s">
        <v>6147</v>
      </c>
      <c r="S1036" s="177">
        <v>43802</v>
      </c>
      <c r="T1036" s="182">
        <v>7692</v>
      </c>
      <c r="U1036" s="182"/>
      <c r="V1036" s="181">
        <v>12355333</v>
      </c>
      <c r="W1036" s="181">
        <v>53622146</v>
      </c>
      <c r="X1036" s="178">
        <v>44408</v>
      </c>
      <c r="Y1036" s="87" t="s">
        <v>7151</v>
      </c>
      <c r="Z1036" s="87" t="s">
        <v>7152</v>
      </c>
      <c r="AA1036" s="182" t="s">
        <v>7213</v>
      </c>
    </row>
    <row r="1037" spans="1:27" ht="15.75" customHeight="1" x14ac:dyDescent="0.2">
      <c r="A1037" s="75" t="s">
        <v>8535</v>
      </c>
      <c r="B1037" s="75">
        <v>651883474</v>
      </c>
      <c r="C1037" s="75">
        <v>0</v>
      </c>
      <c r="D1037" s="75" t="s">
        <v>7989</v>
      </c>
      <c r="E1037" s="75" t="s">
        <v>7990</v>
      </c>
      <c r="F1037" s="75" t="s">
        <v>6144</v>
      </c>
      <c r="G1037" s="75" t="s">
        <v>7991</v>
      </c>
      <c r="H1037" s="75" t="s">
        <v>6193</v>
      </c>
      <c r="I1037" s="75" t="s">
        <v>7992</v>
      </c>
      <c r="J1037" s="75" t="s">
        <v>6146</v>
      </c>
      <c r="K1037" s="75" t="s">
        <v>6145</v>
      </c>
      <c r="L1037" s="75" t="s">
        <v>565</v>
      </c>
      <c r="M1037" s="75" t="s">
        <v>732</v>
      </c>
      <c r="N1037" s="75" t="s">
        <v>6194</v>
      </c>
      <c r="O1037" s="75" t="s">
        <v>6195</v>
      </c>
      <c r="P1037" s="75">
        <v>0</v>
      </c>
      <c r="Q1037" s="75">
        <v>93401</v>
      </c>
      <c r="R1037" s="75" t="s">
        <v>6147</v>
      </c>
      <c r="S1037" s="177">
        <v>43802</v>
      </c>
      <c r="T1037" s="182">
        <v>7692</v>
      </c>
      <c r="U1037" s="182"/>
      <c r="V1037" s="181">
        <v>12058805</v>
      </c>
      <c r="W1037" s="181">
        <v>53622146</v>
      </c>
      <c r="X1037" s="178">
        <v>44408</v>
      </c>
      <c r="Y1037" s="87" t="s">
        <v>7151</v>
      </c>
      <c r="Z1037" s="87" t="s">
        <v>7152</v>
      </c>
      <c r="AA1037" s="182" t="s">
        <v>7228</v>
      </c>
    </row>
    <row r="1038" spans="1:27" ht="15.75" customHeight="1" x14ac:dyDescent="0.2">
      <c r="A1038" s="75" t="s">
        <v>8535</v>
      </c>
      <c r="B1038" s="75">
        <v>651883474</v>
      </c>
      <c r="C1038" s="75">
        <v>0</v>
      </c>
      <c r="D1038" s="75" t="s">
        <v>7989</v>
      </c>
      <c r="E1038" s="75" t="s">
        <v>7990</v>
      </c>
      <c r="F1038" s="75" t="s">
        <v>6144</v>
      </c>
      <c r="G1038" s="75" t="s">
        <v>7991</v>
      </c>
      <c r="H1038" s="75" t="s">
        <v>6193</v>
      </c>
      <c r="I1038" s="75" t="s">
        <v>7992</v>
      </c>
      <c r="J1038" s="75" t="s">
        <v>6146</v>
      </c>
      <c r="K1038" s="75" t="s">
        <v>6145</v>
      </c>
      <c r="L1038" s="75" t="s">
        <v>565</v>
      </c>
      <c r="M1038" s="75" t="s">
        <v>732</v>
      </c>
      <c r="N1038" s="75" t="s">
        <v>6194</v>
      </c>
      <c r="O1038" s="75" t="s">
        <v>6195</v>
      </c>
      <c r="P1038" s="75">
        <v>0</v>
      </c>
      <c r="Q1038" s="75">
        <v>93401</v>
      </c>
      <c r="R1038" s="75" t="s">
        <v>6147</v>
      </c>
      <c r="S1038" s="177">
        <v>43802</v>
      </c>
      <c r="T1038" s="182">
        <v>7692</v>
      </c>
      <c r="U1038" s="182"/>
      <c r="V1038" s="181">
        <v>12355333</v>
      </c>
      <c r="W1038" s="181">
        <v>53473882</v>
      </c>
      <c r="X1038" s="178">
        <v>44408</v>
      </c>
      <c r="Y1038" s="87" t="s">
        <v>7151</v>
      </c>
      <c r="Z1038" s="87" t="s">
        <v>7152</v>
      </c>
      <c r="AA1038" s="182" t="s">
        <v>7210</v>
      </c>
    </row>
    <row r="1039" spans="1:27" ht="15.75" customHeight="1" x14ac:dyDescent="0.2">
      <c r="A1039" s="75" t="s">
        <v>8535</v>
      </c>
      <c r="B1039" s="75">
        <v>651883474</v>
      </c>
      <c r="C1039" s="75">
        <v>0</v>
      </c>
      <c r="D1039" s="75" t="s">
        <v>7989</v>
      </c>
      <c r="E1039" s="75" t="s">
        <v>7990</v>
      </c>
      <c r="F1039" s="75" t="s">
        <v>6144</v>
      </c>
      <c r="G1039" s="75" t="s">
        <v>7991</v>
      </c>
      <c r="H1039" s="75" t="s">
        <v>6193</v>
      </c>
      <c r="I1039" s="75" t="s">
        <v>7992</v>
      </c>
      <c r="J1039" s="75" t="s">
        <v>6146</v>
      </c>
      <c r="K1039" s="75" t="s">
        <v>6145</v>
      </c>
      <c r="L1039" s="75" t="s">
        <v>565</v>
      </c>
      <c r="M1039" s="75" t="s">
        <v>732</v>
      </c>
      <c r="N1039" s="75" t="s">
        <v>6194</v>
      </c>
      <c r="O1039" s="75" t="s">
        <v>6195</v>
      </c>
      <c r="P1039" s="75">
        <v>0</v>
      </c>
      <c r="Q1039" s="75">
        <v>93401</v>
      </c>
      <c r="R1039" s="75" t="s">
        <v>6147</v>
      </c>
      <c r="S1039" s="177">
        <v>43802</v>
      </c>
      <c r="T1039" s="182">
        <v>7692</v>
      </c>
      <c r="U1039" s="182"/>
      <c r="V1039" s="181">
        <v>19397873</v>
      </c>
      <c r="W1039" s="181">
        <v>88612450</v>
      </c>
      <c r="X1039" s="178">
        <v>44408</v>
      </c>
      <c r="Y1039" s="87" t="s">
        <v>7151</v>
      </c>
      <c r="Z1039" s="87" t="s">
        <v>7152</v>
      </c>
      <c r="AA1039" s="182" t="s">
        <v>7191</v>
      </c>
    </row>
    <row r="1040" spans="1:27" ht="15.75" customHeight="1" x14ac:dyDescent="0.2">
      <c r="A1040" s="75" t="s">
        <v>8535</v>
      </c>
      <c r="B1040" s="75">
        <v>651883474</v>
      </c>
      <c r="C1040" s="75">
        <v>0</v>
      </c>
      <c r="D1040" s="75" t="s">
        <v>7989</v>
      </c>
      <c r="E1040" s="75" t="s">
        <v>7990</v>
      </c>
      <c r="F1040" s="75" t="s">
        <v>6144</v>
      </c>
      <c r="G1040" s="75" t="s">
        <v>7991</v>
      </c>
      <c r="H1040" s="75" t="s">
        <v>6193</v>
      </c>
      <c r="I1040" s="75" t="s">
        <v>7992</v>
      </c>
      <c r="J1040" s="75" t="s">
        <v>6146</v>
      </c>
      <c r="K1040" s="75" t="s">
        <v>6145</v>
      </c>
      <c r="L1040" s="75" t="s">
        <v>565</v>
      </c>
      <c r="M1040" s="75" t="s">
        <v>732</v>
      </c>
      <c r="N1040" s="75" t="s">
        <v>6194</v>
      </c>
      <c r="O1040" s="75" t="s">
        <v>6195</v>
      </c>
      <c r="P1040" s="75">
        <v>0</v>
      </c>
      <c r="Q1040" s="75">
        <v>93401</v>
      </c>
      <c r="R1040" s="75" t="s">
        <v>6147</v>
      </c>
      <c r="S1040" s="177">
        <v>43802</v>
      </c>
      <c r="T1040" s="182">
        <v>7692</v>
      </c>
      <c r="U1040" s="182"/>
      <c r="V1040" s="181">
        <v>0</v>
      </c>
      <c r="W1040" s="181">
        <v>24389428</v>
      </c>
      <c r="X1040" s="178">
        <v>44408</v>
      </c>
      <c r="Y1040" s="87" t="s">
        <v>7151</v>
      </c>
      <c r="Z1040" s="87" t="s">
        <v>7152</v>
      </c>
      <c r="AA1040" s="182" t="s">
        <v>7192</v>
      </c>
    </row>
    <row r="1041" spans="1:27" ht="15.75" customHeight="1" x14ac:dyDescent="0.2">
      <c r="A1041" s="75" t="s">
        <v>8535</v>
      </c>
      <c r="B1041" s="75">
        <v>651883474</v>
      </c>
      <c r="C1041" s="75">
        <v>0</v>
      </c>
      <c r="D1041" s="75" t="s">
        <v>7989</v>
      </c>
      <c r="E1041" s="75" t="s">
        <v>7990</v>
      </c>
      <c r="F1041" s="75" t="s">
        <v>6144</v>
      </c>
      <c r="G1041" s="75" t="s">
        <v>7991</v>
      </c>
      <c r="H1041" s="75" t="s">
        <v>6193</v>
      </c>
      <c r="I1041" s="75" t="s">
        <v>7992</v>
      </c>
      <c r="J1041" s="75" t="s">
        <v>6146</v>
      </c>
      <c r="K1041" s="75" t="s">
        <v>6145</v>
      </c>
      <c r="L1041" s="75" t="s">
        <v>565</v>
      </c>
      <c r="M1041" s="75" t="s">
        <v>732</v>
      </c>
      <c r="N1041" s="75" t="s">
        <v>6194</v>
      </c>
      <c r="O1041" s="75" t="s">
        <v>6195</v>
      </c>
      <c r="P1041" s="75">
        <v>0</v>
      </c>
      <c r="Q1041" s="75">
        <v>93401</v>
      </c>
      <c r="R1041" s="75" t="s">
        <v>6147</v>
      </c>
      <c r="S1041" s="177">
        <v>43802</v>
      </c>
      <c r="T1041" s="182">
        <v>7692</v>
      </c>
      <c r="U1041" s="182"/>
      <c r="V1041" s="181">
        <v>12355333</v>
      </c>
      <c r="W1041" s="181">
        <v>46653738</v>
      </c>
      <c r="X1041" s="178">
        <v>44408</v>
      </c>
      <c r="Y1041" s="87" t="s">
        <v>7151</v>
      </c>
      <c r="Z1041" s="87" t="s">
        <v>7152</v>
      </c>
      <c r="AA1041" s="182" t="s">
        <v>8193</v>
      </c>
    </row>
    <row r="1042" spans="1:27" ht="15.75" customHeight="1" x14ac:dyDescent="0.2">
      <c r="A1042" s="75" t="s">
        <v>8535</v>
      </c>
      <c r="B1042" s="75">
        <v>651883474</v>
      </c>
      <c r="C1042" s="75">
        <v>0</v>
      </c>
      <c r="D1042" s="75" t="s">
        <v>7989</v>
      </c>
      <c r="E1042" s="75" t="s">
        <v>7990</v>
      </c>
      <c r="F1042" s="75" t="s">
        <v>6144</v>
      </c>
      <c r="G1042" s="75" t="s">
        <v>7991</v>
      </c>
      <c r="H1042" s="75" t="s">
        <v>6193</v>
      </c>
      <c r="I1042" s="75" t="s">
        <v>7992</v>
      </c>
      <c r="J1042" s="75" t="s">
        <v>6146</v>
      </c>
      <c r="K1042" s="75" t="s">
        <v>6145</v>
      </c>
      <c r="L1042" s="75" t="s">
        <v>565</v>
      </c>
      <c r="M1042" s="75" t="s">
        <v>732</v>
      </c>
      <c r="N1042" s="75" t="s">
        <v>6194</v>
      </c>
      <c r="O1042" s="75" t="s">
        <v>6195</v>
      </c>
      <c r="P1042" s="75">
        <v>0</v>
      </c>
      <c r="Q1042" s="75">
        <v>93401</v>
      </c>
      <c r="R1042" s="75" t="s">
        <v>6147</v>
      </c>
      <c r="S1042" s="177">
        <v>43802</v>
      </c>
      <c r="T1042" s="182">
        <v>7692</v>
      </c>
      <c r="U1042" s="182"/>
      <c r="V1042" s="181">
        <v>0</v>
      </c>
      <c r="W1042" s="181">
        <v>35438064</v>
      </c>
      <c r="X1042" s="178">
        <v>44408</v>
      </c>
      <c r="Y1042" s="87" t="s">
        <v>7151</v>
      </c>
      <c r="Z1042" s="87" t="s">
        <v>7152</v>
      </c>
      <c r="AA1042" s="182" t="s">
        <v>7153</v>
      </c>
    </row>
    <row r="1043" spans="1:27" ht="15.75" customHeight="1" x14ac:dyDescent="0.2">
      <c r="A1043" s="75" t="s">
        <v>8535</v>
      </c>
      <c r="B1043" s="75">
        <v>651883474</v>
      </c>
      <c r="C1043" s="75">
        <v>0</v>
      </c>
      <c r="D1043" s="75" t="s">
        <v>7989</v>
      </c>
      <c r="E1043" s="75" t="s">
        <v>7990</v>
      </c>
      <c r="F1043" s="75" t="s">
        <v>6144</v>
      </c>
      <c r="G1043" s="75" t="s">
        <v>7991</v>
      </c>
      <c r="H1043" s="75" t="s">
        <v>6193</v>
      </c>
      <c r="I1043" s="75" t="s">
        <v>7992</v>
      </c>
      <c r="J1043" s="75" t="s">
        <v>6146</v>
      </c>
      <c r="K1043" s="75" t="s">
        <v>6145</v>
      </c>
      <c r="L1043" s="75" t="s">
        <v>565</v>
      </c>
      <c r="M1043" s="75" t="s">
        <v>732</v>
      </c>
      <c r="N1043" s="75" t="s">
        <v>6194</v>
      </c>
      <c r="O1043" s="75" t="s">
        <v>6195</v>
      </c>
      <c r="P1043" s="75">
        <v>0</v>
      </c>
      <c r="Q1043" s="75">
        <v>93401</v>
      </c>
      <c r="R1043" s="75" t="s">
        <v>6147</v>
      </c>
      <c r="S1043" s="177">
        <v>43802</v>
      </c>
      <c r="T1043" s="182">
        <v>7692</v>
      </c>
      <c r="U1043" s="182"/>
      <c r="V1043" s="181">
        <v>7352412</v>
      </c>
      <c r="W1043" s="181">
        <v>32705559</v>
      </c>
      <c r="X1043" s="178">
        <v>44408</v>
      </c>
      <c r="Y1043" s="87" t="s">
        <v>7151</v>
      </c>
      <c r="Z1043" s="87" t="s">
        <v>7152</v>
      </c>
      <c r="AA1043" s="182" t="s">
        <v>7193</v>
      </c>
    </row>
    <row r="1044" spans="1:27" ht="15.75" customHeight="1" x14ac:dyDescent="0.2">
      <c r="A1044" s="75" t="s">
        <v>8535</v>
      </c>
      <c r="B1044" s="75">
        <v>651883474</v>
      </c>
      <c r="C1044" s="75">
        <v>0</v>
      </c>
      <c r="D1044" s="75" t="s">
        <v>7989</v>
      </c>
      <c r="E1044" s="75" t="s">
        <v>7990</v>
      </c>
      <c r="F1044" s="75" t="s">
        <v>6144</v>
      </c>
      <c r="G1044" s="75" t="s">
        <v>7991</v>
      </c>
      <c r="H1044" s="75" t="s">
        <v>6193</v>
      </c>
      <c r="I1044" s="75" t="s">
        <v>7992</v>
      </c>
      <c r="J1044" s="75" t="s">
        <v>6146</v>
      </c>
      <c r="K1044" s="75" t="s">
        <v>6145</v>
      </c>
      <c r="L1044" s="75" t="s">
        <v>565</v>
      </c>
      <c r="M1044" s="75" t="s">
        <v>732</v>
      </c>
      <c r="N1044" s="75" t="s">
        <v>6194</v>
      </c>
      <c r="O1044" s="75" t="s">
        <v>6195</v>
      </c>
      <c r="P1044" s="75">
        <v>0</v>
      </c>
      <c r="Q1044" s="75">
        <v>93401</v>
      </c>
      <c r="R1044" s="75" t="s">
        <v>6147</v>
      </c>
      <c r="S1044" s="177">
        <v>43802</v>
      </c>
      <c r="T1044" s="182">
        <v>7692</v>
      </c>
      <c r="U1044" s="182"/>
      <c r="V1044" s="181">
        <v>6400063</v>
      </c>
      <c r="W1044" s="181">
        <v>46307790</v>
      </c>
      <c r="X1044" s="178">
        <v>44408</v>
      </c>
      <c r="Y1044" s="87" t="s">
        <v>7151</v>
      </c>
      <c r="Z1044" s="87" t="s">
        <v>7152</v>
      </c>
      <c r="AA1044" s="182" t="s">
        <v>7196</v>
      </c>
    </row>
    <row r="1045" spans="1:27" ht="15.75" customHeight="1" x14ac:dyDescent="0.2">
      <c r="A1045" s="75" t="s">
        <v>8535</v>
      </c>
      <c r="B1045" s="75">
        <v>651883474</v>
      </c>
      <c r="C1045" s="75">
        <v>0</v>
      </c>
      <c r="D1045" s="75" t="s">
        <v>7989</v>
      </c>
      <c r="E1045" s="75" t="s">
        <v>7990</v>
      </c>
      <c r="F1045" s="75" t="s">
        <v>6144</v>
      </c>
      <c r="G1045" s="75" t="s">
        <v>7991</v>
      </c>
      <c r="H1045" s="75" t="s">
        <v>6193</v>
      </c>
      <c r="I1045" s="75" t="s">
        <v>7992</v>
      </c>
      <c r="J1045" s="75" t="s">
        <v>6146</v>
      </c>
      <c r="K1045" s="75" t="s">
        <v>6145</v>
      </c>
      <c r="L1045" s="75" t="s">
        <v>565</v>
      </c>
      <c r="M1045" s="75" t="s">
        <v>732</v>
      </c>
      <c r="N1045" s="75" t="s">
        <v>6194</v>
      </c>
      <c r="O1045" s="75" t="s">
        <v>6195</v>
      </c>
      <c r="P1045" s="75">
        <v>0</v>
      </c>
      <c r="Q1045" s="75">
        <v>93401</v>
      </c>
      <c r="R1045" s="75" t="s">
        <v>6147</v>
      </c>
      <c r="S1045" s="177">
        <v>43802</v>
      </c>
      <c r="T1045" s="182">
        <v>7692</v>
      </c>
      <c r="U1045" s="182"/>
      <c r="V1045" s="181">
        <v>7324242</v>
      </c>
      <c r="W1045" s="181">
        <v>40283334</v>
      </c>
      <c r="X1045" s="178">
        <v>44408</v>
      </c>
      <c r="Y1045" s="87" t="s">
        <v>7151</v>
      </c>
      <c r="Z1045" s="87" t="s">
        <v>7152</v>
      </c>
      <c r="AA1045" s="182" t="s">
        <v>7197</v>
      </c>
    </row>
    <row r="1046" spans="1:27" ht="15.75" customHeight="1" x14ac:dyDescent="0.2">
      <c r="A1046" s="75" t="s">
        <v>8535</v>
      </c>
      <c r="B1046" s="75">
        <v>651883474</v>
      </c>
      <c r="C1046" s="75">
        <v>0</v>
      </c>
      <c r="D1046" s="75" t="s">
        <v>7989</v>
      </c>
      <c r="E1046" s="75" t="s">
        <v>7990</v>
      </c>
      <c r="F1046" s="75" t="s">
        <v>6144</v>
      </c>
      <c r="G1046" s="75" t="s">
        <v>7991</v>
      </c>
      <c r="H1046" s="75" t="s">
        <v>6193</v>
      </c>
      <c r="I1046" s="75" t="s">
        <v>7992</v>
      </c>
      <c r="J1046" s="75" t="s">
        <v>6146</v>
      </c>
      <c r="K1046" s="75" t="s">
        <v>6145</v>
      </c>
      <c r="L1046" s="75" t="s">
        <v>565</v>
      </c>
      <c r="M1046" s="75" t="s">
        <v>732</v>
      </c>
      <c r="N1046" s="75" t="s">
        <v>6194</v>
      </c>
      <c r="O1046" s="75" t="s">
        <v>6195</v>
      </c>
      <c r="P1046" s="75">
        <v>0</v>
      </c>
      <c r="Q1046" s="75">
        <v>93401</v>
      </c>
      <c r="R1046" s="75" t="s">
        <v>6147</v>
      </c>
      <c r="S1046" s="177">
        <v>43802</v>
      </c>
      <c r="T1046" s="182">
        <v>7692</v>
      </c>
      <c r="U1046" s="182"/>
      <c r="V1046" s="181">
        <v>0</v>
      </c>
      <c r="W1046" s="181">
        <v>42008133</v>
      </c>
      <c r="X1046" s="178">
        <v>44408</v>
      </c>
      <c r="Y1046" s="87" t="s">
        <v>7151</v>
      </c>
      <c r="Z1046" s="87" t="s">
        <v>7152</v>
      </c>
      <c r="AA1046" s="182" t="s">
        <v>7284</v>
      </c>
    </row>
    <row r="1047" spans="1:27" ht="15.75" customHeight="1" x14ac:dyDescent="0.2">
      <c r="A1047" s="75" t="s">
        <v>8535</v>
      </c>
      <c r="B1047" s="75">
        <v>651883474</v>
      </c>
      <c r="C1047" s="75">
        <v>0</v>
      </c>
      <c r="D1047" s="75" t="s">
        <v>7989</v>
      </c>
      <c r="E1047" s="75" t="s">
        <v>7990</v>
      </c>
      <c r="F1047" s="75" t="s">
        <v>6144</v>
      </c>
      <c r="G1047" s="75" t="s">
        <v>7991</v>
      </c>
      <c r="H1047" s="75" t="s">
        <v>6193</v>
      </c>
      <c r="I1047" s="75" t="s">
        <v>7992</v>
      </c>
      <c r="J1047" s="75" t="s">
        <v>6146</v>
      </c>
      <c r="K1047" s="75" t="s">
        <v>6145</v>
      </c>
      <c r="L1047" s="75" t="s">
        <v>565</v>
      </c>
      <c r="M1047" s="75" t="s">
        <v>732</v>
      </c>
      <c r="N1047" s="75" t="s">
        <v>6194</v>
      </c>
      <c r="O1047" s="75" t="s">
        <v>6195</v>
      </c>
      <c r="P1047" s="75">
        <v>0</v>
      </c>
      <c r="Q1047" s="75">
        <v>93401</v>
      </c>
      <c r="R1047" s="75" t="s">
        <v>6147</v>
      </c>
      <c r="S1047" s="177">
        <v>43802</v>
      </c>
      <c r="T1047" s="182">
        <v>7692</v>
      </c>
      <c r="U1047" s="182"/>
      <c r="V1047" s="181">
        <v>12355333</v>
      </c>
      <c r="W1047" s="181">
        <v>54363466</v>
      </c>
      <c r="X1047" s="178">
        <v>44408</v>
      </c>
      <c r="Y1047" s="87" t="s">
        <v>7151</v>
      </c>
      <c r="Z1047" s="87" t="s">
        <v>7152</v>
      </c>
      <c r="AA1047" s="182" t="s">
        <v>7237</v>
      </c>
    </row>
    <row r="1048" spans="1:27" ht="15.75" customHeight="1" x14ac:dyDescent="0.2">
      <c r="A1048" s="75" t="s">
        <v>8535</v>
      </c>
      <c r="B1048" s="75">
        <v>651883474</v>
      </c>
      <c r="C1048" s="75">
        <v>0</v>
      </c>
      <c r="D1048" s="75" t="s">
        <v>7989</v>
      </c>
      <c r="E1048" s="75" t="s">
        <v>7990</v>
      </c>
      <c r="F1048" s="75" t="s">
        <v>6144</v>
      </c>
      <c r="G1048" s="75" t="s">
        <v>7991</v>
      </c>
      <c r="H1048" s="75" t="s">
        <v>6193</v>
      </c>
      <c r="I1048" s="75" t="s">
        <v>7992</v>
      </c>
      <c r="J1048" s="75" t="s">
        <v>6146</v>
      </c>
      <c r="K1048" s="75" t="s">
        <v>6145</v>
      </c>
      <c r="L1048" s="75" t="s">
        <v>565</v>
      </c>
      <c r="M1048" s="75" t="s">
        <v>732</v>
      </c>
      <c r="N1048" s="75" t="s">
        <v>6194</v>
      </c>
      <c r="O1048" s="75" t="s">
        <v>6195</v>
      </c>
      <c r="P1048" s="75">
        <v>0</v>
      </c>
      <c r="Q1048" s="75">
        <v>93401</v>
      </c>
      <c r="R1048" s="75" t="s">
        <v>6147</v>
      </c>
      <c r="S1048" s="177">
        <v>43802</v>
      </c>
      <c r="T1048" s="182">
        <v>7692</v>
      </c>
      <c r="U1048" s="182"/>
      <c r="V1048" s="181">
        <v>0</v>
      </c>
      <c r="W1048" s="181">
        <v>40822021</v>
      </c>
      <c r="X1048" s="178">
        <v>44408</v>
      </c>
      <c r="Y1048" s="87" t="s">
        <v>7151</v>
      </c>
      <c r="Z1048" s="87" t="s">
        <v>7152</v>
      </c>
      <c r="AA1048" s="182" t="s">
        <v>5877</v>
      </c>
    </row>
    <row r="1049" spans="1:27" ht="15.75" customHeight="1" x14ac:dyDescent="0.2">
      <c r="A1049" s="75" t="s">
        <v>8535</v>
      </c>
      <c r="B1049" s="75">
        <v>651883474</v>
      </c>
      <c r="C1049" s="75">
        <v>0</v>
      </c>
      <c r="D1049" s="75" t="s">
        <v>7989</v>
      </c>
      <c r="E1049" s="75" t="s">
        <v>7990</v>
      </c>
      <c r="F1049" s="75" t="s">
        <v>6144</v>
      </c>
      <c r="G1049" s="75" t="s">
        <v>7991</v>
      </c>
      <c r="H1049" s="75" t="s">
        <v>6193</v>
      </c>
      <c r="I1049" s="75" t="s">
        <v>7992</v>
      </c>
      <c r="J1049" s="75" t="s">
        <v>6146</v>
      </c>
      <c r="K1049" s="75" t="s">
        <v>6145</v>
      </c>
      <c r="L1049" s="75" t="s">
        <v>565</v>
      </c>
      <c r="M1049" s="75" t="s">
        <v>732</v>
      </c>
      <c r="N1049" s="75" t="s">
        <v>6194</v>
      </c>
      <c r="O1049" s="75" t="s">
        <v>6195</v>
      </c>
      <c r="P1049" s="75">
        <v>0</v>
      </c>
      <c r="Q1049" s="75">
        <v>93401</v>
      </c>
      <c r="R1049" s="75" t="s">
        <v>6147</v>
      </c>
      <c r="S1049" s="177">
        <v>43802</v>
      </c>
      <c r="T1049" s="182">
        <v>7692</v>
      </c>
      <c r="U1049" s="182"/>
      <c r="V1049" s="181">
        <v>0</v>
      </c>
      <c r="W1049" s="181">
        <v>27181733</v>
      </c>
      <c r="X1049" s="178">
        <v>44408</v>
      </c>
      <c r="Y1049" s="87" t="s">
        <v>7151</v>
      </c>
      <c r="Z1049" s="87" t="s">
        <v>7152</v>
      </c>
      <c r="AA1049" s="182" t="s">
        <v>7206</v>
      </c>
    </row>
    <row r="1050" spans="1:27" ht="15.75" customHeight="1" x14ac:dyDescent="0.2">
      <c r="A1050" s="75" t="s">
        <v>8535</v>
      </c>
      <c r="B1050" s="75">
        <v>651883474</v>
      </c>
      <c r="C1050" s="75">
        <v>0</v>
      </c>
      <c r="D1050" s="75" t="s">
        <v>7989</v>
      </c>
      <c r="E1050" s="75" t="s">
        <v>7990</v>
      </c>
      <c r="F1050" s="75" t="s">
        <v>6144</v>
      </c>
      <c r="G1050" s="75" t="s">
        <v>7991</v>
      </c>
      <c r="H1050" s="75" t="s">
        <v>6193</v>
      </c>
      <c r="I1050" s="75" t="s">
        <v>7992</v>
      </c>
      <c r="J1050" s="75" t="s">
        <v>6146</v>
      </c>
      <c r="K1050" s="75" t="s">
        <v>6145</v>
      </c>
      <c r="L1050" s="75" t="s">
        <v>565</v>
      </c>
      <c r="M1050" s="75" t="s">
        <v>732</v>
      </c>
      <c r="N1050" s="75" t="s">
        <v>6194</v>
      </c>
      <c r="O1050" s="75" t="s">
        <v>6195</v>
      </c>
      <c r="P1050" s="75">
        <v>0</v>
      </c>
      <c r="Q1050" s="75">
        <v>93401</v>
      </c>
      <c r="R1050" s="75" t="s">
        <v>6147</v>
      </c>
      <c r="S1050" s="177">
        <v>43802</v>
      </c>
      <c r="T1050" s="182">
        <v>7692</v>
      </c>
      <c r="U1050" s="182"/>
      <c r="V1050" s="181">
        <v>10563810</v>
      </c>
      <c r="W1050" s="181">
        <v>44875068</v>
      </c>
      <c r="X1050" s="178">
        <v>44408</v>
      </c>
      <c r="Y1050" s="87" t="s">
        <v>7151</v>
      </c>
      <c r="Z1050" s="87" t="s">
        <v>7152</v>
      </c>
      <c r="AA1050" s="182" t="s">
        <v>7207</v>
      </c>
    </row>
    <row r="1051" spans="1:27" ht="15.75" customHeight="1" x14ac:dyDescent="0.2">
      <c r="A1051" s="75" t="s">
        <v>8737</v>
      </c>
      <c r="B1051" s="75">
        <v>732489002</v>
      </c>
      <c r="C1051" s="75">
        <v>0</v>
      </c>
      <c r="D1051" s="75" t="s">
        <v>8084</v>
      </c>
      <c r="E1051" s="75" t="s">
        <v>7020</v>
      </c>
      <c r="F1051" s="75" t="s">
        <v>6151</v>
      </c>
      <c r="G1051" s="75" t="s">
        <v>7022</v>
      </c>
      <c r="H1051" s="75" t="s">
        <v>4338</v>
      </c>
      <c r="I1051" s="75" t="s">
        <v>6152</v>
      </c>
      <c r="J1051" s="75" t="s">
        <v>6157</v>
      </c>
      <c r="K1051" s="75" t="s">
        <v>6153</v>
      </c>
      <c r="L1051" s="75" t="s">
        <v>5593</v>
      </c>
      <c r="M1051" s="75" t="s">
        <v>913</v>
      </c>
      <c r="N1051" s="75">
        <v>985665102</v>
      </c>
      <c r="O1051" s="75" t="s">
        <v>7021</v>
      </c>
      <c r="P1051" s="75">
        <v>0</v>
      </c>
      <c r="Q1051" s="75">
        <v>93401</v>
      </c>
      <c r="R1051" s="75" t="s">
        <v>7064</v>
      </c>
      <c r="S1051" s="177">
        <v>43812</v>
      </c>
      <c r="T1051" s="182">
        <v>7694</v>
      </c>
      <c r="U1051" s="182" t="s">
        <v>7906</v>
      </c>
      <c r="V1051" s="181">
        <v>16061933</v>
      </c>
      <c r="W1051" s="181">
        <v>73884893</v>
      </c>
      <c r="X1051" s="178">
        <v>44408</v>
      </c>
      <c r="Y1051" s="87" t="s">
        <v>7151</v>
      </c>
      <c r="Z1051" s="87" t="s">
        <v>7152</v>
      </c>
      <c r="AA1051" s="182" t="s">
        <v>7184</v>
      </c>
    </row>
    <row r="1052" spans="1:27" ht="15.75" customHeight="1" x14ac:dyDescent="0.2">
      <c r="A1052" s="75" t="s">
        <v>8737</v>
      </c>
      <c r="B1052" s="75">
        <v>732489002</v>
      </c>
      <c r="C1052" s="75">
        <v>0</v>
      </c>
      <c r="D1052" s="75" t="s">
        <v>8084</v>
      </c>
      <c r="E1052" s="75" t="s">
        <v>7020</v>
      </c>
      <c r="F1052" s="75" t="s">
        <v>6151</v>
      </c>
      <c r="G1052" s="75" t="s">
        <v>7022</v>
      </c>
      <c r="H1052" s="75" t="s">
        <v>4338</v>
      </c>
      <c r="I1052" s="75" t="s">
        <v>6152</v>
      </c>
      <c r="J1052" s="75" t="s">
        <v>6157</v>
      </c>
      <c r="K1052" s="75" t="s">
        <v>6153</v>
      </c>
      <c r="L1052" s="75" t="s">
        <v>5593</v>
      </c>
      <c r="M1052" s="75" t="s">
        <v>913</v>
      </c>
      <c r="N1052" s="75">
        <v>985665102</v>
      </c>
      <c r="O1052" s="75" t="s">
        <v>7021</v>
      </c>
      <c r="P1052" s="75">
        <v>0</v>
      </c>
      <c r="Q1052" s="75">
        <v>93401</v>
      </c>
      <c r="R1052" s="75" t="s">
        <v>7064</v>
      </c>
      <c r="S1052" s="177">
        <v>43812</v>
      </c>
      <c r="T1052" s="182">
        <v>7694</v>
      </c>
      <c r="U1052" s="182" t="s">
        <v>7906</v>
      </c>
      <c r="V1052" s="181">
        <v>12355334</v>
      </c>
      <c r="W1052" s="181">
        <v>56834534</v>
      </c>
      <c r="X1052" s="178">
        <v>44408</v>
      </c>
      <c r="Y1052" s="87" t="s">
        <v>7151</v>
      </c>
      <c r="Z1052" s="87" t="s">
        <v>7152</v>
      </c>
      <c r="AA1052" s="182" t="s">
        <v>7261</v>
      </c>
    </row>
    <row r="1053" spans="1:27" ht="15.75" customHeight="1" x14ac:dyDescent="0.2">
      <c r="A1053" s="75" t="s">
        <v>8737</v>
      </c>
      <c r="B1053" s="75">
        <v>732489002</v>
      </c>
      <c r="C1053" s="75">
        <v>0</v>
      </c>
      <c r="D1053" s="75" t="s">
        <v>8084</v>
      </c>
      <c r="E1053" s="75" t="s">
        <v>7020</v>
      </c>
      <c r="F1053" s="75" t="s">
        <v>6151</v>
      </c>
      <c r="G1053" s="75" t="s">
        <v>7022</v>
      </c>
      <c r="H1053" s="75" t="s">
        <v>4338</v>
      </c>
      <c r="I1053" s="75" t="s">
        <v>6152</v>
      </c>
      <c r="J1053" s="75" t="s">
        <v>6157</v>
      </c>
      <c r="K1053" s="75" t="s">
        <v>6153</v>
      </c>
      <c r="L1053" s="75" t="s">
        <v>5593</v>
      </c>
      <c r="M1053" s="75" t="s">
        <v>913</v>
      </c>
      <c r="N1053" s="75">
        <v>985665102</v>
      </c>
      <c r="O1053" s="75" t="s">
        <v>7021</v>
      </c>
      <c r="P1053" s="75">
        <v>0</v>
      </c>
      <c r="Q1053" s="75">
        <v>93401</v>
      </c>
      <c r="R1053" s="75" t="s">
        <v>7064</v>
      </c>
      <c r="S1053" s="177">
        <v>43812</v>
      </c>
      <c r="T1053" s="182">
        <v>7694</v>
      </c>
      <c r="U1053" s="182" t="s">
        <v>7906</v>
      </c>
      <c r="V1053" s="181">
        <v>8895840</v>
      </c>
      <c r="W1053" s="181">
        <v>40920864</v>
      </c>
      <c r="X1053" s="178">
        <v>44408</v>
      </c>
      <c r="Y1053" s="87" t="s">
        <v>7151</v>
      </c>
      <c r="Z1053" s="87" t="s">
        <v>7152</v>
      </c>
      <c r="AA1053" s="182" t="s">
        <v>7170</v>
      </c>
    </row>
    <row r="1054" spans="1:27" ht="15.75" customHeight="1" x14ac:dyDescent="0.2">
      <c r="A1054" s="75" t="s">
        <v>8667</v>
      </c>
      <c r="B1054" s="75">
        <v>651902215</v>
      </c>
      <c r="C1054" s="75">
        <v>0</v>
      </c>
      <c r="D1054" s="75" t="s">
        <v>8062</v>
      </c>
      <c r="E1054" s="75" t="s">
        <v>8063</v>
      </c>
      <c r="F1054" s="75" t="s">
        <v>6163</v>
      </c>
      <c r="G1054" s="75" t="s">
        <v>7491</v>
      </c>
      <c r="H1054" s="75" t="s">
        <v>1261</v>
      </c>
      <c r="I1054" s="75" t="s">
        <v>7492</v>
      </c>
      <c r="J1054" s="75" t="s">
        <v>6164</v>
      </c>
      <c r="K1054" s="75" t="s">
        <v>6167</v>
      </c>
      <c r="L1054" s="75" t="s">
        <v>5590</v>
      </c>
      <c r="M1054" s="75" t="s">
        <v>2747</v>
      </c>
      <c r="N1054" s="75" t="s">
        <v>6166</v>
      </c>
      <c r="O1054" s="75" t="s">
        <v>6165</v>
      </c>
      <c r="P1054" s="75">
        <v>0</v>
      </c>
      <c r="Q1054" s="75">
        <v>93401</v>
      </c>
      <c r="R1054" s="75" t="s">
        <v>7899</v>
      </c>
      <c r="S1054" s="177">
        <v>43858</v>
      </c>
      <c r="T1054" s="182">
        <v>7696</v>
      </c>
      <c r="U1054" s="182"/>
      <c r="V1054" s="181">
        <v>6197435</v>
      </c>
      <c r="W1054" s="181">
        <v>35100022</v>
      </c>
      <c r="X1054" s="178">
        <v>44408</v>
      </c>
      <c r="Y1054" s="87" t="s">
        <v>7151</v>
      </c>
      <c r="Z1054" s="87" t="s">
        <v>7152</v>
      </c>
      <c r="AA1054" s="182" t="s">
        <v>8190</v>
      </c>
    </row>
    <row r="1055" spans="1:27" ht="15.75" customHeight="1" x14ac:dyDescent="0.2">
      <c r="A1055" s="75" t="s">
        <v>8667</v>
      </c>
      <c r="B1055" s="75">
        <v>651902215</v>
      </c>
      <c r="C1055" s="75">
        <v>0</v>
      </c>
      <c r="D1055" s="75" t="s">
        <v>8062</v>
      </c>
      <c r="E1055" s="75" t="s">
        <v>8063</v>
      </c>
      <c r="F1055" s="75" t="s">
        <v>6163</v>
      </c>
      <c r="G1055" s="75" t="s">
        <v>7491</v>
      </c>
      <c r="H1055" s="75" t="s">
        <v>1261</v>
      </c>
      <c r="I1055" s="75" t="s">
        <v>7492</v>
      </c>
      <c r="J1055" s="75" t="s">
        <v>6164</v>
      </c>
      <c r="K1055" s="75" t="s">
        <v>6167</v>
      </c>
      <c r="L1055" s="75" t="s">
        <v>5590</v>
      </c>
      <c r="M1055" s="75" t="s">
        <v>2747</v>
      </c>
      <c r="N1055" s="75" t="s">
        <v>6166</v>
      </c>
      <c r="O1055" s="75" t="s">
        <v>6165</v>
      </c>
      <c r="P1055" s="75">
        <v>0</v>
      </c>
      <c r="Q1055" s="75">
        <v>93401</v>
      </c>
      <c r="R1055" s="75" t="s">
        <v>7899</v>
      </c>
      <c r="S1055" s="177">
        <v>43858</v>
      </c>
      <c r="T1055" s="182">
        <v>7696</v>
      </c>
      <c r="U1055" s="182"/>
      <c r="V1055" s="181">
        <v>11268064</v>
      </c>
      <c r="W1055" s="181">
        <v>61974356</v>
      </c>
      <c r="X1055" s="178">
        <v>44408</v>
      </c>
      <c r="Y1055" s="87" t="s">
        <v>7151</v>
      </c>
      <c r="Z1055" s="87" t="s">
        <v>7152</v>
      </c>
      <c r="AA1055" s="182" t="s">
        <v>7181</v>
      </c>
    </row>
    <row r="1056" spans="1:27" ht="15.75" customHeight="1" x14ac:dyDescent="0.2">
      <c r="A1056" s="75" t="s">
        <v>8667</v>
      </c>
      <c r="B1056" s="75">
        <v>651902215</v>
      </c>
      <c r="C1056" s="75">
        <v>0</v>
      </c>
      <c r="D1056" s="75" t="s">
        <v>8062</v>
      </c>
      <c r="E1056" s="75" t="s">
        <v>8063</v>
      </c>
      <c r="F1056" s="75" t="s">
        <v>6163</v>
      </c>
      <c r="G1056" s="75" t="s">
        <v>7491</v>
      </c>
      <c r="H1056" s="75" t="s">
        <v>1261</v>
      </c>
      <c r="I1056" s="75" t="s">
        <v>7492</v>
      </c>
      <c r="J1056" s="75" t="s">
        <v>6164</v>
      </c>
      <c r="K1056" s="75" t="s">
        <v>6167</v>
      </c>
      <c r="L1056" s="75" t="s">
        <v>5590</v>
      </c>
      <c r="M1056" s="75" t="s">
        <v>2747</v>
      </c>
      <c r="N1056" s="75" t="s">
        <v>6166</v>
      </c>
      <c r="O1056" s="75" t="s">
        <v>6165</v>
      </c>
      <c r="P1056" s="75">
        <v>0</v>
      </c>
      <c r="Q1056" s="75">
        <v>93401</v>
      </c>
      <c r="R1056" s="75" t="s">
        <v>7899</v>
      </c>
      <c r="S1056" s="177">
        <v>43858</v>
      </c>
      <c r="T1056" s="182">
        <v>7696</v>
      </c>
      <c r="U1056" s="182"/>
      <c r="V1056" s="181">
        <v>11831467</v>
      </c>
      <c r="W1056" s="181">
        <v>62199717</v>
      </c>
      <c r="X1056" s="178">
        <v>44408</v>
      </c>
      <c r="Y1056" s="87" t="s">
        <v>7151</v>
      </c>
      <c r="Z1056" s="87" t="s">
        <v>7152</v>
      </c>
      <c r="AA1056" s="182" t="s">
        <v>149</v>
      </c>
    </row>
    <row r="1057" spans="1:27" ht="15.75" customHeight="1" x14ac:dyDescent="0.2">
      <c r="A1057" s="75" t="s">
        <v>8667</v>
      </c>
      <c r="B1057" s="75">
        <v>651902215</v>
      </c>
      <c r="C1057" s="75">
        <v>0</v>
      </c>
      <c r="D1057" s="75" t="s">
        <v>8062</v>
      </c>
      <c r="E1057" s="75" t="s">
        <v>8063</v>
      </c>
      <c r="F1057" s="75" t="s">
        <v>6163</v>
      </c>
      <c r="G1057" s="75" t="s">
        <v>7491</v>
      </c>
      <c r="H1057" s="75" t="s">
        <v>1261</v>
      </c>
      <c r="I1057" s="75" t="s">
        <v>7492</v>
      </c>
      <c r="J1057" s="75" t="s">
        <v>6164</v>
      </c>
      <c r="K1057" s="75" t="s">
        <v>6167</v>
      </c>
      <c r="L1057" s="75" t="s">
        <v>5590</v>
      </c>
      <c r="M1057" s="75" t="s">
        <v>2747</v>
      </c>
      <c r="N1057" s="75" t="s">
        <v>6166</v>
      </c>
      <c r="O1057" s="75" t="s">
        <v>6165</v>
      </c>
      <c r="P1057" s="75">
        <v>0</v>
      </c>
      <c r="Q1057" s="75">
        <v>93401</v>
      </c>
      <c r="R1057" s="75" t="s">
        <v>7899</v>
      </c>
      <c r="S1057" s="177">
        <v>43858</v>
      </c>
      <c r="T1057" s="182">
        <v>7696</v>
      </c>
      <c r="U1057" s="182"/>
      <c r="V1057" s="181">
        <v>8648733</v>
      </c>
      <c r="W1057" s="181">
        <v>36818893</v>
      </c>
      <c r="X1057" s="178">
        <v>44408</v>
      </c>
      <c r="Y1057" s="87" t="s">
        <v>7151</v>
      </c>
      <c r="Z1057" s="87" t="s">
        <v>7152</v>
      </c>
      <c r="AA1057" s="182" t="s">
        <v>7238</v>
      </c>
    </row>
    <row r="1058" spans="1:27" ht="15.75" customHeight="1" x14ac:dyDescent="0.2">
      <c r="A1058" s="75" t="s">
        <v>8667</v>
      </c>
      <c r="B1058" s="75">
        <v>651902215</v>
      </c>
      <c r="C1058" s="75">
        <v>0</v>
      </c>
      <c r="D1058" s="75" t="s">
        <v>8062</v>
      </c>
      <c r="E1058" s="75" t="s">
        <v>8063</v>
      </c>
      <c r="F1058" s="75" t="s">
        <v>6163</v>
      </c>
      <c r="G1058" s="75" t="s">
        <v>7491</v>
      </c>
      <c r="H1058" s="75" t="s">
        <v>1261</v>
      </c>
      <c r="I1058" s="75" t="s">
        <v>7492</v>
      </c>
      <c r="J1058" s="75" t="s">
        <v>6164</v>
      </c>
      <c r="K1058" s="75" t="s">
        <v>6167</v>
      </c>
      <c r="L1058" s="75" t="s">
        <v>5590</v>
      </c>
      <c r="M1058" s="75" t="s">
        <v>2747</v>
      </c>
      <c r="N1058" s="75" t="s">
        <v>6166</v>
      </c>
      <c r="O1058" s="75" t="s">
        <v>6165</v>
      </c>
      <c r="P1058" s="75">
        <v>0</v>
      </c>
      <c r="Q1058" s="75">
        <v>93401</v>
      </c>
      <c r="R1058" s="75" t="s">
        <v>7899</v>
      </c>
      <c r="S1058" s="177">
        <v>43858</v>
      </c>
      <c r="T1058" s="182">
        <v>7696</v>
      </c>
      <c r="U1058" s="182"/>
      <c r="V1058" s="181">
        <v>10028577</v>
      </c>
      <c r="W1058" s="181">
        <v>53635988</v>
      </c>
      <c r="X1058" s="178">
        <v>44408</v>
      </c>
      <c r="Y1058" s="87" t="s">
        <v>7151</v>
      </c>
      <c r="Z1058" s="87" t="s">
        <v>7152</v>
      </c>
      <c r="AA1058" s="182" t="s">
        <v>7164</v>
      </c>
    </row>
    <row r="1059" spans="1:27" ht="15.75" customHeight="1" x14ac:dyDescent="0.2">
      <c r="A1059" s="75" t="s">
        <v>8667</v>
      </c>
      <c r="B1059" s="75">
        <v>651902215</v>
      </c>
      <c r="C1059" s="75">
        <v>0</v>
      </c>
      <c r="D1059" s="75" t="s">
        <v>8062</v>
      </c>
      <c r="E1059" s="75" t="s">
        <v>8063</v>
      </c>
      <c r="F1059" s="75" t="s">
        <v>6163</v>
      </c>
      <c r="G1059" s="75" t="s">
        <v>7491</v>
      </c>
      <c r="H1059" s="75" t="s">
        <v>1261</v>
      </c>
      <c r="I1059" s="75" t="s">
        <v>7492</v>
      </c>
      <c r="J1059" s="75" t="s">
        <v>6164</v>
      </c>
      <c r="K1059" s="75" t="s">
        <v>6167</v>
      </c>
      <c r="L1059" s="75" t="s">
        <v>5590</v>
      </c>
      <c r="M1059" s="75" t="s">
        <v>2747</v>
      </c>
      <c r="N1059" s="75" t="s">
        <v>6166</v>
      </c>
      <c r="O1059" s="75" t="s">
        <v>6165</v>
      </c>
      <c r="P1059" s="75">
        <v>0</v>
      </c>
      <c r="Q1059" s="75">
        <v>93401</v>
      </c>
      <c r="R1059" s="75" t="s">
        <v>7899</v>
      </c>
      <c r="S1059" s="177">
        <v>43858</v>
      </c>
      <c r="T1059" s="182">
        <v>7696</v>
      </c>
      <c r="U1059" s="182"/>
      <c r="V1059" s="181">
        <v>7887645</v>
      </c>
      <c r="W1059" s="181">
        <v>43382049</v>
      </c>
      <c r="X1059" s="178">
        <v>44408</v>
      </c>
      <c r="Y1059" s="87" t="s">
        <v>7151</v>
      </c>
      <c r="Z1059" s="87" t="s">
        <v>7152</v>
      </c>
      <c r="AA1059" s="182" t="s">
        <v>7153</v>
      </c>
    </row>
    <row r="1060" spans="1:27" ht="15.75" customHeight="1" x14ac:dyDescent="0.2">
      <c r="A1060" s="75" t="s">
        <v>8667</v>
      </c>
      <c r="B1060" s="75">
        <v>651902215</v>
      </c>
      <c r="C1060" s="75">
        <v>0</v>
      </c>
      <c r="D1060" s="75" t="s">
        <v>8062</v>
      </c>
      <c r="E1060" s="75" t="s">
        <v>8063</v>
      </c>
      <c r="F1060" s="75" t="s">
        <v>6163</v>
      </c>
      <c r="G1060" s="75" t="s">
        <v>7491</v>
      </c>
      <c r="H1060" s="75" t="s">
        <v>1261</v>
      </c>
      <c r="I1060" s="75" t="s">
        <v>7492</v>
      </c>
      <c r="J1060" s="75" t="s">
        <v>6164</v>
      </c>
      <c r="K1060" s="75" t="s">
        <v>6167</v>
      </c>
      <c r="L1060" s="75" t="s">
        <v>5590</v>
      </c>
      <c r="M1060" s="75" t="s">
        <v>2747</v>
      </c>
      <c r="N1060" s="75" t="s">
        <v>6166</v>
      </c>
      <c r="O1060" s="75" t="s">
        <v>6165</v>
      </c>
      <c r="P1060" s="75">
        <v>0</v>
      </c>
      <c r="Q1060" s="75">
        <v>93401</v>
      </c>
      <c r="R1060" s="75" t="s">
        <v>7899</v>
      </c>
      <c r="S1060" s="177">
        <v>43858</v>
      </c>
      <c r="T1060" s="182">
        <v>7696</v>
      </c>
      <c r="U1060" s="182"/>
      <c r="V1060" s="181">
        <v>6366457</v>
      </c>
      <c r="W1060" s="181">
        <v>28846247</v>
      </c>
      <c r="X1060" s="178">
        <v>44408</v>
      </c>
      <c r="Y1060" s="87" t="s">
        <v>7151</v>
      </c>
      <c r="Z1060" s="87" t="s">
        <v>7152</v>
      </c>
      <c r="AA1060" s="182" t="s">
        <v>7197</v>
      </c>
    </row>
    <row r="1061" spans="1:27" ht="15.75" customHeight="1" x14ac:dyDescent="0.2">
      <c r="A1061" s="75" t="s">
        <v>8667</v>
      </c>
      <c r="B1061" s="75">
        <v>651902215</v>
      </c>
      <c r="C1061" s="75">
        <v>0</v>
      </c>
      <c r="D1061" s="75" t="s">
        <v>8062</v>
      </c>
      <c r="E1061" s="75" t="s">
        <v>8063</v>
      </c>
      <c r="F1061" s="75" t="s">
        <v>6163</v>
      </c>
      <c r="G1061" s="75" t="s">
        <v>7491</v>
      </c>
      <c r="H1061" s="75" t="s">
        <v>1261</v>
      </c>
      <c r="I1061" s="75" t="s">
        <v>7492</v>
      </c>
      <c r="J1061" s="75" t="s">
        <v>6164</v>
      </c>
      <c r="K1061" s="75" t="s">
        <v>6167</v>
      </c>
      <c r="L1061" s="75" t="s">
        <v>5590</v>
      </c>
      <c r="M1061" s="75" t="s">
        <v>2747</v>
      </c>
      <c r="N1061" s="75" t="s">
        <v>6166</v>
      </c>
      <c r="O1061" s="75" t="s">
        <v>6165</v>
      </c>
      <c r="P1061" s="75">
        <v>0</v>
      </c>
      <c r="Q1061" s="75">
        <v>93401</v>
      </c>
      <c r="R1061" s="75" t="s">
        <v>7899</v>
      </c>
      <c r="S1061" s="177">
        <v>43858</v>
      </c>
      <c r="T1061" s="182">
        <v>7696</v>
      </c>
      <c r="U1061" s="182"/>
      <c r="V1061" s="181">
        <v>15666563</v>
      </c>
      <c r="W1061" s="181">
        <v>67262435</v>
      </c>
      <c r="X1061" s="178">
        <v>44408</v>
      </c>
      <c r="Y1061" s="87" t="s">
        <v>7151</v>
      </c>
      <c r="Z1061" s="87" t="s">
        <v>7152</v>
      </c>
      <c r="AA1061" s="182" t="s">
        <v>7169</v>
      </c>
    </row>
    <row r="1062" spans="1:27" ht="15.75" customHeight="1" x14ac:dyDescent="0.2">
      <c r="A1062" s="75" t="s">
        <v>8667</v>
      </c>
      <c r="B1062" s="75">
        <v>651902215</v>
      </c>
      <c r="C1062" s="75">
        <v>0</v>
      </c>
      <c r="D1062" s="75" t="s">
        <v>8062</v>
      </c>
      <c r="E1062" s="75" t="s">
        <v>8063</v>
      </c>
      <c r="F1062" s="75" t="s">
        <v>6163</v>
      </c>
      <c r="G1062" s="75" t="s">
        <v>7491</v>
      </c>
      <c r="H1062" s="75" t="s">
        <v>1261</v>
      </c>
      <c r="I1062" s="75" t="s">
        <v>7492</v>
      </c>
      <c r="J1062" s="75" t="s">
        <v>6164</v>
      </c>
      <c r="K1062" s="75" t="s">
        <v>6167</v>
      </c>
      <c r="L1062" s="75" t="s">
        <v>5590</v>
      </c>
      <c r="M1062" s="75" t="s">
        <v>2747</v>
      </c>
      <c r="N1062" s="75" t="s">
        <v>6166</v>
      </c>
      <c r="O1062" s="75" t="s">
        <v>6165</v>
      </c>
      <c r="P1062" s="75">
        <v>0</v>
      </c>
      <c r="Q1062" s="75">
        <v>93401</v>
      </c>
      <c r="R1062" s="75" t="s">
        <v>7899</v>
      </c>
      <c r="S1062" s="177">
        <v>43858</v>
      </c>
      <c r="T1062" s="182">
        <v>7696</v>
      </c>
      <c r="U1062" s="182"/>
      <c r="V1062" s="181">
        <v>8000326</v>
      </c>
      <c r="W1062" s="181">
        <v>42480605</v>
      </c>
      <c r="X1062" s="178">
        <v>44408</v>
      </c>
      <c r="Y1062" s="87" t="s">
        <v>7151</v>
      </c>
      <c r="Z1062" s="87" t="s">
        <v>7152</v>
      </c>
      <c r="AA1062" s="182" t="s">
        <v>7233</v>
      </c>
    </row>
    <row r="1063" spans="1:27" ht="15.75" customHeight="1" x14ac:dyDescent="0.2">
      <c r="A1063" s="75" t="s">
        <v>8667</v>
      </c>
      <c r="B1063" s="75">
        <v>651902215</v>
      </c>
      <c r="C1063" s="75">
        <v>0</v>
      </c>
      <c r="D1063" s="75" t="s">
        <v>8062</v>
      </c>
      <c r="E1063" s="75" t="s">
        <v>8063</v>
      </c>
      <c r="F1063" s="75" t="s">
        <v>6163</v>
      </c>
      <c r="G1063" s="75" t="s">
        <v>7491</v>
      </c>
      <c r="H1063" s="75" t="s">
        <v>1261</v>
      </c>
      <c r="I1063" s="75" t="s">
        <v>7492</v>
      </c>
      <c r="J1063" s="75" t="s">
        <v>6164</v>
      </c>
      <c r="K1063" s="75" t="s">
        <v>6167</v>
      </c>
      <c r="L1063" s="75" t="s">
        <v>5590</v>
      </c>
      <c r="M1063" s="75" t="s">
        <v>2747</v>
      </c>
      <c r="N1063" s="75" t="s">
        <v>6166</v>
      </c>
      <c r="O1063" s="75" t="s">
        <v>6165</v>
      </c>
      <c r="P1063" s="75">
        <v>0</v>
      </c>
      <c r="Q1063" s="75">
        <v>93401</v>
      </c>
      <c r="R1063" s="75" t="s">
        <v>7899</v>
      </c>
      <c r="S1063" s="177">
        <v>43858</v>
      </c>
      <c r="T1063" s="182">
        <v>7696</v>
      </c>
      <c r="U1063" s="182"/>
      <c r="V1063" s="181">
        <v>10141258</v>
      </c>
      <c r="W1063" s="181">
        <v>49523145</v>
      </c>
      <c r="X1063" s="178">
        <v>44408</v>
      </c>
      <c r="Y1063" s="87" t="s">
        <v>7151</v>
      </c>
      <c r="Z1063" s="87" t="s">
        <v>7152</v>
      </c>
      <c r="AA1063" s="182" t="s">
        <v>183</v>
      </c>
    </row>
    <row r="1064" spans="1:27" ht="15.75" customHeight="1" x14ac:dyDescent="0.2">
      <c r="A1064" s="75" t="s">
        <v>8667</v>
      </c>
      <c r="B1064" s="75">
        <v>651902215</v>
      </c>
      <c r="C1064" s="75">
        <v>0</v>
      </c>
      <c r="D1064" s="75" t="s">
        <v>8062</v>
      </c>
      <c r="E1064" s="75" t="s">
        <v>8063</v>
      </c>
      <c r="F1064" s="75" t="s">
        <v>6163</v>
      </c>
      <c r="G1064" s="75" t="s">
        <v>7491</v>
      </c>
      <c r="H1064" s="75" t="s">
        <v>1261</v>
      </c>
      <c r="I1064" s="75" t="s">
        <v>7492</v>
      </c>
      <c r="J1064" s="75" t="s">
        <v>6164</v>
      </c>
      <c r="K1064" s="75" t="s">
        <v>6167</v>
      </c>
      <c r="L1064" s="75" t="s">
        <v>5590</v>
      </c>
      <c r="M1064" s="75" t="s">
        <v>2747</v>
      </c>
      <c r="N1064" s="75" t="s">
        <v>6166</v>
      </c>
      <c r="O1064" s="75" t="s">
        <v>6165</v>
      </c>
      <c r="P1064" s="75">
        <v>0</v>
      </c>
      <c r="Q1064" s="75">
        <v>93401</v>
      </c>
      <c r="R1064" s="75" t="s">
        <v>7899</v>
      </c>
      <c r="S1064" s="177">
        <v>43858</v>
      </c>
      <c r="T1064" s="182">
        <v>7696</v>
      </c>
      <c r="U1064" s="182"/>
      <c r="V1064" s="181">
        <v>12528308</v>
      </c>
      <c r="W1064" s="181">
        <v>45887708</v>
      </c>
      <c r="X1064" s="178">
        <v>44408</v>
      </c>
      <c r="Y1064" s="87" t="s">
        <v>7151</v>
      </c>
      <c r="Z1064" s="87" t="s">
        <v>7152</v>
      </c>
      <c r="AA1064" s="182" t="s">
        <v>7160</v>
      </c>
    </row>
    <row r="1065" spans="1:27" ht="15.75" customHeight="1" x14ac:dyDescent="0.2">
      <c r="A1065" s="75" t="s">
        <v>8667</v>
      </c>
      <c r="B1065" s="75">
        <v>651902215</v>
      </c>
      <c r="C1065" s="75">
        <v>0</v>
      </c>
      <c r="D1065" s="75" t="s">
        <v>8062</v>
      </c>
      <c r="E1065" s="75" t="s">
        <v>8063</v>
      </c>
      <c r="F1065" s="75" t="s">
        <v>6163</v>
      </c>
      <c r="G1065" s="75" t="s">
        <v>7491</v>
      </c>
      <c r="H1065" s="75" t="s">
        <v>1261</v>
      </c>
      <c r="I1065" s="75" t="s">
        <v>7492</v>
      </c>
      <c r="J1065" s="75" t="s">
        <v>6164</v>
      </c>
      <c r="K1065" s="75" t="s">
        <v>6167</v>
      </c>
      <c r="L1065" s="75" t="s">
        <v>5590</v>
      </c>
      <c r="M1065" s="75" t="s">
        <v>2747</v>
      </c>
      <c r="N1065" s="75" t="s">
        <v>6166</v>
      </c>
      <c r="O1065" s="75" t="s">
        <v>6165</v>
      </c>
      <c r="P1065" s="75">
        <v>0</v>
      </c>
      <c r="Q1065" s="75">
        <v>93401</v>
      </c>
      <c r="R1065" s="75" t="s">
        <v>7899</v>
      </c>
      <c r="S1065" s="177">
        <v>43858</v>
      </c>
      <c r="T1065" s="182">
        <v>7696</v>
      </c>
      <c r="U1065" s="182"/>
      <c r="V1065" s="181">
        <v>5634032</v>
      </c>
      <c r="W1065" s="181">
        <v>30987178</v>
      </c>
      <c r="X1065" s="178">
        <v>44408</v>
      </c>
      <c r="Y1065" s="87" t="s">
        <v>7151</v>
      </c>
      <c r="Z1065" s="87" t="s">
        <v>7152</v>
      </c>
      <c r="AA1065" s="182" t="s">
        <v>7253</v>
      </c>
    </row>
    <row r="1066" spans="1:27" ht="15.75" customHeight="1" x14ac:dyDescent="0.2">
      <c r="A1066" s="75" t="s">
        <v>8465</v>
      </c>
      <c r="B1066" s="75">
        <v>651868661</v>
      </c>
      <c r="C1066" s="75">
        <v>0</v>
      </c>
      <c r="D1066" s="75" t="s">
        <v>7967</v>
      </c>
      <c r="E1066" s="75" t="s">
        <v>6691</v>
      </c>
      <c r="F1066" s="75" t="s">
        <v>6690</v>
      </c>
      <c r="G1066" s="75" t="s">
        <v>6692</v>
      </c>
      <c r="H1066" s="75" t="s">
        <v>6693</v>
      </c>
      <c r="I1066" s="75" t="s">
        <v>6694</v>
      </c>
      <c r="J1066" s="75" t="s">
        <v>6695</v>
      </c>
      <c r="K1066" s="75" t="s">
        <v>6696</v>
      </c>
      <c r="L1066" s="75" t="s">
        <v>5592</v>
      </c>
      <c r="M1066" s="75" t="s">
        <v>3503</v>
      </c>
      <c r="N1066" s="75" t="s">
        <v>6697</v>
      </c>
      <c r="O1066" s="75" t="s">
        <v>6698</v>
      </c>
      <c r="P1066" s="75">
        <v>0</v>
      </c>
      <c r="Q1066" s="75">
        <v>94301</v>
      </c>
      <c r="R1066" s="75" t="s">
        <v>6699</v>
      </c>
      <c r="S1066" s="177">
        <v>44102</v>
      </c>
      <c r="T1066" s="182">
        <v>7700</v>
      </c>
      <c r="U1066" s="182"/>
      <c r="V1066" s="181">
        <v>6413280</v>
      </c>
      <c r="W1066" s="181">
        <v>6413280</v>
      </c>
      <c r="X1066" s="178">
        <v>44408</v>
      </c>
      <c r="Y1066" s="87" t="s">
        <v>7151</v>
      </c>
      <c r="Z1066" s="87" t="s">
        <v>7152</v>
      </c>
      <c r="AA1066" s="182" t="s">
        <v>7236</v>
      </c>
    </row>
    <row r="1067" spans="1:27" ht="15.75" customHeight="1" x14ac:dyDescent="0.2">
      <c r="A1067" s="75" t="s">
        <v>8659</v>
      </c>
      <c r="B1067" s="75">
        <v>651908876</v>
      </c>
      <c r="C1067" s="75">
        <v>0</v>
      </c>
      <c r="D1067" s="75" t="s">
        <v>8056</v>
      </c>
      <c r="E1067" s="75" t="s">
        <v>6609</v>
      </c>
      <c r="F1067" s="75" t="s">
        <v>6275</v>
      </c>
      <c r="G1067" s="75" t="s">
        <v>6276</v>
      </c>
      <c r="H1067" s="75" t="s">
        <v>6277</v>
      </c>
      <c r="I1067" s="75" t="s">
        <v>6278</v>
      </c>
      <c r="J1067" s="75" t="s">
        <v>6279</v>
      </c>
      <c r="K1067" s="75" t="s">
        <v>6280</v>
      </c>
      <c r="L1067" s="75" t="s">
        <v>200</v>
      </c>
      <c r="M1067" s="75" t="s">
        <v>6281</v>
      </c>
      <c r="N1067" s="75">
        <v>988397269</v>
      </c>
      <c r="O1067" s="75" t="s">
        <v>6282</v>
      </c>
      <c r="P1067" s="75">
        <v>0</v>
      </c>
      <c r="Q1067" s="75">
        <v>93401</v>
      </c>
      <c r="R1067" s="75" t="s">
        <v>6189</v>
      </c>
      <c r="S1067" s="177">
        <v>43934</v>
      </c>
      <c r="T1067" s="182">
        <v>7704</v>
      </c>
      <c r="U1067" s="182"/>
      <c r="V1067" s="181">
        <v>11639713</v>
      </c>
      <c r="W1067" s="181">
        <v>61741091</v>
      </c>
      <c r="X1067" s="178">
        <v>44408</v>
      </c>
      <c r="Y1067" s="87" t="s">
        <v>7151</v>
      </c>
      <c r="Z1067" s="87" t="s">
        <v>7152</v>
      </c>
      <c r="AA1067" s="182" t="s">
        <v>7171</v>
      </c>
    </row>
    <row r="1068" spans="1:27" ht="15.75" customHeight="1" x14ac:dyDescent="0.2">
      <c r="A1068" s="75" t="s">
        <v>8648</v>
      </c>
      <c r="B1068" s="75">
        <v>650837746</v>
      </c>
      <c r="C1068" s="75">
        <v>0</v>
      </c>
      <c r="D1068" s="75" t="s">
        <v>8049</v>
      </c>
      <c r="E1068" s="75" t="s">
        <v>6316</v>
      </c>
      <c r="F1068" s="75" t="s">
        <v>6317</v>
      </c>
      <c r="G1068" s="75" t="s">
        <v>6318</v>
      </c>
      <c r="H1068" s="75" t="s">
        <v>5916</v>
      </c>
      <c r="I1068" s="75" t="s">
        <v>6750</v>
      </c>
      <c r="J1068" s="75" t="s">
        <v>6319</v>
      </c>
      <c r="K1068" s="75" t="s">
        <v>8050</v>
      </c>
      <c r="L1068" s="75" t="s">
        <v>5593</v>
      </c>
      <c r="M1068" s="75" t="s">
        <v>1193</v>
      </c>
      <c r="N1068" s="75" t="s">
        <v>6320</v>
      </c>
      <c r="O1068" s="75" t="s">
        <v>6321</v>
      </c>
      <c r="P1068" s="75">
        <v>0</v>
      </c>
      <c r="Q1068" s="75">
        <v>93401</v>
      </c>
      <c r="R1068" s="75" t="s">
        <v>6222</v>
      </c>
      <c r="S1068" s="177">
        <v>43990</v>
      </c>
      <c r="T1068" s="182">
        <v>7706</v>
      </c>
      <c r="U1068" s="182"/>
      <c r="V1068" s="181">
        <v>10780736</v>
      </c>
      <c r="W1068" s="181">
        <v>66356869</v>
      </c>
      <c r="X1068" s="178">
        <v>44408</v>
      </c>
      <c r="Y1068" s="87" t="s">
        <v>7151</v>
      </c>
      <c r="Z1068" s="87" t="s">
        <v>7152</v>
      </c>
      <c r="AA1068" s="182" t="s">
        <v>7184</v>
      </c>
    </row>
    <row r="1069" spans="1:27" ht="15.75" customHeight="1" x14ac:dyDescent="0.2">
      <c r="A1069" s="75" t="s">
        <v>8648</v>
      </c>
      <c r="B1069" s="75">
        <v>650837746</v>
      </c>
      <c r="C1069" s="75">
        <v>0</v>
      </c>
      <c r="D1069" s="75" t="s">
        <v>8049</v>
      </c>
      <c r="E1069" s="75" t="s">
        <v>6316</v>
      </c>
      <c r="F1069" s="75" t="s">
        <v>6317</v>
      </c>
      <c r="G1069" s="75" t="s">
        <v>6318</v>
      </c>
      <c r="H1069" s="75" t="s">
        <v>5916</v>
      </c>
      <c r="I1069" s="75" t="s">
        <v>6750</v>
      </c>
      <c r="J1069" s="75" t="s">
        <v>6319</v>
      </c>
      <c r="K1069" s="75" t="s">
        <v>8050</v>
      </c>
      <c r="L1069" s="75" t="s">
        <v>5593</v>
      </c>
      <c r="M1069" s="75" t="s">
        <v>1193</v>
      </c>
      <c r="N1069" s="75" t="s">
        <v>6320</v>
      </c>
      <c r="O1069" s="75" t="s">
        <v>6321</v>
      </c>
      <c r="P1069" s="75">
        <v>0</v>
      </c>
      <c r="Q1069" s="75">
        <v>93401</v>
      </c>
      <c r="R1069" s="75" t="s">
        <v>6222</v>
      </c>
      <c r="S1069" s="177">
        <v>43990</v>
      </c>
      <c r="T1069" s="182">
        <v>7706</v>
      </c>
      <c r="U1069" s="182"/>
      <c r="V1069" s="181">
        <v>13800201</v>
      </c>
      <c r="W1069" s="181">
        <v>99637121</v>
      </c>
      <c r="X1069" s="178">
        <v>44408</v>
      </c>
      <c r="Y1069" s="87" t="s">
        <v>7151</v>
      </c>
      <c r="Z1069" s="87" t="s">
        <v>7152</v>
      </c>
      <c r="AA1069" s="182" t="s">
        <v>7170</v>
      </c>
    </row>
    <row r="1070" spans="1:27" ht="15.75" customHeight="1" x14ac:dyDescent="0.2">
      <c r="A1070" s="75" t="s">
        <v>8566</v>
      </c>
      <c r="B1070" s="75">
        <v>651932017</v>
      </c>
      <c r="C1070" s="75">
        <v>0</v>
      </c>
      <c r="D1070" s="75" t="s">
        <v>8014</v>
      </c>
      <c r="E1070" s="75" t="s">
        <v>6366</v>
      </c>
      <c r="F1070" s="75" t="s">
        <v>6365</v>
      </c>
      <c r="G1070" s="75" t="s">
        <v>6370</v>
      </c>
      <c r="H1070" s="75" t="s">
        <v>1334</v>
      </c>
      <c r="I1070" s="75" t="s">
        <v>6371</v>
      </c>
      <c r="J1070" s="75" t="s">
        <v>6372</v>
      </c>
      <c r="K1070" s="75" t="s">
        <v>6367</v>
      </c>
      <c r="L1070" s="75" t="s">
        <v>47</v>
      </c>
      <c r="M1070" s="75" t="s">
        <v>658</v>
      </c>
      <c r="N1070" s="75" t="s">
        <v>6368</v>
      </c>
      <c r="O1070" s="75" t="s">
        <v>6369</v>
      </c>
      <c r="P1070" s="75">
        <v>0</v>
      </c>
      <c r="Q1070" s="75">
        <v>93401</v>
      </c>
      <c r="R1070" s="75" t="s">
        <v>6222</v>
      </c>
      <c r="S1070" s="177">
        <v>44034</v>
      </c>
      <c r="T1070" s="182">
        <v>7708</v>
      </c>
      <c r="U1070" s="182"/>
      <c r="V1070" s="181">
        <v>6760838</v>
      </c>
      <c r="W1070" s="181">
        <v>30592796</v>
      </c>
      <c r="X1070" s="178">
        <v>44408</v>
      </c>
      <c r="Y1070" s="87" t="s">
        <v>7151</v>
      </c>
      <c r="Z1070" s="87" t="s">
        <v>7152</v>
      </c>
      <c r="AA1070" s="182" t="s">
        <v>7223</v>
      </c>
    </row>
    <row r="1071" spans="1:27" ht="15.75" customHeight="1" x14ac:dyDescent="0.2">
      <c r="A1071" s="75" t="s">
        <v>8566</v>
      </c>
      <c r="B1071" s="75">
        <v>651932017</v>
      </c>
      <c r="C1071" s="75">
        <v>0</v>
      </c>
      <c r="D1071" s="75" t="s">
        <v>8014</v>
      </c>
      <c r="E1071" s="75" t="s">
        <v>6366</v>
      </c>
      <c r="F1071" s="75" t="s">
        <v>6365</v>
      </c>
      <c r="G1071" s="75" t="s">
        <v>6370</v>
      </c>
      <c r="H1071" s="75" t="s">
        <v>1334</v>
      </c>
      <c r="I1071" s="75" t="s">
        <v>6371</v>
      </c>
      <c r="J1071" s="75" t="s">
        <v>6372</v>
      </c>
      <c r="K1071" s="75" t="s">
        <v>6367</v>
      </c>
      <c r="L1071" s="75" t="s">
        <v>47</v>
      </c>
      <c r="M1071" s="75" t="s">
        <v>658</v>
      </c>
      <c r="N1071" s="75" t="s">
        <v>6368</v>
      </c>
      <c r="O1071" s="75" t="s">
        <v>6369</v>
      </c>
      <c r="P1071" s="75">
        <v>0</v>
      </c>
      <c r="Q1071" s="75">
        <v>93401</v>
      </c>
      <c r="R1071" s="75" t="s">
        <v>6222</v>
      </c>
      <c r="S1071" s="177">
        <v>44034</v>
      </c>
      <c r="T1071" s="182">
        <v>7708</v>
      </c>
      <c r="U1071" s="182"/>
      <c r="V1071" s="181">
        <v>7660307</v>
      </c>
      <c r="W1071" s="181">
        <v>35089147</v>
      </c>
      <c r="X1071" s="178">
        <v>44408</v>
      </c>
      <c r="Y1071" s="87" t="s">
        <v>7151</v>
      </c>
      <c r="Z1071" s="87" t="s">
        <v>7152</v>
      </c>
      <c r="AA1071" s="182" t="s">
        <v>8194</v>
      </c>
    </row>
    <row r="1072" spans="1:27" ht="15.75" customHeight="1" x14ac:dyDescent="0.2">
      <c r="A1072" s="75" t="s">
        <v>8566</v>
      </c>
      <c r="B1072" s="75">
        <v>651932017</v>
      </c>
      <c r="C1072" s="75">
        <v>0</v>
      </c>
      <c r="D1072" s="75" t="s">
        <v>8014</v>
      </c>
      <c r="E1072" s="75" t="s">
        <v>6366</v>
      </c>
      <c r="F1072" s="75" t="s">
        <v>6365</v>
      </c>
      <c r="G1072" s="75" t="s">
        <v>6370</v>
      </c>
      <c r="H1072" s="75" t="s">
        <v>1334</v>
      </c>
      <c r="I1072" s="75" t="s">
        <v>6371</v>
      </c>
      <c r="J1072" s="75" t="s">
        <v>6372</v>
      </c>
      <c r="K1072" s="75" t="s">
        <v>6367</v>
      </c>
      <c r="L1072" s="75" t="s">
        <v>47</v>
      </c>
      <c r="M1072" s="75" t="s">
        <v>658</v>
      </c>
      <c r="N1072" s="75" t="s">
        <v>6368</v>
      </c>
      <c r="O1072" s="75" t="s">
        <v>6369</v>
      </c>
      <c r="P1072" s="75">
        <v>0</v>
      </c>
      <c r="Q1072" s="75">
        <v>93401</v>
      </c>
      <c r="R1072" s="75" t="s">
        <v>6222</v>
      </c>
      <c r="S1072" s="177">
        <v>44034</v>
      </c>
      <c r="T1072" s="182">
        <v>7708</v>
      </c>
      <c r="U1072" s="182"/>
      <c r="V1072" s="181">
        <v>6301220</v>
      </c>
      <c r="W1072" s="181">
        <v>25427276</v>
      </c>
      <c r="X1072" s="178">
        <v>44408</v>
      </c>
      <c r="Y1072" s="87" t="s">
        <v>7151</v>
      </c>
      <c r="Z1072" s="87" t="s">
        <v>7152</v>
      </c>
      <c r="AA1072" s="182" t="s">
        <v>7350</v>
      </c>
    </row>
    <row r="1073" spans="1:27" ht="15.75" customHeight="1" x14ac:dyDescent="0.2">
      <c r="A1073" s="75" t="s">
        <v>8566</v>
      </c>
      <c r="B1073" s="75">
        <v>651932017</v>
      </c>
      <c r="C1073" s="75">
        <v>0</v>
      </c>
      <c r="D1073" s="75" t="s">
        <v>8014</v>
      </c>
      <c r="E1073" s="75" t="s">
        <v>6366</v>
      </c>
      <c r="F1073" s="75" t="s">
        <v>6365</v>
      </c>
      <c r="G1073" s="75" t="s">
        <v>6370</v>
      </c>
      <c r="H1073" s="75" t="s">
        <v>1334</v>
      </c>
      <c r="I1073" s="75" t="s">
        <v>6371</v>
      </c>
      <c r="J1073" s="75" t="s">
        <v>6372</v>
      </c>
      <c r="K1073" s="75" t="s">
        <v>6367</v>
      </c>
      <c r="L1073" s="75" t="s">
        <v>47</v>
      </c>
      <c r="M1073" s="75" t="s">
        <v>658</v>
      </c>
      <c r="N1073" s="75" t="s">
        <v>6368</v>
      </c>
      <c r="O1073" s="75" t="s">
        <v>6369</v>
      </c>
      <c r="P1073" s="75">
        <v>0</v>
      </c>
      <c r="Q1073" s="75">
        <v>93401</v>
      </c>
      <c r="R1073" s="75" t="s">
        <v>6222</v>
      </c>
      <c r="S1073" s="177">
        <v>44034</v>
      </c>
      <c r="T1073" s="182">
        <v>7708</v>
      </c>
      <c r="U1073" s="182"/>
      <c r="V1073" s="181">
        <v>8648733</v>
      </c>
      <c r="W1073" s="181">
        <v>39784173</v>
      </c>
      <c r="X1073" s="178">
        <v>44408</v>
      </c>
      <c r="Y1073" s="87" t="s">
        <v>7151</v>
      </c>
      <c r="Z1073" s="87" t="s">
        <v>7152</v>
      </c>
      <c r="AA1073" s="182" t="s">
        <v>7257</v>
      </c>
    </row>
    <row r="1074" spans="1:27" ht="15.75" customHeight="1" x14ac:dyDescent="0.2">
      <c r="A1074" s="75" t="s">
        <v>8566</v>
      </c>
      <c r="B1074" s="75">
        <v>651932017</v>
      </c>
      <c r="C1074" s="75">
        <v>0</v>
      </c>
      <c r="D1074" s="75" t="s">
        <v>8014</v>
      </c>
      <c r="E1074" s="75" t="s">
        <v>6366</v>
      </c>
      <c r="F1074" s="75" t="s">
        <v>6365</v>
      </c>
      <c r="G1074" s="75" t="s">
        <v>6370</v>
      </c>
      <c r="H1074" s="75" t="s">
        <v>1334</v>
      </c>
      <c r="I1074" s="75" t="s">
        <v>6371</v>
      </c>
      <c r="J1074" s="75" t="s">
        <v>6372</v>
      </c>
      <c r="K1074" s="75" t="s">
        <v>6367</v>
      </c>
      <c r="L1074" s="75" t="s">
        <v>47</v>
      </c>
      <c r="M1074" s="75" t="s">
        <v>658</v>
      </c>
      <c r="N1074" s="75" t="s">
        <v>6368</v>
      </c>
      <c r="O1074" s="75" t="s">
        <v>6369</v>
      </c>
      <c r="P1074" s="75">
        <v>0</v>
      </c>
      <c r="Q1074" s="75">
        <v>93401</v>
      </c>
      <c r="R1074" s="75" t="s">
        <v>6222</v>
      </c>
      <c r="S1074" s="177">
        <v>44034</v>
      </c>
      <c r="T1074" s="182">
        <v>7708</v>
      </c>
      <c r="U1074" s="182"/>
      <c r="V1074" s="181">
        <v>6301220</v>
      </c>
      <c r="W1074" s="181">
        <v>28985612</v>
      </c>
      <c r="X1074" s="178">
        <v>44408</v>
      </c>
      <c r="Y1074" s="87" t="s">
        <v>7151</v>
      </c>
      <c r="Z1074" s="87" t="s">
        <v>7152</v>
      </c>
      <c r="AA1074" s="182" t="s">
        <v>7205</v>
      </c>
    </row>
    <row r="1075" spans="1:27" ht="15.75" customHeight="1" x14ac:dyDescent="0.2">
      <c r="A1075" s="75" t="s">
        <v>8465</v>
      </c>
      <c r="B1075" s="75">
        <v>651868661</v>
      </c>
      <c r="C1075" s="75">
        <v>0</v>
      </c>
      <c r="D1075" s="75" t="s">
        <v>7967</v>
      </c>
      <c r="E1075" s="75" t="s">
        <v>6691</v>
      </c>
      <c r="F1075" s="75" t="s">
        <v>6690</v>
      </c>
      <c r="G1075" s="75" t="s">
        <v>6692</v>
      </c>
      <c r="H1075" s="75" t="s">
        <v>6693</v>
      </c>
      <c r="I1075" s="75" t="s">
        <v>6694</v>
      </c>
      <c r="J1075" s="75" t="s">
        <v>6695</v>
      </c>
      <c r="K1075" s="75" t="s">
        <v>6696</v>
      </c>
      <c r="L1075" s="75" t="s">
        <v>5592</v>
      </c>
      <c r="M1075" s="75" t="s">
        <v>3503</v>
      </c>
      <c r="N1075" s="75" t="s">
        <v>6697</v>
      </c>
      <c r="O1075" s="75" t="s">
        <v>6698</v>
      </c>
      <c r="P1075" s="75">
        <v>0</v>
      </c>
      <c r="Q1075" s="75">
        <v>94301</v>
      </c>
      <c r="R1075" s="75" t="s">
        <v>6699</v>
      </c>
      <c r="S1075" s="177">
        <v>44102</v>
      </c>
      <c r="T1075" s="182">
        <v>7713</v>
      </c>
      <c r="U1075" s="182"/>
      <c r="V1075" s="181">
        <v>5451288</v>
      </c>
      <c r="W1075" s="181">
        <v>42869674</v>
      </c>
      <c r="X1075" s="178">
        <v>44408</v>
      </c>
      <c r="Y1075" s="87" t="s">
        <v>7151</v>
      </c>
      <c r="Z1075" s="87" t="s">
        <v>7152</v>
      </c>
      <c r="AA1075" s="182" t="s">
        <v>7188</v>
      </c>
    </row>
    <row r="1076" spans="1:27" ht="15.75" customHeight="1" x14ac:dyDescent="0.2">
      <c r="A1076" s="75" t="s">
        <v>8483</v>
      </c>
      <c r="B1076" s="75">
        <v>651935253</v>
      </c>
      <c r="C1076" s="75">
        <v>0</v>
      </c>
      <c r="D1076" s="75" t="s">
        <v>7970</v>
      </c>
      <c r="E1076" s="75" t="s">
        <v>6743</v>
      </c>
      <c r="F1076" s="75" t="s">
        <v>6742</v>
      </c>
      <c r="G1076" s="75" t="s">
        <v>6744</v>
      </c>
      <c r="H1076" s="75" t="s">
        <v>6745</v>
      </c>
      <c r="I1076" s="75" t="s">
        <v>6746</v>
      </c>
      <c r="J1076" s="75" t="s">
        <v>6747</v>
      </c>
      <c r="K1076" s="75" t="s">
        <v>7971</v>
      </c>
      <c r="L1076" s="75" t="s">
        <v>47</v>
      </c>
      <c r="M1076" s="75" t="s">
        <v>1655</v>
      </c>
      <c r="N1076" s="75" t="s">
        <v>6748</v>
      </c>
      <c r="O1076" s="75" t="s">
        <v>7972</v>
      </c>
      <c r="P1076" s="75">
        <v>0</v>
      </c>
      <c r="Q1076" s="75">
        <v>93401</v>
      </c>
      <c r="R1076" s="75" t="s">
        <v>6749</v>
      </c>
      <c r="S1076" s="177">
        <v>44104</v>
      </c>
      <c r="T1076" s="182">
        <v>7714</v>
      </c>
      <c r="U1076" s="182"/>
      <c r="V1076" s="181">
        <v>11094100</v>
      </c>
      <c r="W1076" s="181">
        <v>72429939</v>
      </c>
      <c r="X1076" s="178">
        <v>44408</v>
      </c>
      <c r="Y1076" s="87" t="s">
        <v>7151</v>
      </c>
      <c r="Z1076" s="87" t="s">
        <v>7152</v>
      </c>
      <c r="AA1076" s="182" t="s">
        <v>7281</v>
      </c>
    </row>
    <row r="1077" spans="1:27" ht="15.75" customHeight="1" x14ac:dyDescent="0.2">
      <c r="A1077" s="75" t="s">
        <v>8483</v>
      </c>
      <c r="B1077" s="75">
        <v>651935253</v>
      </c>
      <c r="C1077" s="75">
        <v>0</v>
      </c>
      <c r="D1077" s="75" t="s">
        <v>7970</v>
      </c>
      <c r="E1077" s="75" t="s">
        <v>6743</v>
      </c>
      <c r="F1077" s="75" t="s">
        <v>6742</v>
      </c>
      <c r="G1077" s="75" t="s">
        <v>6744</v>
      </c>
      <c r="H1077" s="75" t="s">
        <v>6745</v>
      </c>
      <c r="I1077" s="75" t="s">
        <v>6746</v>
      </c>
      <c r="J1077" s="75" t="s">
        <v>6747</v>
      </c>
      <c r="K1077" s="75" t="s">
        <v>7971</v>
      </c>
      <c r="L1077" s="75" t="s">
        <v>47</v>
      </c>
      <c r="M1077" s="75" t="s">
        <v>1655</v>
      </c>
      <c r="N1077" s="75" t="s">
        <v>6748</v>
      </c>
      <c r="O1077" s="75" t="s">
        <v>7972</v>
      </c>
      <c r="P1077" s="75">
        <v>0</v>
      </c>
      <c r="Q1077" s="75">
        <v>93401</v>
      </c>
      <c r="R1077" s="75" t="s">
        <v>6749</v>
      </c>
      <c r="S1077" s="177">
        <v>44104</v>
      </c>
      <c r="T1077" s="182">
        <v>7714</v>
      </c>
      <c r="U1077" s="182"/>
      <c r="V1077" s="181">
        <v>9093526</v>
      </c>
      <c r="W1077" s="181">
        <v>57289223</v>
      </c>
      <c r="X1077" s="178">
        <v>44408</v>
      </c>
      <c r="Y1077" s="87" t="s">
        <v>7151</v>
      </c>
      <c r="Z1077" s="87" t="s">
        <v>7152</v>
      </c>
      <c r="AA1077" s="182" t="s">
        <v>7877</v>
      </c>
    </row>
    <row r="1078" spans="1:27" ht="15.75" customHeight="1" x14ac:dyDescent="0.2">
      <c r="A1078" s="75" t="s">
        <v>8442</v>
      </c>
      <c r="B1078" s="75">
        <v>533344577</v>
      </c>
      <c r="C1078" s="75">
        <v>0</v>
      </c>
      <c r="D1078" s="75" t="s">
        <v>7956</v>
      </c>
      <c r="E1078" s="75" t="s">
        <v>6756</v>
      </c>
      <c r="F1078" s="75" t="s">
        <v>6755</v>
      </c>
      <c r="G1078" s="75" t="s">
        <v>6757</v>
      </c>
      <c r="H1078" s="75" t="s">
        <v>5811</v>
      </c>
      <c r="I1078" s="75" t="s">
        <v>6758</v>
      </c>
      <c r="J1078" s="75" t="s">
        <v>6759</v>
      </c>
      <c r="K1078" s="75" t="s">
        <v>6760</v>
      </c>
      <c r="L1078" s="75" t="s">
        <v>565</v>
      </c>
      <c r="M1078" s="75" t="s">
        <v>189</v>
      </c>
      <c r="N1078" s="75">
        <v>56977591646</v>
      </c>
      <c r="O1078" s="75" t="s">
        <v>6761</v>
      </c>
      <c r="P1078" s="75">
        <v>0</v>
      </c>
      <c r="Q1078" s="75">
        <v>93401</v>
      </c>
      <c r="R1078" s="75" t="s">
        <v>6762</v>
      </c>
      <c r="S1078" s="177">
        <v>44050</v>
      </c>
      <c r="T1078" s="182">
        <v>7717</v>
      </c>
      <c r="U1078" s="182"/>
      <c r="V1078" s="181">
        <v>7606589</v>
      </c>
      <c r="W1078" s="181">
        <v>42540483</v>
      </c>
      <c r="X1078" s="178">
        <v>44408</v>
      </c>
      <c r="Y1078" s="87" t="s">
        <v>7151</v>
      </c>
      <c r="Z1078" s="87" t="s">
        <v>7152</v>
      </c>
      <c r="AA1078" s="182" t="s">
        <v>7271</v>
      </c>
    </row>
    <row r="1079" spans="1:27" ht="15.75" customHeight="1" x14ac:dyDescent="0.2">
      <c r="A1079" s="75" t="s">
        <v>8784</v>
      </c>
      <c r="B1079" s="75">
        <v>651927862</v>
      </c>
      <c r="C1079" s="75">
        <v>0</v>
      </c>
      <c r="D1079" s="75" t="s">
        <v>7912</v>
      </c>
      <c r="E1079" s="75" t="s">
        <v>7401</v>
      </c>
      <c r="F1079" s="75" t="s">
        <v>7402</v>
      </c>
      <c r="G1079" s="75" t="s">
        <v>7403</v>
      </c>
      <c r="H1079" s="75" t="s">
        <v>1616</v>
      </c>
      <c r="I1079" s="75" t="s">
        <v>7404</v>
      </c>
      <c r="J1079" s="75" t="s">
        <v>7405</v>
      </c>
      <c r="K1079" s="75" t="s">
        <v>7406</v>
      </c>
      <c r="L1079" s="75" t="s">
        <v>313</v>
      </c>
      <c r="M1079" s="75" t="s">
        <v>3618</v>
      </c>
      <c r="N1079" s="75" t="s">
        <v>7407</v>
      </c>
      <c r="O1079" s="75" t="s">
        <v>7408</v>
      </c>
      <c r="P1079" s="75">
        <v>0</v>
      </c>
      <c r="Q1079" s="75">
        <v>93401</v>
      </c>
      <c r="R1079" s="75" t="s">
        <v>7409</v>
      </c>
      <c r="S1079" s="177">
        <v>44187</v>
      </c>
      <c r="T1079" s="182">
        <v>7723</v>
      </c>
      <c r="U1079" s="182"/>
      <c r="V1079" s="181">
        <v>22908487</v>
      </c>
      <c r="W1079" s="181">
        <v>49122769</v>
      </c>
      <c r="X1079" s="178">
        <v>44408</v>
      </c>
      <c r="Y1079" s="87" t="s">
        <v>7151</v>
      </c>
      <c r="Z1079" s="87" t="s">
        <v>7152</v>
      </c>
      <c r="AA1079" s="182" t="s">
        <v>7204</v>
      </c>
    </row>
    <row r="1080" spans="1:27" ht="15.75" customHeight="1" x14ac:dyDescent="0.2">
      <c r="A1080" s="75" t="s">
        <v>8596</v>
      </c>
      <c r="B1080" s="75">
        <v>605110207</v>
      </c>
      <c r="C1080" s="75">
        <v>0</v>
      </c>
      <c r="D1080" s="75" t="s">
        <v>8038</v>
      </c>
      <c r="E1080" s="75" t="s">
        <v>1529</v>
      </c>
      <c r="F1080" s="75" t="s">
        <v>8039</v>
      </c>
      <c r="G1080" s="75" t="s">
        <v>28</v>
      </c>
      <c r="H1080" s="75" t="s">
        <v>28</v>
      </c>
      <c r="I1080" s="75" t="s">
        <v>28</v>
      </c>
      <c r="J1080" s="75" t="s">
        <v>8040</v>
      </c>
      <c r="K1080" s="75" t="s">
        <v>8041</v>
      </c>
      <c r="L1080" s="75" t="s">
        <v>810</v>
      </c>
      <c r="M1080" s="75" t="s">
        <v>1649</v>
      </c>
      <c r="N1080" s="75" t="s">
        <v>8042</v>
      </c>
      <c r="O1080" s="75" t="s">
        <v>8043</v>
      </c>
      <c r="P1080" s="75">
        <v>0</v>
      </c>
      <c r="Q1080" s="75">
        <v>91001</v>
      </c>
      <c r="R1080" s="75" t="s">
        <v>556</v>
      </c>
      <c r="S1080" s="177">
        <v>44294</v>
      </c>
      <c r="T1080" s="182">
        <v>7757</v>
      </c>
      <c r="U1080" s="182"/>
      <c r="V1080" s="181">
        <v>30221031</v>
      </c>
      <c r="W1080" s="181">
        <v>30221031</v>
      </c>
      <c r="X1080" s="178">
        <v>44408</v>
      </c>
      <c r="Y1080" s="87" t="s">
        <v>7151</v>
      </c>
      <c r="Z1080" s="87" t="s">
        <v>7152</v>
      </c>
      <c r="AA1080" s="182" t="s">
        <v>7154</v>
      </c>
    </row>
  </sheetData>
  <autoFilter ref="A6:AB108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83"/>
  <sheetViews>
    <sheetView topLeftCell="R1" workbookViewId="0">
      <selection activeCell="AA6" sqref="B6:AA1081"/>
    </sheetView>
  </sheetViews>
  <sheetFormatPr baseColWidth="10" defaultRowHeight="15.75" customHeight="1" x14ac:dyDescent="0.2"/>
  <cols>
    <col min="1" max="1" width="11.5703125" style="76" bestFit="1" customWidth="1"/>
    <col min="2" max="2" width="54.140625" style="81" customWidth="1"/>
    <col min="3" max="3" width="17.5703125" style="83" customWidth="1"/>
    <col min="4" max="4" width="12.42578125" style="76" bestFit="1" customWidth="1"/>
    <col min="5" max="5" width="38.7109375" style="76" customWidth="1"/>
    <col min="6" max="9" width="11.42578125" style="76"/>
    <col min="10" max="10" width="45.5703125" style="78" customWidth="1"/>
    <col min="11" max="16" width="11.42578125" style="76"/>
    <col min="17" max="17" width="11.5703125" style="77" bestFit="1" customWidth="1"/>
    <col min="18" max="19" width="11.42578125" style="76"/>
    <col min="20" max="20" width="11.5703125" style="78" bestFit="1" customWidth="1"/>
    <col min="21" max="21" width="11.5703125" style="76" bestFit="1" customWidth="1"/>
    <col min="22" max="22" width="14.28515625" style="79" bestFit="1" customWidth="1"/>
    <col min="23" max="23" width="15.85546875" style="79" bestFit="1" customWidth="1"/>
    <col min="24" max="24" width="13.28515625" style="80" bestFit="1" customWidth="1"/>
    <col min="25" max="25" width="11.42578125" style="77"/>
    <col min="26" max="26" width="24.140625" style="77" customWidth="1"/>
    <col min="27" max="27" width="19.140625" style="77" customWidth="1"/>
    <col min="28" max="16384" width="11.42578125" style="76"/>
  </cols>
  <sheetData>
    <row r="1" spans="1:27" ht="15.75" customHeight="1" x14ac:dyDescent="0.2">
      <c r="B1" s="193" t="s">
        <v>1</v>
      </c>
      <c r="C1" s="194"/>
      <c r="D1" s="194"/>
      <c r="E1" s="193"/>
      <c r="F1" s="194"/>
      <c r="G1" s="193"/>
      <c r="H1" s="193"/>
      <c r="I1" s="193"/>
      <c r="J1" s="193"/>
      <c r="K1" s="193"/>
      <c r="L1" s="193"/>
      <c r="M1" s="193"/>
      <c r="N1" s="193"/>
      <c r="O1" s="193"/>
      <c r="P1" s="193"/>
    </row>
    <row r="2" spans="1:27" ht="15.75" customHeight="1" x14ac:dyDescent="0.2">
      <c r="B2" s="195" t="s">
        <v>6155</v>
      </c>
      <c r="C2" s="196"/>
      <c r="D2" s="196"/>
      <c r="E2" s="195"/>
      <c r="F2" s="196"/>
      <c r="G2" s="195"/>
      <c r="H2" s="195"/>
      <c r="I2" s="195"/>
      <c r="J2" s="195"/>
      <c r="K2" s="195"/>
      <c r="L2" s="195"/>
      <c r="M2" s="195"/>
      <c r="N2" s="195"/>
      <c r="O2" s="195"/>
      <c r="P2" s="195"/>
    </row>
    <row r="3" spans="1:27" ht="15.75" customHeight="1" x14ac:dyDescent="0.2">
      <c r="B3" s="195" t="s">
        <v>8219</v>
      </c>
      <c r="C3" s="196"/>
      <c r="D3" s="196"/>
      <c r="E3" s="195"/>
      <c r="F3" s="196"/>
      <c r="G3" s="195"/>
      <c r="H3" s="195"/>
      <c r="I3" s="195"/>
      <c r="J3" s="195"/>
      <c r="K3" s="195"/>
      <c r="L3" s="195"/>
      <c r="M3" s="195"/>
      <c r="N3" s="195"/>
      <c r="O3" s="195"/>
      <c r="P3" s="195"/>
    </row>
    <row r="4" spans="1:27" ht="15.75" customHeight="1" x14ac:dyDescent="0.2">
      <c r="B4" s="197" t="s">
        <v>7148</v>
      </c>
      <c r="C4" s="198"/>
      <c r="D4" s="198"/>
      <c r="E4" s="197"/>
      <c r="F4" s="198"/>
      <c r="G4" s="197"/>
      <c r="H4" s="197"/>
      <c r="I4" s="197"/>
      <c r="J4" s="197"/>
      <c r="K4" s="197"/>
      <c r="L4" s="197"/>
      <c r="M4" s="197"/>
      <c r="N4" s="197"/>
      <c r="O4" s="197"/>
      <c r="P4" s="197"/>
    </row>
    <row r="5" spans="1:27" ht="15.75" customHeight="1" x14ac:dyDescent="0.2">
      <c r="B5" s="81">
        <v>2</v>
      </c>
      <c r="C5" s="83">
        <v>3</v>
      </c>
      <c r="D5" s="81">
        <v>4</v>
      </c>
      <c r="E5" s="83">
        <v>5</v>
      </c>
      <c r="F5" s="81">
        <v>6</v>
      </c>
      <c r="G5" s="83">
        <v>7</v>
      </c>
      <c r="H5" s="81">
        <v>8</v>
      </c>
      <c r="I5" s="83">
        <v>9</v>
      </c>
      <c r="J5" s="83">
        <v>10</v>
      </c>
      <c r="K5" s="83">
        <v>11</v>
      </c>
      <c r="L5" s="81">
        <v>12</v>
      </c>
      <c r="M5" s="83">
        <v>13</v>
      </c>
      <c r="N5" s="81">
        <v>14</v>
      </c>
      <c r="O5" s="83">
        <v>15</v>
      </c>
      <c r="P5" s="81">
        <v>16</v>
      </c>
      <c r="Q5" s="82">
        <v>17</v>
      </c>
      <c r="R5" s="81">
        <v>18</v>
      </c>
      <c r="S5" s="83">
        <v>19</v>
      </c>
      <c r="T5" s="84">
        <v>20</v>
      </c>
    </row>
    <row r="6" spans="1:27" s="86" customFormat="1" ht="15.75" customHeight="1" x14ac:dyDescent="0.2">
      <c r="A6" s="85"/>
      <c r="B6" s="1" t="s">
        <v>2</v>
      </c>
      <c r="C6" s="88" t="s">
        <v>3</v>
      </c>
      <c r="D6" s="2" t="s">
        <v>4</v>
      </c>
      <c r="E6" s="1" t="s">
        <v>5</v>
      </c>
      <c r="F6" s="1" t="s">
        <v>6</v>
      </c>
      <c r="G6" s="1" t="s">
        <v>7</v>
      </c>
      <c r="H6" s="1" t="s">
        <v>8</v>
      </c>
      <c r="I6" s="1" t="s">
        <v>10</v>
      </c>
      <c r="J6" s="3" t="s">
        <v>22</v>
      </c>
      <c r="K6" s="1" t="s">
        <v>9</v>
      </c>
      <c r="L6" s="1" t="s">
        <v>11</v>
      </c>
      <c r="M6" s="1" t="s">
        <v>12</v>
      </c>
      <c r="N6" s="1" t="s">
        <v>13</v>
      </c>
      <c r="O6" s="1" t="s">
        <v>23</v>
      </c>
      <c r="P6" s="1" t="s">
        <v>14</v>
      </c>
      <c r="Q6" s="1" t="s">
        <v>0</v>
      </c>
      <c r="R6" s="1" t="s">
        <v>15</v>
      </c>
      <c r="S6" s="1" t="s">
        <v>16</v>
      </c>
      <c r="T6" s="3" t="s">
        <v>17</v>
      </c>
      <c r="U6" s="4" t="s">
        <v>18</v>
      </c>
      <c r="V6" s="5" t="s">
        <v>8220</v>
      </c>
      <c r="W6" s="5" t="s">
        <v>7149</v>
      </c>
      <c r="X6" s="6" t="s">
        <v>19</v>
      </c>
      <c r="Y6" s="4" t="s">
        <v>20</v>
      </c>
      <c r="Z6" s="4" t="s">
        <v>21</v>
      </c>
      <c r="AA6" s="4" t="s">
        <v>7150</v>
      </c>
    </row>
    <row r="7" spans="1:27" s="140" customFormat="1" ht="15.75" customHeight="1" x14ac:dyDescent="0.2">
      <c r="A7" s="49" t="s">
        <v>7874</v>
      </c>
      <c r="B7" s="122" t="s">
        <v>3776</v>
      </c>
      <c r="C7" s="123">
        <v>700700003</v>
      </c>
      <c r="D7" s="124" t="s">
        <v>49</v>
      </c>
      <c r="E7" s="124" t="s">
        <v>3777</v>
      </c>
      <c r="F7" s="124" t="s">
        <v>3778</v>
      </c>
      <c r="G7" s="124" t="s">
        <v>3779</v>
      </c>
      <c r="H7" s="124" t="s">
        <v>6288</v>
      </c>
      <c r="I7" s="124" t="s">
        <v>91</v>
      </c>
      <c r="J7" s="125" t="s">
        <v>6289</v>
      </c>
      <c r="K7" s="124" t="s">
        <v>6290</v>
      </c>
      <c r="L7" s="124" t="s">
        <v>5642</v>
      </c>
      <c r="M7" s="124" t="s">
        <v>5588</v>
      </c>
      <c r="N7" s="124" t="s">
        <v>3782</v>
      </c>
      <c r="O7" s="124" t="s">
        <v>3781</v>
      </c>
      <c r="P7" s="124" t="s">
        <v>3780</v>
      </c>
      <c r="Q7" s="126">
        <v>0</v>
      </c>
      <c r="R7" s="124" t="s">
        <v>3783</v>
      </c>
      <c r="S7" s="124" t="s">
        <v>6301</v>
      </c>
      <c r="T7" s="125">
        <v>37970</v>
      </c>
      <c r="U7" s="124">
        <v>150</v>
      </c>
      <c r="V7" s="127">
        <v>40163042</v>
      </c>
      <c r="W7" s="127">
        <v>420526398</v>
      </c>
      <c r="X7" s="128">
        <v>44165</v>
      </c>
      <c r="Y7" s="126" t="s">
        <v>7151</v>
      </c>
      <c r="Z7" s="126" t="s">
        <v>7152</v>
      </c>
      <c r="AA7" s="126" t="s">
        <v>7153</v>
      </c>
    </row>
    <row r="8" spans="1:27" ht="15.75" customHeight="1" x14ac:dyDescent="0.2">
      <c r="A8" s="182">
        <v>150</v>
      </c>
      <c r="B8" s="75" t="str">
        <f>VLOOKUP(A8,'BASE REGISTRO MAYO'!$A$1:$T$884,2,FALSE)</f>
        <v>Iglesia Evangelica Asamblea de Dios Osorno.</v>
      </c>
      <c r="C8" s="75">
        <f>VLOOKUP(A8,'BASE REGISTRO MAYO'!$A$1:$T$884,3,FALSE)</f>
        <v>700700003</v>
      </c>
      <c r="D8" s="75" t="str">
        <f>VLOOKUP(A8,'BASE REGISTRO MAYO'!$A$1:$T$884,4,FALSE)</f>
        <v>Corporación de Derecho Privado</v>
      </c>
      <c r="E8" s="75" t="str">
        <f>VLOOKUP(A8,'BASE REGISTRO MAYO'!$A$1:$T$884,5,FALSE)</f>
        <v>Otorgado por Decreto Supremo Nº 4.088, de fecha 6 de agosto de 1958, por el Ministerio de Justicia.</v>
      </c>
      <c r="F8" s="75" t="str">
        <f>VLOOKUP(A8,'BASE REGISTRO MAYO'!$A$1:$T$884,6,FALSE)</f>
        <v>Certificado de Vigencia de fecha 06 de mayo de 2015, emitido por el Servicio de Registro Civil e Identificación. Folio Nº 152063900</v>
      </c>
      <c r="G8" s="75" t="str">
        <f>VLOOKUP(A8,'BASE REGISTRO MAYO'!$A$1:$T$884,7,FALSE)</f>
        <v xml:space="preserve">Difundir todas las obras de predicación de acuerdo a los preceptos de la Iglesia.
El auxilio moral, espiritual y material a huérfanos, viudas y desamparados, dentro del límite de su posibilidad económica.
</v>
      </c>
      <c r="H8" s="75" t="str">
        <f>VLOOKUP(A8,'BASE REGISTRO MAYO'!$A$1:$T$884,8,FALSE)</f>
        <v xml:space="preserve">Presidente: Jenaro Bahamondes Urrutia, 
Vicepresidente: Pedro Maquehue Caniqueo, 
Secretario: Ricardo Ojeda Cea, 
Tesorero General: Claudio Andrade Agüero, 
Directores:
José Luis Arcos Castillo, 
Javier Gallegos Arteaga, 
Juan Nilian Nilian, </v>
      </c>
      <c r="I8" s="75" t="str">
        <f>VLOOKUP(A8,'BASE REGISTRO MAYO'!$A$1:$T$884,9,FALSE)</f>
        <v>un año.</v>
      </c>
      <c r="J8" s="75" t="str">
        <f>VLOOKUP(A8,'BASE REGISTRO MAYO'!$A$1:$T$884,10,FALSE)</f>
        <v>04 de enero de 2020</v>
      </c>
      <c r="K8" s="75" t="str">
        <f>VLOOKUP(A8,'BASE REGISTRO MAYO'!$A$1:$T$884,11,FALSE)</f>
        <v>Jenaro Segundo Bahamondes Urrutia      Poder especial: Claudio Bhamondes Sobarzo, RUT N 13.322.314-2 (Director Hogar El Alba)</v>
      </c>
      <c r="L8" s="75" t="str">
        <f>VLOOKUP(A8,'BASE REGISTRO MAYO'!$A$1:$T$884,12,FALSE)</f>
        <v xml:space="preserve">Los Carrera Nº 429, comuna y ciudad de Osorno,  
</v>
      </c>
      <c r="M8" s="75" t="str">
        <f>VLOOKUP(A8,'BASE REGISTRO MAYO'!$A$1:$T$884,13,FALSE)</f>
        <v>X</v>
      </c>
      <c r="N8" s="75" t="str">
        <f>VLOOKUP(A8,'BASE REGISTRO MAYO'!$A$1:$T$884,14,FALSE)</f>
        <v xml:space="preserve"> Osorno</v>
      </c>
      <c r="O8" s="75" t="str">
        <f>VLOOKUP(A8,'BASE REGISTRO MAYO'!$A$1:$T$884,15,FALSE)</f>
        <v>Teléfonos: (064) 234867 – 233314</v>
      </c>
      <c r="P8" s="75" t="str">
        <f>VLOOKUP(A8,'BASE REGISTRO MAYO'!$A$1:$T$884,16,FALSE)</f>
        <v>albahogar@yahoo.es</v>
      </c>
      <c r="Q8" s="75">
        <f>VLOOKUP(A8,'BASE REGISTRO MAYO'!$A$1:$T$884,17,FALSE)</f>
        <v>0</v>
      </c>
      <c r="R8" s="75" t="str">
        <f>VLOOKUP(A8,'BASE REGISTRO MAYO'!$A$1:$T$884,18,FALSE)</f>
        <v xml:space="preserve">93401: Instituciones de Asistencia Social.
</v>
      </c>
      <c r="S8" s="75" t="str">
        <f>VLOOKUP(A8,'BASE REGISTRO MAYO'!$A$1:$T$884,19,FALSE)</f>
        <v>Se acompaña antecedentes Financieros correspondiente al año 2019, aprobados por USUFI</v>
      </c>
      <c r="T8" s="177">
        <f>VLOOKUP(A8,'BASE REGISTRO MAYO'!$A$1:$T$884,20,FALSE)</f>
        <v>37970</v>
      </c>
      <c r="U8" s="182">
        <v>150</v>
      </c>
      <c r="V8" s="181">
        <v>37321346</v>
      </c>
      <c r="W8" s="181">
        <v>293897489</v>
      </c>
      <c r="X8" s="178">
        <v>44408</v>
      </c>
      <c r="Y8" s="87" t="s">
        <v>7151</v>
      </c>
      <c r="Z8" s="87" t="s">
        <v>7152</v>
      </c>
      <c r="AA8" s="182" t="s">
        <v>7153</v>
      </c>
    </row>
    <row r="9" spans="1:27" ht="15.75" customHeight="1" x14ac:dyDescent="0.2">
      <c r="A9" s="182">
        <v>225</v>
      </c>
      <c r="B9" s="75" t="str">
        <f>VLOOKUP(A9,'BASE REGISTRO MAYO'!$A$1:$T$884,2,FALSE)</f>
        <v>Asociacion Cristiana de Jovenes de Antofagasta (ACJ Antofagasta)</v>
      </c>
      <c r="C9" s="75">
        <f>VLOOKUP(A9,'BASE REGISTRO MAYO'!$A$1:$T$884,3,FALSE)</f>
        <v>704164009</v>
      </c>
      <c r="D9" s="75" t="str">
        <f>VLOOKUP(A9,'BASE REGISTRO MAYO'!$A$1:$T$884,4,FALSE)</f>
        <v>Corporación de Derecho Privado</v>
      </c>
      <c r="E9" s="75" t="str">
        <f>VLOOKUP(A9,'BASE REGISTRO MAYO'!$A$1:$T$884,5,FALSE)</f>
        <v>Otorgado por Decreto Supremo Nº 1577, de 21 de agosto 1969, del Ministerio de Justicia.</v>
      </c>
      <c r="F9" s="75" t="str">
        <f>VLOOKUP(A9,'BASE REGISTRO MAYO'!$A$1:$T$884,6,FALSE)</f>
        <v xml:space="preserve">Certificado de Vigencia de Persona Jurídica Sin Fines de Lucro Folio N° 500356045987, emitido con 13 de noviembre de 2020, por el Servicio de Registro Civil e Identificación.
</v>
      </c>
      <c r="G9" s="75" t="str">
        <f>VLOOKUP(A9,'BASE REGISTRO MAYO'!$A$1:$T$884,7,FALSE)</f>
        <v>Otorgado por Decreto Supremo Nº 1577, de 21 de agosto 1969, del Ministerio de Justicia.</v>
      </c>
      <c r="H9" s="75" t="str">
        <f>VLOOKUP(A9,'BASE REGISTRO MAYO'!$A$1:$T$884,8,FALSE)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9" s="75" t="str">
        <f>VLOOKUP(A9,'BASE REGISTRO MAYO'!$A$1:$T$884,9,FALSE)</f>
        <v>: Durarán 2 años en sus cargos, renovándose por mitades cada año.</v>
      </c>
      <c r="J9" s="75" t="str">
        <f>VLOOKUP(A9,'BASE REGISTRO MAYO'!$A$1:$T$884,10,FALSE)</f>
        <v>Del 04.04.2019. Acompaña Ley N° 21.239, que prorroga mandatos a directores por COVI 19.</v>
      </c>
      <c r="K9" s="75" t="str">
        <f>VLOOKUP(A9,'BASE REGISTRO MAYO'!$A$1:$T$884,11,FALSE)</f>
        <v xml:space="preserve">Presidente: Karen Gallardo Barraza, 
En su ausencia, Roberto Rondon Villegas,  (Vice Presidente Primero)
Director Ejecutivo: 
Osvaldo Jesús Gallardo Gallardo, </v>
      </c>
      <c r="L9" s="75" t="str">
        <f>VLOOKUP(A9,'BASE REGISTRO MAYO'!$A$1:$T$884,12,FALSE)</f>
        <v xml:space="preserve">Copiapó Nº595, Antofagasta.
</v>
      </c>
      <c r="M9" s="75" t="str">
        <f>VLOOKUP(A9,'BASE REGISTRO MAYO'!$A$1:$T$884,13,FALSE)</f>
        <v>II</v>
      </c>
      <c r="N9" s="75" t="str">
        <f>VLOOKUP(A9,'BASE REGISTRO MAYO'!$A$1:$T$884,14,FALSE)</f>
        <v>Copiapó</v>
      </c>
      <c r="O9" s="75" t="str">
        <f>VLOOKUP(A9,'BASE REGISTRO MAYO'!$A$1:$T$884,15,FALSE)</f>
        <v xml:space="preserve">(55) 263040 </v>
      </c>
      <c r="P9" s="75">
        <f>VLOOKUP(A9,'BASE REGISTRO MAYO'!$A$1:$T$884,16,FALSE)</f>
        <v>0</v>
      </c>
      <c r="Q9" s="75">
        <f>VLOOKUP(A9,'BASE REGISTRO MAYO'!$A$1:$T$884,17,FALSE)</f>
        <v>0</v>
      </c>
      <c r="R9" s="75" t="str">
        <f>VLOOKUP(A9,'BASE REGISTRO MAYO'!$A$1:$T$884,18,FALSE)</f>
        <v>93509: Otras asociaciones.</v>
      </c>
      <c r="S9" s="75" t="str">
        <f>VLOOKUP(A9,'BASE REGISTRO MAYO'!$A$1:$T$884,19,FALSE)</f>
        <v>Antecedentes financieros correspondientes al año 2019, aprobados por el Subdepartamento de Supervisión Financiera.</v>
      </c>
      <c r="T9" s="177">
        <f>VLOOKUP(A9,'BASE REGISTRO MAYO'!$A$1:$T$884,20,FALSE)</f>
        <v>37970</v>
      </c>
      <c r="U9" s="182">
        <v>225</v>
      </c>
      <c r="V9" s="181">
        <v>6379604</v>
      </c>
      <c r="W9" s="181">
        <v>51948372</v>
      </c>
      <c r="X9" s="178">
        <v>44408</v>
      </c>
      <c r="Y9" s="87" t="s">
        <v>7151</v>
      </c>
      <c r="Z9" s="87" t="s">
        <v>7152</v>
      </c>
      <c r="AA9" s="182" t="s">
        <v>7154</v>
      </c>
    </row>
    <row r="10" spans="1:27" ht="15.75" customHeight="1" x14ac:dyDescent="0.2">
      <c r="A10" s="182">
        <v>225</v>
      </c>
      <c r="B10" s="75" t="str">
        <f>VLOOKUP(A10,'BASE REGISTRO MAYO'!$A$1:$T$884,2,FALSE)</f>
        <v>Asociacion Cristiana de Jovenes de Antofagasta (ACJ Antofagasta)</v>
      </c>
      <c r="C10" s="75">
        <f>VLOOKUP(A10,'BASE REGISTRO MAYO'!$A$1:$T$884,3,FALSE)</f>
        <v>704164009</v>
      </c>
      <c r="D10" s="75" t="str">
        <f>VLOOKUP(A10,'BASE REGISTRO MAYO'!$A$1:$T$884,4,FALSE)</f>
        <v>Corporación de Derecho Privado</v>
      </c>
      <c r="E10" s="75" t="str">
        <f>VLOOKUP(A10,'BASE REGISTRO MAYO'!$A$1:$T$884,5,FALSE)</f>
        <v>Otorgado por Decreto Supremo Nº 1577, de 21 de agosto 1969, del Ministerio de Justicia.</v>
      </c>
      <c r="F10" s="75" t="str">
        <f>VLOOKUP(A10,'BASE REGISTRO MAYO'!$A$1:$T$884,6,FALSE)</f>
        <v xml:space="preserve">Certificado de Vigencia de Persona Jurídica Sin Fines de Lucro Folio N° 500356045987, emitido con 13 de noviembre de 2020, por el Servicio de Registro Civil e Identificación.
</v>
      </c>
      <c r="G10" s="75" t="str">
        <f>VLOOKUP(A10,'BASE REGISTRO MAYO'!$A$1:$T$884,7,FALSE)</f>
        <v>Otorgado por Decreto Supremo Nº 1577, de 21 de agosto 1969, del Ministerio de Justicia.</v>
      </c>
      <c r="H10" s="75" t="str">
        <f>VLOOKUP(A10,'BASE REGISTRO MAYO'!$A$1:$T$884,8,FALSE)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10" s="75" t="str">
        <f>VLOOKUP(A10,'BASE REGISTRO MAYO'!$A$1:$T$884,9,FALSE)</f>
        <v>: Durarán 2 años en sus cargos, renovándose por mitades cada año.</v>
      </c>
      <c r="J10" s="75" t="str">
        <f>VLOOKUP(A10,'BASE REGISTRO MAYO'!$A$1:$T$884,10,FALSE)</f>
        <v>Del 04.04.2019. Acompaña Ley N° 21.239, que prorroga mandatos a directores por COVI 19.</v>
      </c>
      <c r="K10" s="75" t="str">
        <f>VLOOKUP(A10,'BASE REGISTRO MAYO'!$A$1:$T$884,11,FALSE)</f>
        <v xml:space="preserve">Presidente: Karen Gallardo Barraza, 
En su ausencia, Roberto Rondon Villegas,  (Vice Presidente Primero)
Director Ejecutivo: 
Osvaldo Jesús Gallardo Gallardo, </v>
      </c>
      <c r="L10" s="75" t="str">
        <f>VLOOKUP(A10,'BASE REGISTRO MAYO'!$A$1:$T$884,12,FALSE)</f>
        <v xml:space="preserve">Copiapó Nº595, Antofagasta.
</v>
      </c>
      <c r="M10" s="75" t="str">
        <f>VLOOKUP(A10,'BASE REGISTRO MAYO'!$A$1:$T$884,13,FALSE)</f>
        <v>II</v>
      </c>
      <c r="N10" s="75" t="str">
        <f>VLOOKUP(A10,'BASE REGISTRO MAYO'!$A$1:$T$884,14,FALSE)</f>
        <v>Copiapó</v>
      </c>
      <c r="O10" s="75" t="str">
        <f>VLOOKUP(A10,'BASE REGISTRO MAYO'!$A$1:$T$884,15,FALSE)</f>
        <v xml:space="preserve">(55) 263040 </v>
      </c>
      <c r="P10" s="75">
        <f>VLOOKUP(A10,'BASE REGISTRO MAYO'!$A$1:$T$884,16,FALSE)</f>
        <v>0</v>
      </c>
      <c r="Q10" s="75">
        <f>VLOOKUP(A10,'BASE REGISTRO MAYO'!$A$1:$T$884,17,FALSE)</f>
        <v>0</v>
      </c>
      <c r="R10" s="75" t="str">
        <f>VLOOKUP(A10,'BASE REGISTRO MAYO'!$A$1:$T$884,18,FALSE)</f>
        <v>93509: Otras asociaciones.</v>
      </c>
      <c r="S10" s="75" t="str">
        <f>VLOOKUP(A10,'BASE REGISTRO MAYO'!$A$1:$T$884,19,FALSE)</f>
        <v>Antecedentes financieros correspondientes al año 2019, aprobados por el Subdepartamento de Supervisión Financiera.</v>
      </c>
      <c r="T10" s="177">
        <f>VLOOKUP(A10,'BASE REGISTRO MAYO'!$A$1:$T$884,20,FALSE)</f>
        <v>37970</v>
      </c>
      <c r="U10" s="182">
        <v>225</v>
      </c>
      <c r="V10" s="181">
        <v>5437348</v>
      </c>
      <c r="W10" s="181">
        <v>40071819</v>
      </c>
      <c r="X10" s="178">
        <v>44408</v>
      </c>
      <c r="Y10" s="87" t="s">
        <v>7151</v>
      </c>
      <c r="Z10" s="87" t="s">
        <v>7152</v>
      </c>
      <c r="AA10" s="182" t="s">
        <v>7155</v>
      </c>
    </row>
    <row r="11" spans="1:27" ht="15.75" customHeight="1" x14ac:dyDescent="0.2">
      <c r="A11" s="182">
        <v>250</v>
      </c>
      <c r="B11" s="75" t="str">
        <f>VLOOKUP(A11,'BASE REGISTRO MAYO'!$A$1:$T$884,2,FALSE)</f>
        <v>Asociacion Cristiana de Jovenes de Valparaiso</v>
      </c>
      <c r="C11" s="75">
        <f>VLOOKUP(A11,'BASE REGISTRO MAYO'!$A$1:$T$884,3,FALSE)</f>
        <v>818329008</v>
      </c>
      <c r="D11" s="75" t="str">
        <f>VLOOKUP(A11,'BASE REGISTRO MAYO'!$A$1:$T$884,4,FALSE)</f>
        <v>Corporación de Derecho Privado.</v>
      </c>
      <c r="E11" s="75" t="str">
        <f>VLOOKUP(A11,'BASE REGISTRO MAYO'!$A$1:$T$884,5,FALSE)</f>
        <v xml:space="preserve">Otorgado por Decreto Supremo Nº 17755, de fecha 18 de octubre de 1915, por el Ministerio de Justicia.  </v>
      </c>
      <c r="F11" s="75" t="str">
        <f>VLOOKUP(A11,'BASE REGISTRO MAYO'!$A$1:$T$884,6,FALSE)</f>
        <v>Certificado de vigencia de persona jurídica sin fines de lucro, folio N° 5500343029755, emitido por el Servicio de Registro Civil e Identificación, con fecha 28 de agosto de 2020.</v>
      </c>
      <c r="G11" s="75" t="str">
        <f>VLOOKUP(A11,'BASE REGISTRO MAYO'!$A$1:$T$884,7,FALSE)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1" s="75" t="str">
        <f>VLOOKUP(A11,'BASE REGISTRO MAYO'!$A$1:$T$884,8,FALSE)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1" s="75" t="str">
        <f>VLOOKUP(A11,'BASE REGISTRO MAYO'!$A$1:$T$884,9,FALSE)</f>
        <v xml:space="preserve">Los directores duran tres años en sus cargos, pudiendo ser reelegidos por una sola vez y se renuevan anualmente por terceras partes.
</v>
      </c>
      <c r="J11" s="75" t="str">
        <f>VLOOKUP(A11,'BASE REGISTRO MAYO'!$A$1:$T$884,10,FALSE)</f>
        <v xml:space="preserve">Ultimo Directorio que consta escritura pública: Del período 2019-2020. 
</v>
      </c>
      <c r="K11" s="75" t="str">
        <f>VLOOKUP(A11,'BASE REGISTRO MAYO'!$A$1:$T$884,11,FALSE)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1" s="75" t="str">
        <f>VLOOKUP(A11,'BASE REGISTRO MAYO'!$A$1:$T$884,12,FALSE)</f>
        <v xml:space="preserve">Blanco Nº1117, Valparaíso.Blanco N° 1117, Valparaíso, Región de Valparaíso. 
</v>
      </c>
      <c r="M11" s="75" t="str">
        <f>VLOOKUP(A11,'BASE REGISTRO MAYO'!$A$1:$T$884,13,FALSE)</f>
        <v>V</v>
      </c>
      <c r="N11" s="75" t="str">
        <f>VLOOKUP(A11,'BASE REGISTRO MAYO'!$A$1:$T$884,14,FALSE)</f>
        <v>Valparaíso</v>
      </c>
      <c r="O11" s="75" t="str">
        <f>VLOOKUP(A11,'BASE REGISTRO MAYO'!$A$1:$T$884,15,FALSE)</f>
        <v>(32) 2156900</v>
      </c>
      <c r="P11" s="75" t="str">
        <f>VLOOKUP(A11,'BASE REGISTRO MAYO'!$A$1:$T$884,16,FALSE)</f>
        <v xml:space="preserve">acjvalpo@gmail.com
</v>
      </c>
      <c r="Q11" s="75">
        <f>VLOOKUP(A11,'BASE REGISTRO MAYO'!$A$1:$T$884,17,FALSE)</f>
        <v>0</v>
      </c>
      <c r="R11" s="75">
        <f>VLOOKUP(A11,'BASE REGISTRO MAYO'!$A$1:$T$884,18,FALSE)</f>
        <v>93401</v>
      </c>
      <c r="S11" s="75" t="str">
        <f>VLOOKUP(A11,'BASE REGISTRO MAYO'!$A$1:$T$884,19,FALSE)</f>
        <v xml:space="preserve">Certificado de Antecedentes Financieros, correspondientes al año 2019, aprobados por el Subdepartamento de Supervisión Financiera Nacional.                                                                                                                                                                                                                                                                                                                                                                                                                                                                                                                                                                                                                                                                                                                                                                                                                                                                                                                                                                                                                                                                                      
</v>
      </c>
      <c r="T11" s="177">
        <f>VLOOKUP(A11,'BASE REGISTRO MAYO'!$A$1:$T$884,20,FALSE)</f>
        <v>37970</v>
      </c>
      <c r="U11" s="182">
        <v>250</v>
      </c>
      <c r="V11" s="181">
        <v>5269239</v>
      </c>
      <c r="W11" s="181">
        <v>36299176</v>
      </c>
      <c r="X11" s="178">
        <v>44408</v>
      </c>
      <c r="Y11" s="87" t="s">
        <v>7151</v>
      </c>
      <c r="Z11" s="87" t="s">
        <v>7152</v>
      </c>
      <c r="AA11" s="182" t="s">
        <v>7156</v>
      </c>
    </row>
    <row r="12" spans="1:27" ht="15.75" customHeight="1" x14ac:dyDescent="0.2">
      <c r="A12" s="182">
        <v>250</v>
      </c>
      <c r="B12" s="75" t="str">
        <f>VLOOKUP(A12,'BASE REGISTRO MAYO'!$A$1:$T$884,2,FALSE)</f>
        <v>Asociacion Cristiana de Jovenes de Valparaiso</v>
      </c>
      <c r="C12" s="75">
        <f>VLOOKUP(A12,'BASE REGISTRO MAYO'!$A$1:$T$884,3,FALSE)</f>
        <v>818329008</v>
      </c>
      <c r="D12" s="75" t="str">
        <f>VLOOKUP(A12,'BASE REGISTRO MAYO'!$A$1:$T$884,4,FALSE)</f>
        <v>Corporación de Derecho Privado.</v>
      </c>
      <c r="E12" s="75" t="str">
        <f>VLOOKUP(A12,'BASE REGISTRO MAYO'!$A$1:$T$884,5,FALSE)</f>
        <v xml:space="preserve">Otorgado por Decreto Supremo Nº 17755, de fecha 18 de octubre de 1915, por el Ministerio de Justicia.  </v>
      </c>
      <c r="F12" s="75" t="str">
        <f>VLOOKUP(A12,'BASE REGISTRO MAYO'!$A$1:$T$884,6,FALSE)</f>
        <v>Certificado de vigencia de persona jurídica sin fines de lucro, folio N° 5500343029755, emitido por el Servicio de Registro Civil e Identificación, con fecha 28 de agosto de 2020.</v>
      </c>
      <c r="G12" s="75" t="str">
        <f>VLOOKUP(A12,'BASE REGISTRO MAYO'!$A$1:$T$884,7,FALSE)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2" s="75" t="str">
        <f>VLOOKUP(A12,'BASE REGISTRO MAYO'!$A$1:$T$884,8,FALSE)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2" s="75" t="str">
        <f>VLOOKUP(A12,'BASE REGISTRO MAYO'!$A$1:$T$884,9,FALSE)</f>
        <v xml:space="preserve">Los directores duran tres años en sus cargos, pudiendo ser reelegidos por una sola vez y se renuevan anualmente por terceras partes.
</v>
      </c>
      <c r="J12" s="75" t="str">
        <f>VLOOKUP(A12,'BASE REGISTRO MAYO'!$A$1:$T$884,10,FALSE)</f>
        <v xml:space="preserve">Ultimo Directorio que consta escritura pública: Del período 2019-2020. 
</v>
      </c>
      <c r="K12" s="75" t="str">
        <f>VLOOKUP(A12,'BASE REGISTRO MAYO'!$A$1:$T$884,11,FALSE)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2" s="75" t="str">
        <f>VLOOKUP(A12,'BASE REGISTRO MAYO'!$A$1:$T$884,12,FALSE)</f>
        <v xml:space="preserve">Blanco Nº1117, Valparaíso.Blanco N° 1117, Valparaíso, Región de Valparaíso. 
</v>
      </c>
      <c r="M12" s="75" t="str">
        <f>VLOOKUP(A12,'BASE REGISTRO MAYO'!$A$1:$T$884,13,FALSE)</f>
        <v>V</v>
      </c>
      <c r="N12" s="75" t="str">
        <f>VLOOKUP(A12,'BASE REGISTRO MAYO'!$A$1:$T$884,14,FALSE)</f>
        <v>Valparaíso</v>
      </c>
      <c r="O12" s="75" t="str">
        <f>VLOOKUP(A12,'BASE REGISTRO MAYO'!$A$1:$T$884,15,FALSE)</f>
        <v>(32) 2156900</v>
      </c>
      <c r="P12" s="75" t="str">
        <f>VLOOKUP(A12,'BASE REGISTRO MAYO'!$A$1:$T$884,16,FALSE)</f>
        <v xml:space="preserve">acjvalpo@gmail.com
</v>
      </c>
      <c r="Q12" s="75">
        <f>VLOOKUP(A12,'BASE REGISTRO MAYO'!$A$1:$T$884,17,FALSE)</f>
        <v>0</v>
      </c>
      <c r="R12" s="75">
        <f>VLOOKUP(A12,'BASE REGISTRO MAYO'!$A$1:$T$884,18,FALSE)</f>
        <v>93401</v>
      </c>
      <c r="S12" s="75" t="str">
        <f>VLOOKUP(A12,'BASE REGISTRO MAYO'!$A$1:$T$884,19,FALSE)</f>
        <v xml:space="preserve">Certificado de Antecedentes Financieros, correspondientes al año 2019, aprobados por el Subdepartamento de Supervisión Financiera Nacional.                                                                                                                                                                                                                                                                                                                                                                                                                                                                                                                                                                                                                                                                                                                                                                                                                                                                                                                                                                                                                                                                                      
</v>
      </c>
      <c r="T12" s="177">
        <f>VLOOKUP(A12,'BASE REGISTRO MAYO'!$A$1:$T$884,20,FALSE)</f>
        <v>37970</v>
      </c>
      <c r="U12" s="182">
        <v>250</v>
      </c>
      <c r="V12" s="181">
        <v>16836918</v>
      </c>
      <c r="W12" s="181">
        <v>114775796</v>
      </c>
      <c r="X12" s="178">
        <v>44408</v>
      </c>
      <c r="Y12" s="87" t="s">
        <v>7151</v>
      </c>
      <c r="Z12" s="87" t="s">
        <v>7152</v>
      </c>
      <c r="AA12" s="182" t="s">
        <v>7157</v>
      </c>
    </row>
    <row r="13" spans="1:27" ht="15.75" customHeight="1" x14ac:dyDescent="0.2">
      <c r="A13" s="182">
        <v>250</v>
      </c>
      <c r="B13" s="75" t="str">
        <f>VLOOKUP(A13,'BASE REGISTRO MAYO'!$A$1:$T$884,2,FALSE)</f>
        <v>Asociacion Cristiana de Jovenes de Valparaiso</v>
      </c>
      <c r="C13" s="75">
        <f>VLOOKUP(A13,'BASE REGISTRO MAYO'!$A$1:$T$884,3,FALSE)</f>
        <v>818329008</v>
      </c>
      <c r="D13" s="75" t="str">
        <f>VLOOKUP(A13,'BASE REGISTRO MAYO'!$A$1:$T$884,4,FALSE)</f>
        <v>Corporación de Derecho Privado.</v>
      </c>
      <c r="E13" s="75" t="str">
        <f>VLOOKUP(A13,'BASE REGISTRO MAYO'!$A$1:$T$884,5,FALSE)</f>
        <v xml:space="preserve">Otorgado por Decreto Supremo Nº 17755, de fecha 18 de octubre de 1915, por el Ministerio de Justicia.  </v>
      </c>
      <c r="F13" s="75" t="str">
        <f>VLOOKUP(A13,'BASE REGISTRO MAYO'!$A$1:$T$884,6,FALSE)</f>
        <v>Certificado de vigencia de persona jurídica sin fines de lucro, folio N° 5500343029755, emitido por el Servicio de Registro Civil e Identificación, con fecha 28 de agosto de 2020.</v>
      </c>
      <c r="G13" s="75" t="str">
        <f>VLOOKUP(A13,'BASE REGISTRO MAYO'!$A$1:$T$884,7,FALSE)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3" s="75" t="str">
        <f>VLOOKUP(A13,'BASE REGISTRO MAYO'!$A$1:$T$884,8,FALSE)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3" s="75" t="str">
        <f>VLOOKUP(A13,'BASE REGISTRO MAYO'!$A$1:$T$884,9,FALSE)</f>
        <v xml:space="preserve">Los directores duran tres años en sus cargos, pudiendo ser reelegidos por una sola vez y se renuevan anualmente por terceras partes.
</v>
      </c>
      <c r="J13" s="75" t="str">
        <f>VLOOKUP(A13,'BASE REGISTRO MAYO'!$A$1:$T$884,10,FALSE)</f>
        <v xml:space="preserve">Ultimo Directorio que consta escritura pública: Del período 2019-2020. 
</v>
      </c>
      <c r="K13" s="75" t="str">
        <f>VLOOKUP(A13,'BASE REGISTRO MAYO'!$A$1:$T$884,11,FALSE)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3" s="75" t="str">
        <f>VLOOKUP(A13,'BASE REGISTRO MAYO'!$A$1:$T$884,12,FALSE)</f>
        <v xml:space="preserve">Blanco Nº1117, Valparaíso.Blanco N° 1117, Valparaíso, Región de Valparaíso. 
</v>
      </c>
      <c r="M13" s="75" t="str">
        <f>VLOOKUP(A13,'BASE REGISTRO MAYO'!$A$1:$T$884,13,FALSE)</f>
        <v>V</v>
      </c>
      <c r="N13" s="75" t="str">
        <f>VLOOKUP(A13,'BASE REGISTRO MAYO'!$A$1:$T$884,14,FALSE)</f>
        <v>Valparaíso</v>
      </c>
      <c r="O13" s="75" t="str">
        <f>VLOOKUP(A13,'BASE REGISTRO MAYO'!$A$1:$T$884,15,FALSE)</f>
        <v>(32) 2156900</v>
      </c>
      <c r="P13" s="75" t="str">
        <f>VLOOKUP(A13,'BASE REGISTRO MAYO'!$A$1:$T$884,16,FALSE)</f>
        <v xml:space="preserve">acjvalpo@gmail.com
</v>
      </c>
      <c r="Q13" s="75">
        <f>VLOOKUP(A13,'BASE REGISTRO MAYO'!$A$1:$T$884,17,FALSE)</f>
        <v>0</v>
      </c>
      <c r="R13" s="75">
        <f>VLOOKUP(A13,'BASE REGISTRO MAYO'!$A$1:$T$884,18,FALSE)</f>
        <v>93401</v>
      </c>
      <c r="S13" s="75" t="str">
        <f>VLOOKUP(A13,'BASE REGISTRO MAYO'!$A$1:$T$884,19,FALSE)</f>
        <v xml:space="preserve">Certificado de Antecedentes Financieros, correspondientes al año 2019, aprobados por el Subdepartamento de Supervisión Financiera Nacional.                                                                                                                                                                                                                                                                                                                                                                                                                                                                                                                                                                                                                                                                                                                                                                                                                                                                                                                                                                                                                                                                                      
</v>
      </c>
      <c r="T13" s="177">
        <f>VLOOKUP(A13,'BASE REGISTRO MAYO'!$A$1:$T$884,20,FALSE)</f>
        <v>37970</v>
      </c>
      <c r="U13" s="182">
        <v>250</v>
      </c>
      <c r="V13" s="181">
        <v>1061984</v>
      </c>
      <c r="W13" s="181">
        <v>6371904</v>
      </c>
      <c r="X13" s="178">
        <v>44408</v>
      </c>
      <c r="Y13" s="87" t="s">
        <v>7151</v>
      </c>
      <c r="Z13" s="87" t="s">
        <v>7152</v>
      </c>
      <c r="AA13" s="182" t="s">
        <v>7158</v>
      </c>
    </row>
    <row r="14" spans="1:27" ht="15.75" customHeight="1" x14ac:dyDescent="0.2">
      <c r="A14" s="182">
        <v>250</v>
      </c>
      <c r="B14" s="75" t="str">
        <f>VLOOKUP(A14,'BASE REGISTRO MAYO'!$A$1:$T$884,2,FALSE)</f>
        <v>Asociacion Cristiana de Jovenes de Valparaiso</v>
      </c>
      <c r="C14" s="75">
        <f>VLOOKUP(A14,'BASE REGISTRO MAYO'!$A$1:$T$884,3,FALSE)</f>
        <v>818329008</v>
      </c>
      <c r="D14" s="75" t="str">
        <f>VLOOKUP(A14,'BASE REGISTRO MAYO'!$A$1:$T$884,4,FALSE)</f>
        <v>Corporación de Derecho Privado.</v>
      </c>
      <c r="E14" s="75" t="str">
        <f>VLOOKUP(A14,'BASE REGISTRO MAYO'!$A$1:$T$884,5,FALSE)</f>
        <v xml:space="preserve">Otorgado por Decreto Supremo Nº 17755, de fecha 18 de octubre de 1915, por el Ministerio de Justicia.  </v>
      </c>
      <c r="F14" s="75" t="str">
        <f>VLOOKUP(A14,'BASE REGISTRO MAYO'!$A$1:$T$884,6,FALSE)</f>
        <v>Certificado de vigencia de persona jurídica sin fines de lucro, folio N° 5500343029755, emitido por el Servicio de Registro Civil e Identificación, con fecha 28 de agosto de 2020.</v>
      </c>
      <c r="G14" s="75" t="str">
        <f>VLOOKUP(A14,'BASE REGISTRO MAYO'!$A$1:$T$884,7,FALSE)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4" s="75" t="str">
        <f>VLOOKUP(A14,'BASE REGISTRO MAYO'!$A$1:$T$884,8,FALSE)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4" s="75" t="str">
        <f>VLOOKUP(A14,'BASE REGISTRO MAYO'!$A$1:$T$884,9,FALSE)</f>
        <v xml:space="preserve">Los directores duran tres años en sus cargos, pudiendo ser reelegidos por una sola vez y se renuevan anualmente por terceras partes.
</v>
      </c>
      <c r="J14" s="75" t="str">
        <f>VLOOKUP(A14,'BASE REGISTRO MAYO'!$A$1:$T$884,10,FALSE)</f>
        <v xml:space="preserve">Ultimo Directorio que consta escritura pública: Del período 2019-2020. 
</v>
      </c>
      <c r="K14" s="75" t="str">
        <f>VLOOKUP(A14,'BASE REGISTRO MAYO'!$A$1:$T$884,11,FALSE)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4" s="75" t="str">
        <f>VLOOKUP(A14,'BASE REGISTRO MAYO'!$A$1:$T$884,12,FALSE)</f>
        <v xml:space="preserve">Blanco Nº1117, Valparaíso.Blanco N° 1117, Valparaíso, Región de Valparaíso. 
</v>
      </c>
      <c r="M14" s="75" t="str">
        <f>VLOOKUP(A14,'BASE REGISTRO MAYO'!$A$1:$T$884,13,FALSE)</f>
        <v>V</v>
      </c>
      <c r="N14" s="75" t="str">
        <f>VLOOKUP(A14,'BASE REGISTRO MAYO'!$A$1:$T$884,14,FALSE)</f>
        <v>Valparaíso</v>
      </c>
      <c r="O14" s="75" t="str">
        <f>VLOOKUP(A14,'BASE REGISTRO MAYO'!$A$1:$T$884,15,FALSE)</f>
        <v>(32) 2156900</v>
      </c>
      <c r="P14" s="75" t="str">
        <f>VLOOKUP(A14,'BASE REGISTRO MAYO'!$A$1:$T$884,16,FALSE)</f>
        <v xml:space="preserve">acjvalpo@gmail.com
</v>
      </c>
      <c r="Q14" s="75">
        <f>VLOOKUP(A14,'BASE REGISTRO MAYO'!$A$1:$T$884,17,FALSE)</f>
        <v>0</v>
      </c>
      <c r="R14" s="75">
        <f>VLOOKUP(A14,'BASE REGISTRO MAYO'!$A$1:$T$884,18,FALSE)</f>
        <v>93401</v>
      </c>
      <c r="S14" s="75" t="str">
        <f>VLOOKUP(A14,'BASE REGISTRO MAYO'!$A$1:$T$884,19,FALSE)</f>
        <v xml:space="preserve">Certificado de Antecedentes Financieros, correspondientes al año 2019, aprobados por el Subdepartamento de Supervisión Financiera Nacional.                                                                                                                                                                                                                                                                                                                                                                                                                                                                                                                                                                                                                                                                                                                                                                                                                                                                                                                                                                                                                                                                                      
</v>
      </c>
      <c r="T14" s="177">
        <f>VLOOKUP(A14,'BASE REGISTRO MAYO'!$A$1:$T$884,20,FALSE)</f>
        <v>37970</v>
      </c>
      <c r="U14" s="182">
        <v>250</v>
      </c>
      <c r="V14" s="181">
        <v>8897564</v>
      </c>
      <c r="W14" s="181">
        <v>62133650</v>
      </c>
      <c r="X14" s="178">
        <v>44408</v>
      </c>
      <c r="Y14" s="87" t="s">
        <v>7151</v>
      </c>
      <c r="Z14" s="87" t="s">
        <v>7152</v>
      </c>
      <c r="AA14" s="182" t="s">
        <v>7159</v>
      </c>
    </row>
    <row r="15" spans="1:27" ht="15.75" customHeight="1" x14ac:dyDescent="0.2">
      <c r="A15" s="182">
        <v>250</v>
      </c>
      <c r="B15" s="75" t="str">
        <f>VLOOKUP(A15,'BASE REGISTRO MAYO'!$A$1:$T$884,2,FALSE)</f>
        <v>Asociacion Cristiana de Jovenes de Valparaiso</v>
      </c>
      <c r="C15" s="75">
        <f>VLOOKUP(A15,'BASE REGISTRO MAYO'!$A$1:$T$884,3,FALSE)</f>
        <v>818329008</v>
      </c>
      <c r="D15" s="75" t="str">
        <f>VLOOKUP(A15,'BASE REGISTRO MAYO'!$A$1:$T$884,4,FALSE)</f>
        <v>Corporación de Derecho Privado.</v>
      </c>
      <c r="E15" s="75" t="str">
        <f>VLOOKUP(A15,'BASE REGISTRO MAYO'!$A$1:$T$884,5,FALSE)</f>
        <v xml:space="preserve">Otorgado por Decreto Supremo Nº 17755, de fecha 18 de octubre de 1915, por el Ministerio de Justicia.  </v>
      </c>
      <c r="F15" s="75" t="str">
        <f>VLOOKUP(A15,'BASE REGISTRO MAYO'!$A$1:$T$884,6,FALSE)</f>
        <v>Certificado de vigencia de persona jurídica sin fines de lucro, folio N° 5500343029755, emitido por el Servicio de Registro Civil e Identificación, con fecha 28 de agosto de 2020.</v>
      </c>
      <c r="G15" s="75" t="str">
        <f>VLOOKUP(A15,'BASE REGISTRO MAYO'!$A$1:$T$884,7,FALSE)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5" s="75" t="str">
        <f>VLOOKUP(A15,'BASE REGISTRO MAYO'!$A$1:$T$884,8,FALSE)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5" s="75" t="str">
        <f>VLOOKUP(A15,'BASE REGISTRO MAYO'!$A$1:$T$884,9,FALSE)</f>
        <v xml:space="preserve">Los directores duran tres años en sus cargos, pudiendo ser reelegidos por una sola vez y se renuevan anualmente por terceras partes.
</v>
      </c>
      <c r="J15" s="75" t="str">
        <f>VLOOKUP(A15,'BASE REGISTRO MAYO'!$A$1:$T$884,10,FALSE)</f>
        <v xml:space="preserve">Ultimo Directorio que consta escritura pública: Del período 2019-2020. 
</v>
      </c>
      <c r="K15" s="75" t="str">
        <f>VLOOKUP(A15,'BASE REGISTRO MAYO'!$A$1:$T$884,11,FALSE)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5" s="75" t="str">
        <f>VLOOKUP(A15,'BASE REGISTRO MAYO'!$A$1:$T$884,12,FALSE)</f>
        <v xml:space="preserve">Blanco Nº1117, Valparaíso.Blanco N° 1117, Valparaíso, Región de Valparaíso. 
</v>
      </c>
      <c r="M15" s="75" t="str">
        <f>VLOOKUP(A15,'BASE REGISTRO MAYO'!$A$1:$T$884,13,FALSE)</f>
        <v>V</v>
      </c>
      <c r="N15" s="75" t="str">
        <f>VLOOKUP(A15,'BASE REGISTRO MAYO'!$A$1:$T$884,14,FALSE)</f>
        <v>Valparaíso</v>
      </c>
      <c r="O15" s="75" t="str">
        <f>VLOOKUP(A15,'BASE REGISTRO MAYO'!$A$1:$T$884,15,FALSE)</f>
        <v>(32) 2156900</v>
      </c>
      <c r="P15" s="75" t="str">
        <f>VLOOKUP(A15,'BASE REGISTRO MAYO'!$A$1:$T$884,16,FALSE)</f>
        <v xml:space="preserve">acjvalpo@gmail.com
</v>
      </c>
      <c r="Q15" s="75">
        <f>VLOOKUP(A15,'BASE REGISTRO MAYO'!$A$1:$T$884,17,FALSE)</f>
        <v>0</v>
      </c>
      <c r="R15" s="75">
        <f>VLOOKUP(A15,'BASE REGISTRO MAYO'!$A$1:$T$884,18,FALSE)</f>
        <v>93401</v>
      </c>
      <c r="S15" s="75" t="str">
        <f>VLOOKUP(A15,'BASE REGISTRO MAYO'!$A$1:$T$884,19,FALSE)</f>
        <v xml:space="preserve">Certificado de Antecedentes Financieros, correspondientes al año 2019, aprobados por el Subdepartamento de Supervisión Financiera Nacional.                                                                                                                                                                                                                                                                                                                                                                                                                                                                                                                                                                                                                                                                                                                                                                                                                                                                                                                                                                                                                                                                                      
</v>
      </c>
      <c r="T15" s="177">
        <f>VLOOKUP(A15,'BASE REGISTRO MAYO'!$A$1:$T$884,20,FALSE)</f>
        <v>37970</v>
      </c>
      <c r="U15" s="182">
        <v>250</v>
      </c>
      <c r="V15" s="181">
        <v>90602237</v>
      </c>
      <c r="W15" s="181">
        <v>486679299</v>
      </c>
      <c r="X15" s="178">
        <v>44408</v>
      </c>
      <c r="Y15" s="87" t="s">
        <v>7151</v>
      </c>
      <c r="Z15" s="87" t="s">
        <v>7152</v>
      </c>
      <c r="AA15" s="182" t="s">
        <v>7160</v>
      </c>
    </row>
    <row r="16" spans="1:27" ht="15.75" customHeight="1" x14ac:dyDescent="0.2">
      <c r="A16" s="182">
        <v>250</v>
      </c>
      <c r="B16" s="75" t="str">
        <f>VLOOKUP(A16,'BASE REGISTRO MAYO'!$A$1:$T$884,2,FALSE)</f>
        <v>Asociacion Cristiana de Jovenes de Valparaiso</v>
      </c>
      <c r="C16" s="75">
        <f>VLOOKUP(A16,'BASE REGISTRO MAYO'!$A$1:$T$884,3,FALSE)</f>
        <v>818329008</v>
      </c>
      <c r="D16" s="75" t="str">
        <f>VLOOKUP(A16,'BASE REGISTRO MAYO'!$A$1:$T$884,4,FALSE)</f>
        <v>Corporación de Derecho Privado.</v>
      </c>
      <c r="E16" s="75" t="str">
        <f>VLOOKUP(A16,'BASE REGISTRO MAYO'!$A$1:$T$884,5,FALSE)</f>
        <v xml:space="preserve">Otorgado por Decreto Supremo Nº 17755, de fecha 18 de octubre de 1915, por el Ministerio de Justicia.  </v>
      </c>
      <c r="F16" s="75" t="str">
        <f>VLOOKUP(A16,'BASE REGISTRO MAYO'!$A$1:$T$884,6,FALSE)</f>
        <v>Certificado de vigencia de persona jurídica sin fines de lucro, folio N° 5500343029755, emitido por el Servicio de Registro Civil e Identificación, con fecha 28 de agosto de 2020.</v>
      </c>
      <c r="G16" s="75" t="str">
        <f>VLOOKUP(A16,'BASE REGISTRO MAYO'!$A$1:$T$884,7,FALSE)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6" s="75" t="str">
        <f>VLOOKUP(A16,'BASE REGISTRO MAYO'!$A$1:$T$884,8,FALSE)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6" s="75" t="str">
        <f>VLOOKUP(A16,'BASE REGISTRO MAYO'!$A$1:$T$884,9,FALSE)</f>
        <v xml:space="preserve">Los directores duran tres años en sus cargos, pudiendo ser reelegidos por una sola vez y se renuevan anualmente por terceras partes.
</v>
      </c>
      <c r="J16" s="75" t="str">
        <f>VLOOKUP(A16,'BASE REGISTRO MAYO'!$A$1:$T$884,10,FALSE)</f>
        <v xml:space="preserve">Ultimo Directorio que consta escritura pública: Del período 2019-2020. 
</v>
      </c>
      <c r="K16" s="75" t="str">
        <f>VLOOKUP(A16,'BASE REGISTRO MAYO'!$A$1:$T$884,11,FALSE)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6" s="75" t="str">
        <f>VLOOKUP(A16,'BASE REGISTRO MAYO'!$A$1:$T$884,12,FALSE)</f>
        <v xml:space="preserve">Blanco Nº1117, Valparaíso.Blanco N° 1117, Valparaíso, Región de Valparaíso. 
</v>
      </c>
      <c r="M16" s="75" t="str">
        <f>VLOOKUP(A16,'BASE REGISTRO MAYO'!$A$1:$T$884,13,FALSE)</f>
        <v>V</v>
      </c>
      <c r="N16" s="75" t="str">
        <f>VLOOKUP(A16,'BASE REGISTRO MAYO'!$A$1:$T$884,14,FALSE)</f>
        <v>Valparaíso</v>
      </c>
      <c r="O16" s="75" t="str">
        <f>VLOOKUP(A16,'BASE REGISTRO MAYO'!$A$1:$T$884,15,FALSE)</f>
        <v>(32) 2156900</v>
      </c>
      <c r="P16" s="75" t="str">
        <f>VLOOKUP(A16,'BASE REGISTRO MAYO'!$A$1:$T$884,16,FALSE)</f>
        <v xml:space="preserve">acjvalpo@gmail.com
</v>
      </c>
      <c r="Q16" s="75">
        <f>VLOOKUP(A16,'BASE REGISTRO MAYO'!$A$1:$T$884,17,FALSE)</f>
        <v>0</v>
      </c>
      <c r="R16" s="75">
        <f>VLOOKUP(A16,'BASE REGISTRO MAYO'!$A$1:$T$884,18,FALSE)</f>
        <v>93401</v>
      </c>
      <c r="S16" s="75" t="str">
        <f>VLOOKUP(A16,'BASE REGISTRO MAYO'!$A$1:$T$884,19,FALSE)</f>
        <v xml:space="preserve">Certificado de Antecedentes Financieros, correspondientes al año 2019, aprobados por el Subdepartamento de Supervisión Financiera Nacional.                                                                                                                                                                                                                                                                                                                                                                                                                                                                                                                                                                                                                                                                                                                                                                                                                                                                                                                                                                                                                                                                                      
</v>
      </c>
      <c r="T16" s="177">
        <f>VLOOKUP(A16,'BASE REGISTRO MAYO'!$A$1:$T$884,20,FALSE)</f>
        <v>37970</v>
      </c>
      <c r="U16" s="182">
        <v>250</v>
      </c>
      <c r="V16" s="181">
        <v>68383157</v>
      </c>
      <c r="W16" s="181">
        <v>307833310</v>
      </c>
      <c r="X16" s="178">
        <v>44408</v>
      </c>
      <c r="Y16" s="87" t="s">
        <v>7151</v>
      </c>
      <c r="Z16" s="87" t="s">
        <v>7152</v>
      </c>
      <c r="AA16" s="182" t="s">
        <v>8188</v>
      </c>
    </row>
    <row r="17" spans="1:27" ht="15.75" customHeight="1" x14ac:dyDescent="0.2">
      <c r="A17" s="182">
        <v>400</v>
      </c>
      <c r="B17" s="75" t="str">
        <f>VLOOKUP(A17,'BASE REGISTRO MAYO'!$A$1:$T$884,2,FALSE)</f>
        <v>Asociacion Hogar de Ninos Arturo Prat</v>
      </c>
      <c r="C17" s="75">
        <f>VLOOKUP(A17,'BASE REGISTRO MAYO'!$A$1:$T$884,3,FALSE)</f>
        <v>700134407</v>
      </c>
      <c r="D17" s="75" t="str">
        <f>VLOOKUP(A17,'BASE REGISTRO MAYO'!$A$1:$T$884,4,FALSE)</f>
        <v>Corporación de Derecho Privado.</v>
      </c>
      <c r="E17" s="75" t="str">
        <f>VLOOKUP(A17,'BASE REGISTRO MAYO'!$A$1:$T$884,5,FALSE)</f>
        <v xml:space="preserve">Otorgado por Decreto Supremo Nº1033, de fecha 22 de agosto de 1922, por el Ministerio de Justicia.  </v>
      </c>
      <c r="F17" s="75" t="str">
        <f>VLOOKUP(A17,'BASE REGISTRO MAYO'!$A$1:$T$884,6,FALSE)</f>
        <v>Certificado de Vigencia de Persona Jurídica sin Fines de Lucro Folio N° 500237858010, de fecha 8 de julio de 2019, emitido por el Servicio de Registro Civil e Identificación.</v>
      </c>
      <c r="G17" s="75" t="str">
        <f>VLOOKUP(A17,'BASE REGISTRO MAYO'!$A$1:$T$884,7,FALSE)</f>
        <v>Mantener, sostener o colaborar en el funcionamiento de internados para niños.</v>
      </c>
      <c r="H17" s="75" t="str">
        <f>VLOOKUP(A17,'BASE REGISTRO MAYO'!$A$1:$T$884,8,FALSE)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7" s="75" t="str">
        <f>VLOOKUP(A17,'BASE REGISTRO MAYO'!$A$1:$T$884,9,FALSE)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7" s="75" t="str">
        <f>VLOOKUP(A17,'BASE REGISTRO MAYO'!$A$1:$T$884,10,FALSE)</f>
        <v>Del 23 de abril de 2019 al 23 de abril de 2020</v>
      </c>
      <c r="K17" s="75" t="str">
        <f>VLOOKUP(A17,'BASE REGISTRO MAYO'!$A$1:$T$884,11,FALSE)</f>
        <v xml:space="preserve">Carlos Alberto Ruiz Artigas, 
Mandato general otorgado a don Oscar Manzano Soko, 
El mandatario Oscar Manzano Soko, podrá delegar su  mandato con las mismas facultades a don Victor González Risopatrón. 
</v>
      </c>
      <c r="L17" s="75" t="str">
        <f>VLOOKUP(A17,'BASE REGISTRO MAYO'!$A$1:$T$884,12,FALSE)</f>
        <v xml:space="preserve">Blanco Nº1623, oficina Nº403, Valparaíso.
</v>
      </c>
      <c r="M17" s="75" t="str">
        <f>VLOOKUP(A17,'BASE REGISTRO MAYO'!$A$1:$T$884,13,FALSE)</f>
        <v>V</v>
      </c>
      <c r="N17" s="75" t="str">
        <f>VLOOKUP(A17,'BASE REGISTRO MAYO'!$A$1:$T$884,14,FALSE)</f>
        <v>Valparaíso</v>
      </c>
      <c r="O17" s="75" t="str">
        <f>VLOOKUP(A17,'BASE REGISTRO MAYO'!$A$1:$T$884,15,FALSE)</f>
        <v>32- 2541480</v>
      </c>
      <c r="P17" s="75" t="str">
        <f>VLOOKUP(A17,'BASE REGISTRO MAYO'!$A$1:$T$884,16,FALSE)</f>
        <v xml:space="preserve">asistentegerencia@haprat.cl </v>
      </c>
      <c r="Q17" s="75">
        <f>VLOOKUP(A17,'BASE REGISTRO MAYO'!$A$1:$T$884,17,FALSE)</f>
        <v>0</v>
      </c>
      <c r="R17" s="75">
        <f>VLOOKUP(A17,'BASE REGISTRO MAYO'!$A$1:$T$884,18,FALSE)</f>
        <v>93401</v>
      </c>
      <c r="S17" s="75" t="str">
        <f>VLOOKUP(A17,'BASE REGISTRO MAYO'!$A$1:$T$884,19,FALSE)</f>
        <v>Certificado de Antecedentes Financieros correspondiente al año 2019, aprobados por el Subdepartamento de Supervisión Financiera Nacional.</v>
      </c>
      <c r="T17" s="177">
        <f>VLOOKUP(A17,'BASE REGISTRO MAYO'!$A$1:$T$884,20,FALSE)</f>
        <v>37970</v>
      </c>
      <c r="U17" s="182">
        <v>400</v>
      </c>
      <c r="V17" s="181">
        <v>27799498</v>
      </c>
      <c r="W17" s="181">
        <v>187578901</v>
      </c>
      <c r="X17" s="178">
        <v>44408</v>
      </c>
      <c r="Y17" s="87" t="s">
        <v>7151</v>
      </c>
      <c r="Z17" s="87" t="s">
        <v>7152</v>
      </c>
      <c r="AA17" s="182" t="s">
        <v>7160</v>
      </c>
    </row>
    <row r="18" spans="1:27" ht="15.75" customHeight="1" x14ac:dyDescent="0.2">
      <c r="A18" s="182">
        <v>1050</v>
      </c>
      <c r="B18" s="75" t="str">
        <f>VLOOKUP(A18,'BASE REGISTRO MAYO'!$A$1:$T$884,2,FALSE)</f>
        <v xml:space="preserve">Congregacion del Buen Pastor </v>
      </c>
      <c r="C18" s="75">
        <f>VLOOKUP(A18,'BASE REGISTRO MAYO'!$A$1:$T$884,3,FALSE)</f>
        <v>700006700</v>
      </c>
      <c r="D18" s="75" t="str">
        <f>VLOOKUP(A18,'BASE REGISTRO MAYO'!$A$1:$T$884,4,FALSE)</f>
        <v>Organización Religiosa</v>
      </c>
      <c r="E18" s="75" t="str">
        <f>VLOOKUP(A18,'BASE REGISTRO MAYO'!$A$1:$T$884,5,FALSE)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8" s="75" t="str">
        <f>VLOOKUP(A18,'BASE REGISTRO MAYO'!$A$1:$T$884,6,FALSE)</f>
        <v>Indefinida.</v>
      </c>
      <c r="G18" s="75" t="str">
        <f>VLOOKUP(A18,'BASE REGISTRO MAYO'!$A$1:$T$884,7,FALSE)</f>
        <v>Actividades Religiosas.</v>
      </c>
      <c r="H18" s="75" t="str">
        <f>VLOOKUP(A18,'BASE REGISTRO MAYO'!$A$1:$T$884,8,FALSE)</f>
        <v>no tiene</v>
      </c>
      <c r="I18" s="75">
        <f>VLOOKUP(A18,'BASE REGISTRO MAYO'!$A$1:$T$884,9,FALSE)</f>
        <v>0</v>
      </c>
      <c r="J18" s="75">
        <f>VLOOKUP(A18,'BASE REGISTRO MAYO'!$A$1:$T$884,10,FALSE)</f>
        <v>0</v>
      </c>
      <c r="K18" s="75" t="str">
        <f>VLOOKUP(A18,'BASE REGISTRO MAYO'!$A$1:$T$884,11,FALSE)</f>
        <v>Sandra Bertha Suárez Cordero</v>
      </c>
      <c r="L18" s="75" t="str">
        <f>VLOOKUP(A18,'BASE REGISTRO MAYO'!$A$1:$T$884,12,FALSE)</f>
        <v xml:space="preserve">Mac – Iver Nº702, Santiago. 
</v>
      </c>
      <c r="M18" s="75" t="str">
        <f>VLOOKUP(A18,'BASE REGISTRO MAYO'!$A$1:$T$884,13,FALSE)</f>
        <v>XIII</v>
      </c>
      <c r="N18" s="75" t="str">
        <f>VLOOKUP(A18,'BASE REGISTRO MAYO'!$A$1:$T$884,14,FALSE)</f>
        <v>SANTIAGO</v>
      </c>
      <c r="O18" s="75" t="str">
        <f>VLOOKUP(A18,'BASE REGISTRO MAYO'!$A$1:$T$884,15,FALSE)</f>
        <v>Fono 6325682, fax 6385213.</v>
      </c>
      <c r="P18" s="75" t="str">
        <f>VLOOKUP(A18,'BASE REGISTRO MAYO'!$A$1:$T$884,16,FALSE)</f>
        <v>Mail: adelarey@gmail.com</v>
      </c>
      <c r="Q18" s="75" t="str">
        <f>VLOOKUP(A18,'BASE REGISTRO MAYO'!$A$1:$T$884,17,FALSE)</f>
        <v xml:space="preserve">Casilla 51.918 </v>
      </c>
      <c r="R18" s="75" t="str">
        <f>VLOOKUP(A18,'BASE REGISTRO MAYO'!$A$1:$T$884,18,FALSE)</f>
        <v>93910: Organizaciones  Religiosas.</v>
      </c>
      <c r="S18" s="75" t="str">
        <f>VLOOKUP(A18,'BASE REGISTRO MAYO'!$A$1:$T$884,19,FALSE)</f>
        <v>Se remite Certificado de Antecedentes Financieros correspondientes al año 2019, aprobados por el al Subdepartamento de Supervisión Financiera Nacional</v>
      </c>
      <c r="T18" s="177">
        <f>VLOOKUP(A18,'BASE REGISTRO MAYO'!$A$1:$T$884,20,FALSE)</f>
        <v>37970</v>
      </c>
      <c r="U18" s="182">
        <v>1050</v>
      </c>
      <c r="V18" s="181">
        <v>46063365</v>
      </c>
      <c r="W18" s="181">
        <v>298366919</v>
      </c>
      <c r="X18" s="178">
        <v>44408</v>
      </c>
      <c r="Y18" s="87" t="s">
        <v>7151</v>
      </c>
      <c r="Z18" s="87" t="s">
        <v>7152</v>
      </c>
      <c r="AA18" s="182" t="s">
        <v>149</v>
      </c>
    </row>
    <row r="19" spans="1:27" ht="15.75" customHeight="1" x14ac:dyDescent="0.2">
      <c r="A19" s="182">
        <v>1050</v>
      </c>
      <c r="B19" s="75" t="str">
        <f>VLOOKUP(A19,'BASE REGISTRO MAYO'!$A$1:$T$884,2,FALSE)</f>
        <v xml:space="preserve">Congregacion del Buen Pastor </v>
      </c>
      <c r="C19" s="75">
        <f>VLOOKUP(A19,'BASE REGISTRO MAYO'!$A$1:$T$884,3,FALSE)</f>
        <v>700006700</v>
      </c>
      <c r="D19" s="75" t="str">
        <f>VLOOKUP(A19,'BASE REGISTRO MAYO'!$A$1:$T$884,4,FALSE)</f>
        <v>Organización Religiosa</v>
      </c>
      <c r="E19" s="75" t="str">
        <f>VLOOKUP(A19,'BASE REGISTRO MAYO'!$A$1:$T$884,5,FALSE)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9" s="75" t="str">
        <f>VLOOKUP(A19,'BASE REGISTRO MAYO'!$A$1:$T$884,6,FALSE)</f>
        <v>Indefinida.</v>
      </c>
      <c r="G19" s="75" t="str">
        <f>VLOOKUP(A19,'BASE REGISTRO MAYO'!$A$1:$T$884,7,FALSE)</f>
        <v>Actividades Religiosas.</v>
      </c>
      <c r="H19" s="75" t="str">
        <f>VLOOKUP(A19,'BASE REGISTRO MAYO'!$A$1:$T$884,8,FALSE)</f>
        <v>no tiene</v>
      </c>
      <c r="I19" s="75">
        <f>VLOOKUP(A19,'BASE REGISTRO MAYO'!$A$1:$T$884,9,FALSE)</f>
        <v>0</v>
      </c>
      <c r="J19" s="75">
        <f>VLOOKUP(A19,'BASE REGISTRO MAYO'!$A$1:$T$884,10,FALSE)</f>
        <v>0</v>
      </c>
      <c r="K19" s="75" t="str">
        <f>VLOOKUP(A19,'BASE REGISTRO MAYO'!$A$1:$T$884,11,FALSE)</f>
        <v>Sandra Bertha Suárez Cordero</v>
      </c>
      <c r="L19" s="75" t="str">
        <f>VLOOKUP(A19,'BASE REGISTRO MAYO'!$A$1:$T$884,12,FALSE)</f>
        <v xml:space="preserve">Mac – Iver Nº702, Santiago. 
</v>
      </c>
      <c r="M19" s="75" t="str">
        <f>VLOOKUP(A19,'BASE REGISTRO MAYO'!$A$1:$T$884,13,FALSE)</f>
        <v>XIII</v>
      </c>
      <c r="N19" s="75" t="str">
        <f>VLOOKUP(A19,'BASE REGISTRO MAYO'!$A$1:$T$884,14,FALSE)</f>
        <v>SANTIAGO</v>
      </c>
      <c r="O19" s="75" t="str">
        <f>VLOOKUP(A19,'BASE REGISTRO MAYO'!$A$1:$T$884,15,FALSE)</f>
        <v>Fono 6325682, fax 6385213.</v>
      </c>
      <c r="P19" s="75" t="str">
        <f>VLOOKUP(A19,'BASE REGISTRO MAYO'!$A$1:$T$884,16,FALSE)</f>
        <v>Mail: adelarey@gmail.com</v>
      </c>
      <c r="Q19" s="75" t="str">
        <f>VLOOKUP(A19,'BASE REGISTRO MAYO'!$A$1:$T$884,17,FALSE)</f>
        <v xml:space="preserve">Casilla 51.918 </v>
      </c>
      <c r="R19" s="75" t="str">
        <f>VLOOKUP(A19,'BASE REGISTRO MAYO'!$A$1:$T$884,18,FALSE)</f>
        <v>93910: Organizaciones  Religiosas.</v>
      </c>
      <c r="S19" s="75" t="str">
        <f>VLOOKUP(A19,'BASE REGISTRO MAYO'!$A$1:$T$884,19,FALSE)</f>
        <v>Se remite Certificado de Antecedentes Financieros correspondientes al año 2019, aprobados por el al Subdepartamento de Supervisión Financiera Nacional</v>
      </c>
      <c r="T19" s="177">
        <f>VLOOKUP(A19,'BASE REGISTRO MAYO'!$A$1:$T$884,20,FALSE)</f>
        <v>37970</v>
      </c>
      <c r="U19" s="182">
        <v>1050</v>
      </c>
      <c r="V19" s="181">
        <v>24370464</v>
      </c>
      <c r="W19" s="181">
        <v>158568348</v>
      </c>
      <c r="X19" s="178">
        <v>44408</v>
      </c>
      <c r="Y19" s="87" t="s">
        <v>7151</v>
      </c>
      <c r="Z19" s="87" t="s">
        <v>7152</v>
      </c>
      <c r="AA19" s="182" t="s">
        <v>7162</v>
      </c>
    </row>
    <row r="20" spans="1:27" ht="15.75" customHeight="1" x14ac:dyDescent="0.2">
      <c r="A20" s="182">
        <v>1150</v>
      </c>
      <c r="B20" s="75" t="str">
        <f>VLOOKUP(A20,'BASE REGISTRO MAYO'!$A$1:$T$884,2,FALSE)</f>
        <v xml:space="preserve">
Congregacion Hermanas Franciscanas Misioneras de Jesus
</v>
      </c>
      <c r="C20" s="75">
        <f>VLOOKUP(A20,'BASE REGISTRO MAYO'!$A$1:$T$884,3,FALSE)</f>
        <v>706724001</v>
      </c>
      <c r="D20" s="75" t="str">
        <f>VLOOKUP(A20,'BASE REGISTRO MAYO'!$A$1:$T$884,4,FALSE)</f>
        <v>Organización Religiosa.</v>
      </c>
      <c r="E20" s="75" t="str">
        <f>VLOOKUP(A20,'BASE REGISTRO MAYO'!$A$1:$T$884,5,FALSE)</f>
        <v>Decreto Eclesiástico de la Arquidiócesis de la Serena  de 25 de noviembre de 2003.</v>
      </c>
      <c r="F20" s="75" t="str">
        <f>VLOOKUP(A20,'BASE REGISTRO MAYO'!$A$1:$T$884,6,FALSE)</f>
        <v>Indefinida.</v>
      </c>
      <c r="G20" s="75" t="str">
        <f>VLOOKUP(A20,'BASE REGISTRO MAYO'!$A$1:$T$884,7,FALSE)</f>
        <v>Actividades Religiosas.</v>
      </c>
      <c r="H20" s="75" t="str">
        <f>VLOOKUP(A20,'BASE REGISTRO MAYO'!$A$1:$T$884,8,FALSE)</f>
        <v>no tiene</v>
      </c>
      <c r="I20" s="75">
        <f>VLOOKUP(A20,'BASE REGISTRO MAYO'!$A$1:$T$884,9,FALSE)</f>
        <v>0</v>
      </c>
      <c r="J20" s="75">
        <f>VLOOKUP(A20,'BASE REGISTRO MAYO'!$A$1:$T$884,10,FALSE)</f>
        <v>0</v>
      </c>
      <c r="K20" s="75" t="str">
        <f>VLOOKUP(A20,'BASE REGISTRO MAYO'!$A$1:$T$884,11,FALSE)</f>
        <v xml:space="preserve">Superiora General Hna. Verónica del Carmen Collao Aguirre, </v>
      </c>
      <c r="L20" s="75" t="str">
        <f>VLOOKUP(A20,'BASE REGISTRO MAYO'!$A$1:$T$884,12,FALSE)</f>
        <v xml:space="preserve">Domicilio: Calle Padre Hurtado Nº 911, Comuna de Coquimbo.
</v>
      </c>
      <c r="M20" s="75" t="str">
        <f>VLOOKUP(A20,'BASE REGISTRO MAYO'!$A$1:$T$884,13,FALSE)</f>
        <v>IV</v>
      </c>
      <c r="N20" s="75" t="str">
        <f>VLOOKUP(A20,'BASE REGISTRO MAYO'!$A$1:$T$884,14,FALSE)</f>
        <v>coquimbo</v>
      </c>
      <c r="O20" s="75" t="str">
        <f>VLOOKUP(A20,'BASE REGISTRO MAYO'!$A$1:$T$884,15,FALSE)</f>
        <v>Fono (51) 223268 – 313444</v>
      </c>
      <c r="P20" s="75">
        <f>VLOOKUP(A20,'BASE REGISTRO MAYO'!$A$1:$T$884,16,FALSE)</f>
        <v>0</v>
      </c>
      <c r="Q20" s="75">
        <f>VLOOKUP(A20,'BASE REGISTRO MAYO'!$A$1:$T$884,17,FALSE)</f>
        <v>0</v>
      </c>
      <c r="R20" s="75">
        <f>VLOOKUP(A20,'BASE REGISTRO MAYO'!$A$1:$T$884,18,FALSE)</f>
        <v>93910</v>
      </c>
      <c r="S20" s="75" t="str">
        <f>VLOOKUP(A20,'BASE REGISTRO MAYO'!$A$1:$T$884,19,FALSE)</f>
        <v>Se acompaña Certificado de Antecedentes Financieros correspondiente al año 2019, aporbado por el  Subdepartamento de Supervisión Financiera Nacional.</v>
      </c>
      <c r="T20" s="177">
        <f>VLOOKUP(A20,'BASE REGISTRO MAYO'!$A$1:$T$884,20,FALSE)</f>
        <v>37970</v>
      </c>
      <c r="U20" s="182">
        <v>1150</v>
      </c>
      <c r="V20" s="181">
        <v>27922584</v>
      </c>
      <c r="W20" s="181">
        <v>204552045</v>
      </c>
      <c r="X20" s="178">
        <v>44408</v>
      </c>
      <c r="Y20" s="87" t="s">
        <v>7151</v>
      </c>
      <c r="Z20" s="87" t="s">
        <v>7152</v>
      </c>
      <c r="AA20" s="182" t="s">
        <v>7163</v>
      </c>
    </row>
    <row r="21" spans="1:27" ht="15.75" customHeight="1" x14ac:dyDescent="0.2">
      <c r="A21" s="182">
        <v>1200</v>
      </c>
      <c r="B21" s="75" t="str">
        <f>VLOOKUP(A21,'BASE REGISTRO MAYO'!$A$1:$T$884,2,FALSE)</f>
        <v>Compania de las Hijas de la Caridad de San Vicente de Paul</v>
      </c>
      <c r="C21" s="75">
        <f>VLOOKUP(A21,'BASE REGISTRO MAYO'!$A$1:$T$884,3,FALSE)</f>
        <v>702002001</v>
      </c>
      <c r="D21" s="75" t="str">
        <f>VLOOKUP(A21,'BASE REGISTRO MAYO'!$A$1:$T$884,4,FALSE)</f>
        <v>Organización Religiosa.</v>
      </c>
      <c r="E21" s="75" t="str">
        <f>VLOOKUP(A21,'BASE REGISTRO MAYO'!$A$1:$T$884,5,FALSE)</f>
        <v>Erigida de acuerdo al Derecho Canónico, en la Arquidiócesis de Santiago.</v>
      </c>
      <c r="F21" s="75" t="str">
        <f>VLOOKUP(A21,'BASE REGISTRO MAYO'!$A$1:$T$884,6,FALSE)</f>
        <v>Indefinida.</v>
      </c>
      <c r="G21" s="75" t="str">
        <f>VLOOKUP(A21,'BASE REGISTRO MAYO'!$A$1:$T$884,7,FALSE)</f>
        <v>Actividades Religiosas.</v>
      </c>
      <c r="H21" s="75" t="str">
        <f>VLOOKUP(A21,'BASE REGISTRO MAYO'!$A$1:$T$884,8,FALSE)</f>
        <v>no tiene</v>
      </c>
      <c r="I21" s="75" t="str">
        <f>VLOOKUP(A21,'BASE REGISTRO MAYO'!$A$1:$T$884,9,FALSE)</f>
        <v>no tiene</v>
      </c>
      <c r="J21" s="75" t="str">
        <f>VLOOKUP(A21,'BASE REGISTRO MAYO'!$A$1:$T$884,10,FALSE)</f>
        <v>no tiene</v>
      </c>
      <c r="K21" s="75" t="str">
        <f>VLOOKUP(A21,'BASE REGISTRO MAYO'!$A$1:$T$884,11,FALSE)</f>
        <v>Hna. Rosana Cortés Castillo, (Ecónoma Provincial)</v>
      </c>
      <c r="L21" s="75" t="str">
        <f>VLOOKUP(A21,'BASE REGISTRO MAYO'!$A$1:$T$884,12,FALSE)</f>
        <v xml:space="preserve">Venecia Nº1640 C, comuna Independencia.
</v>
      </c>
      <c r="M21" s="75" t="str">
        <f>VLOOKUP(A21,'BASE REGISTRO MAYO'!$A$1:$T$884,13,FALSE)</f>
        <v>XIII</v>
      </c>
      <c r="N21" s="75" t="str">
        <f>VLOOKUP(A21,'BASE REGISTRO MAYO'!$A$1:$T$884,14,FALSE)</f>
        <v>INDEPENDENCIA</v>
      </c>
      <c r="O21" s="75" t="str">
        <f>VLOOKUP(A21,'BASE REGISTRO MAYO'!$A$1:$T$884,15,FALSE)</f>
        <v>Teléfonos: 2-27370395 – 27376415</v>
      </c>
      <c r="P21" s="75" t="str">
        <f>VLOOKUP(A21,'BASE REGISTRO MAYO'!$A$1:$T$884,16,FALSE)</f>
        <v>Correo: enlacechile@hijasdelacaridad.net</v>
      </c>
      <c r="Q21" s="75">
        <f>VLOOKUP(A21,'BASE REGISTRO MAYO'!$A$1:$T$884,17,FALSE)</f>
        <v>0</v>
      </c>
      <c r="R21" s="75" t="str">
        <f>VLOOKUP(A21,'BASE REGISTRO MAYO'!$A$1:$T$884,18,FALSE)</f>
        <v>93910: Organizaciones Religiosas</v>
      </c>
      <c r="S21" s="75" t="str">
        <f>VLOOKUP(A21,'BASE REGISTRO MAYO'!$A$1:$T$884,19,FALSE)</f>
        <v xml:space="preserve">Certificado de antecedentes financieros correspondientes al año 2019 aprobados por el Subdepartamento de Supervisión Financiera Nacional </v>
      </c>
      <c r="T21" s="177">
        <f>VLOOKUP(A21,'BASE REGISTRO MAYO'!$A$1:$T$884,20,FALSE)</f>
        <v>37956</v>
      </c>
      <c r="U21" s="182">
        <v>1200</v>
      </c>
      <c r="V21" s="181">
        <v>30091730</v>
      </c>
      <c r="W21" s="181">
        <v>194182012</v>
      </c>
      <c r="X21" s="178">
        <v>44408</v>
      </c>
      <c r="Y21" s="87" t="s">
        <v>7151</v>
      </c>
      <c r="Z21" s="87" t="s">
        <v>7152</v>
      </c>
      <c r="AA21" s="182" t="s">
        <v>7164</v>
      </c>
    </row>
    <row r="22" spans="1:27" ht="15.75" customHeight="1" x14ac:dyDescent="0.2">
      <c r="A22" s="182">
        <v>1250</v>
      </c>
      <c r="B22" s="75" t="str">
        <f>VLOOKUP(A22,'BASE REGISTRO MAYO'!$A$1:$T$884,2,FALSE)</f>
        <v>Congregacion Hijas de San Jose Protectoras de la Infancia</v>
      </c>
      <c r="C22" s="75">
        <f>VLOOKUP(A22,'BASE REGISTRO MAYO'!$A$1:$T$884,3,FALSE)</f>
        <v>826902000</v>
      </c>
      <c r="D22" s="75" t="str">
        <f>VLOOKUP(A22,'BASE REGISTRO MAYO'!$A$1:$T$884,4,FALSE)</f>
        <v>Organización Religiosa.</v>
      </c>
      <c r="E22" s="75" t="str">
        <f>VLOOKUP(A22,'BASE REGISTRO MAYO'!$A$1:$T$884,5,FALSE)</f>
        <v xml:space="preserve">Erigida de acuerdo al derecho Canónico, en la Arquidiócesis de Santiago.  </v>
      </c>
      <c r="F22" s="75" t="str">
        <f>VLOOKUP(A22,'BASE REGISTRO MAYO'!$A$1:$T$884,6,FALSE)</f>
        <v>Indefinida.</v>
      </c>
      <c r="G22" s="75" t="str">
        <f>VLOOKUP(A22,'BASE REGISTRO MAYO'!$A$1:$T$884,7,FALSE)</f>
        <v>Actividades Religiosas.</v>
      </c>
      <c r="H22" s="75" t="str">
        <f>VLOOKUP(A22,'BASE REGISTRO MAYO'!$A$1:$T$884,8,FALSE)</f>
        <v>no tiene</v>
      </c>
      <c r="I22" s="75">
        <f>VLOOKUP(A22,'BASE REGISTRO MAYO'!$A$1:$T$884,9,FALSE)</f>
        <v>0</v>
      </c>
      <c r="J22" s="75">
        <f>VLOOKUP(A22,'BASE REGISTRO MAYO'!$A$1:$T$884,10,FALSE)</f>
        <v>0</v>
      </c>
      <c r="K22" s="75" t="str">
        <f>VLOOKUP(A22,'BASE REGISTRO MAYO'!$A$1:$T$884,11,FALSE)</f>
        <v xml:space="preserve">Hna. Rosa Elena Bahamonde Rosas, </v>
      </c>
      <c r="L22" s="75" t="str">
        <f>VLOOKUP(A22,'BASE REGISTRO MAYO'!$A$1:$T$884,12,FALSE)</f>
        <v xml:space="preserve">Agustinas Nº2874, Santiago.
</v>
      </c>
      <c r="M22" s="75" t="str">
        <f>VLOOKUP(A22,'BASE REGISTRO MAYO'!$A$1:$T$884,13,FALSE)</f>
        <v>XIII</v>
      </c>
      <c r="N22" s="75" t="str">
        <f>VLOOKUP(A22,'BASE REGISTRO MAYO'!$A$1:$T$884,14,FALSE)</f>
        <v>santiago</v>
      </c>
      <c r="O22" s="75" t="str">
        <f>VLOOKUP(A22,'BASE REGISTRO MAYO'!$A$1:$T$884,15,FALSE)</f>
        <v>Fono 226815658/984450893</v>
      </c>
      <c r="P22" s="75" t="str">
        <f>VLOOKUP(A22,'BASE REGISTRO MAYO'!$A$1:$T$884,16,FALSE)</f>
        <v xml:space="preserve"> conghsj@gmail.com
  rosabahamonde@gmail.com</v>
      </c>
      <c r="Q22" s="75">
        <f>VLOOKUP(A22,'BASE REGISTRO MAYO'!$A$1:$T$884,17,FALSE)</f>
        <v>0</v>
      </c>
      <c r="R22" s="75">
        <f>VLOOKUP(A22,'BASE REGISTRO MAYO'!$A$1:$T$884,18,FALSE)</f>
        <v>93910</v>
      </c>
      <c r="S22" s="75" t="str">
        <f>VLOOKUP(A22,'BASE REGISTRO MAYO'!$A$1:$T$884,19,FALSE)</f>
        <v xml:space="preserve">Antecedentes Financiero correspondientes al año 2019, aprobados por el Subdepartamento de Supervisión Financiera Nacional. </v>
      </c>
      <c r="T22" s="177">
        <f>VLOOKUP(A22,'BASE REGISTRO MAYO'!$A$1:$T$884,20,FALSE)</f>
        <v>37970</v>
      </c>
      <c r="U22" s="182">
        <v>1250</v>
      </c>
      <c r="V22" s="181">
        <v>42031472</v>
      </c>
      <c r="W22" s="181">
        <v>263348690</v>
      </c>
      <c r="X22" s="178">
        <v>44408</v>
      </c>
      <c r="Y22" s="87" t="s">
        <v>7151</v>
      </c>
      <c r="Z22" s="87" t="s">
        <v>7152</v>
      </c>
      <c r="AA22" s="182" t="s">
        <v>7165</v>
      </c>
    </row>
    <row r="23" spans="1:27" ht="15.75" customHeight="1" x14ac:dyDescent="0.2">
      <c r="A23" s="182">
        <v>1450</v>
      </c>
      <c r="B23" s="75" t="str">
        <f>VLOOKUP(A23,'BASE REGISTRO MAYO'!$A$1:$T$884,2,FALSE)</f>
        <v xml:space="preserve">Congregacion Pequenas Hermanas Misioneras de la Caridad-Don Orione </v>
      </c>
      <c r="C23" s="75">
        <f>VLOOKUP(A23,'BASE REGISTRO MAYO'!$A$1:$T$884,3,FALSE)</f>
        <v>700813002</v>
      </c>
      <c r="D23" s="75" t="str">
        <f>VLOOKUP(A23,'BASE REGISTRO MAYO'!$A$1:$T$884,4,FALSE)</f>
        <v>Organización Religiosa.</v>
      </c>
      <c r="E23" s="75" t="str">
        <f>VLOOKUP(A23,'BASE REGISTRO MAYO'!$A$1:$T$884,5,FALSE)</f>
        <v xml:space="preserve">Erigida de acuerdo al Derecho Canónico.  </v>
      </c>
      <c r="F23" s="75" t="str">
        <f>VLOOKUP(A23,'BASE REGISTRO MAYO'!$A$1:$T$884,6,FALSE)</f>
        <v>Indefinida.Consta en el Certificado C/1324/2020, emitido por doña Marcela Arriaza Morales, Notaria del Arzobispado de Santiago, con fecha 13 de noviembre de 2020</v>
      </c>
      <c r="G23" s="75" t="str">
        <f>VLOOKUP(A23,'BASE REGISTRO MAYO'!$A$1:$T$884,7,FALSE)</f>
        <v>Actividades Religiosas.</v>
      </c>
      <c r="H23" s="75" t="str">
        <f>VLOOKUP(A23,'BASE REGISTRO MAYO'!$A$1:$T$884,8,FALSE)</f>
        <v>no tiene</v>
      </c>
      <c r="I23" s="75">
        <f>VLOOKUP(A23,'BASE REGISTRO MAYO'!$A$1:$T$884,9,FALSE)</f>
        <v>0</v>
      </c>
      <c r="J23" s="75">
        <f>VLOOKUP(A23,'BASE REGISTRO MAYO'!$A$1:$T$884,10,FALSE)</f>
        <v>0</v>
      </c>
      <c r="K23" s="75" t="str">
        <f>VLOOKUP(A23,'BASE REGISTRO MAYO'!$A$1:$T$884,11,FALSE)</f>
        <v>Hna. Mónica Izquierdo Yáñez        Mónica Izquierdo Yáñez (Representante legal del “Hogar Casa de Caridad Don Orione).</v>
      </c>
      <c r="L23" s="75" t="str">
        <f>VLOOKUP(A23,'BASE REGISTRO MAYO'!$A$1:$T$884,12,FALSE)</f>
        <v xml:space="preserve">El Almendro Nº533, comuna de Cerrillos. 
</v>
      </c>
      <c r="M23" s="75" t="str">
        <f>VLOOKUP(A23,'BASE REGISTRO MAYO'!$A$1:$T$884,13,FALSE)</f>
        <v>XIII</v>
      </c>
      <c r="N23" s="75" t="str">
        <f>VLOOKUP(A23,'BASE REGISTRO MAYO'!$A$1:$T$884,14,FALSE)</f>
        <v>cerrillos</v>
      </c>
      <c r="O23" s="75" t="str">
        <f>VLOOKUP(A23,'BASE REGISTRO MAYO'!$A$1:$T$884,15,FALSE)</f>
        <v>Fono 5571330.</v>
      </c>
      <c r="P23" s="75">
        <f>VLOOKUP(A23,'BASE REGISTRO MAYO'!$A$1:$T$884,16,FALSE)</f>
        <v>0</v>
      </c>
      <c r="Q23" s="75">
        <f>VLOOKUP(A23,'BASE REGISTRO MAYO'!$A$1:$T$884,17,FALSE)</f>
        <v>0</v>
      </c>
      <c r="R23" s="75" t="str">
        <f>VLOOKUP(A23,'BASE REGISTRO MAYO'!$A$1:$T$884,18,FALSE)</f>
        <v>93910: Organizaciones Religiosas</v>
      </c>
      <c r="S23" s="75" t="str">
        <f>VLOOKUP(A23,'BASE REGISTRO MAYO'!$A$1:$T$884,19,FALSE)</f>
        <v>Se acompaña Certificado de Antecedentes Financieros correspondiente al año 2019, aprobados por el Subdepartamento de Supervisión Financiera Nacional.</v>
      </c>
      <c r="T23" s="177">
        <f>VLOOKUP(A23,'BASE REGISTRO MAYO'!$A$1:$T$884,20,FALSE)</f>
        <v>37970</v>
      </c>
      <c r="U23" s="182">
        <v>1450</v>
      </c>
      <c r="V23" s="181">
        <v>48748246</v>
      </c>
      <c r="W23" s="181">
        <v>163082149</v>
      </c>
      <c r="X23" s="178">
        <v>44408</v>
      </c>
      <c r="Y23" s="87" t="s">
        <v>7151</v>
      </c>
      <c r="Z23" s="87" t="s">
        <v>7152</v>
      </c>
      <c r="AA23" s="182" t="s">
        <v>7166</v>
      </c>
    </row>
    <row r="24" spans="1:27" ht="15.75" customHeight="1" x14ac:dyDescent="0.2">
      <c r="A24" s="182">
        <v>1500</v>
      </c>
      <c r="B24" s="75" t="str">
        <f>VLOOKUP(A24,'BASE REGISTRO MAYO'!$A$1:$T$884,2,FALSE)</f>
        <v>Congregacion Pequena Obra de la Divina Providencia</v>
      </c>
      <c r="C24" s="75">
        <f>VLOOKUP(A24,'BASE REGISTRO MAYO'!$A$1:$T$884,3,FALSE)</f>
        <v>821567009</v>
      </c>
      <c r="D24" s="75" t="str">
        <f>VLOOKUP(A24,'BASE REGISTRO MAYO'!$A$1:$T$884,4,FALSE)</f>
        <v>Organización Religiosa</v>
      </c>
      <c r="E24" s="75" t="str">
        <f>VLOOKUP(A24,'BASE REGISTRO MAYO'!$A$1:$T$884,5,FALSE)</f>
        <v>Erigida de acuerdo al Derecho Canónico, en la Arquidiócesis de Santiago.</v>
      </c>
      <c r="F24" s="75" t="str">
        <f>VLOOKUP(A24,'BASE REGISTRO MAYO'!$A$1:$T$884,6,FALSE)</f>
        <v xml:space="preserve">Indefinida. Consta en los Certificados C/1303/2020 y 1302/2020, ambos de fecha 10 de noviembre de 2020, autorizado por doña Marcela Arriaza Morales, Notaria del Arzobispado de Santiago.
</v>
      </c>
      <c r="G24" s="75" t="str">
        <f>VLOOKUP(A24,'BASE REGISTRO MAYO'!$A$1:$T$884,7,FALSE)</f>
        <v>Actividades Religiosas.</v>
      </c>
      <c r="H24" s="75" t="str">
        <f>VLOOKUP(A24,'BASE REGISTRO MAYO'!$A$1:$T$884,8,FALSE)</f>
        <v xml:space="preserve">R.P. Sergio Felipe Valenzuela Ramos, Superior Provincial en Chile de la Congregación, 
R.P. Giacomo Valenza Vicario,
Hno. Juan Alberto Daza Jara, Consejero,
RP Álvaro Olivares Fernández, Ecónomo, </v>
      </c>
      <c r="I24" s="75">
        <f>VLOOKUP(A24,'BASE REGISTRO MAYO'!$A$1:$T$884,9,FALSE)</f>
        <v>0</v>
      </c>
      <c r="J24" s="75">
        <f>VLOOKUP(A24,'BASE REGISTRO MAYO'!$A$1:$T$884,10,FALSE)</f>
        <v>0</v>
      </c>
      <c r="K24" s="75" t="str">
        <f>VLOOKUP(A24,'BASE REGISTRO MAYO'!$A$1:$T$884,11,FALSE)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4" s="75" t="str">
        <f>VLOOKUP(A24,'BASE REGISTRO MAYO'!$A$1:$T$884,12,FALSE)</f>
        <v>Don Orione N° 7306</v>
      </c>
      <c r="M24" s="75" t="str">
        <f>VLOOKUP(A24,'BASE REGISTRO MAYO'!$A$1:$T$884,13,FALSE)</f>
        <v>XIII</v>
      </c>
      <c r="N24" s="75" t="str">
        <f>VLOOKUP(A24,'BASE REGISTRO MAYO'!$A$1:$T$884,14,FALSE)</f>
        <v>cerrillos</v>
      </c>
      <c r="O24" s="75" t="str">
        <f>VLOOKUP(A24,'BASE REGISTRO MAYO'!$A$1:$T$884,15,FALSE)</f>
        <v>5570495, 5575387099</v>
      </c>
      <c r="P24" s="75">
        <f>VLOOKUP(A24,'BASE REGISTRO MAYO'!$A$1:$T$884,16,FALSE)</f>
        <v>0</v>
      </c>
      <c r="Q24" s="75">
        <f>VLOOKUP(A24,'BASE REGISTRO MAYO'!$A$1:$T$884,17,FALSE)</f>
        <v>0</v>
      </c>
      <c r="R24" s="75" t="str">
        <f>VLOOKUP(A24,'BASE REGISTRO MAYO'!$A$1:$T$884,18,FALSE)</f>
        <v>93910: Organizaciones Religiosas</v>
      </c>
      <c r="S24" s="75" t="str">
        <f>VLOOKUP(A24,'BASE REGISTRO MAYO'!$A$1:$T$884,19,FALSE)</f>
        <v>Se acompaña Certificado de  Antecedentes Financieros, correspondiente al año 2019, raprobados  del Subdepartamento de Supervisión Financiera.</v>
      </c>
      <c r="T24" s="177">
        <f>VLOOKUP(A24,'BASE REGISTRO MAYO'!$A$1:$T$884,20,FALSE)</f>
        <v>37970</v>
      </c>
      <c r="U24" s="182">
        <v>1500</v>
      </c>
      <c r="V24" s="181">
        <v>29065217</v>
      </c>
      <c r="W24" s="181">
        <v>262120088</v>
      </c>
      <c r="X24" s="178">
        <v>44408</v>
      </c>
      <c r="Y24" s="87" t="s">
        <v>7151</v>
      </c>
      <c r="Z24" s="87" t="s">
        <v>7152</v>
      </c>
      <c r="AA24" s="182" t="s">
        <v>7167</v>
      </c>
    </row>
    <row r="25" spans="1:27" ht="15.75" customHeight="1" x14ac:dyDescent="0.2">
      <c r="A25" s="182">
        <v>1500</v>
      </c>
      <c r="B25" s="75" t="str">
        <f>VLOOKUP(A25,'BASE REGISTRO MAYO'!$A$1:$T$884,2,FALSE)</f>
        <v>Congregacion Pequena Obra de la Divina Providencia</v>
      </c>
      <c r="C25" s="75">
        <f>VLOOKUP(A25,'BASE REGISTRO MAYO'!$A$1:$T$884,3,FALSE)</f>
        <v>821567009</v>
      </c>
      <c r="D25" s="75" t="str">
        <f>VLOOKUP(A25,'BASE REGISTRO MAYO'!$A$1:$T$884,4,FALSE)</f>
        <v>Organización Religiosa</v>
      </c>
      <c r="E25" s="75" t="str">
        <f>VLOOKUP(A25,'BASE REGISTRO MAYO'!$A$1:$T$884,5,FALSE)</f>
        <v>Erigida de acuerdo al Derecho Canónico, en la Arquidiócesis de Santiago.</v>
      </c>
      <c r="F25" s="75" t="str">
        <f>VLOOKUP(A25,'BASE REGISTRO MAYO'!$A$1:$T$884,6,FALSE)</f>
        <v xml:space="preserve">Indefinida. Consta en los Certificados C/1303/2020 y 1302/2020, ambos de fecha 10 de noviembre de 2020, autorizado por doña Marcela Arriaza Morales, Notaria del Arzobispado de Santiago.
</v>
      </c>
      <c r="G25" s="75" t="str">
        <f>VLOOKUP(A25,'BASE REGISTRO MAYO'!$A$1:$T$884,7,FALSE)</f>
        <v>Actividades Religiosas.</v>
      </c>
      <c r="H25" s="75" t="str">
        <f>VLOOKUP(A25,'BASE REGISTRO MAYO'!$A$1:$T$884,8,FALSE)</f>
        <v xml:space="preserve">R.P. Sergio Felipe Valenzuela Ramos, Superior Provincial en Chile de la Congregación, 
R.P. Giacomo Valenza Vicario,
Hno. Juan Alberto Daza Jara, Consejero,
RP Álvaro Olivares Fernández, Ecónomo, </v>
      </c>
      <c r="I25" s="75">
        <f>VLOOKUP(A25,'BASE REGISTRO MAYO'!$A$1:$T$884,9,FALSE)</f>
        <v>0</v>
      </c>
      <c r="J25" s="75">
        <f>VLOOKUP(A25,'BASE REGISTRO MAYO'!$A$1:$T$884,10,FALSE)</f>
        <v>0</v>
      </c>
      <c r="K25" s="75" t="str">
        <f>VLOOKUP(A25,'BASE REGISTRO MAYO'!$A$1:$T$884,11,FALSE)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5" s="75" t="str">
        <f>VLOOKUP(A25,'BASE REGISTRO MAYO'!$A$1:$T$884,12,FALSE)</f>
        <v>Don Orione N° 7306</v>
      </c>
      <c r="M25" s="75" t="str">
        <f>VLOOKUP(A25,'BASE REGISTRO MAYO'!$A$1:$T$884,13,FALSE)</f>
        <v>XIII</v>
      </c>
      <c r="N25" s="75" t="str">
        <f>VLOOKUP(A25,'BASE REGISTRO MAYO'!$A$1:$T$884,14,FALSE)</f>
        <v>cerrillos</v>
      </c>
      <c r="O25" s="75" t="str">
        <f>VLOOKUP(A25,'BASE REGISTRO MAYO'!$A$1:$T$884,15,FALSE)</f>
        <v>5570495, 5575387099</v>
      </c>
      <c r="P25" s="75">
        <f>VLOOKUP(A25,'BASE REGISTRO MAYO'!$A$1:$T$884,16,FALSE)</f>
        <v>0</v>
      </c>
      <c r="Q25" s="75">
        <f>VLOOKUP(A25,'BASE REGISTRO MAYO'!$A$1:$T$884,17,FALSE)</f>
        <v>0</v>
      </c>
      <c r="R25" s="75" t="str">
        <f>VLOOKUP(A25,'BASE REGISTRO MAYO'!$A$1:$T$884,18,FALSE)</f>
        <v>93910: Organizaciones Religiosas</v>
      </c>
      <c r="S25" s="75" t="str">
        <f>VLOOKUP(A25,'BASE REGISTRO MAYO'!$A$1:$T$884,19,FALSE)</f>
        <v>Se acompaña Certificado de  Antecedentes Financieros, correspondiente al año 2019, raprobados  del Subdepartamento de Supervisión Financiera.</v>
      </c>
      <c r="T25" s="177">
        <f>VLOOKUP(A25,'BASE REGISTRO MAYO'!$A$1:$T$884,20,FALSE)</f>
        <v>37970</v>
      </c>
      <c r="U25" s="182">
        <v>1500</v>
      </c>
      <c r="V25" s="181">
        <v>32525415</v>
      </c>
      <c r="W25" s="181">
        <v>244566166</v>
      </c>
      <c r="X25" s="178">
        <v>44408</v>
      </c>
      <c r="Y25" s="87" t="s">
        <v>7151</v>
      </c>
      <c r="Z25" s="87" t="s">
        <v>7152</v>
      </c>
      <c r="AA25" s="182" t="s">
        <v>7169</v>
      </c>
    </row>
    <row r="26" spans="1:27" ht="15.75" customHeight="1" x14ac:dyDescent="0.2">
      <c r="A26" s="182">
        <v>1550</v>
      </c>
      <c r="B26" s="75" t="str">
        <f>VLOOKUP(A26,'BASE REGISTRO MAYO'!$A$1:$T$884,2,FALSE)</f>
        <v xml:space="preserve">Congregacion de Religiosas Adoratrices Esclavas del Santisimo Sacramento y de la Caridad. </v>
      </c>
      <c r="C26" s="75">
        <f>VLOOKUP(A26,'BASE REGISTRO MAYO'!$A$1:$T$884,3,FALSE)</f>
        <v>700230201</v>
      </c>
      <c r="D26" s="75" t="str">
        <f>VLOOKUP(A26,'BASE REGISTRO MAYO'!$A$1:$T$884,4,FALSE)</f>
        <v>Organización Religiosa.</v>
      </c>
      <c r="E26" s="75" t="str">
        <f>VLOOKUP(A26,'BASE REGISTRO MAYO'!$A$1:$T$884,5,FALSE)</f>
        <v xml:space="preserve">Erigida de acuerdo al Derecho Canónico, del Arzobispado de Santiago. 
Asimismo, se otorgó personalidad jurídica por Decreto Supremo Nº419, del  11 de abril de 1922, del Ministerio de Justicia.  
</v>
      </c>
      <c r="F26" s="75" t="str">
        <f>VLOOKUP(A26,'BASE REGISTRO MAYO'!$A$1:$T$884,6,FALSE)</f>
        <v>Indefinida.</v>
      </c>
      <c r="G26" s="75" t="str">
        <f>VLOOKUP(A26,'BASE REGISTRO MAYO'!$A$1:$T$884,7,FALSE)</f>
        <v>Actividades Religiosas.</v>
      </c>
      <c r="H26" s="75" t="str">
        <f>VLOOKUP(A26,'BASE REGISTRO MAYO'!$A$1:$T$884,8,FALSE)</f>
        <v>no tiene</v>
      </c>
      <c r="I26" s="75">
        <f>VLOOKUP(A26,'BASE REGISTRO MAYO'!$A$1:$T$884,9,FALSE)</f>
        <v>0</v>
      </c>
      <c r="J26" s="75">
        <f>VLOOKUP(A26,'BASE REGISTRO MAYO'!$A$1:$T$884,10,FALSE)</f>
        <v>0</v>
      </c>
      <c r="K26" s="75" t="str">
        <f>VLOOKUP(A26,'BASE REGISTRO MAYO'!$A$1:$T$884,11,FALSE)</f>
        <v xml:space="preserve">Margarita Fabiola Sais Monserrat, 
</v>
      </c>
      <c r="L26" s="75" t="str">
        <f>VLOOKUP(A26,'BASE REGISTRO MAYO'!$A$1:$T$884,12,FALSE)</f>
        <v xml:space="preserve">Obispo Manuel Umaña Nº1356, comuna de Estación Central.
</v>
      </c>
      <c r="M26" s="75" t="str">
        <f>VLOOKUP(A26,'BASE REGISTRO MAYO'!$A$1:$T$884,13,FALSE)</f>
        <v>XIII</v>
      </c>
      <c r="N26" s="75" t="str">
        <f>VLOOKUP(A26,'BASE REGISTRO MAYO'!$A$1:$T$884,14,FALSE)</f>
        <v>estacion central</v>
      </c>
      <c r="O26" s="75" t="str">
        <f>VLOOKUP(A26,'BASE REGISTRO MAYO'!$A$1:$T$884,15,FALSE)</f>
        <v>226834204 
71 - 2215375</v>
      </c>
      <c r="P26" s="75" t="str">
        <f>VLOOKUP(A26,'BASE REGISTRO MAYO'!$A$1:$T$884,16,FALSE)</f>
        <v>ppfmicaeliano@gmail.com</v>
      </c>
      <c r="Q26" s="75">
        <f>VLOOKUP(A26,'BASE REGISTRO MAYO'!$A$1:$T$884,17,FALSE)</f>
        <v>0</v>
      </c>
      <c r="R26" s="75" t="str">
        <f>VLOOKUP(A26,'BASE REGISTRO MAYO'!$A$1:$T$884,18,FALSE)</f>
        <v>93910: Organización Religiosa.</v>
      </c>
      <c r="S26" s="75" t="str">
        <f>VLOOKUP(A26,'BASE REGISTRO MAYO'!$A$1:$T$884,19,FALSE)</f>
        <v>Certificado de Antecedentes Financieros correspondientes al año 2019, aprobados por el Subdepartamento de Supervisión Financiera Nacional.</v>
      </c>
      <c r="T26" s="177">
        <f>VLOOKUP(A26,'BASE REGISTRO MAYO'!$A$1:$T$884,20,FALSE)</f>
        <v>37970</v>
      </c>
      <c r="U26" s="182">
        <v>1550</v>
      </c>
      <c r="V26" s="181">
        <v>12335220</v>
      </c>
      <c r="W26" s="181">
        <v>77001120</v>
      </c>
      <c r="X26" s="178">
        <v>44408</v>
      </c>
      <c r="Y26" s="87" t="s">
        <v>7151</v>
      </c>
      <c r="Z26" s="87" t="s">
        <v>7152</v>
      </c>
      <c r="AA26" s="182" t="s">
        <v>7170</v>
      </c>
    </row>
    <row r="27" spans="1:27" ht="15.75" customHeight="1" x14ac:dyDescent="0.2">
      <c r="A27" s="182">
        <v>1700</v>
      </c>
      <c r="B27" s="75" t="str">
        <f>VLOOKUP(A27,'BASE REGISTRO MAYO'!$A$1:$T$884,2,FALSE)</f>
        <v>Fundacion de Beneficencia de los Sagrados Corazones  SSCC</v>
      </c>
      <c r="C27" s="75">
        <f>VLOOKUP(A27,'BASE REGISTRO MAYO'!$A$1:$T$884,3,FALSE)</f>
        <v>711524002</v>
      </c>
      <c r="D27" s="75" t="str">
        <f>VLOOKUP(A27,'BASE REGISTRO MAYO'!$A$1:$T$884,4,FALSE)</f>
        <v>Fundación de Derecho Privado.</v>
      </c>
      <c r="E27" s="75" t="str">
        <f>VLOOKUP(A27,'BASE REGISTRO MAYO'!$A$1:$T$884,5,FALSE)</f>
        <v xml:space="preserve">Decreto Supremo Nº 444, de 04 de mayo de 1983, del Ministerio de Justicia. </v>
      </c>
      <c r="F27" s="75" t="str">
        <f>VLOOKUP(A27,'BASE REGISTRO MAYO'!$A$1:$T$884,6,FALSE)</f>
        <v>Certificado de Vigencia Folio Nº 500343745057, emitido por el Servicio de Registro Civil e Identificación, con fecha 02 de septiembre de 2020.</v>
      </c>
      <c r="G27" s="75" t="str">
        <f>VLOOKUP(A27,'BASE REGISTRO MAYO'!$A$1:$T$884,7,FALSE)</f>
        <v xml:space="preserve">Protección y asistencia de personas de escasos recursos, cualquiera sea su edad, sexo o religión.
</v>
      </c>
      <c r="H27" s="75" t="str">
        <f>VLOOKUP(A27,'BASE REGISTRO MAYO'!$A$1:$T$884,8,FALSE)</f>
        <v>Presidenta: Irene del Carmen Arias Vielma                   Vicepresidente: Eugenio Enrique Celedón Cariola                   Secretaria: Kharim Sotelo Méndez                      Directores: María Patricia Undurraga Yáñez                          María Teresa Urrutia Veloso                 Marcia Veronica del Carmen Jamett Pizarro                 Maria Loreto Luisa Gracia Serrano</v>
      </c>
      <c r="I27" s="75" t="str">
        <f>VLOOKUP(A27,'BASE REGISTRO MAYO'!$A$1:$T$884,9,FALSE)</f>
        <v>3 años en sus cargos.</v>
      </c>
      <c r="J27" s="75" t="str">
        <f>VLOOKUP(A27,'BASE REGISTRO MAYO'!$A$1:$T$884,10,FALSE)</f>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
      <c r="K27" s="75" t="str">
        <f>VLOOKUP(A27,'BASE REGISTRO MAYO'!$A$1:$T$884,11,FALSE)</f>
        <v xml:space="preserve">Presidenta: Irene del Carmen Arias Vielma, 
Directora Ejecutiva Interina:  Emilia Prosperina Baeza Ulloa  
</v>
      </c>
      <c r="L27" s="75" t="str">
        <f>VLOOKUP(A27,'BASE REGISTRO MAYO'!$A$1:$T$884,12,FALSE)</f>
        <v xml:space="preserve">Amanda Labarca N° 4631, Población Jaime Eyzaguirre. Comuna de Macul, Región Metropolitana.
</v>
      </c>
      <c r="M27" s="75" t="str">
        <f>VLOOKUP(A27,'BASE REGISTRO MAYO'!$A$1:$T$884,13,FALSE)</f>
        <v>XIII</v>
      </c>
      <c r="N27" s="75" t="str">
        <f>VLOOKUP(A27,'BASE REGISTRO MAYO'!$A$1:$T$884,14,FALSE)</f>
        <v>Macul</v>
      </c>
      <c r="O27" s="75" t="str">
        <f>VLOOKUP(A27,'BASE REGISTRO MAYO'!$A$1:$T$884,15,FALSE)</f>
        <v xml:space="preserve">Fono: 2715736, </v>
      </c>
      <c r="P27" s="75">
        <f>VLOOKUP(A27,'BASE REGISTRO MAYO'!$A$1:$T$884,16,FALSE)</f>
        <v>0</v>
      </c>
      <c r="Q27" s="75">
        <f>VLOOKUP(A27,'BASE REGISTRO MAYO'!$A$1:$T$884,17,FALSE)</f>
        <v>0</v>
      </c>
      <c r="R27" s="75">
        <f>VLOOKUP(A27,'BASE REGISTRO MAYO'!$A$1:$T$884,18,FALSE)</f>
        <v>93401</v>
      </c>
      <c r="S27" s="75" t="str">
        <f>VLOOKUP(A27,'BASE REGISTRO MAYO'!$A$1:$T$884,19,FALSE)</f>
        <v>Se acompaña certificado de antecedentes financieros correspondientes al año 2019, aprobados por parte de USUFI.</v>
      </c>
      <c r="T27" s="177">
        <f>VLOOKUP(A27,'BASE REGISTRO MAYO'!$A$1:$T$884,20,FALSE)</f>
        <v>37970</v>
      </c>
      <c r="U27" s="182">
        <v>1700</v>
      </c>
      <c r="V27" s="181">
        <v>16898648</v>
      </c>
      <c r="W27" s="181">
        <v>130971788</v>
      </c>
      <c r="X27" s="178">
        <v>44408</v>
      </c>
      <c r="Y27" s="87" t="s">
        <v>7151</v>
      </c>
      <c r="Z27" s="87" t="s">
        <v>7152</v>
      </c>
      <c r="AA27" s="182" t="s">
        <v>7196</v>
      </c>
    </row>
    <row r="28" spans="1:27" ht="15.75" customHeight="1" x14ac:dyDescent="0.2">
      <c r="A28" s="182">
        <v>1750</v>
      </c>
      <c r="B28" s="75" t="str">
        <f>VLOOKUP(A28,'BASE REGISTRO MAYO'!$A$1:$T$884,2,FALSE)</f>
        <v>Congregacion Religiosos Terciarios Capuchinos de Nuestra Senora de los Dolores</v>
      </c>
      <c r="C28" s="75">
        <f>VLOOKUP(A28,'BASE REGISTRO MAYO'!$A$1:$T$884,3,FALSE)</f>
        <v>817951724</v>
      </c>
      <c r="D28" s="75" t="str">
        <f>VLOOKUP(A28,'BASE REGISTRO MAYO'!$A$1:$T$884,4,FALSE)</f>
        <v>Organización Religiosa.</v>
      </c>
      <c r="E28" s="75" t="str">
        <f>VLOOKUP(A28,'BASE REGISTRO MAYO'!$A$1:$T$884,5,FALSE)</f>
        <v>Erigida de acuerdo al Derecho Canónico, según consta en Certificado Nº722/2003, emitido por doña Sara Rodríguez Silva, Notario Eclesiástico del Obispado de Valparaíso, con fecha 17 de noviembre del 2003.</v>
      </c>
      <c r="F28" s="75" t="str">
        <f>VLOOKUP(A28,'BASE REGISTRO MAYO'!$A$1:$T$884,6,FALSE)</f>
        <v>Indefinida.</v>
      </c>
      <c r="G28" s="75" t="str">
        <f>VLOOKUP(A28,'BASE REGISTRO MAYO'!$A$1:$T$884,7,FALSE)</f>
        <v>Actividades Religiosas.</v>
      </c>
      <c r="H28" s="75" t="str">
        <f>VLOOKUP(A28,'BASE REGISTRO MAYO'!$A$1:$T$884,8,FALSE)</f>
        <v>no tiene</v>
      </c>
      <c r="I28" s="75">
        <f>VLOOKUP(A28,'BASE REGISTRO MAYO'!$A$1:$T$884,9,FALSE)</f>
        <v>0</v>
      </c>
      <c r="J28" s="75">
        <f>VLOOKUP(A28,'BASE REGISTRO MAYO'!$A$1:$T$884,10,FALSE)</f>
        <v>0</v>
      </c>
      <c r="K28" s="75" t="str">
        <f>VLOOKUP(A28,'BASE REGISTRO MAYO'!$A$1:$T$884,11,FALSE)</f>
        <v>Fray Rubén Eduardo Gutiérrez Quiñones,</v>
      </c>
      <c r="L28" s="75" t="str">
        <f>VLOOKUP(A28,'BASE REGISTRO MAYO'!$A$1:$T$884,12,FALSE)</f>
        <v xml:space="preserve">Barros Arana N° 162, Oficina 101, Concepción, Región del Biobío. 
Teléfonos: 412767056
Celular: +56974305923
</v>
      </c>
      <c r="M28" s="75" t="str">
        <f>VLOOKUP(A28,'BASE REGISTRO MAYO'!$A$1:$T$884,13,FALSE)</f>
        <v>VIII</v>
      </c>
      <c r="N28" s="75" t="str">
        <f>VLOOKUP(A28,'BASE REGISTRO MAYO'!$A$1:$T$884,14,FALSE)</f>
        <v>Concepción</v>
      </c>
      <c r="O28" s="75" t="str">
        <f>VLOOKUP(A28,'BASE REGISTRO MAYO'!$A$1:$T$884,15,FALSE)</f>
        <v>Teléfonos: 412767056
Celular: +56974305923</v>
      </c>
      <c r="P28" s="75" t="str">
        <f>VLOOKUP(A28,'BASE REGISTRO MAYO'!$A$1:$T$884,16,FALSE)</f>
        <v xml:space="preserve">Correos electrónicos: eduardo.gut@gmail.com
                                        paula.quilodran@programasamigo.cl
</v>
      </c>
      <c r="Q28" s="75">
        <f>VLOOKUP(A28,'BASE REGISTRO MAYO'!$A$1:$T$884,17,FALSE)</f>
        <v>0</v>
      </c>
      <c r="R28" s="75" t="str">
        <f>VLOOKUP(A28,'BASE REGISTRO MAYO'!$A$1:$T$884,18,FALSE)</f>
        <v>93910: Organizaciones Religiosas.</v>
      </c>
      <c r="S28" s="75" t="str">
        <f>VLOOKUP(A28,'BASE REGISTRO MAYO'!$A$1:$T$884,19,FALSE)</f>
        <v xml:space="preserve">Certificado de antecedentes financieros, correspondientes al año 2019, aprobados por el Subdepartamento de Supervisión Financiera Nacional. </v>
      </c>
      <c r="T28" s="177">
        <f>VLOOKUP(A28,'BASE REGISTRO MAYO'!$A$1:$T$884,20,FALSE)</f>
        <v>37970</v>
      </c>
      <c r="U28" s="182">
        <v>1750</v>
      </c>
      <c r="V28" s="181">
        <v>42628661</v>
      </c>
      <c r="W28" s="181">
        <v>126156756</v>
      </c>
      <c r="X28" s="178">
        <v>44408</v>
      </c>
      <c r="Y28" s="87" t="s">
        <v>7151</v>
      </c>
      <c r="Z28" s="87" t="s">
        <v>7152</v>
      </c>
      <c r="AA28" s="182" t="s">
        <v>7171</v>
      </c>
    </row>
    <row r="29" spans="1:27" ht="15.75" customHeight="1" x14ac:dyDescent="0.2">
      <c r="A29" s="182">
        <v>1750</v>
      </c>
      <c r="B29" s="75" t="str">
        <f>VLOOKUP(A29,'BASE REGISTRO MAYO'!$A$1:$T$884,2,FALSE)</f>
        <v>Congregacion Religiosos Terciarios Capuchinos de Nuestra Senora de los Dolores</v>
      </c>
      <c r="C29" s="75">
        <f>VLOOKUP(A29,'BASE REGISTRO MAYO'!$A$1:$T$884,3,FALSE)</f>
        <v>817951724</v>
      </c>
      <c r="D29" s="75" t="str">
        <f>VLOOKUP(A29,'BASE REGISTRO MAYO'!$A$1:$T$884,4,FALSE)</f>
        <v>Organización Religiosa.</v>
      </c>
      <c r="E29" s="75" t="str">
        <f>VLOOKUP(A29,'BASE REGISTRO MAYO'!$A$1:$T$884,5,FALSE)</f>
        <v>Erigida de acuerdo al Derecho Canónico, según consta en Certificado Nº722/2003, emitido por doña Sara Rodríguez Silva, Notario Eclesiástico del Obispado de Valparaíso, con fecha 17 de noviembre del 2003.</v>
      </c>
      <c r="F29" s="75" t="str">
        <f>VLOOKUP(A29,'BASE REGISTRO MAYO'!$A$1:$T$884,6,FALSE)</f>
        <v>Indefinida.</v>
      </c>
      <c r="G29" s="75" t="str">
        <f>VLOOKUP(A29,'BASE REGISTRO MAYO'!$A$1:$T$884,7,FALSE)</f>
        <v>Actividades Religiosas.</v>
      </c>
      <c r="H29" s="75" t="str">
        <f>VLOOKUP(A29,'BASE REGISTRO MAYO'!$A$1:$T$884,8,FALSE)</f>
        <v>no tiene</v>
      </c>
      <c r="I29" s="75">
        <f>VLOOKUP(A29,'BASE REGISTRO MAYO'!$A$1:$T$884,9,FALSE)</f>
        <v>0</v>
      </c>
      <c r="J29" s="75">
        <f>VLOOKUP(A29,'BASE REGISTRO MAYO'!$A$1:$T$884,10,FALSE)</f>
        <v>0</v>
      </c>
      <c r="K29" s="75" t="str">
        <f>VLOOKUP(A29,'BASE REGISTRO MAYO'!$A$1:$T$884,11,FALSE)</f>
        <v>Fray Rubén Eduardo Gutiérrez Quiñones,</v>
      </c>
      <c r="L29" s="75" t="str">
        <f>VLOOKUP(A29,'BASE REGISTRO MAYO'!$A$1:$T$884,12,FALSE)</f>
        <v xml:space="preserve">Barros Arana N° 162, Oficina 101, Concepción, Región del Biobío. 
Teléfonos: 412767056
Celular: +56974305923
</v>
      </c>
      <c r="M29" s="75" t="str">
        <f>VLOOKUP(A29,'BASE REGISTRO MAYO'!$A$1:$T$884,13,FALSE)</f>
        <v>VIII</v>
      </c>
      <c r="N29" s="75" t="str">
        <f>VLOOKUP(A29,'BASE REGISTRO MAYO'!$A$1:$T$884,14,FALSE)</f>
        <v>Concepción</v>
      </c>
      <c r="O29" s="75" t="str">
        <f>VLOOKUP(A29,'BASE REGISTRO MAYO'!$A$1:$T$884,15,FALSE)</f>
        <v>Teléfonos: 412767056
Celular: +56974305923</v>
      </c>
      <c r="P29" s="75" t="str">
        <f>VLOOKUP(A29,'BASE REGISTRO MAYO'!$A$1:$T$884,16,FALSE)</f>
        <v xml:space="preserve">Correos electrónicos: eduardo.gut@gmail.com
                                        paula.quilodran@programasamigo.cl
</v>
      </c>
      <c r="Q29" s="75">
        <f>VLOOKUP(A29,'BASE REGISTRO MAYO'!$A$1:$T$884,17,FALSE)</f>
        <v>0</v>
      </c>
      <c r="R29" s="75" t="str">
        <f>VLOOKUP(A29,'BASE REGISTRO MAYO'!$A$1:$T$884,18,FALSE)</f>
        <v>93910: Organizaciones Religiosas.</v>
      </c>
      <c r="S29" s="75" t="str">
        <f>VLOOKUP(A29,'BASE REGISTRO MAYO'!$A$1:$T$884,19,FALSE)</f>
        <v xml:space="preserve">Certificado de antecedentes financieros, correspondientes al año 2019, aprobados por el Subdepartamento de Supervisión Financiera Nacional. </v>
      </c>
      <c r="T29" s="177">
        <f>VLOOKUP(A29,'BASE REGISTRO MAYO'!$A$1:$T$884,20,FALSE)</f>
        <v>37970</v>
      </c>
      <c r="U29" s="182">
        <v>1750</v>
      </c>
      <c r="V29" s="181">
        <v>25226016</v>
      </c>
      <c r="W29" s="181">
        <v>138377681</v>
      </c>
      <c r="X29" s="178">
        <v>44408</v>
      </c>
      <c r="Y29" s="87" t="s">
        <v>7151</v>
      </c>
      <c r="Z29" s="87" t="s">
        <v>7152</v>
      </c>
      <c r="AA29" s="182" t="s">
        <v>8190</v>
      </c>
    </row>
    <row r="30" spans="1:27" ht="15.75" customHeight="1" x14ac:dyDescent="0.2">
      <c r="A30" s="182">
        <v>1750</v>
      </c>
      <c r="B30" s="75" t="str">
        <f>VLOOKUP(A30,'BASE REGISTRO MAYO'!$A$1:$T$884,2,FALSE)</f>
        <v>Congregacion Religiosos Terciarios Capuchinos de Nuestra Senora de los Dolores</v>
      </c>
      <c r="C30" s="75">
        <f>VLOOKUP(A30,'BASE REGISTRO MAYO'!$A$1:$T$884,3,FALSE)</f>
        <v>817951724</v>
      </c>
      <c r="D30" s="75" t="str">
        <f>VLOOKUP(A30,'BASE REGISTRO MAYO'!$A$1:$T$884,4,FALSE)</f>
        <v>Organización Religiosa.</v>
      </c>
      <c r="E30" s="75" t="str">
        <f>VLOOKUP(A30,'BASE REGISTRO MAYO'!$A$1:$T$884,5,FALSE)</f>
        <v>Erigida de acuerdo al Derecho Canónico, según consta en Certificado Nº722/2003, emitido por doña Sara Rodríguez Silva, Notario Eclesiástico del Obispado de Valparaíso, con fecha 17 de noviembre del 2003.</v>
      </c>
      <c r="F30" s="75" t="str">
        <f>VLOOKUP(A30,'BASE REGISTRO MAYO'!$A$1:$T$884,6,FALSE)</f>
        <v>Indefinida.</v>
      </c>
      <c r="G30" s="75" t="str">
        <f>VLOOKUP(A30,'BASE REGISTRO MAYO'!$A$1:$T$884,7,FALSE)</f>
        <v>Actividades Religiosas.</v>
      </c>
      <c r="H30" s="75" t="str">
        <f>VLOOKUP(A30,'BASE REGISTRO MAYO'!$A$1:$T$884,8,FALSE)</f>
        <v>no tiene</v>
      </c>
      <c r="I30" s="75">
        <f>VLOOKUP(A30,'BASE REGISTRO MAYO'!$A$1:$T$884,9,FALSE)</f>
        <v>0</v>
      </c>
      <c r="J30" s="75">
        <f>VLOOKUP(A30,'BASE REGISTRO MAYO'!$A$1:$T$884,10,FALSE)</f>
        <v>0</v>
      </c>
      <c r="K30" s="75" t="str">
        <f>VLOOKUP(A30,'BASE REGISTRO MAYO'!$A$1:$T$884,11,FALSE)</f>
        <v>Fray Rubén Eduardo Gutiérrez Quiñones,</v>
      </c>
      <c r="L30" s="75" t="str">
        <f>VLOOKUP(A30,'BASE REGISTRO MAYO'!$A$1:$T$884,12,FALSE)</f>
        <v xml:space="preserve">Barros Arana N° 162, Oficina 101, Concepción, Región del Biobío. 
Teléfonos: 412767056
Celular: +56974305923
</v>
      </c>
      <c r="M30" s="75" t="str">
        <f>VLOOKUP(A30,'BASE REGISTRO MAYO'!$A$1:$T$884,13,FALSE)</f>
        <v>VIII</v>
      </c>
      <c r="N30" s="75" t="str">
        <f>VLOOKUP(A30,'BASE REGISTRO MAYO'!$A$1:$T$884,14,FALSE)</f>
        <v>Concepción</v>
      </c>
      <c r="O30" s="75" t="str">
        <f>VLOOKUP(A30,'BASE REGISTRO MAYO'!$A$1:$T$884,15,FALSE)</f>
        <v>Teléfonos: 412767056
Celular: +56974305923</v>
      </c>
      <c r="P30" s="75" t="str">
        <f>VLOOKUP(A30,'BASE REGISTRO MAYO'!$A$1:$T$884,16,FALSE)</f>
        <v xml:space="preserve">Correos electrónicos: eduardo.gut@gmail.com
                                        paula.quilodran@programasamigo.cl
</v>
      </c>
      <c r="Q30" s="75">
        <f>VLOOKUP(A30,'BASE REGISTRO MAYO'!$A$1:$T$884,17,FALSE)</f>
        <v>0</v>
      </c>
      <c r="R30" s="75" t="str">
        <f>VLOOKUP(A30,'BASE REGISTRO MAYO'!$A$1:$T$884,18,FALSE)</f>
        <v>93910: Organizaciones Religiosas.</v>
      </c>
      <c r="S30" s="75" t="str">
        <f>VLOOKUP(A30,'BASE REGISTRO MAYO'!$A$1:$T$884,19,FALSE)</f>
        <v xml:space="preserve">Certificado de antecedentes financieros, correspondientes al año 2019, aprobados por el Subdepartamento de Supervisión Financiera Nacional. </v>
      </c>
      <c r="T30" s="177">
        <f>VLOOKUP(A30,'BASE REGISTRO MAYO'!$A$1:$T$884,20,FALSE)</f>
        <v>37970</v>
      </c>
      <c r="U30" s="182">
        <v>1750</v>
      </c>
      <c r="V30" s="181">
        <v>3696846</v>
      </c>
      <c r="W30" s="181">
        <v>26374745</v>
      </c>
      <c r="X30" s="178">
        <v>44408</v>
      </c>
      <c r="Y30" s="87" t="s">
        <v>7151</v>
      </c>
      <c r="Z30" s="87" t="s">
        <v>7152</v>
      </c>
      <c r="AA30" s="182" t="s">
        <v>149</v>
      </c>
    </row>
    <row r="31" spans="1:27" ht="15.75" customHeight="1" x14ac:dyDescent="0.2">
      <c r="A31" s="182">
        <v>1750</v>
      </c>
      <c r="B31" s="75" t="str">
        <f>VLOOKUP(A31,'BASE REGISTRO MAYO'!$A$1:$T$884,2,FALSE)</f>
        <v>Congregacion Religiosos Terciarios Capuchinos de Nuestra Senora de los Dolores</v>
      </c>
      <c r="C31" s="75">
        <f>VLOOKUP(A31,'BASE REGISTRO MAYO'!$A$1:$T$884,3,FALSE)</f>
        <v>817951724</v>
      </c>
      <c r="D31" s="75" t="str">
        <f>VLOOKUP(A31,'BASE REGISTRO MAYO'!$A$1:$T$884,4,FALSE)</f>
        <v>Organización Religiosa.</v>
      </c>
      <c r="E31" s="75" t="str">
        <f>VLOOKUP(A31,'BASE REGISTRO MAYO'!$A$1:$T$884,5,FALSE)</f>
        <v>Erigida de acuerdo al Derecho Canónico, según consta en Certificado Nº722/2003, emitido por doña Sara Rodríguez Silva, Notario Eclesiástico del Obispado de Valparaíso, con fecha 17 de noviembre del 2003.</v>
      </c>
      <c r="F31" s="75" t="str">
        <f>VLOOKUP(A31,'BASE REGISTRO MAYO'!$A$1:$T$884,6,FALSE)</f>
        <v>Indefinida.</v>
      </c>
      <c r="G31" s="75" t="str">
        <f>VLOOKUP(A31,'BASE REGISTRO MAYO'!$A$1:$T$884,7,FALSE)</f>
        <v>Actividades Religiosas.</v>
      </c>
      <c r="H31" s="75" t="str">
        <f>VLOOKUP(A31,'BASE REGISTRO MAYO'!$A$1:$T$884,8,FALSE)</f>
        <v>no tiene</v>
      </c>
      <c r="I31" s="75">
        <f>VLOOKUP(A31,'BASE REGISTRO MAYO'!$A$1:$T$884,9,FALSE)</f>
        <v>0</v>
      </c>
      <c r="J31" s="75">
        <f>VLOOKUP(A31,'BASE REGISTRO MAYO'!$A$1:$T$884,10,FALSE)</f>
        <v>0</v>
      </c>
      <c r="K31" s="75" t="str">
        <f>VLOOKUP(A31,'BASE REGISTRO MAYO'!$A$1:$T$884,11,FALSE)</f>
        <v>Fray Rubén Eduardo Gutiérrez Quiñones,</v>
      </c>
      <c r="L31" s="75" t="str">
        <f>VLOOKUP(A31,'BASE REGISTRO MAYO'!$A$1:$T$884,12,FALSE)</f>
        <v xml:space="preserve">Barros Arana N° 162, Oficina 101, Concepción, Región del Biobío. 
Teléfonos: 412767056
Celular: +56974305923
</v>
      </c>
      <c r="M31" s="75" t="str">
        <f>VLOOKUP(A31,'BASE REGISTRO MAYO'!$A$1:$T$884,13,FALSE)</f>
        <v>VIII</v>
      </c>
      <c r="N31" s="75" t="str">
        <f>VLOOKUP(A31,'BASE REGISTRO MAYO'!$A$1:$T$884,14,FALSE)</f>
        <v>Concepción</v>
      </c>
      <c r="O31" s="75" t="str">
        <f>VLOOKUP(A31,'BASE REGISTRO MAYO'!$A$1:$T$884,15,FALSE)</f>
        <v>Teléfonos: 412767056
Celular: +56974305923</v>
      </c>
      <c r="P31" s="75" t="str">
        <f>VLOOKUP(A31,'BASE REGISTRO MAYO'!$A$1:$T$884,16,FALSE)</f>
        <v xml:space="preserve">Correos electrónicos: eduardo.gut@gmail.com
                                        paula.quilodran@programasamigo.cl
</v>
      </c>
      <c r="Q31" s="75">
        <f>VLOOKUP(A31,'BASE REGISTRO MAYO'!$A$1:$T$884,17,FALSE)</f>
        <v>0</v>
      </c>
      <c r="R31" s="75" t="str">
        <f>VLOOKUP(A31,'BASE REGISTRO MAYO'!$A$1:$T$884,18,FALSE)</f>
        <v>93910: Organizaciones Religiosas.</v>
      </c>
      <c r="S31" s="75" t="str">
        <f>VLOOKUP(A31,'BASE REGISTRO MAYO'!$A$1:$T$884,19,FALSE)</f>
        <v xml:space="preserve">Certificado de antecedentes financieros, correspondientes al año 2019, aprobados por el Subdepartamento de Supervisión Financiera Nacional. </v>
      </c>
      <c r="T31" s="177">
        <f>VLOOKUP(A31,'BASE REGISTRO MAYO'!$A$1:$T$884,20,FALSE)</f>
        <v>37970</v>
      </c>
      <c r="U31" s="182">
        <v>1750</v>
      </c>
      <c r="V31" s="181">
        <v>13656872</v>
      </c>
      <c r="W31" s="181">
        <v>113633222</v>
      </c>
      <c r="X31" s="178">
        <v>44408</v>
      </c>
      <c r="Y31" s="87" t="s">
        <v>7151</v>
      </c>
      <c r="Z31" s="87" t="s">
        <v>7152</v>
      </c>
      <c r="AA31" s="182" t="s">
        <v>7877</v>
      </c>
    </row>
    <row r="32" spans="1:27" ht="15.75" customHeight="1" x14ac:dyDescent="0.2">
      <c r="A32" s="182">
        <v>1750</v>
      </c>
      <c r="B32" s="75" t="str">
        <f>VLOOKUP(A32,'BASE REGISTRO MAYO'!$A$1:$T$884,2,FALSE)</f>
        <v>Congregacion Religiosos Terciarios Capuchinos de Nuestra Senora de los Dolores</v>
      </c>
      <c r="C32" s="75">
        <f>VLOOKUP(A32,'BASE REGISTRO MAYO'!$A$1:$T$884,3,FALSE)</f>
        <v>817951724</v>
      </c>
      <c r="D32" s="75" t="str">
        <f>VLOOKUP(A32,'BASE REGISTRO MAYO'!$A$1:$T$884,4,FALSE)</f>
        <v>Organización Religiosa.</v>
      </c>
      <c r="E32" s="75" t="str">
        <f>VLOOKUP(A32,'BASE REGISTRO MAYO'!$A$1:$T$884,5,FALSE)</f>
        <v>Erigida de acuerdo al Derecho Canónico, según consta en Certificado Nº722/2003, emitido por doña Sara Rodríguez Silva, Notario Eclesiástico del Obispado de Valparaíso, con fecha 17 de noviembre del 2003.</v>
      </c>
      <c r="F32" s="75" t="str">
        <f>VLOOKUP(A32,'BASE REGISTRO MAYO'!$A$1:$T$884,6,FALSE)</f>
        <v>Indefinida.</v>
      </c>
      <c r="G32" s="75" t="str">
        <f>VLOOKUP(A32,'BASE REGISTRO MAYO'!$A$1:$T$884,7,FALSE)</f>
        <v>Actividades Religiosas.</v>
      </c>
      <c r="H32" s="75" t="str">
        <f>VLOOKUP(A32,'BASE REGISTRO MAYO'!$A$1:$T$884,8,FALSE)</f>
        <v>no tiene</v>
      </c>
      <c r="I32" s="75">
        <f>VLOOKUP(A32,'BASE REGISTRO MAYO'!$A$1:$T$884,9,FALSE)</f>
        <v>0</v>
      </c>
      <c r="J32" s="75">
        <f>VLOOKUP(A32,'BASE REGISTRO MAYO'!$A$1:$T$884,10,FALSE)</f>
        <v>0</v>
      </c>
      <c r="K32" s="75" t="str">
        <f>VLOOKUP(A32,'BASE REGISTRO MAYO'!$A$1:$T$884,11,FALSE)</f>
        <v>Fray Rubén Eduardo Gutiérrez Quiñones,</v>
      </c>
      <c r="L32" s="75" t="str">
        <f>VLOOKUP(A32,'BASE REGISTRO MAYO'!$A$1:$T$884,12,FALSE)</f>
        <v xml:space="preserve">Barros Arana N° 162, Oficina 101, Concepción, Región del Biobío. 
Teléfonos: 412767056
Celular: +56974305923
</v>
      </c>
      <c r="M32" s="75" t="str">
        <f>VLOOKUP(A32,'BASE REGISTRO MAYO'!$A$1:$T$884,13,FALSE)</f>
        <v>VIII</v>
      </c>
      <c r="N32" s="75" t="str">
        <f>VLOOKUP(A32,'BASE REGISTRO MAYO'!$A$1:$T$884,14,FALSE)</f>
        <v>Concepción</v>
      </c>
      <c r="O32" s="75" t="str">
        <f>VLOOKUP(A32,'BASE REGISTRO MAYO'!$A$1:$T$884,15,FALSE)</f>
        <v>Teléfonos: 412767056
Celular: +56974305923</v>
      </c>
      <c r="P32" s="75" t="str">
        <f>VLOOKUP(A32,'BASE REGISTRO MAYO'!$A$1:$T$884,16,FALSE)</f>
        <v xml:space="preserve">Correos electrónicos: eduardo.gut@gmail.com
                                        paula.quilodran@programasamigo.cl
</v>
      </c>
      <c r="Q32" s="75">
        <f>VLOOKUP(A32,'BASE REGISTRO MAYO'!$A$1:$T$884,17,FALSE)</f>
        <v>0</v>
      </c>
      <c r="R32" s="75" t="str">
        <f>VLOOKUP(A32,'BASE REGISTRO MAYO'!$A$1:$T$884,18,FALSE)</f>
        <v>93910: Organizaciones Religiosas.</v>
      </c>
      <c r="S32" s="75" t="str">
        <f>VLOOKUP(A32,'BASE REGISTRO MAYO'!$A$1:$T$884,19,FALSE)</f>
        <v xml:space="preserve">Certificado de antecedentes financieros, correspondientes al año 2019, aprobados por el Subdepartamento de Supervisión Financiera Nacional. </v>
      </c>
      <c r="T32" s="177">
        <f>VLOOKUP(A32,'BASE REGISTRO MAYO'!$A$1:$T$884,20,FALSE)</f>
        <v>37970</v>
      </c>
      <c r="U32" s="182">
        <v>1750</v>
      </c>
      <c r="V32" s="181">
        <v>45387996</v>
      </c>
      <c r="W32" s="181">
        <v>162102875</v>
      </c>
      <c r="X32" s="178">
        <v>44408</v>
      </c>
      <c r="Y32" s="87" t="s">
        <v>7151</v>
      </c>
      <c r="Z32" s="87" t="s">
        <v>7152</v>
      </c>
      <c r="AA32" s="182" t="s">
        <v>7173</v>
      </c>
    </row>
    <row r="33" spans="1:27" ht="15.75" customHeight="1" x14ac:dyDescent="0.2">
      <c r="A33" s="182">
        <v>1750</v>
      </c>
      <c r="B33" s="75" t="str">
        <f>VLOOKUP(A33,'BASE REGISTRO MAYO'!$A$1:$T$884,2,FALSE)</f>
        <v>Congregacion Religiosos Terciarios Capuchinos de Nuestra Senora de los Dolores</v>
      </c>
      <c r="C33" s="75">
        <f>VLOOKUP(A33,'BASE REGISTRO MAYO'!$A$1:$T$884,3,FALSE)</f>
        <v>817951724</v>
      </c>
      <c r="D33" s="75" t="str">
        <f>VLOOKUP(A33,'BASE REGISTRO MAYO'!$A$1:$T$884,4,FALSE)</f>
        <v>Organización Religiosa.</v>
      </c>
      <c r="E33" s="75" t="str">
        <f>VLOOKUP(A33,'BASE REGISTRO MAYO'!$A$1:$T$884,5,FALSE)</f>
        <v>Erigida de acuerdo al Derecho Canónico, según consta en Certificado Nº722/2003, emitido por doña Sara Rodríguez Silva, Notario Eclesiástico del Obispado de Valparaíso, con fecha 17 de noviembre del 2003.</v>
      </c>
      <c r="F33" s="75" t="str">
        <f>VLOOKUP(A33,'BASE REGISTRO MAYO'!$A$1:$T$884,6,FALSE)</f>
        <v>Indefinida.</v>
      </c>
      <c r="G33" s="75" t="str">
        <f>VLOOKUP(A33,'BASE REGISTRO MAYO'!$A$1:$T$884,7,FALSE)</f>
        <v>Actividades Religiosas.</v>
      </c>
      <c r="H33" s="75" t="str">
        <f>VLOOKUP(A33,'BASE REGISTRO MAYO'!$A$1:$T$884,8,FALSE)</f>
        <v>no tiene</v>
      </c>
      <c r="I33" s="75">
        <f>VLOOKUP(A33,'BASE REGISTRO MAYO'!$A$1:$T$884,9,FALSE)</f>
        <v>0</v>
      </c>
      <c r="J33" s="75">
        <f>VLOOKUP(A33,'BASE REGISTRO MAYO'!$A$1:$T$884,10,FALSE)</f>
        <v>0</v>
      </c>
      <c r="K33" s="75" t="str">
        <f>VLOOKUP(A33,'BASE REGISTRO MAYO'!$A$1:$T$884,11,FALSE)</f>
        <v>Fray Rubén Eduardo Gutiérrez Quiñones,</v>
      </c>
      <c r="L33" s="75" t="str">
        <f>VLOOKUP(A33,'BASE REGISTRO MAYO'!$A$1:$T$884,12,FALSE)</f>
        <v xml:space="preserve">Barros Arana N° 162, Oficina 101, Concepción, Región del Biobío. 
Teléfonos: 412767056
Celular: +56974305923
</v>
      </c>
      <c r="M33" s="75" t="str">
        <f>VLOOKUP(A33,'BASE REGISTRO MAYO'!$A$1:$T$884,13,FALSE)</f>
        <v>VIII</v>
      </c>
      <c r="N33" s="75" t="str">
        <f>VLOOKUP(A33,'BASE REGISTRO MAYO'!$A$1:$T$884,14,FALSE)</f>
        <v>Concepción</v>
      </c>
      <c r="O33" s="75" t="str">
        <f>VLOOKUP(A33,'BASE REGISTRO MAYO'!$A$1:$T$884,15,FALSE)</f>
        <v>Teléfonos: 412767056
Celular: +56974305923</v>
      </c>
      <c r="P33" s="75" t="str">
        <f>VLOOKUP(A33,'BASE REGISTRO MAYO'!$A$1:$T$884,16,FALSE)</f>
        <v xml:space="preserve">Correos electrónicos: eduardo.gut@gmail.com
                                        paula.quilodran@programasamigo.cl
</v>
      </c>
      <c r="Q33" s="75">
        <f>VLOOKUP(A33,'BASE REGISTRO MAYO'!$A$1:$T$884,17,FALSE)</f>
        <v>0</v>
      </c>
      <c r="R33" s="75" t="str">
        <f>VLOOKUP(A33,'BASE REGISTRO MAYO'!$A$1:$T$884,18,FALSE)</f>
        <v>93910: Organizaciones Religiosas.</v>
      </c>
      <c r="S33" s="75" t="str">
        <f>VLOOKUP(A33,'BASE REGISTRO MAYO'!$A$1:$T$884,19,FALSE)</f>
        <v xml:space="preserve">Certificado de antecedentes financieros, correspondientes al año 2019, aprobados por el Subdepartamento de Supervisión Financiera Nacional. </v>
      </c>
      <c r="T33" s="177">
        <f>VLOOKUP(A33,'BASE REGISTRO MAYO'!$A$1:$T$884,20,FALSE)</f>
        <v>37970</v>
      </c>
      <c r="U33" s="182">
        <v>1750</v>
      </c>
      <c r="V33" s="181">
        <v>2873149</v>
      </c>
      <c r="W33" s="181">
        <v>19085919</v>
      </c>
      <c r="X33" s="178">
        <v>44408</v>
      </c>
      <c r="Y33" s="87" t="s">
        <v>7151</v>
      </c>
      <c r="Z33" s="87" t="s">
        <v>7152</v>
      </c>
      <c r="AA33" s="182" t="s">
        <v>173</v>
      </c>
    </row>
    <row r="34" spans="1:27" ht="15.75" customHeight="1" x14ac:dyDescent="0.2">
      <c r="A34" s="182">
        <v>1750</v>
      </c>
      <c r="B34" s="75" t="str">
        <f>VLOOKUP(A34,'BASE REGISTRO MAYO'!$A$1:$T$884,2,FALSE)</f>
        <v>Congregacion Religiosos Terciarios Capuchinos de Nuestra Senora de los Dolores</v>
      </c>
      <c r="C34" s="75">
        <f>VLOOKUP(A34,'BASE REGISTRO MAYO'!$A$1:$T$884,3,FALSE)</f>
        <v>817951724</v>
      </c>
      <c r="D34" s="75" t="str">
        <f>VLOOKUP(A34,'BASE REGISTRO MAYO'!$A$1:$T$884,4,FALSE)</f>
        <v>Organización Religiosa.</v>
      </c>
      <c r="E34" s="75" t="str">
        <f>VLOOKUP(A34,'BASE REGISTRO MAYO'!$A$1:$T$884,5,FALSE)</f>
        <v>Erigida de acuerdo al Derecho Canónico, según consta en Certificado Nº722/2003, emitido por doña Sara Rodríguez Silva, Notario Eclesiástico del Obispado de Valparaíso, con fecha 17 de noviembre del 2003.</v>
      </c>
      <c r="F34" s="75" t="str">
        <f>VLOOKUP(A34,'BASE REGISTRO MAYO'!$A$1:$T$884,6,FALSE)</f>
        <v>Indefinida.</v>
      </c>
      <c r="G34" s="75" t="str">
        <f>VLOOKUP(A34,'BASE REGISTRO MAYO'!$A$1:$T$884,7,FALSE)</f>
        <v>Actividades Religiosas.</v>
      </c>
      <c r="H34" s="75" t="str">
        <f>VLOOKUP(A34,'BASE REGISTRO MAYO'!$A$1:$T$884,8,FALSE)</f>
        <v>no tiene</v>
      </c>
      <c r="I34" s="75">
        <f>VLOOKUP(A34,'BASE REGISTRO MAYO'!$A$1:$T$884,9,FALSE)</f>
        <v>0</v>
      </c>
      <c r="J34" s="75">
        <f>VLOOKUP(A34,'BASE REGISTRO MAYO'!$A$1:$T$884,10,FALSE)</f>
        <v>0</v>
      </c>
      <c r="K34" s="75" t="str">
        <f>VLOOKUP(A34,'BASE REGISTRO MAYO'!$A$1:$T$884,11,FALSE)</f>
        <v>Fray Rubén Eduardo Gutiérrez Quiñones,</v>
      </c>
      <c r="L34" s="75" t="str">
        <f>VLOOKUP(A34,'BASE REGISTRO MAYO'!$A$1:$T$884,12,FALSE)</f>
        <v xml:space="preserve">Barros Arana N° 162, Oficina 101, Concepción, Región del Biobío. 
Teléfonos: 412767056
Celular: +56974305923
</v>
      </c>
      <c r="M34" s="75" t="str">
        <f>VLOOKUP(A34,'BASE REGISTRO MAYO'!$A$1:$T$884,13,FALSE)</f>
        <v>VIII</v>
      </c>
      <c r="N34" s="75" t="str">
        <f>VLOOKUP(A34,'BASE REGISTRO MAYO'!$A$1:$T$884,14,FALSE)</f>
        <v>Concepción</v>
      </c>
      <c r="O34" s="75" t="str">
        <f>VLOOKUP(A34,'BASE REGISTRO MAYO'!$A$1:$T$884,15,FALSE)</f>
        <v>Teléfonos: 412767056
Celular: +56974305923</v>
      </c>
      <c r="P34" s="75" t="str">
        <f>VLOOKUP(A34,'BASE REGISTRO MAYO'!$A$1:$T$884,16,FALSE)</f>
        <v xml:space="preserve">Correos electrónicos: eduardo.gut@gmail.com
                                        paula.quilodran@programasamigo.cl
</v>
      </c>
      <c r="Q34" s="75">
        <f>VLOOKUP(A34,'BASE REGISTRO MAYO'!$A$1:$T$884,17,FALSE)</f>
        <v>0</v>
      </c>
      <c r="R34" s="75" t="str">
        <f>VLOOKUP(A34,'BASE REGISTRO MAYO'!$A$1:$T$884,18,FALSE)</f>
        <v>93910: Organizaciones Religiosas.</v>
      </c>
      <c r="S34" s="75" t="str">
        <f>VLOOKUP(A34,'BASE REGISTRO MAYO'!$A$1:$T$884,19,FALSE)</f>
        <v xml:space="preserve">Certificado de antecedentes financieros, correspondientes al año 2019, aprobados por el Subdepartamento de Supervisión Financiera Nacional. </v>
      </c>
      <c r="T34" s="177">
        <f>VLOOKUP(A34,'BASE REGISTRO MAYO'!$A$1:$T$884,20,FALSE)</f>
        <v>37970</v>
      </c>
      <c r="U34" s="182">
        <v>1750</v>
      </c>
      <c r="V34" s="181">
        <v>30825120</v>
      </c>
      <c r="W34" s="181">
        <v>174547242</v>
      </c>
      <c r="X34" s="178">
        <v>44408</v>
      </c>
      <c r="Y34" s="87" t="s">
        <v>7151</v>
      </c>
      <c r="Z34" s="87" t="s">
        <v>7152</v>
      </c>
      <c r="AA34" s="182" t="s">
        <v>7174</v>
      </c>
    </row>
    <row r="35" spans="1:27" ht="15.75" customHeight="1" x14ac:dyDescent="0.2">
      <c r="A35" s="182">
        <v>1750</v>
      </c>
      <c r="B35" s="75" t="str">
        <f>VLOOKUP(A35,'BASE REGISTRO MAYO'!$A$1:$T$884,2,FALSE)</f>
        <v>Congregacion Religiosos Terciarios Capuchinos de Nuestra Senora de los Dolores</v>
      </c>
      <c r="C35" s="75">
        <f>VLOOKUP(A35,'BASE REGISTRO MAYO'!$A$1:$T$884,3,FALSE)</f>
        <v>817951724</v>
      </c>
      <c r="D35" s="75" t="str">
        <f>VLOOKUP(A35,'BASE REGISTRO MAYO'!$A$1:$T$884,4,FALSE)</f>
        <v>Organización Religiosa.</v>
      </c>
      <c r="E35" s="75" t="str">
        <f>VLOOKUP(A35,'BASE REGISTRO MAYO'!$A$1:$T$884,5,FALSE)</f>
        <v>Erigida de acuerdo al Derecho Canónico, según consta en Certificado Nº722/2003, emitido por doña Sara Rodríguez Silva, Notario Eclesiástico del Obispado de Valparaíso, con fecha 17 de noviembre del 2003.</v>
      </c>
      <c r="F35" s="75" t="str">
        <f>VLOOKUP(A35,'BASE REGISTRO MAYO'!$A$1:$T$884,6,FALSE)</f>
        <v>Indefinida.</v>
      </c>
      <c r="G35" s="75" t="str">
        <f>VLOOKUP(A35,'BASE REGISTRO MAYO'!$A$1:$T$884,7,FALSE)</f>
        <v>Actividades Religiosas.</v>
      </c>
      <c r="H35" s="75" t="str">
        <f>VLOOKUP(A35,'BASE REGISTRO MAYO'!$A$1:$T$884,8,FALSE)</f>
        <v>no tiene</v>
      </c>
      <c r="I35" s="75">
        <f>VLOOKUP(A35,'BASE REGISTRO MAYO'!$A$1:$T$884,9,FALSE)</f>
        <v>0</v>
      </c>
      <c r="J35" s="75">
        <f>VLOOKUP(A35,'BASE REGISTRO MAYO'!$A$1:$T$884,10,FALSE)</f>
        <v>0</v>
      </c>
      <c r="K35" s="75" t="str">
        <f>VLOOKUP(A35,'BASE REGISTRO MAYO'!$A$1:$T$884,11,FALSE)</f>
        <v>Fray Rubén Eduardo Gutiérrez Quiñones,</v>
      </c>
      <c r="L35" s="75" t="str">
        <f>VLOOKUP(A35,'BASE REGISTRO MAYO'!$A$1:$T$884,12,FALSE)</f>
        <v xml:space="preserve">Barros Arana N° 162, Oficina 101, Concepción, Región del Biobío. 
Teléfonos: 412767056
Celular: +56974305923
</v>
      </c>
      <c r="M35" s="75" t="str">
        <f>VLOOKUP(A35,'BASE REGISTRO MAYO'!$A$1:$T$884,13,FALSE)</f>
        <v>VIII</v>
      </c>
      <c r="N35" s="75" t="str">
        <f>VLOOKUP(A35,'BASE REGISTRO MAYO'!$A$1:$T$884,14,FALSE)</f>
        <v>Concepción</v>
      </c>
      <c r="O35" s="75" t="str">
        <f>VLOOKUP(A35,'BASE REGISTRO MAYO'!$A$1:$T$884,15,FALSE)</f>
        <v>Teléfonos: 412767056
Celular: +56974305923</v>
      </c>
      <c r="P35" s="75" t="str">
        <f>VLOOKUP(A35,'BASE REGISTRO MAYO'!$A$1:$T$884,16,FALSE)</f>
        <v xml:space="preserve">Correos electrónicos: eduardo.gut@gmail.com
                                        paula.quilodran@programasamigo.cl
</v>
      </c>
      <c r="Q35" s="75">
        <f>VLOOKUP(A35,'BASE REGISTRO MAYO'!$A$1:$T$884,17,FALSE)</f>
        <v>0</v>
      </c>
      <c r="R35" s="75" t="str">
        <f>VLOOKUP(A35,'BASE REGISTRO MAYO'!$A$1:$T$884,18,FALSE)</f>
        <v>93910: Organizaciones Religiosas.</v>
      </c>
      <c r="S35" s="75" t="str">
        <f>VLOOKUP(A35,'BASE REGISTRO MAYO'!$A$1:$T$884,19,FALSE)</f>
        <v xml:space="preserve">Certificado de antecedentes financieros, correspondientes al año 2019, aprobados por el Subdepartamento de Supervisión Financiera Nacional. </v>
      </c>
      <c r="T35" s="177">
        <f>VLOOKUP(A35,'BASE REGISTRO MAYO'!$A$1:$T$884,20,FALSE)</f>
        <v>37970</v>
      </c>
      <c r="U35" s="182">
        <v>1750</v>
      </c>
      <c r="V35" s="181">
        <v>7447650</v>
      </c>
      <c r="W35" s="181">
        <v>55609315</v>
      </c>
      <c r="X35" s="178">
        <v>44408</v>
      </c>
      <c r="Y35" s="87" t="s">
        <v>7151</v>
      </c>
      <c r="Z35" s="87" t="s">
        <v>7152</v>
      </c>
      <c r="AA35" s="182" t="s">
        <v>7175</v>
      </c>
    </row>
    <row r="36" spans="1:27" ht="15.75" customHeight="1" x14ac:dyDescent="0.2">
      <c r="A36" s="182">
        <v>1750</v>
      </c>
      <c r="B36" s="75" t="str">
        <f>VLOOKUP(A36,'BASE REGISTRO MAYO'!$A$1:$T$884,2,FALSE)</f>
        <v>Congregacion Religiosos Terciarios Capuchinos de Nuestra Senora de los Dolores</v>
      </c>
      <c r="C36" s="75">
        <f>VLOOKUP(A36,'BASE REGISTRO MAYO'!$A$1:$T$884,3,FALSE)</f>
        <v>817951724</v>
      </c>
      <c r="D36" s="75" t="str">
        <f>VLOOKUP(A36,'BASE REGISTRO MAYO'!$A$1:$T$884,4,FALSE)</f>
        <v>Organización Religiosa.</v>
      </c>
      <c r="E36" s="75" t="str">
        <f>VLOOKUP(A36,'BASE REGISTRO MAYO'!$A$1:$T$884,5,FALSE)</f>
        <v>Erigida de acuerdo al Derecho Canónico, según consta en Certificado Nº722/2003, emitido por doña Sara Rodríguez Silva, Notario Eclesiástico del Obispado de Valparaíso, con fecha 17 de noviembre del 2003.</v>
      </c>
      <c r="F36" s="75" t="str">
        <f>VLOOKUP(A36,'BASE REGISTRO MAYO'!$A$1:$T$884,6,FALSE)</f>
        <v>Indefinida.</v>
      </c>
      <c r="G36" s="75" t="str">
        <f>VLOOKUP(A36,'BASE REGISTRO MAYO'!$A$1:$T$884,7,FALSE)</f>
        <v>Actividades Religiosas.</v>
      </c>
      <c r="H36" s="75" t="str">
        <f>VLOOKUP(A36,'BASE REGISTRO MAYO'!$A$1:$T$884,8,FALSE)</f>
        <v>no tiene</v>
      </c>
      <c r="I36" s="75">
        <f>VLOOKUP(A36,'BASE REGISTRO MAYO'!$A$1:$T$884,9,FALSE)</f>
        <v>0</v>
      </c>
      <c r="J36" s="75">
        <f>VLOOKUP(A36,'BASE REGISTRO MAYO'!$A$1:$T$884,10,FALSE)</f>
        <v>0</v>
      </c>
      <c r="K36" s="75" t="str">
        <f>VLOOKUP(A36,'BASE REGISTRO MAYO'!$A$1:$T$884,11,FALSE)</f>
        <v>Fray Rubén Eduardo Gutiérrez Quiñones,</v>
      </c>
      <c r="L36" s="75" t="str">
        <f>VLOOKUP(A36,'BASE REGISTRO MAYO'!$A$1:$T$884,12,FALSE)</f>
        <v xml:space="preserve">Barros Arana N° 162, Oficina 101, Concepción, Región del Biobío. 
Teléfonos: 412767056
Celular: +56974305923
</v>
      </c>
      <c r="M36" s="75" t="str">
        <f>VLOOKUP(A36,'BASE REGISTRO MAYO'!$A$1:$T$884,13,FALSE)</f>
        <v>VIII</v>
      </c>
      <c r="N36" s="75" t="str">
        <f>VLOOKUP(A36,'BASE REGISTRO MAYO'!$A$1:$T$884,14,FALSE)</f>
        <v>Concepción</v>
      </c>
      <c r="O36" s="75" t="str">
        <f>VLOOKUP(A36,'BASE REGISTRO MAYO'!$A$1:$T$884,15,FALSE)</f>
        <v>Teléfonos: 412767056
Celular: +56974305923</v>
      </c>
      <c r="P36" s="75" t="str">
        <f>VLOOKUP(A36,'BASE REGISTRO MAYO'!$A$1:$T$884,16,FALSE)</f>
        <v xml:space="preserve">Correos electrónicos: eduardo.gut@gmail.com
                                        paula.quilodran@programasamigo.cl
</v>
      </c>
      <c r="Q36" s="75">
        <f>VLOOKUP(A36,'BASE REGISTRO MAYO'!$A$1:$T$884,17,FALSE)</f>
        <v>0</v>
      </c>
      <c r="R36" s="75" t="str">
        <f>VLOOKUP(A36,'BASE REGISTRO MAYO'!$A$1:$T$884,18,FALSE)</f>
        <v>93910: Organizaciones Religiosas.</v>
      </c>
      <c r="S36" s="75" t="str">
        <f>VLOOKUP(A36,'BASE REGISTRO MAYO'!$A$1:$T$884,19,FALSE)</f>
        <v xml:space="preserve">Certificado de antecedentes financieros, correspondientes al año 2019, aprobados por el Subdepartamento de Supervisión Financiera Nacional. </v>
      </c>
      <c r="T36" s="177">
        <f>VLOOKUP(A36,'BASE REGISTRO MAYO'!$A$1:$T$884,20,FALSE)</f>
        <v>37970</v>
      </c>
      <c r="U36" s="182">
        <v>1750</v>
      </c>
      <c r="V36" s="181">
        <v>28898550</v>
      </c>
      <c r="W36" s="181">
        <v>165015068</v>
      </c>
      <c r="X36" s="178">
        <v>44408</v>
      </c>
      <c r="Y36" s="87" t="s">
        <v>7151</v>
      </c>
      <c r="Z36" s="87" t="s">
        <v>7152</v>
      </c>
      <c r="AA36" s="182" t="s">
        <v>7157</v>
      </c>
    </row>
    <row r="37" spans="1:27" ht="15.75" customHeight="1" x14ac:dyDescent="0.2">
      <c r="A37" s="182">
        <v>1750</v>
      </c>
      <c r="B37" s="75" t="str">
        <f>VLOOKUP(A37,'BASE REGISTRO MAYO'!$A$1:$T$884,2,FALSE)</f>
        <v>Congregacion Religiosos Terciarios Capuchinos de Nuestra Senora de los Dolores</v>
      </c>
      <c r="C37" s="75">
        <f>VLOOKUP(A37,'BASE REGISTRO MAYO'!$A$1:$T$884,3,FALSE)</f>
        <v>817951724</v>
      </c>
      <c r="D37" s="75" t="str">
        <f>VLOOKUP(A37,'BASE REGISTRO MAYO'!$A$1:$T$884,4,FALSE)</f>
        <v>Organización Religiosa.</v>
      </c>
      <c r="E37" s="75" t="str">
        <f>VLOOKUP(A37,'BASE REGISTRO MAYO'!$A$1:$T$884,5,FALSE)</f>
        <v>Erigida de acuerdo al Derecho Canónico, según consta en Certificado Nº722/2003, emitido por doña Sara Rodríguez Silva, Notario Eclesiástico del Obispado de Valparaíso, con fecha 17 de noviembre del 2003.</v>
      </c>
      <c r="F37" s="75" t="str">
        <f>VLOOKUP(A37,'BASE REGISTRO MAYO'!$A$1:$T$884,6,FALSE)</f>
        <v>Indefinida.</v>
      </c>
      <c r="G37" s="75" t="str">
        <f>VLOOKUP(A37,'BASE REGISTRO MAYO'!$A$1:$T$884,7,FALSE)</f>
        <v>Actividades Religiosas.</v>
      </c>
      <c r="H37" s="75" t="str">
        <f>VLOOKUP(A37,'BASE REGISTRO MAYO'!$A$1:$T$884,8,FALSE)</f>
        <v>no tiene</v>
      </c>
      <c r="I37" s="75">
        <f>VLOOKUP(A37,'BASE REGISTRO MAYO'!$A$1:$T$884,9,FALSE)</f>
        <v>0</v>
      </c>
      <c r="J37" s="75">
        <f>VLOOKUP(A37,'BASE REGISTRO MAYO'!$A$1:$T$884,10,FALSE)</f>
        <v>0</v>
      </c>
      <c r="K37" s="75" t="str">
        <f>VLOOKUP(A37,'BASE REGISTRO MAYO'!$A$1:$T$884,11,FALSE)</f>
        <v>Fray Rubén Eduardo Gutiérrez Quiñones,</v>
      </c>
      <c r="L37" s="75" t="str">
        <f>VLOOKUP(A37,'BASE REGISTRO MAYO'!$A$1:$T$884,12,FALSE)</f>
        <v xml:space="preserve">Barros Arana N° 162, Oficina 101, Concepción, Región del Biobío. 
Teléfonos: 412767056
Celular: +56974305923
</v>
      </c>
      <c r="M37" s="75" t="str">
        <f>VLOOKUP(A37,'BASE REGISTRO MAYO'!$A$1:$T$884,13,FALSE)</f>
        <v>VIII</v>
      </c>
      <c r="N37" s="75" t="str">
        <f>VLOOKUP(A37,'BASE REGISTRO MAYO'!$A$1:$T$884,14,FALSE)</f>
        <v>Concepción</v>
      </c>
      <c r="O37" s="75" t="str">
        <f>VLOOKUP(A37,'BASE REGISTRO MAYO'!$A$1:$T$884,15,FALSE)</f>
        <v>Teléfonos: 412767056
Celular: +56974305923</v>
      </c>
      <c r="P37" s="75" t="str">
        <f>VLOOKUP(A37,'BASE REGISTRO MAYO'!$A$1:$T$884,16,FALSE)</f>
        <v xml:space="preserve">Correos electrónicos: eduardo.gut@gmail.com
                                        paula.quilodran@programasamigo.cl
</v>
      </c>
      <c r="Q37" s="75">
        <f>VLOOKUP(A37,'BASE REGISTRO MAYO'!$A$1:$T$884,17,FALSE)</f>
        <v>0</v>
      </c>
      <c r="R37" s="75" t="str">
        <f>VLOOKUP(A37,'BASE REGISTRO MAYO'!$A$1:$T$884,18,FALSE)</f>
        <v>93910: Organizaciones Religiosas.</v>
      </c>
      <c r="S37" s="75" t="str">
        <f>VLOOKUP(A37,'BASE REGISTRO MAYO'!$A$1:$T$884,19,FALSE)</f>
        <v xml:space="preserve">Certificado de antecedentes financieros, correspondientes al año 2019, aprobados por el Subdepartamento de Supervisión Financiera Nacional. </v>
      </c>
      <c r="T37" s="177">
        <f>VLOOKUP(A37,'BASE REGISTRO MAYO'!$A$1:$T$884,20,FALSE)</f>
        <v>37970</v>
      </c>
      <c r="U37" s="182">
        <v>1750</v>
      </c>
      <c r="V37" s="181">
        <v>25768945</v>
      </c>
      <c r="W37" s="181">
        <v>197780766</v>
      </c>
      <c r="X37" s="178">
        <v>44408</v>
      </c>
      <c r="Y37" s="87" t="s">
        <v>7151</v>
      </c>
      <c r="Z37" s="87" t="s">
        <v>7152</v>
      </c>
      <c r="AA37" s="182" t="s">
        <v>7176</v>
      </c>
    </row>
    <row r="38" spans="1:27" ht="15.75" customHeight="1" x14ac:dyDescent="0.2">
      <c r="A38" s="182">
        <v>1800</v>
      </c>
      <c r="B38" s="75" t="str">
        <f>VLOOKUP(A38,'BASE REGISTRO MAYO'!$A$1:$T$884,2,FALSE)</f>
        <v>Fundacion Ciudad del Nino</v>
      </c>
      <c r="C38" s="75">
        <f>VLOOKUP(A38,'BASE REGISTRO MAYO'!$A$1:$T$884,3,FALSE)</f>
        <v>700376001</v>
      </c>
      <c r="D38" s="75" t="str">
        <f>VLOOKUP(A38,'BASE REGISTRO MAYO'!$A$1:$T$884,4,FALSE)</f>
        <v>Fundación de Derecho Privado</v>
      </c>
      <c r="E38" s="75" t="str">
        <f>VLOOKUP(A38,'BASE REGISTRO MAYO'!$A$1:$T$884,5,FALSE)</f>
        <v>Otorgada por Decreto Supremo N° 629, de fecha 14 de febrero de 1938, del Ministerio de Justicia.</v>
      </c>
      <c r="F38" s="75" t="str">
        <f>VLOOKUP(A38,'BASE REGISTRO MAYO'!$A$1:$T$884,6,FALSE)</f>
        <v xml:space="preserve">Certificado de Vigencia de persona jurídica sin fines de lucro Folio N° 500345686181, emitido con fecha 14 de septiembre de 2020, del Servicio de Registro Civil e Identificación. </v>
      </c>
      <c r="G38" s="75" t="str">
        <f>VLOOKUP(A38,'BASE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8" s="75" t="str">
        <f>VLOOKUP(A38,'BASE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38" s="75" t="str">
        <f>VLOOKUP(A38,'BASE REGISTRO MAYO'!$A$1:$T$884,9,FALSE)</f>
        <v>: 3 años.</v>
      </c>
      <c r="J38" s="75" t="str">
        <f>VLOOKUP(A38,'BASE REGISTRO MAYO'!$A$1:$T$884,10,FALSE)</f>
        <v>07-01-2021 hasta el 07-01-2024.</v>
      </c>
      <c r="K38" s="75" t="str">
        <f>VLOOKUP(A38,'BASE REGISTRO MAYO'!$A$1:$T$884,11,FALSE)</f>
        <v xml:space="preserve">José Pedro Silva Prado, 
Edmundo Crespo Pisano,
</v>
      </c>
      <c r="L38" s="75" t="str">
        <f>VLOOKUP(A38,'BASE REGISTRO MAYO'!$A$1:$T$884,12,FALSE)</f>
        <v xml:space="preserve">Paseo Pdte. Errázuriz Echaurren N° 2631, 5° piso, comuna de Providencia, Santiago, Región Metropolitana.
</v>
      </c>
      <c r="M38" s="75" t="str">
        <f>VLOOKUP(A38,'BASE REGISTRO MAYO'!$A$1:$T$884,13,FALSE)</f>
        <v>XIII</v>
      </c>
      <c r="N38" s="75" t="str">
        <f>VLOOKUP(A38,'BASE REGISTRO MAYO'!$A$1:$T$884,14,FALSE)</f>
        <v>Providencia</v>
      </c>
      <c r="O38" s="75" t="str">
        <f>VLOOKUP(A38,'BASE REGISTRO MAYO'!$A$1:$T$884,15,FALSE)</f>
        <v>228737900 - 228737980</v>
      </c>
      <c r="P38" s="75" t="str">
        <f>VLOOKUP(A38,'BASE REGISTRO MAYO'!$A$1:$T$884,16,FALSE)</f>
        <v>http://www.ciudaddelnino.cl</v>
      </c>
      <c r="Q38" s="75">
        <f>VLOOKUP(A38,'BASE REGISTRO MAYO'!$A$1:$T$884,17,FALSE)</f>
        <v>0</v>
      </c>
      <c r="R38" s="75" t="str">
        <f>VLOOKUP(A38,'BASE REGISTRO MAYO'!$A$1:$T$884,18,FALSE)</f>
        <v>93401: Instituciones de Asistencia Social</v>
      </c>
      <c r="S38" s="75" t="str">
        <f>VLOOKUP(A38,'BASE REGISTRO MAYO'!$A$1:$T$884,19,FALSE)</f>
        <v xml:space="preserve">Se acompaña certificado de antecedentes financieros, correspondientes al año 2019,  aprobados por el Subdepartamento de Supervisión Financiera Nacional.  </v>
      </c>
      <c r="T38" s="177">
        <f>VLOOKUP(A38,'BASE REGISTRO MAYO'!$A$1:$T$884,20,FALSE)</f>
        <v>37970</v>
      </c>
      <c r="U38" s="182">
        <v>1800</v>
      </c>
      <c r="V38" s="181">
        <v>36324821</v>
      </c>
      <c r="W38" s="181">
        <v>134529820</v>
      </c>
      <c r="X38" s="178">
        <v>44408</v>
      </c>
      <c r="Y38" s="87" t="s">
        <v>7151</v>
      </c>
      <c r="Z38" s="87" t="s">
        <v>7152</v>
      </c>
      <c r="AA38" s="182" t="s">
        <v>7177</v>
      </c>
    </row>
    <row r="39" spans="1:27" ht="15.75" customHeight="1" x14ac:dyDescent="0.2">
      <c r="A39" s="182">
        <v>1800</v>
      </c>
      <c r="B39" s="75" t="str">
        <f>VLOOKUP(A39,'BASE REGISTRO MAYO'!$A$1:$T$884,2,FALSE)</f>
        <v>Fundacion Ciudad del Nino</v>
      </c>
      <c r="C39" s="75">
        <f>VLOOKUP(A39,'BASE REGISTRO MAYO'!$A$1:$T$884,3,FALSE)</f>
        <v>700376001</v>
      </c>
      <c r="D39" s="75" t="str">
        <f>VLOOKUP(A39,'BASE REGISTRO MAYO'!$A$1:$T$884,4,FALSE)</f>
        <v>Fundación de Derecho Privado</v>
      </c>
      <c r="E39" s="75" t="str">
        <f>VLOOKUP(A39,'BASE REGISTRO MAYO'!$A$1:$T$884,5,FALSE)</f>
        <v>Otorgada por Decreto Supremo N° 629, de fecha 14 de febrero de 1938, del Ministerio de Justicia.</v>
      </c>
      <c r="F39" s="75" t="str">
        <f>VLOOKUP(A39,'BASE REGISTRO MAYO'!$A$1:$T$884,6,FALSE)</f>
        <v xml:space="preserve">Certificado de Vigencia de persona jurídica sin fines de lucro Folio N° 500345686181, emitido con fecha 14 de septiembre de 2020, del Servicio de Registro Civil e Identificación. </v>
      </c>
      <c r="G39" s="75" t="str">
        <f>VLOOKUP(A39,'BASE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75" t="str">
        <f>VLOOKUP(A39,'BASE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39" s="75" t="str">
        <f>VLOOKUP(A39,'BASE REGISTRO MAYO'!$A$1:$T$884,9,FALSE)</f>
        <v>: 3 años.</v>
      </c>
      <c r="J39" s="75" t="str">
        <f>VLOOKUP(A39,'BASE REGISTRO MAYO'!$A$1:$T$884,10,FALSE)</f>
        <v>07-01-2021 hasta el 07-01-2024.</v>
      </c>
      <c r="K39" s="75" t="str">
        <f>VLOOKUP(A39,'BASE REGISTRO MAYO'!$A$1:$T$884,11,FALSE)</f>
        <v xml:space="preserve">José Pedro Silva Prado, 
Edmundo Crespo Pisano,
</v>
      </c>
      <c r="L39" s="75" t="str">
        <f>VLOOKUP(A39,'BASE REGISTRO MAYO'!$A$1:$T$884,12,FALSE)</f>
        <v xml:space="preserve">Paseo Pdte. Errázuriz Echaurren N° 2631, 5° piso, comuna de Providencia, Santiago, Región Metropolitana.
</v>
      </c>
      <c r="M39" s="75" t="str">
        <f>VLOOKUP(A39,'BASE REGISTRO MAYO'!$A$1:$T$884,13,FALSE)</f>
        <v>XIII</v>
      </c>
      <c r="N39" s="75" t="str">
        <f>VLOOKUP(A39,'BASE REGISTRO MAYO'!$A$1:$T$884,14,FALSE)</f>
        <v>Providencia</v>
      </c>
      <c r="O39" s="75" t="str">
        <f>VLOOKUP(A39,'BASE REGISTRO MAYO'!$A$1:$T$884,15,FALSE)</f>
        <v>228737900 - 228737980</v>
      </c>
      <c r="P39" s="75" t="str">
        <f>VLOOKUP(A39,'BASE REGISTRO MAYO'!$A$1:$T$884,16,FALSE)</f>
        <v>http://www.ciudaddelnino.cl</v>
      </c>
      <c r="Q39" s="75">
        <f>VLOOKUP(A39,'BASE REGISTRO MAYO'!$A$1:$T$884,17,FALSE)</f>
        <v>0</v>
      </c>
      <c r="R39" s="75" t="str">
        <f>VLOOKUP(A39,'BASE REGISTRO MAYO'!$A$1:$T$884,18,FALSE)</f>
        <v>93401: Instituciones de Asistencia Social</v>
      </c>
      <c r="S39" s="75" t="str">
        <f>VLOOKUP(A39,'BASE REGISTRO MAYO'!$A$1:$T$884,19,FALSE)</f>
        <v xml:space="preserve">Se acompaña certificado de antecedentes financieros, correspondientes al año 2019,  aprobados por el Subdepartamento de Supervisión Financiera Nacional.  </v>
      </c>
      <c r="T39" s="177">
        <f>VLOOKUP(A39,'BASE REGISTRO MAYO'!$A$1:$T$884,20,FALSE)</f>
        <v>37970</v>
      </c>
      <c r="U39" s="182">
        <v>1800</v>
      </c>
      <c r="V39" s="181">
        <v>69667590</v>
      </c>
      <c r="W39" s="181">
        <v>482697817</v>
      </c>
      <c r="X39" s="178">
        <v>44408</v>
      </c>
      <c r="Y39" s="87" t="s">
        <v>7151</v>
      </c>
      <c r="Z39" s="87" t="s">
        <v>7152</v>
      </c>
      <c r="AA39" s="182" t="s">
        <v>213</v>
      </c>
    </row>
    <row r="40" spans="1:27" ht="15.75" customHeight="1" x14ac:dyDescent="0.2">
      <c r="A40" s="182">
        <v>1800</v>
      </c>
      <c r="B40" s="75" t="str">
        <f>VLOOKUP(A40,'BASE REGISTRO MAYO'!$A$1:$T$884,2,FALSE)</f>
        <v>Fundacion Ciudad del Nino</v>
      </c>
      <c r="C40" s="75">
        <f>VLOOKUP(A40,'BASE REGISTRO MAYO'!$A$1:$T$884,3,FALSE)</f>
        <v>700376001</v>
      </c>
      <c r="D40" s="75" t="str">
        <f>VLOOKUP(A40,'BASE REGISTRO MAYO'!$A$1:$T$884,4,FALSE)</f>
        <v>Fundación de Derecho Privado</v>
      </c>
      <c r="E40" s="75" t="str">
        <f>VLOOKUP(A40,'BASE REGISTRO MAYO'!$A$1:$T$884,5,FALSE)</f>
        <v>Otorgada por Decreto Supremo N° 629, de fecha 14 de febrero de 1938, del Ministerio de Justicia.</v>
      </c>
      <c r="F40" s="75" t="str">
        <f>VLOOKUP(A40,'BASE REGISTRO MAYO'!$A$1:$T$884,6,FALSE)</f>
        <v xml:space="preserve">Certificado de Vigencia de persona jurídica sin fines de lucro Folio N° 500345686181, emitido con fecha 14 de septiembre de 2020, del Servicio de Registro Civil e Identificación. </v>
      </c>
      <c r="G40" s="75" t="str">
        <f>VLOOKUP(A40,'BASE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75" t="str">
        <f>VLOOKUP(A40,'BASE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0" s="75" t="str">
        <f>VLOOKUP(A40,'BASE REGISTRO MAYO'!$A$1:$T$884,9,FALSE)</f>
        <v>: 3 años.</v>
      </c>
      <c r="J40" s="75" t="str">
        <f>VLOOKUP(A40,'BASE REGISTRO MAYO'!$A$1:$T$884,10,FALSE)</f>
        <v>07-01-2021 hasta el 07-01-2024.</v>
      </c>
      <c r="K40" s="75" t="str">
        <f>VLOOKUP(A40,'BASE REGISTRO MAYO'!$A$1:$T$884,11,FALSE)</f>
        <v xml:space="preserve">José Pedro Silva Prado, 
Edmundo Crespo Pisano,
</v>
      </c>
      <c r="L40" s="75" t="str">
        <f>VLOOKUP(A40,'BASE REGISTRO MAYO'!$A$1:$T$884,12,FALSE)</f>
        <v xml:space="preserve">Paseo Pdte. Errázuriz Echaurren N° 2631, 5° piso, comuna de Providencia, Santiago, Región Metropolitana.
</v>
      </c>
      <c r="M40" s="75" t="str">
        <f>VLOOKUP(A40,'BASE REGISTRO MAYO'!$A$1:$T$884,13,FALSE)</f>
        <v>XIII</v>
      </c>
      <c r="N40" s="75" t="str">
        <f>VLOOKUP(A40,'BASE REGISTRO MAYO'!$A$1:$T$884,14,FALSE)</f>
        <v>Providencia</v>
      </c>
      <c r="O40" s="75" t="str">
        <f>VLOOKUP(A40,'BASE REGISTRO MAYO'!$A$1:$T$884,15,FALSE)</f>
        <v>228737900 - 228737980</v>
      </c>
      <c r="P40" s="75" t="str">
        <f>VLOOKUP(A40,'BASE REGISTRO MAYO'!$A$1:$T$884,16,FALSE)</f>
        <v>http://www.ciudaddelnino.cl</v>
      </c>
      <c r="Q40" s="75">
        <f>VLOOKUP(A40,'BASE REGISTRO MAYO'!$A$1:$T$884,17,FALSE)</f>
        <v>0</v>
      </c>
      <c r="R40" s="75" t="str">
        <f>VLOOKUP(A40,'BASE REGISTRO MAYO'!$A$1:$T$884,18,FALSE)</f>
        <v>93401: Instituciones de Asistencia Social</v>
      </c>
      <c r="S40" s="75" t="str">
        <f>VLOOKUP(A40,'BASE REGISTRO MAYO'!$A$1:$T$884,19,FALSE)</f>
        <v xml:space="preserve">Se acompaña certificado de antecedentes financieros, correspondientes al año 2019,  aprobados por el Subdepartamento de Supervisión Financiera Nacional.  </v>
      </c>
      <c r="T40" s="177">
        <f>VLOOKUP(A40,'BASE REGISTRO MAYO'!$A$1:$T$884,20,FALSE)</f>
        <v>37970</v>
      </c>
      <c r="U40" s="182">
        <v>1800</v>
      </c>
      <c r="V40" s="181">
        <v>49869664</v>
      </c>
      <c r="W40" s="181">
        <v>210955532</v>
      </c>
      <c r="X40" s="178">
        <v>44408</v>
      </c>
      <c r="Y40" s="87" t="s">
        <v>7151</v>
      </c>
      <c r="Z40" s="87" t="s">
        <v>7152</v>
      </c>
      <c r="AA40" s="182" t="s">
        <v>7155</v>
      </c>
    </row>
    <row r="41" spans="1:27" ht="15.75" customHeight="1" x14ac:dyDescent="0.2">
      <c r="A41" s="182">
        <v>1800</v>
      </c>
      <c r="B41" s="75" t="str">
        <f>VLOOKUP(A41,'BASE REGISTRO MAYO'!$A$1:$T$884,2,FALSE)</f>
        <v>Fundacion Ciudad del Nino</v>
      </c>
      <c r="C41" s="75">
        <f>VLOOKUP(A41,'BASE REGISTRO MAYO'!$A$1:$T$884,3,FALSE)</f>
        <v>700376001</v>
      </c>
      <c r="D41" s="75" t="str">
        <f>VLOOKUP(A41,'BASE REGISTRO MAYO'!$A$1:$T$884,4,FALSE)</f>
        <v>Fundación de Derecho Privado</v>
      </c>
      <c r="E41" s="75" t="str">
        <f>VLOOKUP(A41,'BASE REGISTRO MAYO'!$A$1:$T$884,5,FALSE)</f>
        <v>Otorgada por Decreto Supremo N° 629, de fecha 14 de febrero de 1938, del Ministerio de Justicia.</v>
      </c>
      <c r="F41" s="75" t="str">
        <f>VLOOKUP(A41,'BASE REGISTRO MAYO'!$A$1:$T$884,6,FALSE)</f>
        <v xml:space="preserve">Certificado de Vigencia de persona jurídica sin fines de lucro Folio N° 500345686181, emitido con fecha 14 de septiembre de 2020, del Servicio de Registro Civil e Identificación. </v>
      </c>
      <c r="G41" s="75" t="str">
        <f>VLOOKUP(A41,'BASE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75" t="str">
        <f>VLOOKUP(A41,'BASE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1" s="75" t="str">
        <f>VLOOKUP(A41,'BASE REGISTRO MAYO'!$A$1:$T$884,9,FALSE)</f>
        <v>: 3 años.</v>
      </c>
      <c r="J41" s="75" t="str">
        <f>VLOOKUP(A41,'BASE REGISTRO MAYO'!$A$1:$T$884,10,FALSE)</f>
        <v>07-01-2021 hasta el 07-01-2024.</v>
      </c>
      <c r="K41" s="75" t="str">
        <f>VLOOKUP(A41,'BASE REGISTRO MAYO'!$A$1:$T$884,11,FALSE)</f>
        <v xml:space="preserve">José Pedro Silva Prado, 
Edmundo Crespo Pisano,
</v>
      </c>
      <c r="L41" s="75" t="str">
        <f>VLOOKUP(A41,'BASE REGISTRO MAYO'!$A$1:$T$884,12,FALSE)</f>
        <v xml:space="preserve">Paseo Pdte. Errázuriz Echaurren N° 2631, 5° piso, comuna de Providencia, Santiago, Región Metropolitana.
</v>
      </c>
      <c r="M41" s="75" t="str">
        <f>VLOOKUP(A41,'BASE REGISTRO MAYO'!$A$1:$T$884,13,FALSE)</f>
        <v>XIII</v>
      </c>
      <c r="N41" s="75" t="str">
        <f>VLOOKUP(A41,'BASE REGISTRO MAYO'!$A$1:$T$884,14,FALSE)</f>
        <v>Providencia</v>
      </c>
      <c r="O41" s="75" t="str">
        <f>VLOOKUP(A41,'BASE REGISTRO MAYO'!$A$1:$T$884,15,FALSE)</f>
        <v>228737900 - 228737980</v>
      </c>
      <c r="P41" s="75" t="str">
        <f>VLOOKUP(A41,'BASE REGISTRO MAYO'!$A$1:$T$884,16,FALSE)</f>
        <v>http://www.ciudaddelnino.cl</v>
      </c>
      <c r="Q41" s="75">
        <f>VLOOKUP(A41,'BASE REGISTRO MAYO'!$A$1:$T$884,17,FALSE)</f>
        <v>0</v>
      </c>
      <c r="R41" s="75" t="str">
        <f>VLOOKUP(A41,'BASE REGISTRO MAYO'!$A$1:$T$884,18,FALSE)</f>
        <v>93401: Instituciones de Asistencia Social</v>
      </c>
      <c r="S41" s="75" t="str">
        <f>VLOOKUP(A41,'BASE REGISTRO MAYO'!$A$1:$T$884,19,FALSE)</f>
        <v xml:space="preserve">Se acompaña certificado de antecedentes financieros, correspondientes al año 2019,  aprobados por el Subdepartamento de Supervisión Financiera Nacional.  </v>
      </c>
      <c r="T41" s="177">
        <f>VLOOKUP(A41,'BASE REGISTRO MAYO'!$A$1:$T$884,20,FALSE)</f>
        <v>37970</v>
      </c>
      <c r="U41" s="182">
        <v>1800</v>
      </c>
      <c r="V41" s="181">
        <v>70190862</v>
      </c>
      <c r="W41" s="181">
        <v>416896275</v>
      </c>
      <c r="X41" s="178">
        <v>44408</v>
      </c>
      <c r="Y41" s="87" t="s">
        <v>7151</v>
      </c>
      <c r="Z41" s="87" t="s">
        <v>7152</v>
      </c>
      <c r="AA41" s="182" t="s">
        <v>7178</v>
      </c>
    </row>
    <row r="42" spans="1:27" ht="15.75" customHeight="1" x14ac:dyDescent="0.2">
      <c r="A42" s="182">
        <v>1800</v>
      </c>
      <c r="B42" s="75" t="str">
        <f>VLOOKUP(A42,'BASE REGISTRO MAYO'!$A$1:$T$884,2,FALSE)</f>
        <v>Fundacion Ciudad del Nino</v>
      </c>
      <c r="C42" s="75">
        <f>VLOOKUP(A42,'BASE REGISTRO MAYO'!$A$1:$T$884,3,FALSE)</f>
        <v>700376001</v>
      </c>
      <c r="D42" s="75" t="str">
        <f>VLOOKUP(A42,'BASE REGISTRO MAYO'!$A$1:$T$884,4,FALSE)</f>
        <v>Fundación de Derecho Privado</v>
      </c>
      <c r="E42" s="75" t="str">
        <f>VLOOKUP(A42,'BASE REGISTRO MAYO'!$A$1:$T$884,5,FALSE)</f>
        <v>Otorgada por Decreto Supremo N° 629, de fecha 14 de febrero de 1938, del Ministerio de Justicia.</v>
      </c>
      <c r="F42" s="75" t="str">
        <f>VLOOKUP(A42,'BASE REGISTRO MAYO'!$A$1:$T$884,6,FALSE)</f>
        <v xml:space="preserve">Certificado de Vigencia de persona jurídica sin fines de lucro Folio N° 500345686181, emitido con fecha 14 de septiembre de 2020, del Servicio de Registro Civil e Identificación. </v>
      </c>
      <c r="G42" s="75" t="str">
        <f>VLOOKUP(A42,'BASE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75" t="str">
        <f>VLOOKUP(A42,'BASE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2" s="75" t="str">
        <f>VLOOKUP(A42,'BASE REGISTRO MAYO'!$A$1:$T$884,9,FALSE)</f>
        <v>: 3 años.</v>
      </c>
      <c r="J42" s="75" t="str">
        <f>VLOOKUP(A42,'BASE REGISTRO MAYO'!$A$1:$T$884,10,FALSE)</f>
        <v>07-01-2021 hasta el 07-01-2024.</v>
      </c>
      <c r="K42" s="75" t="str">
        <f>VLOOKUP(A42,'BASE REGISTRO MAYO'!$A$1:$T$884,11,FALSE)</f>
        <v xml:space="preserve">José Pedro Silva Prado, 
Edmundo Crespo Pisano,
</v>
      </c>
      <c r="L42" s="75" t="str">
        <f>VLOOKUP(A42,'BASE REGISTRO MAYO'!$A$1:$T$884,12,FALSE)</f>
        <v xml:space="preserve">Paseo Pdte. Errázuriz Echaurren N° 2631, 5° piso, comuna de Providencia, Santiago, Región Metropolitana.
</v>
      </c>
      <c r="M42" s="75" t="str">
        <f>VLOOKUP(A42,'BASE REGISTRO MAYO'!$A$1:$T$884,13,FALSE)</f>
        <v>XIII</v>
      </c>
      <c r="N42" s="75" t="str">
        <f>VLOOKUP(A42,'BASE REGISTRO MAYO'!$A$1:$T$884,14,FALSE)</f>
        <v>Providencia</v>
      </c>
      <c r="O42" s="75" t="str">
        <f>VLOOKUP(A42,'BASE REGISTRO MAYO'!$A$1:$T$884,15,FALSE)</f>
        <v>228737900 - 228737980</v>
      </c>
      <c r="P42" s="75" t="str">
        <f>VLOOKUP(A42,'BASE REGISTRO MAYO'!$A$1:$T$884,16,FALSE)</f>
        <v>http://www.ciudaddelnino.cl</v>
      </c>
      <c r="Q42" s="75">
        <f>VLOOKUP(A42,'BASE REGISTRO MAYO'!$A$1:$T$884,17,FALSE)</f>
        <v>0</v>
      </c>
      <c r="R42" s="75" t="str">
        <f>VLOOKUP(A42,'BASE REGISTRO MAYO'!$A$1:$T$884,18,FALSE)</f>
        <v>93401: Instituciones de Asistencia Social</v>
      </c>
      <c r="S42" s="75" t="str">
        <f>VLOOKUP(A42,'BASE REGISTRO MAYO'!$A$1:$T$884,19,FALSE)</f>
        <v xml:space="preserve">Se acompaña certificado de antecedentes financieros, correspondientes al año 2019,  aprobados por el Subdepartamento de Supervisión Financiera Nacional.  </v>
      </c>
      <c r="T42" s="177">
        <f>VLOOKUP(A42,'BASE REGISTRO MAYO'!$A$1:$T$884,20,FALSE)</f>
        <v>37970</v>
      </c>
      <c r="U42" s="182">
        <v>1800</v>
      </c>
      <c r="V42" s="181">
        <v>2010563</v>
      </c>
      <c r="W42" s="181">
        <v>348571080</v>
      </c>
      <c r="X42" s="178">
        <v>44408</v>
      </c>
      <c r="Y42" s="87" t="s">
        <v>7151</v>
      </c>
      <c r="Z42" s="87" t="s">
        <v>7152</v>
      </c>
      <c r="AA42" s="182" t="s">
        <v>7179</v>
      </c>
    </row>
    <row r="43" spans="1:27" ht="15.75" customHeight="1" x14ac:dyDescent="0.2">
      <c r="A43" s="182">
        <v>1800</v>
      </c>
      <c r="B43" s="75" t="str">
        <f>VLOOKUP(A43,'BASE REGISTRO MAYO'!$A$1:$T$884,2,FALSE)</f>
        <v>Fundacion Ciudad del Nino</v>
      </c>
      <c r="C43" s="75">
        <f>VLOOKUP(A43,'BASE REGISTRO MAYO'!$A$1:$T$884,3,FALSE)</f>
        <v>700376001</v>
      </c>
      <c r="D43" s="75" t="str">
        <f>VLOOKUP(A43,'BASE REGISTRO MAYO'!$A$1:$T$884,4,FALSE)</f>
        <v>Fundación de Derecho Privado</v>
      </c>
      <c r="E43" s="75" t="str">
        <f>VLOOKUP(A43,'BASE REGISTRO MAYO'!$A$1:$T$884,5,FALSE)</f>
        <v>Otorgada por Decreto Supremo N° 629, de fecha 14 de febrero de 1938, del Ministerio de Justicia.</v>
      </c>
      <c r="F43" s="75" t="str">
        <f>VLOOKUP(A43,'BASE REGISTRO MAYO'!$A$1:$T$884,6,FALSE)</f>
        <v xml:space="preserve">Certificado de Vigencia de persona jurídica sin fines de lucro Folio N° 500345686181, emitido con fecha 14 de septiembre de 2020, del Servicio de Registro Civil e Identificación. </v>
      </c>
      <c r="G43" s="75" t="str">
        <f>VLOOKUP(A43,'BASE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75" t="str">
        <f>VLOOKUP(A43,'BASE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3" s="75" t="str">
        <f>VLOOKUP(A43,'BASE REGISTRO MAYO'!$A$1:$T$884,9,FALSE)</f>
        <v>: 3 años.</v>
      </c>
      <c r="J43" s="75" t="str">
        <f>VLOOKUP(A43,'BASE REGISTRO MAYO'!$A$1:$T$884,10,FALSE)</f>
        <v>07-01-2021 hasta el 07-01-2024.</v>
      </c>
      <c r="K43" s="75" t="str">
        <f>VLOOKUP(A43,'BASE REGISTRO MAYO'!$A$1:$T$884,11,FALSE)</f>
        <v xml:space="preserve">José Pedro Silva Prado, 
Edmundo Crespo Pisano,
</v>
      </c>
      <c r="L43" s="75" t="str">
        <f>VLOOKUP(A43,'BASE REGISTRO MAYO'!$A$1:$T$884,12,FALSE)</f>
        <v xml:space="preserve">Paseo Pdte. Errázuriz Echaurren N° 2631, 5° piso, comuna de Providencia, Santiago, Región Metropolitana.
</v>
      </c>
      <c r="M43" s="75" t="str">
        <f>VLOOKUP(A43,'BASE REGISTRO MAYO'!$A$1:$T$884,13,FALSE)</f>
        <v>XIII</v>
      </c>
      <c r="N43" s="75" t="str">
        <f>VLOOKUP(A43,'BASE REGISTRO MAYO'!$A$1:$T$884,14,FALSE)</f>
        <v>Providencia</v>
      </c>
      <c r="O43" s="75" t="str">
        <f>VLOOKUP(A43,'BASE REGISTRO MAYO'!$A$1:$T$884,15,FALSE)</f>
        <v>228737900 - 228737980</v>
      </c>
      <c r="P43" s="75" t="str">
        <f>VLOOKUP(A43,'BASE REGISTRO MAYO'!$A$1:$T$884,16,FALSE)</f>
        <v>http://www.ciudaddelnino.cl</v>
      </c>
      <c r="Q43" s="75">
        <f>VLOOKUP(A43,'BASE REGISTRO MAYO'!$A$1:$T$884,17,FALSE)</f>
        <v>0</v>
      </c>
      <c r="R43" s="75" t="str">
        <f>VLOOKUP(A43,'BASE REGISTRO MAYO'!$A$1:$T$884,18,FALSE)</f>
        <v>93401: Instituciones de Asistencia Social</v>
      </c>
      <c r="S43" s="75" t="str">
        <f>VLOOKUP(A43,'BASE REGISTRO MAYO'!$A$1:$T$884,19,FALSE)</f>
        <v xml:space="preserve">Se acompaña certificado de antecedentes financieros, correspondientes al año 2019,  aprobados por el Subdepartamento de Supervisión Financiera Nacional.  </v>
      </c>
      <c r="T43" s="177">
        <f>VLOOKUP(A43,'BASE REGISTRO MAYO'!$A$1:$T$884,20,FALSE)</f>
        <v>37970</v>
      </c>
      <c r="U43" s="182">
        <v>1800</v>
      </c>
      <c r="V43" s="181">
        <v>22847262</v>
      </c>
      <c r="W43" s="181">
        <v>151523312</v>
      </c>
      <c r="X43" s="178">
        <v>44408</v>
      </c>
      <c r="Y43" s="87" t="s">
        <v>7151</v>
      </c>
      <c r="Z43" s="87" t="s">
        <v>7152</v>
      </c>
      <c r="AA43" s="182" t="s">
        <v>7180</v>
      </c>
    </row>
    <row r="44" spans="1:27" ht="15.75" customHeight="1" x14ac:dyDescent="0.2">
      <c r="A44" s="182">
        <v>1800</v>
      </c>
      <c r="B44" s="75" t="str">
        <f>VLOOKUP(A44,'BASE REGISTRO MAYO'!$A$1:$T$884,2,FALSE)</f>
        <v>Fundacion Ciudad del Nino</v>
      </c>
      <c r="C44" s="75">
        <f>VLOOKUP(A44,'BASE REGISTRO MAYO'!$A$1:$T$884,3,FALSE)</f>
        <v>700376001</v>
      </c>
      <c r="D44" s="75" t="str">
        <f>VLOOKUP(A44,'BASE REGISTRO MAYO'!$A$1:$T$884,4,FALSE)</f>
        <v>Fundación de Derecho Privado</v>
      </c>
      <c r="E44" s="75" t="str">
        <f>VLOOKUP(A44,'BASE REGISTRO MAYO'!$A$1:$T$884,5,FALSE)</f>
        <v>Otorgada por Decreto Supremo N° 629, de fecha 14 de febrero de 1938, del Ministerio de Justicia.</v>
      </c>
      <c r="F44" s="75" t="str">
        <f>VLOOKUP(A44,'BASE REGISTRO MAYO'!$A$1:$T$884,6,FALSE)</f>
        <v xml:space="preserve">Certificado de Vigencia de persona jurídica sin fines de lucro Folio N° 500345686181, emitido con fecha 14 de septiembre de 2020, del Servicio de Registro Civil e Identificación. </v>
      </c>
      <c r="G44" s="75" t="str">
        <f>VLOOKUP(A44,'BASE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75" t="str">
        <f>VLOOKUP(A44,'BASE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4" s="75" t="str">
        <f>VLOOKUP(A44,'BASE REGISTRO MAYO'!$A$1:$T$884,9,FALSE)</f>
        <v>: 3 años.</v>
      </c>
      <c r="J44" s="75" t="str">
        <f>VLOOKUP(A44,'BASE REGISTRO MAYO'!$A$1:$T$884,10,FALSE)</f>
        <v>07-01-2021 hasta el 07-01-2024.</v>
      </c>
      <c r="K44" s="75" t="str">
        <f>VLOOKUP(A44,'BASE REGISTRO MAYO'!$A$1:$T$884,11,FALSE)</f>
        <v xml:space="preserve">José Pedro Silva Prado, 
Edmundo Crespo Pisano,
</v>
      </c>
      <c r="L44" s="75" t="str">
        <f>VLOOKUP(A44,'BASE REGISTRO MAYO'!$A$1:$T$884,12,FALSE)</f>
        <v xml:space="preserve">Paseo Pdte. Errázuriz Echaurren N° 2631, 5° piso, comuna de Providencia, Santiago, Región Metropolitana.
</v>
      </c>
      <c r="M44" s="75" t="str">
        <f>VLOOKUP(A44,'BASE REGISTRO MAYO'!$A$1:$T$884,13,FALSE)</f>
        <v>XIII</v>
      </c>
      <c r="N44" s="75" t="str">
        <f>VLOOKUP(A44,'BASE REGISTRO MAYO'!$A$1:$T$884,14,FALSE)</f>
        <v>Providencia</v>
      </c>
      <c r="O44" s="75" t="str">
        <f>VLOOKUP(A44,'BASE REGISTRO MAYO'!$A$1:$T$884,15,FALSE)</f>
        <v>228737900 - 228737980</v>
      </c>
      <c r="P44" s="75" t="str">
        <f>VLOOKUP(A44,'BASE REGISTRO MAYO'!$A$1:$T$884,16,FALSE)</f>
        <v>http://www.ciudaddelnino.cl</v>
      </c>
      <c r="Q44" s="75">
        <f>VLOOKUP(A44,'BASE REGISTRO MAYO'!$A$1:$T$884,17,FALSE)</f>
        <v>0</v>
      </c>
      <c r="R44" s="75" t="str">
        <f>VLOOKUP(A44,'BASE REGISTRO MAYO'!$A$1:$T$884,18,FALSE)</f>
        <v>93401: Instituciones de Asistencia Social</v>
      </c>
      <c r="S44" s="75" t="str">
        <f>VLOOKUP(A44,'BASE REGISTRO MAYO'!$A$1:$T$884,19,FALSE)</f>
        <v xml:space="preserve">Se acompaña certificado de antecedentes financieros, correspondientes al año 2019,  aprobados por el Subdepartamento de Supervisión Financiera Nacional.  </v>
      </c>
      <c r="T44" s="177">
        <f>VLOOKUP(A44,'BASE REGISTRO MAYO'!$A$1:$T$884,20,FALSE)</f>
        <v>37970</v>
      </c>
      <c r="U44" s="182">
        <v>1800</v>
      </c>
      <c r="V44" s="181">
        <v>30806964</v>
      </c>
      <c r="W44" s="181">
        <v>278987895</v>
      </c>
      <c r="X44" s="178">
        <v>44408</v>
      </c>
      <c r="Y44" s="87" t="s">
        <v>7151</v>
      </c>
      <c r="Z44" s="87" t="s">
        <v>7152</v>
      </c>
      <c r="AA44" s="182" t="s">
        <v>7181</v>
      </c>
    </row>
    <row r="45" spans="1:27" ht="15.75" customHeight="1" x14ac:dyDescent="0.2">
      <c r="A45" s="182">
        <v>1800</v>
      </c>
      <c r="B45" s="75" t="str">
        <f>VLOOKUP(A45,'BASE REGISTRO MAYO'!$A$1:$T$884,2,FALSE)</f>
        <v>Fundacion Ciudad del Nino</v>
      </c>
      <c r="C45" s="75">
        <f>VLOOKUP(A45,'BASE REGISTRO MAYO'!$A$1:$T$884,3,FALSE)</f>
        <v>700376001</v>
      </c>
      <c r="D45" s="75" t="str">
        <f>VLOOKUP(A45,'BASE REGISTRO MAYO'!$A$1:$T$884,4,FALSE)</f>
        <v>Fundación de Derecho Privado</v>
      </c>
      <c r="E45" s="75" t="str">
        <f>VLOOKUP(A45,'BASE REGISTRO MAYO'!$A$1:$T$884,5,FALSE)</f>
        <v>Otorgada por Decreto Supremo N° 629, de fecha 14 de febrero de 1938, del Ministerio de Justicia.</v>
      </c>
      <c r="F45" s="75" t="str">
        <f>VLOOKUP(A45,'BASE REGISTRO MAYO'!$A$1:$T$884,6,FALSE)</f>
        <v xml:space="preserve">Certificado de Vigencia de persona jurídica sin fines de lucro Folio N° 500345686181, emitido con fecha 14 de septiembre de 2020, del Servicio de Registro Civil e Identificación. </v>
      </c>
      <c r="G45" s="75" t="str">
        <f>VLOOKUP(A45,'BASE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75" t="str">
        <f>VLOOKUP(A45,'BASE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5" s="75" t="str">
        <f>VLOOKUP(A45,'BASE REGISTRO MAYO'!$A$1:$T$884,9,FALSE)</f>
        <v>: 3 años.</v>
      </c>
      <c r="J45" s="75" t="str">
        <f>VLOOKUP(A45,'BASE REGISTRO MAYO'!$A$1:$T$884,10,FALSE)</f>
        <v>07-01-2021 hasta el 07-01-2024.</v>
      </c>
      <c r="K45" s="75" t="str">
        <f>VLOOKUP(A45,'BASE REGISTRO MAYO'!$A$1:$T$884,11,FALSE)</f>
        <v xml:space="preserve">José Pedro Silva Prado, 
Edmundo Crespo Pisano,
</v>
      </c>
      <c r="L45" s="75" t="str">
        <f>VLOOKUP(A45,'BASE REGISTRO MAYO'!$A$1:$T$884,12,FALSE)</f>
        <v xml:space="preserve">Paseo Pdte. Errázuriz Echaurren N° 2631, 5° piso, comuna de Providencia, Santiago, Región Metropolitana.
</v>
      </c>
      <c r="M45" s="75" t="str">
        <f>VLOOKUP(A45,'BASE REGISTRO MAYO'!$A$1:$T$884,13,FALSE)</f>
        <v>XIII</v>
      </c>
      <c r="N45" s="75" t="str">
        <f>VLOOKUP(A45,'BASE REGISTRO MAYO'!$A$1:$T$884,14,FALSE)</f>
        <v>Providencia</v>
      </c>
      <c r="O45" s="75" t="str">
        <f>VLOOKUP(A45,'BASE REGISTRO MAYO'!$A$1:$T$884,15,FALSE)</f>
        <v>228737900 - 228737980</v>
      </c>
      <c r="P45" s="75" t="str">
        <f>VLOOKUP(A45,'BASE REGISTRO MAYO'!$A$1:$T$884,16,FALSE)</f>
        <v>http://www.ciudaddelnino.cl</v>
      </c>
      <c r="Q45" s="75">
        <f>VLOOKUP(A45,'BASE REGISTRO MAYO'!$A$1:$T$884,17,FALSE)</f>
        <v>0</v>
      </c>
      <c r="R45" s="75" t="str">
        <f>VLOOKUP(A45,'BASE REGISTRO MAYO'!$A$1:$T$884,18,FALSE)</f>
        <v>93401: Instituciones de Asistencia Social</v>
      </c>
      <c r="S45" s="75" t="str">
        <f>VLOOKUP(A45,'BASE REGISTRO MAYO'!$A$1:$T$884,19,FALSE)</f>
        <v xml:space="preserve">Se acompaña certificado de antecedentes financieros, correspondientes al año 2019,  aprobados por el Subdepartamento de Supervisión Financiera Nacional.  </v>
      </c>
      <c r="T45" s="177">
        <f>VLOOKUP(A45,'BASE REGISTRO MAYO'!$A$1:$T$884,20,FALSE)</f>
        <v>37970</v>
      </c>
      <c r="U45" s="182">
        <v>1800</v>
      </c>
      <c r="V45" s="181">
        <v>9775080</v>
      </c>
      <c r="W45" s="181">
        <v>56090340</v>
      </c>
      <c r="X45" s="178">
        <v>44408</v>
      </c>
      <c r="Y45" s="87" t="s">
        <v>7151</v>
      </c>
      <c r="Z45" s="87" t="s">
        <v>7152</v>
      </c>
      <c r="AA45" s="182" t="s">
        <v>7182</v>
      </c>
    </row>
    <row r="46" spans="1:27" ht="15.75" customHeight="1" x14ac:dyDescent="0.2">
      <c r="A46" s="182">
        <v>1800</v>
      </c>
      <c r="B46" s="75" t="str">
        <f>VLOOKUP(A46,'BASE REGISTRO MAYO'!$A$1:$T$884,2,FALSE)</f>
        <v>Fundacion Ciudad del Nino</v>
      </c>
      <c r="C46" s="75">
        <f>VLOOKUP(A46,'BASE REGISTRO MAYO'!$A$1:$T$884,3,FALSE)</f>
        <v>700376001</v>
      </c>
      <c r="D46" s="75" t="str">
        <f>VLOOKUP(A46,'BASE REGISTRO MAYO'!$A$1:$T$884,4,FALSE)</f>
        <v>Fundación de Derecho Privado</v>
      </c>
      <c r="E46" s="75" t="str">
        <f>VLOOKUP(A46,'BASE REGISTRO MAYO'!$A$1:$T$884,5,FALSE)</f>
        <v>Otorgada por Decreto Supremo N° 629, de fecha 14 de febrero de 1938, del Ministerio de Justicia.</v>
      </c>
      <c r="F46" s="75" t="str">
        <f>VLOOKUP(A46,'BASE REGISTRO MAYO'!$A$1:$T$884,6,FALSE)</f>
        <v xml:space="preserve">Certificado de Vigencia de persona jurídica sin fines de lucro Folio N° 500345686181, emitido con fecha 14 de septiembre de 2020, del Servicio de Registro Civil e Identificación. </v>
      </c>
      <c r="G46" s="75" t="str">
        <f>VLOOKUP(A46,'BASE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75" t="str">
        <f>VLOOKUP(A46,'BASE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6" s="75" t="str">
        <f>VLOOKUP(A46,'BASE REGISTRO MAYO'!$A$1:$T$884,9,FALSE)</f>
        <v>: 3 años.</v>
      </c>
      <c r="J46" s="75" t="str">
        <f>VLOOKUP(A46,'BASE REGISTRO MAYO'!$A$1:$T$884,10,FALSE)</f>
        <v>07-01-2021 hasta el 07-01-2024.</v>
      </c>
      <c r="K46" s="75" t="str">
        <f>VLOOKUP(A46,'BASE REGISTRO MAYO'!$A$1:$T$884,11,FALSE)</f>
        <v xml:space="preserve">José Pedro Silva Prado, 
Edmundo Crespo Pisano,
</v>
      </c>
      <c r="L46" s="75" t="str">
        <f>VLOOKUP(A46,'BASE REGISTRO MAYO'!$A$1:$T$884,12,FALSE)</f>
        <v xml:space="preserve">Paseo Pdte. Errázuriz Echaurren N° 2631, 5° piso, comuna de Providencia, Santiago, Región Metropolitana.
</v>
      </c>
      <c r="M46" s="75" t="str">
        <f>VLOOKUP(A46,'BASE REGISTRO MAYO'!$A$1:$T$884,13,FALSE)</f>
        <v>XIII</v>
      </c>
      <c r="N46" s="75" t="str">
        <f>VLOOKUP(A46,'BASE REGISTRO MAYO'!$A$1:$T$884,14,FALSE)</f>
        <v>Providencia</v>
      </c>
      <c r="O46" s="75" t="str">
        <f>VLOOKUP(A46,'BASE REGISTRO MAYO'!$A$1:$T$884,15,FALSE)</f>
        <v>228737900 - 228737980</v>
      </c>
      <c r="P46" s="75" t="str">
        <f>VLOOKUP(A46,'BASE REGISTRO MAYO'!$A$1:$T$884,16,FALSE)</f>
        <v>http://www.ciudaddelnino.cl</v>
      </c>
      <c r="Q46" s="75">
        <f>VLOOKUP(A46,'BASE REGISTRO MAYO'!$A$1:$T$884,17,FALSE)</f>
        <v>0</v>
      </c>
      <c r="R46" s="75" t="str">
        <f>VLOOKUP(A46,'BASE REGISTRO MAYO'!$A$1:$T$884,18,FALSE)</f>
        <v>93401: Instituciones de Asistencia Social</v>
      </c>
      <c r="S46" s="75" t="str">
        <f>VLOOKUP(A46,'BASE REGISTRO MAYO'!$A$1:$T$884,19,FALSE)</f>
        <v xml:space="preserve">Se acompaña certificado de antecedentes financieros, correspondientes al año 2019,  aprobados por el Subdepartamento de Supervisión Financiera Nacional.  </v>
      </c>
      <c r="T46" s="177">
        <f>VLOOKUP(A46,'BASE REGISTRO MAYO'!$A$1:$T$884,20,FALSE)</f>
        <v>37970</v>
      </c>
      <c r="U46" s="182">
        <v>1800</v>
      </c>
      <c r="V46" s="181">
        <v>32351791</v>
      </c>
      <c r="W46" s="181">
        <v>115698755</v>
      </c>
      <c r="X46" s="178">
        <v>44408</v>
      </c>
      <c r="Y46" s="87" t="s">
        <v>7151</v>
      </c>
      <c r="Z46" s="87" t="s">
        <v>7152</v>
      </c>
      <c r="AA46" s="182" t="s">
        <v>149</v>
      </c>
    </row>
    <row r="47" spans="1:27" ht="15.75" customHeight="1" x14ac:dyDescent="0.2">
      <c r="A47" s="182">
        <v>1800</v>
      </c>
      <c r="B47" s="75" t="str">
        <f>VLOOKUP(A47,'BASE REGISTRO MAYO'!$A$1:$T$884,2,FALSE)</f>
        <v>Fundacion Ciudad del Nino</v>
      </c>
      <c r="C47" s="75">
        <f>VLOOKUP(A47,'BASE REGISTRO MAYO'!$A$1:$T$884,3,FALSE)</f>
        <v>700376001</v>
      </c>
      <c r="D47" s="75" t="str">
        <f>VLOOKUP(A47,'BASE REGISTRO MAYO'!$A$1:$T$884,4,FALSE)</f>
        <v>Fundación de Derecho Privado</v>
      </c>
      <c r="E47" s="75" t="str">
        <f>VLOOKUP(A47,'BASE REGISTRO MAYO'!$A$1:$T$884,5,FALSE)</f>
        <v>Otorgada por Decreto Supremo N° 629, de fecha 14 de febrero de 1938, del Ministerio de Justicia.</v>
      </c>
      <c r="F47" s="75" t="str">
        <f>VLOOKUP(A47,'BASE REGISTRO MAYO'!$A$1:$T$884,6,FALSE)</f>
        <v xml:space="preserve">Certificado de Vigencia de persona jurídica sin fines de lucro Folio N° 500345686181, emitido con fecha 14 de septiembre de 2020, del Servicio de Registro Civil e Identificación. </v>
      </c>
      <c r="G47" s="75" t="str">
        <f>VLOOKUP(A47,'BASE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75" t="str">
        <f>VLOOKUP(A47,'BASE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7" s="75" t="str">
        <f>VLOOKUP(A47,'BASE REGISTRO MAYO'!$A$1:$T$884,9,FALSE)</f>
        <v>: 3 años.</v>
      </c>
      <c r="J47" s="75" t="str">
        <f>VLOOKUP(A47,'BASE REGISTRO MAYO'!$A$1:$T$884,10,FALSE)</f>
        <v>07-01-2021 hasta el 07-01-2024.</v>
      </c>
      <c r="K47" s="75" t="str">
        <f>VLOOKUP(A47,'BASE REGISTRO MAYO'!$A$1:$T$884,11,FALSE)</f>
        <v xml:space="preserve">José Pedro Silva Prado, 
Edmundo Crespo Pisano,
</v>
      </c>
      <c r="L47" s="75" t="str">
        <f>VLOOKUP(A47,'BASE REGISTRO MAYO'!$A$1:$T$884,12,FALSE)</f>
        <v xml:space="preserve">Paseo Pdte. Errázuriz Echaurren N° 2631, 5° piso, comuna de Providencia, Santiago, Región Metropolitana.
</v>
      </c>
      <c r="M47" s="75" t="str">
        <f>VLOOKUP(A47,'BASE REGISTRO MAYO'!$A$1:$T$884,13,FALSE)</f>
        <v>XIII</v>
      </c>
      <c r="N47" s="75" t="str">
        <f>VLOOKUP(A47,'BASE REGISTRO MAYO'!$A$1:$T$884,14,FALSE)</f>
        <v>Providencia</v>
      </c>
      <c r="O47" s="75" t="str">
        <f>VLOOKUP(A47,'BASE REGISTRO MAYO'!$A$1:$T$884,15,FALSE)</f>
        <v>228737900 - 228737980</v>
      </c>
      <c r="P47" s="75" t="str">
        <f>VLOOKUP(A47,'BASE REGISTRO MAYO'!$A$1:$T$884,16,FALSE)</f>
        <v>http://www.ciudaddelnino.cl</v>
      </c>
      <c r="Q47" s="75">
        <f>VLOOKUP(A47,'BASE REGISTRO MAYO'!$A$1:$T$884,17,FALSE)</f>
        <v>0</v>
      </c>
      <c r="R47" s="75" t="str">
        <f>VLOOKUP(A47,'BASE REGISTRO MAYO'!$A$1:$T$884,18,FALSE)</f>
        <v>93401: Instituciones de Asistencia Social</v>
      </c>
      <c r="S47" s="75" t="str">
        <f>VLOOKUP(A47,'BASE REGISTRO MAYO'!$A$1:$T$884,19,FALSE)</f>
        <v xml:space="preserve">Se acompaña certificado de antecedentes financieros, correspondientes al año 2019,  aprobados por el Subdepartamento de Supervisión Financiera Nacional.  </v>
      </c>
      <c r="T47" s="177">
        <f>VLOOKUP(A47,'BASE REGISTRO MAYO'!$A$1:$T$884,20,FALSE)</f>
        <v>37970</v>
      </c>
      <c r="U47" s="182">
        <v>1800</v>
      </c>
      <c r="V47" s="181">
        <v>40240746</v>
      </c>
      <c r="W47" s="181">
        <v>166446295</v>
      </c>
      <c r="X47" s="178">
        <v>44408</v>
      </c>
      <c r="Y47" s="87" t="s">
        <v>7151</v>
      </c>
      <c r="Z47" s="87" t="s">
        <v>7152</v>
      </c>
      <c r="AA47" s="182" t="s">
        <v>7183</v>
      </c>
    </row>
    <row r="48" spans="1:27" ht="15.75" customHeight="1" x14ac:dyDescent="0.2">
      <c r="A48" s="182">
        <v>1800</v>
      </c>
      <c r="B48" s="75" t="str">
        <f>VLOOKUP(A48,'BASE REGISTRO MAYO'!$A$1:$T$884,2,FALSE)</f>
        <v>Fundacion Ciudad del Nino</v>
      </c>
      <c r="C48" s="75">
        <f>VLOOKUP(A48,'BASE REGISTRO MAYO'!$A$1:$T$884,3,FALSE)</f>
        <v>700376001</v>
      </c>
      <c r="D48" s="75" t="str">
        <f>VLOOKUP(A48,'BASE REGISTRO MAYO'!$A$1:$T$884,4,FALSE)</f>
        <v>Fundación de Derecho Privado</v>
      </c>
      <c r="E48" s="75" t="str">
        <f>VLOOKUP(A48,'BASE REGISTRO MAYO'!$A$1:$T$884,5,FALSE)</f>
        <v>Otorgada por Decreto Supremo N° 629, de fecha 14 de febrero de 1938, del Ministerio de Justicia.</v>
      </c>
      <c r="F48" s="75" t="str">
        <f>VLOOKUP(A48,'BASE REGISTRO MAYO'!$A$1:$T$884,6,FALSE)</f>
        <v xml:space="preserve">Certificado de Vigencia de persona jurídica sin fines de lucro Folio N° 500345686181, emitido con fecha 14 de septiembre de 2020, del Servicio de Registro Civil e Identificación. </v>
      </c>
      <c r="G48" s="75" t="str">
        <f>VLOOKUP(A48,'BASE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75" t="str">
        <f>VLOOKUP(A48,'BASE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8" s="75" t="str">
        <f>VLOOKUP(A48,'BASE REGISTRO MAYO'!$A$1:$T$884,9,FALSE)</f>
        <v>: 3 años.</v>
      </c>
      <c r="J48" s="75" t="str">
        <f>VLOOKUP(A48,'BASE REGISTRO MAYO'!$A$1:$T$884,10,FALSE)</f>
        <v>07-01-2021 hasta el 07-01-2024.</v>
      </c>
      <c r="K48" s="75" t="str">
        <f>VLOOKUP(A48,'BASE REGISTRO MAYO'!$A$1:$T$884,11,FALSE)</f>
        <v xml:space="preserve">José Pedro Silva Prado, 
Edmundo Crespo Pisano,
</v>
      </c>
      <c r="L48" s="75" t="str">
        <f>VLOOKUP(A48,'BASE REGISTRO MAYO'!$A$1:$T$884,12,FALSE)</f>
        <v xml:space="preserve">Paseo Pdte. Errázuriz Echaurren N° 2631, 5° piso, comuna de Providencia, Santiago, Región Metropolitana.
</v>
      </c>
      <c r="M48" s="75" t="str">
        <f>VLOOKUP(A48,'BASE REGISTRO MAYO'!$A$1:$T$884,13,FALSE)</f>
        <v>XIII</v>
      </c>
      <c r="N48" s="75" t="str">
        <f>VLOOKUP(A48,'BASE REGISTRO MAYO'!$A$1:$T$884,14,FALSE)</f>
        <v>Providencia</v>
      </c>
      <c r="O48" s="75" t="str">
        <f>VLOOKUP(A48,'BASE REGISTRO MAYO'!$A$1:$T$884,15,FALSE)</f>
        <v>228737900 - 228737980</v>
      </c>
      <c r="P48" s="75" t="str">
        <f>VLOOKUP(A48,'BASE REGISTRO MAYO'!$A$1:$T$884,16,FALSE)</f>
        <v>http://www.ciudaddelnino.cl</v>
      </c>
      <c r="Q48" s="75">
        <f>VLOOKUP(A48,'BASE REGISTRO MAYO'!$A$1:$T$884,17,FALSE)</f>
        <v>0</v>
      </c>
      <c r="R48" s="75" t="str">
        <f>VLOOKUP(A48,'BASE REGISTRO MAYO'!$A$1:$T$884,18,FALSE)</f>
        <v>93401: Instituciones de Asistencia Social</v>
      </c>
      <c r="S48" s="75" t="str">
        <f>VLOOKUP(A48,'BASE REGISTRO MAYO'!$A$1:$T$884,19,FALSE)</f>
        <v xml:space="preserve">Se acompaña certificado de antecedentes financieros, correspondientes al año 2019,  aprobados por el Subdepartamento de Supervisión Financiera Nacional.  </v>
      </c>
      <c r="T48" s="177">
        <f>VLOOKUP(A48,'BASE REGISTRO MAYO'!$A$1:$T$884,20,FALSE)</f>
        <v>37970</v>
      </c>
      <c r="U48" s="182">
        <v>1800</v>
      </c>
      <c r="V48" s="181">
        <v>9930240</v>
      </c>
      <c r="W48" s="181">
        <v>62475906</v>
      </c>
      <c r="X48" s="178">
        <v>44408</v>
      </c>
      <c r="Y48" s="87" t="s">
        <v>7151</v>
      </c>
      <c r="Z48" s="87" t="s">
        <v>7152</v>
      </c>
      <c r="AA48" s="182" t="s">
        <v>7184</v>
      </c>
    </row>
    <row r="49" spans="1:27" ht="15.75" customHeight="1" x14ac:dyDescent="0.2">
      <c r="A49" s="182">
        <v>1800</v>
      </c>
      <c r="B49" s="75" t="str">
        <f>VLOOKUP(A49,'BASE REGISTRO MAYO'!$A$1:$T$884,2,FALSE)</f>
        <v>Fundacion Ciudad del Nino</v>
      </c>
      <c r="C49" s="75">
        <f>VLOOKUP(A49,'BASE REGISTRO MAYO'!$A$1:$T$884,3,FALSE)</f>
        <v>700376001</v>
      </c>
      <c r="D49" s="75" t="str">
        <f>VLOOKUP(A49,'BASE REGISTRO MAYO'!$A$1:$T$884,4,FALSE)</f>
        <v>Fundación de Derecho Privado</v>
      </c>
      <c r="E49" s="75" t="str">
        <f>VLOOKUP(A49,'BASE REGISTRO MAYO'!$A$1:$T$884,5,FALSE)</f>
        <v>Otorgada por Decreto Supremo N° 629, de fecha 14 de febrero de 1938, del Ministerio de Justicia.</v>
      </c>
      <c r="F49" s="75" t="str">
        <f>VLOOKUP(A49,'BASE REGISTRO MAYO'!$A$1:$T$884,6,FALSE)</f>
        <v xml:space="preserve">Certificado de Vigencia de persona jurídica sin fines de lucro Folio N° 500345686181, emitido con fecha 14 de septiembre de 2020, del Servicio de Registro Civil e Identificación. </v>
      </c>
      <c r="G49" s="75" t="str">
        <f>VLOOKUP(A49,'BASE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75" t="str">
        <f>VLOOKUP(A49,'BASE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9" s="75" t="str">
        <f>VLOOKUP(A49,'BASE REGISTRO MAYO'!$A$1:$T$884,9,FALSE)</f>
        <v>: 3 años.</v>
      </c>
      <c r="J49" s="75" t="str">
        <f>VLOOKUP(A49,'BASE REGISTRO MAYO'!$A$1:$T$884,10,FALSE)</f>
        <v>07-01-2021 hasta el 07-01-2024.</v>
      </c>
      <c r="K49" s="75" t="str">
        <f>VLOOKUP(A49,'BASE REGISTRO MAYO'!$A$1:$T$884,11,FALSE)</f>
        <v xml:space="preserve">José Pedro Silva Prado, 
Edmundo Crespo Pisano,
</v>
      </c>
      <c r="L49" s="75" t="str">
        <f>VLOOKUP(A49,'BASE REGISTRO MAYO'!$A$1:$T$884,12,FALSE)</f>
        <v xml:space="preserve">Paseo Pdte. Errázuriz Echaurren N° 2631, 5° piso, comuna de Providencia, Santiago, Región Metropolitana.
</v>
      </c>
      <c r="M49" s="75" t="str">
        <f>VLOOKUP(A49,'BASE REGISTRO MAYO'!$A$1:$T$884,13,FALSE)</f>
        <v>XIII</v>
      </c>
      <c r="N49" s="75" t="str">
        <f>VLOOKUP(A49,'BASE REGISTRO MAYO'!$A$1:$T$884,14,FALSE)</f>
        <v>Providencia</v>
      </c>
      <c r="O49" s="75" t="str">
        <f>VLOOKUP(A49,'BASE REGISTRO MAYO'!$A$1:$T$884,15,FALSE)</f>
        <v>228737900 - 228737980</v>
      </c>
      <c r="P49" s="75" t="str">
        <f>VLOOKUP(A49,'BASE REGISTRO MAYO'!$A$1:$T$884,16,FALSE)</f>
        <v>http://www.ciudaddelnino.cl</v>
      </c>
      <c r="Q49" s="75">
        <f>VLOOKUP(A49,'BASE REGISTRO MAYO'!$A$1:$T$884,17,FALSE)</f>
        <v>0</v>
      </c>
      <c r="R49" s="75" t="str">
        <f>VLOOKUP(A49,'BASE REGISTRO MAYO'!$A$1:$T$884,18,FALSE)</f>
        <v>93401: Instituciones de Asistencia Social</v>
      </c>
      <c r="S49" s="75" t="str">
        <f>VLOOKUP(A49,'BASE REGISTRO MAYO'!$A$1:$T$884,19,FALSE)</f>
        <v xml:space="preserve">Se acompaña certificado de antecedentes financieros, correspondientes al año 2019,  aprobados por el Subdepartamento de Supervisión Financiera Nacional.  </v>
      </c>
      <c r="T49" s="177">
        <f>VLOOKUP(A49,'BASE REGISTRO MAYO'!$A$1:$T$884,20,FALSE)</f>
        <v>37970</v>
      </c>
      <c r="U49" s="182">
        <v>1800</v>
      </c>
      <c r="V49" s="181">
        <v>7075280</v>
      </c>
      <c r="W49" s="181">
        <v>53800673</v>
      </c>
      <c r="X49" s="178">
        <v>44408</v>
      </c>
      <c r="Y49" s="87" t="s">
        <v>7151</v>
      </c>
      <c r="Z49" s="87" t="s">
        <v>7152</v>
      </c>
      <c r="AA49" s="182" t="s">
        <v>7185</v>
      </c>
    </row>
    <row r="50" spans="1:27" ht="15.75" customHeight="1" x14ac:dyDescent="0.2">
      <c r="A50" s="182">
        <v>1800</v>
      </c>
      <c r="B50" s="75" t="str">
        <f>VLOOKUP(A50,'BASE REGISTRO MAYO'!$A$1:$T$884,2,FALSE)</f>
        <v>Fundacion Ciudad del Nino</v>
      </c>
      <c r="C50" s="75">
        <f>VLOOKUP(A50,'BASE REGISTRO MAYO'!$A$1:$T$884,3,FALSE)</f>
        <v>700376001</v>
      </c>
      <c r="D50" s="75" t="str">
        <f>VLOOKUP(A50,'BASE REGISTRO MAYO'!$A$1:$T$884,4,FALSE)</f>
        <v>Fundación de Derecho Privado</v>
      </c>
      <c r="E50" s="75" t="str">
        <f>VLOOKUP(A50,'BASE REGISTRO MAYO'!$A$1:$T$884,5,FALSE)</f>
        <v>Otorgada por Decreto Supremo N° 629, de fecha 14 de febrero de 1938, del Ministerio de Justicia.</v>
      </c>
      <c r="F50" s="75" t="str">
        <f>VLOOKUP(A50,'BASE REGISTRO MAYO'!$A$1:$T$884,6,FALSE)</f>
        <v xml:space="preserve">Certificado de Vigencia de persona jurídica sin fines de lucro Folio N° 500345686181, emitido con fecha 14 de septiembre de 2020, del Servicio de Registro Civil e Identificación. </v>
      </c>
      <c r="G50" s="75" t="str">
        <f>VLOOKUP(A50,'BASE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75" t="str">
        <f>VLOOKUP(A50,'BASE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0" s="75" t="str">
        <f>VLOOKUP(A50,'BASE REGISTRO MAYO'!$A$1:$T$884,9,FALSE)</f>
        <v>: 3 años.</v>
      </c>
      <c r="J50" s="75" t="str">
        <f>VLOOKUP(A50,'BASE REGISTRO MAYO'!$A$1:$T$884,10,FALSE)</f>
        <v>07-01-2021 hasta el 07-01-2024.</v>
      </c>
      <c r="K50" s="75" t="str">
        <f>VLOOKUP(A50,'BASE REGISTRO MAYO'!$A$1:$T$884,11,FALSE)</f>
        <v xml:space="preserve">José Pedro Silva Prado, 
Edmundo Crespo Pisano,
</v>
      </c>
      <c r="L50" s="75" t="str">
        <f>VLOOKUP(A50,'BASE REGISTRO MAYO'!$A$1:$T$884,12,FALSE)</f>
        <v xml:space="preserve">Paseo Pdte. Errázuriz Echaurren N° 2631, 5° piso, comuna de Providencia, Santiago, Región Metropolitana.
</v>
      </c>
      <c r="M50" s="75" t="str">
        <f>VLOOKUP(A50,'BASE REGISTRO MAYO'!$A$1:$T$884,13,FALSE)</f>
        <v>XIII</v>
      </c>
      <c r="N50" s="75" t="str">
        <f>VLOOKUP(A50,'BASE REGISTRO MAYO'!$A$1:$T$884,14,FALSE)</f>
        <v>Providencia</v>
      </c>
      <c r="O50" s="75" t="str">
        <f>VLOOKUP(A50,'BASE REGISTRO MAYO'!$A$1:$T$884,15,FALSE)</f>
        <v>228737900 - 228737980</v>
      </c>
      <c r="P50" s="75" t="str">
        <f>VLOOKUP(A50,'BASE REGISTRO MAYO'!$A$1:$T$884,16,FALSE)</f>
        <v>http://www.ciudaddelnino.cl</v>
      </c>
      <c r="Q50" s="75">
        <f>VLOOKUP(A50,'BASE REGISTRO MAYO'!$A$1:$T$884,17,FALSE)</f>
        <v>0</v>
      </c>
      <c r="R50" s="75" t="str">
        <f>VLOOKUP(A50,'BASE REGISTRO MAYO'!$A$1:$T$884,18,FALSE)</f>
        <v>93401: Instituciones de Asistencia Social</v>
      </c>
      <c r="S50" s="75" t="str">
        <f>VLOOKUP(A50,'BASE REGISTRO MAYO'!$A$1:$T$884,19,FALSE)</f>
        <v xml:space="preserve">Se acompaña certificado de antecedentes financieros, correspondientes al año 2019,  aprobados por el Subdepartamento de Supervisión Financiera Nacional.  </v>
      </c>
      <c r="T50" s="177">
        <f>VLOOKUP(A50,'BASE REGISTRO MAYO'!$A$1:$T$884,20,FALSE)</f>
        <v>37970</v>
      </c>
      <c r="U50" s="182">
        <v>1800</v>
      </c>
      <c r="V50" s="181">
        <v>23336032</v>
      </c>
      <c r="W50" s="181">
        <v>203819276</v>
      </c>
      <c r="X50" s="178">
        <v>44408</v>
      </c>
      <c r="Y50" s="87" t="s">
        <v>7151</v>
      </c>
      <c r="Z50" s="87" t="s">
        <v>7152</v>
      </c>
      <c r="AA50" s="182" t="s">
        <v>7186</v>
      </c>
    </row>
    <row r="51" spans="1:27" ht="15.75" customHeight="1" x14ac:dyDescent="0.2">
      <c r="A51" s="182">
        <v>1800</v>
      </c>
      <c r="B51" s="75" t="str">
        <f>VLOOKUP(A51,'BASE REGISTRO MAYO'!$A$1:$T$884,2,FALSE)</f>
        <v>Fundacion Ciudad del Nino</v>
      </c>
      <c r="C51" s="75">
        <f>VLOOKUP(A51,'BASE REGISTRO MAYO'!$A$1:$T$884,3,FALSE)</f>
        <v>700376001</v>
      </c>
      <c r="D51" s="75" t="str">
        <f>VLOOKUP(A51,'BASE REGISTRO MAYO'!$A$1:$T$884,4,FALSE)</f>
        <v>Fundación de Derecho Privado</v>
      </c>
      <c r="E51" s="75" t="str">
        <f>VLOOKUP(A51,'BASE REGISTRO MAYO'!$A$1:$T$884,5,FALSE)</f>
        <v>Otorgada por Decreto Supremo N° 629, de fecha 14 de febrero de 1938, del Ministerio de Justicia.</v>
      </c>
      <c r="F51" s="75" t="str">
        <f>VLOOKUP(A51,'BASE REGISTRO MAYO'!$A$1:$T$884,6,FALSE)</f>
        <v xml:space="preserve">Certificado de Vigencia de persona jurídica sin fines de lucro Folio N° 500345686181, emitido con fecha 14 de septiembre de 2020, del Servicio de Registro Civil e Identificación. </v>
      </c>
      <c r="G51" s="75" t="str">
        <f>VLOOKUP(A51,'BASE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75" t="str">
        <f>VLOOKUP(A51,'BASE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1" s="75" t="str">
        <f>VLOOKUP(A51,'BASE REGISTRO MAYO'!$A$1:$T$884,9,FALSE)</f>
        <v>: 3 años.</v>
      </c>
      <c r="J51" s="75" t="str">
        <f>VLOOKUP(A51,'BASE REGISTRO MAYO'!$A$1:$T$884,10,FALSE)</f>
        <v>07-01-2021 hasta el 07-01-2024.</v>
      </c>
      <c r="K51" s="75" t="str">
        <f>VLOOKUP(A51,'BASE REGISTRO MAYO'!$A$1:$T$884,11,FALSE)</f>
        <v xml:space="preserve">José Pedro Silva Prado, 
Edmundo Crespo Pisano,
</v>
      </c>
      <c r="L51" s="75" t="str">
        <f>VLOOKUP(A51,'BASE REGISTRO MAYO'!$A$1:$T$884,12,FALSE)</f>
        <v xml:space="preserve">Paseo Pdte. Errázuriz Echaurren N° 2631, 5° piso, comuna de Providencia, Santiago, Región Metropolitana.
</v>
      </c>
      <c r="M51" s="75" t="str">
        <f>VLOOKUP(A51,'BASE REGISTRO MAYO'!$A$1:$T$884,13,FALSE)</f>
        <v>XIII</v>
      </c>
      <c r="N51" s="75" t="str">
        <f>VLOOKUP(A51,'BASE REGISTRO MAYO'!$A$1:$T$884,14,FALSE)</f>
        <v>Providencia</v>
      </c>
      <c r="O51" s="75" t="str">
        <f>VLOOKUP(A51,'BASE REGISTRO MAYO'!$A$1:$T$884,15,FALSE)</f>
        <v>228737900 - 228737980</v>
      </c>
      <c r="P51" s="75" t="str">
        <f>VLOOKUP(A51,'BASE REGISTRO MAYO'!$A$1:$T$884,16,FALSE)</f>
        <v>http://www.ciudaddelnino.cl</v>
      </c>
      <c r="Q51" s="75">
        <f>VLOOKUP(A51,'BASE REGISTRO MAYO'!$A$1:$T$884,17,FALSE)</f>
        <v>0</v>
      </c>
      <c r="R51" s="75" t="str">
        <f>VLOOKUP(A51,'BASE REGISTRO MAYO'!$A$1:$T$884,18,FALSE)</f>
        <v>93401: Instituciones de Asistencia Social</v>
      </c>
      <c r="S51" s="75" t="str">
        <f>VLOOKUP(A51,'BASE REGISTRO MAYO'!$A$1:$T$884,19,FALSE)</f>
        <v xml:space="preserve">Se acompaña certificado de antecedentes financieros, correspondientes al año 2019,  aprobados por el Subdepartamento de Supervisión Financiera Nacional.  </v>
      </c>
      <c r="T51" s="177">
        <f>VLOOKUP(A51,'BASE REGISTRO MAYO'!$A$1:$T$884,20,FALSE)</f>
        <v>37970</v>
      </c>
      <c r="U51" s="182">
        <v>1800</v>
      </c>
      <c r="V51" s="181">
        <v>12024900</v>
      </c>
      <c r="W51" s="181">
        <v>146677920</v>
      </c>
      <c r="X51" s="178">
        <v>44408</v>
      </c>
      <c r="Y51" s="87" t="s">
        <v>7151</v>
      </c>
      <c r="Z51" s="87" t="s">
        <v>7152</v>
      </c>
      <c r="AA51" s="182" t="s">
        <v>231</v>
      </c>
    </row>
    <row r="52" spans="1:27" ht="15.75" customHeight="1" x14ac:dyDescent="0.2">
      <c r="A52" s="182">
        <v>1800</v>
      </c>
      <c r="B52" s="75" t="str">
        <f>VLOOKUP(A52,'BASE REGISTRO MAYO'!$A$1:$T$884,2,FALSE)</f>
        <v>Fundacion Ciudad del Nino</v>
      </c>
      <c r="C52" s="75">
        <f>VLOOKUP(A52,'BASE REGISTRO MAYO'!$A$1:$T$884,3,FALSE)</f>
        <v>700376001</v>
      </c>
      <c r="D52" s="75" t="str">
        <f>VLOOKUP(A52,'BASE REGISTRO MAYO'!$A$1:$T$884,4,FALSE)</f>
        <v>Fundación de Derecho Privado</v>
      </c>
      <c r="E52" s="75" t="str">
        <f>VLOOKUP(A52,'BASE REGISTRO MAYO'!$A$1:$T$884,5,FALSE)</f>
        <v>Otorgada por Decreto Supremo N° 629, de fecha 14 de febrero de 1938, del Ministerio de Justicia.</v>
      </c>
      <c r="F52" s="75" t="str">
        <f>VLOOKUP(A52,'BASE REGISTRO MAYO'!$A$1:$T$884,6,FALSE)</f>
        <v xml:space="preserve">Certificado de Vigencia de persona jurídica sin fines de lucro Folio N° 500345686181, emitido con fecha 14 de septiembre de 2020, del Servicio de Registro Civil e Identificación. </v>
      </c>
      <c r="G52" s="75" t="str">
        <f>VLOOKUP(A52,'BASE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75" t="str">
        <f>VLOOKUP(A52,'BASE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2" s="75" t="str">
        <f>VLOOKUP(A52,'BASE REGISTRO MAYO'!$A$1:$T$884,9,FALSE)</f>
        <v>: 3 años.</v>
      </c>
      <c r="J52" s="75" t="str">
        <f>VLOOKUP(A52,'BASE REGISTRO MAYO'!$A$1:$T$884,10,FALSE)</f>
        <v>07-01-2021 hasta el 07-01-2024.</v>
      </c>
      <c r="K52" s="75" t="str">
        <f>VLOOKUP(A52,'BASE REGISTRO MAYO'!$A$1:$T$884,11,FALSE)</f>
        <v xml:space="preserve">José Pedro Silva Prado, 
Edmundo Crespo Pisano,
</v>
      </c>
      <c r="L52" s="75" t="str">
        <f>VLOOKUP(A52,'BASE REGISTRO MAYO'!$A$1:$T$884,12,FALSE)</f>
        <v xml:space="preserve">Paseo Pdte. Errázuriz Echaurren N° 2631, 5° piso, comuna de Providencia, Santiago, Región Metropolitana.
</v>
      </c>
      <c r="M52" s="75" t="str">
        <f>VLOOKUP(A52,'BASE REGISTRO MAYO'!$A$1:$T$884,13,FALSE)</f>
        <v>XIII</v>
      </c>
      <c r="N52" s="75" t="str">
        <f>VLOOKUP(A52,'BASE REGISTRO MAYO'!$A$1:$T$884,14,FALSE)</f>
        <v>Providencia</v>
      </c>
      <c r="O52" s="75" t="str">
        <f>VLOOKUP(A52,'BASE REGISTRO MAYO'!$A$1:$T$884,15,FALSE)</f>
        <v>228737900 - 228737980</v>
      </c>
      <c r="P52" s="75" t="str">
        <f>VLOOKUP(A52,'BASE REGISTRO MAYO'!$A$1:$T$884,16,FALSE)</f>
        <v>http://www.ciudaddelnino.cl</v>
      </c>
      <c r="Q52" s="75">
        <f>VLOOKUP(A52,'BASE REGISTRO MAYO'!$A$1:$T$884,17,FALSE)</f>
        <v>0</v>
      </c>
      <c r="R52" s="75" t="str">
        <f>VLOOKUP(A52,'BASE REGISTRO MAYO'!$A$1:$T$884,18,FALSE)</f>
        <v>93401: Instituciones de Asistencia Social</v>
      </c>
      <c r="S52" s="75" t="str">
        <f>VLOOKUP(A52,'BASE REGISTRO MAYO'!$A$1:$T$884,19,FALSE)</f>
        <v xml:space="preserve">Se acompaña certificado de antecedentes financieros, correspondientes al año 2019,  aprobados por el Subdepartamento de Supervisión Financiera Nacional.  </v>
      </c>
      <c r="T52" s="177">
        <f>VLOOKUP(A52,'BASE REGISTRO MAYO'!$A$1:$T$884,20,FALSE)</f>
        <v>37970</v>
      </c>
      <c r="U52" s="182">
        <v>1800</v>
      </c>
      <c r="V52" s="181">
        <v>36547864</v>
      </c>
      <c r="W52" s="181">
        <v>198395261</v>
      </c>
      <c r="X52" s="178">
        <v>44408</v>
      </c>
      <c r="Y52" s="87" t="s">
        <v>7151</v>
      </c>
      <c r="Z52" s="87" t="s">
        <v>7152</v>
      </c>
      <c r="AA52" s="182" t="s">
        <v>7187</v>
      </c>
    </row>
    <row r="53" spans="1:27" ht="15.75" customHeight="1" x14ac:dyDescent="0.2">
      <c r="A53" s="182">
        <v>1800</v>
      </c>
      <c r="B53" s="75" t="str">
        <f>VLOOKUP(A53,'BASE REGISTRO MAYO'!$A$1:$T$884,2,FALSE)</f>
        <v>Fundacion Ciudad del Nino</v>
      </c>
      <c r="C53" s="75">
        <f>VLOOKUP(A53,'BASE REGISTRO MAYO'!$A$1:$T$884,3,FALSE)</f>
        <v>700376001</v>
      </c>
      <c r="D53" s="75" t="str">
        <f>VLOOKUP(A53,'BASE REGISTRO MAYO'!$A$1:$T$884,4,FALSE)</f>
        <v>Fundación de Derecho Privado</v>
      </c>
      <c r="E53" s="75" t="str">
        <f>VLOOKUP(A53,'BASE REGISTRO MAYO'!$A$1:$T$884,5,FALSE)</f>
        <v>Otorgada por Decreto Supremo N° 629, de fecha 14 de febrero de 1938, del Ministerio de Justicia.</v>
      </c>
      <c r="F53" s="75" t="str">
        <f>VLOOKUP(A53,'BASE REGISTRO MAYO'!$A$1:$T$884,6,FALSE)</f>
        <v xml:space="preserve">Certificado de Vigencia de persona jurídica sin fines de lucro Folio N° 500345686181, emitido con fecha 14 de septiembre de 2020, del Servicio de Registro Civil e Identificación. </v>
      </c>
      <c r="G53" s="75" t="str">
        <f>VLOOKUP(A53,'BASE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75" t="str">
        <f>VLOOKUP(A53,'BASE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3" s="75" t="str">
        <f>VLOOKUP(A53,'BASE REGISTRO MAYO'!$A$1:$T$884,9,FALSE)</f>
        <v>: 3 años.</v>
      </c>
      <c r="J53" s="75" t="str">
        <f>VLOOKUP(A53,'BASE REGISTRO MAYO'!$A$1:$T$884,10,FALSE)</f>
        <v>07-01-2021 hasta el 07-01-2024.</v>
      </c>
      <c r="K53" s="75" t="str">
        <f>VLOOKUP(A53,'BASE REGISTRO MAYO'!$A$1:$T$884,11,FALSE)</f>
        <v xml:space="preserve">José Pedro Silva Prado, 
Edmundo Crespo Pisano,
</v>
      </c>
      <c r="L53" s="75" t="str">
        <f>VLOOKUP(A53,'BASE REGISTRO MAYO'!$A$1:$T$884,12,FALSE)</f>
        <v xml:space="preserve">Paseo Pdte. Errázuriz Echaurren N° 2631, 5° piso, comuna de Providencia, Santiago, Región Metropolitana.
</v>
      </c>
      <c r="M53" s="75" t="str">
        <f>VLOOKUP(A53,'BASE REGISTRO MAYO'!$A$1:$T$884,13,FALSE)</f>
        <v>XIII</v>
      </c>
      <c r="N53" s="75" t="str">
        <f>VLOOKUP(A53,'BASE REGISTRO MAYO'!$A$1:$T$884,14,FALSE)</f>
        <v>Providencia</v>
      </c>
      <c r="O53" s="75" t="str">
        <f>VLOOKUP(A53,'BASE REGISTRO MAYO'!$A$1:$T$884,15,FALSE)</f>
        <v>228737900 - 228737980</v>
      </c>
      <c r="P53" s="75" t="str">
        <f>VLOOKUP(A53,'BASE REGISTRO MAYO'!$A$1:$T$884,16,FALSE)</f>
        <v>http://www.ciudaddelnino.cl</v>
      </c>
      <c r="Q53" s="75">
        <f>VLOOKUP(A53,'BASE REGISTRO MAYO'!$A$1:$T$884,17,FALSE)</f>
        <v>0</v>
      </c>
      <c r="R53" s="75" t="str">
        <f>VLOOKUP(A53,'BASE REGISTRO MAYO'!$A$1:$T$884,18,FALSE)</f>
        <v>93401: Instituciones de Asistencia Social</v>
      </c>
      <c r="S53" s="75" t="str">
        <f>VLOOKUP(A53,'BASE REGISTRO MAYO'!$A$1:$T$884,19,FALSE)</f>
        <v xml:space="preserve">Se acompaña certificado de antecedentes financieros, correspondientes al año 2019,  aprobados por el Subdepartamento de Supervisión Financiera Nacional.  </v>
      </c>
      <c r="T53" s="177">
        <f>VLOOKUP(A53,'BASE REGISTRO MAYO'!$A$1:$T$884,20,FALSE)</f>
        <v>37970</v>
      </c>
      <c r="U53" s="182">
        <v>1800</v>
      </c>
      <c r="V53" s="181">
        <v>35824536</v>
      </c>
      <c r="W53" s="181">
        <v>146771073</v>
      </c>
      <c r="X53" s="178">
        <v>44408</v>
      </c>
      <c r="Y53" s="87" t="s">
        <v>7151</v>
      </c>
      <c r="Z53" s="87" t="s">
        <v>7152</v>
      </c>
      <c r="AA53" s="182" t="s">
        <v>7188</v>
      </c>
    </row>
    <row r="54" spans="1:27" ht="15.75" customHeight="1" x14ac:dyDescent="0.2">
      <c r="A54" s="182">
        <v>1800</v>
      </c>
      <c r="B54" s="75" t="str">
        <f>VLOOKUP(A54,'BASE REGISTRO MAYO'!$A$1:$T$884,2,FALSE)</f>
        <v>Fundacion Ciudad del Nino</v>
      </c>
      <c r="C54" s="75">
        <f>VLOOKUP(A54,'BASE REGISTRO MAYO'!$A$1:$T$884,3,FALSE)</f>
        <v>700376001</v>
      </c>
      <c r="D54" s="75" t="str">
        <f>VLOOKUP(A54,'BASE REGISTRO MAYO'!$A$1:$T$884,4,FALSE)</f>
        <v>Fundación de Derecho Privado</v>
      </c>
      <c r="E54" s="75" t="str">
        <f>VLOOKUP(A54,'BASE REGISTRO MAYO'!$A$1:$T$884,5,FALSE)</f>
        <v>Otorgada por Decreto Supremo N° 629, de fecha 14 de febrero de 1938, del Ministerio de Justicia.</v>
      </c>
      <c r="F54" s="75" t="str">
        <f>VLOOKUP(A54,'BASE REGISTRO MAYO'!$A$1:$T$884,6,FALSE)</f>
        <v xml:space="preserve">Certificado de Vigencia de persona jurídica sin fines de lucro Folio N° 500345686181, emitido con fecha 14 de septiembre de 2020, del Servicio de Registro Civil e Identificación. </v>
      </c>
      <c r="G54" s="75" t="str">
        <f>VLOOKUP(A54,'BASE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75" t="str">
        <f>VLOOKUP(A54,'BASE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4" s="75" t="str">
        <f>VLOOKUP(A54,'BASE REGISTRO MAYO'!$A$1:$T$884,9,FALSE)</f>
        <v>: 3 años.</v>
      </c>
      <c r="J54" s="75" t="str">
        <f>VLOOKUP(A54,'BASE REGISTRO MAYO'!$A$1:$T$884,10,FALSE)</f>
        <v>07-01-2021 hasta el 07-01-2024.</v>
      </c>
      <c r="K54" s="75" t="str">
        <f>VLOOKUP(A54,'BASE REGISTRO MAYO'!$A$1:$T$884,11,FALSE)</f>
        <v xml:space="preserve">José Pedro Silva Prado, 
Edmundo Crespo Pisano,
</v>
      </c>
      <c r="L54" s="75" t="str">
        <f>VLOOKUP(A54,'BASE REGISTRO MAYO'!$A$1:$T$884,12,FALSE)</f>
        <v xml:space="preserve">Paseo Pdte. Errázuriz Echaurren N° 2631, 5° piso, comuna de Providencia, Santiago, Región Metropolitana.
</v>
      </c>
      <c r="M54" s="75" t="str">
        <f>VLOOKUP(A54,'BASE REGISTRO MAYO'!$A$1:$T$884,13,FALSE)</f>
        <v>XIII</v>
      </c>
      <c r="N54" s="75" t="str">
        <f>VLOOKUP(A54,'BASE REGISTRO MAYO'!$A$1:$T$884,14,FALSE)</f>
        <v>Providencia</v>
      </c>
      <c r="O54" s="75" t="str">
        <f>VLOOKUP(A54,'BASE REGISTRO MAYO'!$A$1:$T$884,15,FALSE)</f>
        <v>228737900 - 228737980</v>
      </c>
      <c r="P54" s="75" t="str">
        <f>VLOOKUP(A54,'BASE REGISTRO MAYO'!$A$1:$T$884,16,FALSE)</f>
        <v>http://www.ciudaddelnino.cl</v>
      </c>
      <c r="Q54" s="75">
        <f>VLOOKUP(A54,'BASE REGISTRO MAYO'!$A$1:$T$884,17,FALSE)</f>
        <v>0</v>
      </c>
      <c r="R54" s="75" t="str">
        <f>VLOOKUP(A54,'BASE REGISTRO MAYO'!$A$1:$T$884,18,FALSE)</f>
        <v>93401: Instituciones de Asistencia Social</v>
      </c>
      <c r="S54" s="75" t="str">
        <f>VLOOKUP(A54,'BASE REGISTRO MAYO'!$A$1:$T$884,19,FALSE)</f>
        <v xml:space="preserve">Se acompaña certificado de antecedentes financieros, correspondientes al año 2019,  aprobados por el Subdepartamento de Supervisión Financiera Nacional.  </v>
      </c>
      <c r="T54" s="177">
        <f>VLOOKUP(A54,'BASE REGISTRO MAYO'!$A$1:$T$884,20,FALSE)</f>
        <v>37970</v>
      </c>
      <c r="U54" s="182">
        <v>1800</v>
      </c>
      <c r="V54" s="181">
        <v>47131624</v>
      </c>
      <c r="W54" s="181">
        <v>419649618</v>
      </c>
      <c r="X54" s="178">
        <v>44408</v>
      </c>
      <c r="Y54" s="87" t="s">
        <v>7151</v>
      </c>
      <c r="Z54" s="87" t="s">
        <v>7152</v>
      </c>
      <c r="AA54" s="182" t="s">
        <v>7164</v>
      </c>
    </row>
    <row r="55" spans="1:27" ht="15.75" customHeight="1" x14ac:dyDescent="0.2">
      <c r="A55" s="182">
        <v>1800</v>
      </c>
      <c r="B55" s="75" t="str">
        <f>VLOOKUP(A55,'BASE REGISTRO MAYO'!$A$1:$T$884,2,FALSE)</f>
        <v>Fundacion Ciudad del Nino</v>
      </c>
      <c r="C55" s="75">
        <f>VLOOKUP(A55,'BASE REGISTRO MAYO'!$A$1:$T$884,3,FALSE)</f>
        <v>700376001</v>
      </c>
      <c r="D55" s="75" t="str">
        <f>VLOOKUP(A55,'BASE REGISTRO MAYO'!$A$1:$T$884,4,FALSE)</f>
        <v>Fundación de Derecho Privado</v>
      </c>
      <c r="E55" s="75" t="str">
        <f>VLOOKUP(A55,'BASE REGISTRO MAYO'!$A$1:$T$884,5,FALSE)</f>
        <v>Otorgada por Decreto Supremo N° 629, de fecha 14 de febrero de 1938, del Ministerio de Justicia.</v>
      </c>
      <c r="F55" s="75" t="str">
        <f>VLOOKUP(A55,'BASE REGISTRO MAYO'!$A$1:$T$884,6,FALSE)</f>
        <v xml:space="preserve">Certificado de Vigencia de persona jurídica sin fines de lucro Folio N° 500345686181, emitido con fecha 14 de septiembre de 2020, del Servicio de Registro Civil e Identificación. </v>
      </c>
      <c r="G55" s="75" t="str">
        <f>VLOOKUP(A55,'BASE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75" t="str">
        <f>VLOOKUP(A55,'BASE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5" s="75" t="str">
        <f>VLOOKUP(A55,'BASE REGISTRO MAYO'!$A$1:$T$884,9,FALSE)</f>
        <v>: 3 años.</v>
      </c>
      <c r="J55" s="75" t="str">
        <f>VLOOKUP(A55,'BASE REGISTRO MAYO'!$A$1:$T$884,10,FALSE)</f>
        <v>07-01-2021 hasta el 07-01-2024.</v>
      </c>
      <c r="K55" s="75" t="str">
        <f>VLOOKUP(A55,'BASE REGISTRO MAYO'!$A$1:$T$884,11,FALSE)</f>
        <v xml:space="preserve">José Pedro Silva Prado, 
Edmundo Crespo Pisano,
</v>
      </c>
      <c r="L55" s="75" t="str">
        <f>VLOOKUP(A55,'BASE REGISTRO MAYO'!$A$1:$T$884,12,FALSE)</f>
        <v xml:space="preserve">Paseo Pdte. Errázuriz Echaurren N° 2631, 5° piso, comuna de Providencia, Santiago, Región Metropolitana.
</v>
      </c>
      <c r="M55" s="75" t="str">
        <f>VLOOKUP(A55,'BASE REGISTRO MAYO'!$A$1:$T$884,13,FALSE)</f>
        <v>XIII</v>
      </c>
      <c r="N55" s="75" t="str">
        <f>VLOOKUP(A55,'BASE REGISTRO MAYO'!$A$1:$T$884,14,FALSE)</f>
        <v>Providencia</v>
      </c>
      <c r="O55" s="75" t="str">
        <f>VLOOKUP(A55,'BASE REGISTRO MAYO'!$A$1:$T$884,15,FALSE)</f>
        <v>228737900 - 228737980</v>
      </c>
      <c r="P55" s="75" t="str">
        <f>VLOOKUP(A55,'BASE REGISTRO MAYO'!$A$1:$T$884,16,FALSE)</f>
        <v>http://www.ciudaddelnino.cl</v>
      </c>
      <c r="Q55" s="75">
        <f>VLOOKUP(A55,'BASE REGISTRO MAYO'!$A$1:$T$884,17,FALSE)</f>
        <v>0</v>
      </c>
      <c r="R55" s="75" t="str">
        <f>VLOOKUP(A55,'BASE REGISTRO MAYO'!$A$1:$T$884,18,FALSE)</f>
        <v>93401: Instituciones de Asistencia Social</v>
      </c>
      <c r="S55" s="75" t="str">
        <f>VLOOKUP(A55,'BASE REGISTRO MAYO'!$A$1:$T$884,19,FALSE)</f>
        <v xml:space="preserve">Se acompaña certificado de antecedentes financieros, correspondientes al año 2019,  aprobados por el Subdepartamento de Supervisión Financiera Nacional.  </v>
      </c>
      <c r="T55" s="177">
        <f>VLOOKUP(A55,'BASE REGISTRO MAYO'!$A$1:$T$884,20,FALSE)</f>
        <v>37970</v>
      </c>
      <c r="U55" s="182">
        <v>1800</v>
      </c>
      <c r="V55" s="181">
        <v>7429044</v>
      </c>
      <c r="W55" s="181">
        <v>90210009</v>
      </c>
      <c r="X55" s="178">
        <v>44408</v>
      </c>
      <c r="Y55" s="87" t="s">
        <v>7151</v>
      </c>
      <c r="Z55" s="87" t="s">
        <v>7152</v>
      </c>
      <c r="AA55" s="182" t="s">
        <v>7189</v>
      </c>
    </row>
    <row r="56" spans="1:27" ht="15.75" customHeight="1" x14ac:dyDescent="0.2">
      <c r="A56" s="182">
        <v>1800</v>
      </c>
      <c r="B56" s="75" t="str">
        <f>VLOOKUP(A56,'BASE REGISTRO MAYO'!$A$1:$T$884,2,FALSE)</f>
        <v>Fundacion Ciudad del Nino</v>
      </c>
      <c r="C56" s="75">
        <f>VLOOKUP(A56,'BASE REGISTRO MAYO'!$A$1:$T$884,3,FALSE)</f>
        <v>700376001</v>
      </c>
      <c r="D56" s="75" t="str">
        <f>VLOOKUP(A56,'BASE REGISTRO MAYO'!$A$1:$T$884,4,FALSE)</f>
        <v>Fundación de Derecho Privado</v>
      </c>
      <c r="E56" s="75" t="str">
        <f>VLOOKUP(A56,'BASE REGISTRO MAYO'!$A$1:$T$884,5,FALSE)</f>
        <v>Otorgada por Decreto Supremo N° 629, de fecha 14 de febrero de 1938, del Ministerio de Justicia.</v>
      </c>
      <c r="F56" s="75" t="str">
        <f>VLOOKUP(A56,'BASE REGISTRO MAYO'!$A$1:$T$884,6,FALSE)</f>
        <v xml:space="preserve">Certificado de Vigencia de persona jurídica sin fines de lucro Folio N° 500345686181, emitido con fecha 14 de septiembre de 2020, del Servicio de Registro Civil e Identificación. </v>
      </c>
      <c r="G56" s="75" t="str">
        <f>VLOOKUP(A56,'BASE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75" t="str">
        <f>VLOOKUP(A56,'BASE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6" s="75" t="str">
        <f>VLOOKUP(A56,'BASE REGISTRO MAYO'!$A$1:$T$884,9,FALSE)</f>
        <v>: 3 años.</v>
      </c>
      <c r="J56" s="75" t="str">
        <f>VLOOKUP(A56,'BASE REGISTRO MAYO'!$A$1:$T$884,10,FALSE)</f>
        <v>07-01-2021 hasta el 07-01-2024.</v>
      </c>
      <c r="K56" s="75" t="str">
        <f>VLOOKUP(A56,'BASE REGISTRO MAYO'!$A$1:$T$884,11,FALSE)</f>
        <v xml:space="preserve">José Pedro Silva Prado, 
Edmundo Crespo Pisano,
</v>
      </c>
      <c r="L56" s="75" t="str">
        <f>VLOOKUP(A56,'BASE REGISTRO MAYO'!$A$1:$T$884,12,FALSE)</f>
        <v xml:space="preserve">Paseo Pdte. Errázuriz Echaurren N° 2631, 5° piso, comuna de Providencia, Santiago, Región Metropolitana.
</v>
      </c>
      <c r="M56" s="75" t="str">
        <f>VLOOKUP(A56,'BASE REGISTRO MAYO'!$A$1:$T$884,13,FALSE)</f>
        <v>XIII</v>
      </c>
      <c r="N56" s="75" t="str">
        <f>VLOOKUP(A56,'BASE REGISTRO MAYO'!$A$1:$T$884,14,FALSE)</f>
        <v>Providencia</v>
      </c>
      <c r="O56" s="75" t="str">
        <f>VLOOKUP(A56,'BASE REGISTRO MAYO'!$A$1:$T$884,15,FALSE)</f>
        <v>228737900 - 228737980</v>
      </c>
      <c r="P56" s="75" t="str">
        <f>VLOOKUP(A56,'BASE REGISTRO MAYO'!$A$1:$T$884,16,FALSE)</f>
        <v>http://www.ciudaddelnino.cl</v>
      </c>
      <c r="Q56" s="75">
        <f>VLOOKUP(A56,'BASE REGISTRO MAYO'!$A$1:$T$884,17,FALSE)</f>
        <v>0</v>
      </c>
      <c r="R56" s="75" t="str">
        <f>VLOOKUP(A56,'BASE REGISTRO MAYO'!$A$1:$T$884,18,FALSE)</f>
        <v>93401: Instituciones de Asistencia Social</v>
      </c>
      <c r="S56" s="75" t="str">
        <f>VLOOKUP(A56,'BASE REGISTRO MAYO'!$A$1:$T$884,19,FALSE)</f>
        <v xml:space="preserve">Se acompaña certificado de antecedentes financieros, correspondientes al año 2019,  aprobados por el Subdepartamento de Supervisión Financiera Nacional.  </v>
      </c>
      <c r="T56" s="177">
        <f>VLOOKUP(A56,'BASE REGISTRO MAYO'!$A$1:$T$884,20,FALSE)</f>
        <v>37970</v>
      </c>
      <c r="U56" s="182">
        <v>1800</v>
      </c>
      <c r="V56" s="181">
        <v>38231424</v>
      </c>
      <c r="W56" s="181">
        <v>164444700</v>
      </c>
      <c r="X56" s="178">
        <v>44408</v>
      </c>
      <c r="Y56" s="87" t="s">
        <v>7151</v>
      </c>
      <c r="Z56" s="87" t="s">
        <v>7152</v>
      </c>
      <c r="AA56" s="182" t="s">
        <v>7190</v>
      </c>
    </row>
    <row r="57" spans="1:27" ht="15.75" customHeight="1" x14ac:dyDescent="0.2">
      <c r="A57" s="182">
        <v>1800</v>
      </c>
      <c r="B57" s="75" t="str">
        <f>VLOOKUP(A57,'BASE REGISTRO MAYO'!$A$1:$T$884,2,FALSE)</f>
        <v>Fundacion Ciudad del Nino</v>
      </c>
      <c r="C57" s="75">
        <f>VLOOKUP(A57,'BASE REGISTRO MAYO'!$A$1:$T$884,3,FALSE)</f>
        <v>700376001</v>
      </c>
      <c r="D57" s="75" t="str">
        <f>VLOOKUP(A57,'BASE REGISTRO MAYO'!$A$1:$T$884,4,FALSE)</f>
        <v>Fundación de Derecho Privado</v>
      </c>
      <c r="E57" s="75" t="str">
        <f>VLOOKUP(A57,'BASE REGISTRO MAYO'!$A$1:$T$884,5,FALSE)</f>
        <v>Otorgada por Decreto Supremo N° 629, de fecha 14 de febrero de 1938, del Ministerio de Justicia.</v>
      </c>
      <c r="F57" s="75" t="str">
        <f>VLOOKUP(A57,'BASE REGISTRO MAYO'!$A$1:$T$884,6,FALSE)</f>
        <v xml:space="preserve">Certificado de Vigencia de persona jurídica sin fines de lucro Folio N° 500345686181, emitido con fecha 14 de septiembre de 2020, del Servicio de Registro Civil e Identificación. </v>
      </c>
      <c r="G57" s="75" t="str">
        <f>VLOOKUP(A57,'BASE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75" t="str">
        <f>VLOOKUP(A57,'BASE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7" s="75" t="str">
        <f>VLOOKUP(A57,'BASE REGISTRO MAYO'!$A$1:$T$884,9,FALSE)</f>
        <v>: 3 años.</v>
      </c>
      <c r="J57" s="75" t="str">
        <f>VLOOKUP(A57,'BASE REGISTRO MAYO'!$A$1:$T$884,10,FALSE)</f>
        <v>07-01-2021 hasta el 07-01-2024.</v>
      </c>
      <c r="K57" s="75" t="str">
        <f>VLOOKUP(A57,'BASE REGISTRO MAYO'!$A$1:$T$884,11,FALSE)</f>
        <v xml:space="preserve">José Pedro Silva Prado, 
Edmundo Crespo Pisano,
</v>
      </c>
      <c r="L57" s="75" t="str">
        <f>VLOOKUP(A57,'BASE REGISTRO MAYO'!$A$1:$T$884,12,FALSE)</f>
        <v xml:space="preserve">Paseo Pdte. Errázuriz Echaurren N° 2631, 5° piso, comuna de Providencia, Santiago, Región Metropolitana.
</v>
      </c>
      <c r="M57" s="75" t="str">
        <f>VLOOKUP(A57,'BASE REGISTRO MAYO'!$A$1:$T$884,13,FALSE)</f>
        <v>XIII</v>
      </c>
      <c r="N57" s="75" t="str">
        <f>VLOOKUP(A57,'BASE REGISTRO MAYO'!$A$1:$T$884,14,FALSE)</f>
        <v>Providencia</v>
      </c>
      <c r="O57" s="75" t="str">
        <f>VLOOKUP(A57,'BASE REGISTRO MAYO'!$A$1:$T$884,15,FALSE)</f>
        <v>228737900 - 228737980</v>
      </c>
      <c r="P57" s="75" t="str">
        <f>VLOOKUP(A57,'BASE REGISTRO MAYO'!$A$1:$T$884,16,FALSE)</f>
        <v>http://www.ciudaddelnino.cl</v>
      </c>
      <c r="Q57" s="75">
        <f>VLOOKUP(A57,'BASE REGISTRO MAYO'!$A$1:$T$884,17,FALSE)</f>
        <v>0</v>
      </c>
      <c r="R57" s="75" t="str">
        <f>VLOOKUP(A57,'BASE REGISTRO MAYO'!$A$1:$T$884,18,FALSE)</f>
        <v>93401: Instituciones de Asistencia Social</v>
      </c>
      <c r="S57" s="75" t="str">
        <f>VLOOKUP(A57,'BASE REGISTRO MAYO'!$A$1:$T$884,19,FALSE)</f>
        <v xml:space="preserve">Se acompaña certificado de antecedentes financieros, correspondientes al año 2019,  aprobados por el Subdepartamento de Supervisión Financiera Nacional.  </v>
      </c>
      <c r="T57" s="177">
        <f>VLOOKUP(A57,'BASE REGISTRO MAYO'!$A$1:$T$884,20,FALSE)</f>
        <v>37970</v>
      </c>
      <c r="U57" s="182">
        <v>1800</v>
      </c>
      <c r="V57" s="181">
        <v>42327648</v>
      </c>
      <c r="W57" s="181">
        <v>416786119</v>
      </c>
      <c r="X57" s="178">
        <v>44408</v>
      </c>
      <c r="Y57" s="87" t="s">
        <v>7151</v>
      </c>
      <c r="Z57" s="87" t="s">
        <v>7152</v>
      </c>
      <c r="AA57" s="182" t="s">
        <v>7191</v>
      </c>
    </row>
    <row r="58" spans="1:27" ht="15.75" customHeight="1" x14ac:dyDescent="0.2">
      <c r="A58" s="182">
        <v>1800</v>
      </c>
      <c r="B58" s="75" t="str">
        <f>VLOOKUP(A58,'BASE REGISTRO MAYO'!$A$1:$T$884,2,FALSE)</f>
        <v>Fundacion Ciudad del Nino</v>
      </c>
      <c r="C58" s="75">
        <f>VLOOKUP(A58,'BASE REGISTRO MAYO'!$A$1:$T$884,3,FALSE)</f>
        <v>700376001</v>
      </c>
      <c r="D58" s="75" t="str">
        <f>VLOOKUP(A58,'BASE REGISTRO MAYO'!$A$1:$T$884,4,FALSE)</f>
        <v>Fundación de Derecho Privado</v>
      </c>
      <c r="E58" s="75" t="str">
        <f>VLOOKUP(A58,'BASE REGISTRO MAYO'!$A$1:$T$884,5,FALSE)</f>
        <v>Otorgada por Decreto Supremo N° 629, de fecha 14 de febrero de 1938, del Ministerio de Justicia.</v>
      </c>
      <c r="F58" s="75" t="str">
        <f>VLOOKUP(A58,'BASE REGISTRO MAYO'!$A$1:$T$884,6,FALSE)</f>
        <v xml:space="preserve">Certificado de Vigencia de persona jurídica sin fines de lucro Folio N° 500345686181, emitido con fecha 14 de septiembre de 2020, del Servicio de Registro Civil e Identificación. </v>
      </c>
      <c r="G58" s="75" t="str">
        <f>VLOOKUP(A58,'BASE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75" t="str">
        <f>VLOOKUP(A58,'BASE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8" s="75" t="str">
        <f>VLOOKUP(A58,'BASE REGISTRO MAYO'!$A$1:$T$884,9,FALSE)</f>
        <v>: 3 años.</v>
      </c>
      <c r="J58" s="75" t="str">
        <f>VLOOKUP(A58,'BASE REGISTRO MAYO'!$A$1:$T$884,10,FALSE)</f>
        <v>07-01-2021 hasta el 07-01-2024.</v>
      </c>
      <c r="K58" s="75" t="str">
        <f>VLOOKUP(A58,'BASE REGISTRO MAYO'!$A$1:$T$884,11,FALSE)</f>
        <v xml:space="preserve">José Pedro Silva Prado, 
Edmundo Crespo Pisano,
</v>
      </c>
      <c r="L58" s="75" t="str">
        <f>VLOOKUP(A58,'BASE REGISTRO MAYO'!$A$1:$T$884,12,FALSE)</f>
        <v xml:space="preserve">Paseo Pdte. Errázuriz Echaurren N° 2631, 5° piso, comuna de Providencia, Santiago, Región Metropolitana.
</v>
      </c>
      <c r="M58" s="75" t="str">
        <f>VLOOKUP(A58,'BASE REGISTRO MAYO'!$A$1:$T$884,13,FALSE)</f>
        <v>XIII</v>
      </c>
      <c r="N58" s="75" t="str">
        <f>VLOOKUP(A58,'BASE REGISTRO MAYO'!$A$1:$T$884,14,FALSE)</f>
        <v>Providencia</v>
      </c>
      <c r="O58" s="75" t="str">
        <f>VLOOKUP(A58,'BASE REGISTRO MAYO'!$A$1:$T$884,15,FALSE)</f>
        <v>228737900 - 228737980</v>
      </c>
      <c r="P58" s="75" t="str">
        <f>VLOOKUP(A58,'BASE REGISTRO MAYO'!$A$1:$T$884,16,FALSE)</f>
        <v>http://www.ciudaddelnino.cl</v>
      </c>
      <c r="Q58" s="75">
        <f>VLOOKUP(A58,'BASE REGISTRO MAYO'!$A$1:$T$884,17,FALSE)</f>
        <v>0</v>
      </c>
      <c r="R58" s="75" t="str">
        <f>VLOOKUP(A58,'BASE REGISTRO MAYO'!$A$1:$T$884,18,FALSE)</f>
        <v>93401: Instituciones de Asistencia Social</v>
      </c>
      <c r="S58" s="75" t="str">
        <f>VLOOKUP(A58,'BASE REGISTRO MAYO'!$A$1:$T$884,19,FALSE)</f>
        <v xml:space="preserve">Se acompaña certificado de antecedentes financieros, correspondientes al año 2019,  aprobados por el Subdepartamento de Supervisión Financiera Nacional.  </v>
      </c>
      <c r="T58" s="177">
        <f>VLOOKUP(A58,'BASE REGISTRO MAYO'!$A$1:$T$884,20,FALSE)</f>
        <v>37970</v>
      </c>
      <c r="U58" s="182">
        <v>1800</v>
      </c>
      <c r="V58" s="181">
        <v>12024900</v>
      </c>
      <c r="W58" s="181">
        <v>105694992</v>
      </c>
      <c r="X58" s="178">
        <v>44408</v>
      </c>
      <c r="Y58" s="87" t="s">
        <v>7151</v>
      </c>
      <c r="Z58" s="87" t="s">
        <v>7152</v>
      </c>
      <c r="AA58" s="182" t="s">
        <v>7192</v>
      </c>
    </row>
    <row r="59" spans="1:27" ht="15.75" customHeight="1" x14ac:dyDescent="0.2">
      <c r="A59" s="182">
        <v>1800</v>
      </c>
      <c r="B59" s="75" t="str">
        <f>VLOOKUP(A59,'BASE REGISTRO MAYO'!$A$1:$T$884,2,FALSE)</f>
        <v>Fundacion Ciudad del Nino</v>
      </c>
      <c r="C59" s="75">
        <f>VLOOKUP(A59,'BASE REGISTRO MAYO'!$A$1:$T$884,3,FALSE)</f>
        <v>700376001</v>
      </c>
      <c r="D59" s="75" t="str">
        <f>VLOOKUP(A59,'BASE REGISTRO MAYO'!$A$1:$T$884,4,FALSE)</f>
        <v>Fundación de Derecho Privado</v>
      </c>
      <c r="E59" s="75" t="str">
        <f>VLOOKUP(A59,'BASE REGISTRO MAYO'!$A$1:$T$884,5,FALSE)</f>
        <v>Otorgada por Decreto Supremo N° 629, de fecha 14 de febrero de 1938, del Ministerio de Justicia.</v>
      </c>
      <c r="F59" s="75" t="str">
        <f>VLOOKUP(A59,'BASE REGISTRO MAYO'!$A$1:$T$884,6,FALSE)</f>
        <v xml:space="preserve">Certificado de Vigencia de persona jurídica sin fines de lucro Folio N° 500345686181, emitido con fecha 14 de septiembre de 2020, del Servicio de Registro Civil e Identificación. </v>
      </c>
      <c r="G59" s="75" t="str">
        <f>VLOOKUP(A59,'BASE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75" t="str">
        <f>VLOOKUP(A59,'BASE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9" s="75" t="str">
        <f>VLOOKUP(A59,'BASE REGISTRO MAYO'!$A$1:$T$884,9,FALSE)</f>
        <v>: 3 años.</v>
      </c>
      <c r="J59" s="75" t="str">
        <f>VLOOKUP(A59,'BASE REGISTRO MAYO'!$A$1:$T$884,10,FALSE)</f>
        <v>07-01-2021 hasta el 07-01-2024.</v>
      </c>
      <c r="K59" s="75" t="str">
        <f>VLOOKUP(A59,'BASE REGISTRO MAYO'!$A$1:$T$884,11,FALSE)</f>
        <v xml:space="preserve">José Pedro Silva Prado, 
Edmundo Crespo Pisano,
</v>
      </c>
      <c r="L59" s="75" t="str">
        <f>VLOOKUP(A59,'BASE REGISTRO MAYO'!$A$1:$T$884,12,FALSE)</f>
        <v xml:space="preserve">Paseo Pdte. Errázuriz Echaurren N° 2631, 5° piso, comuna de Providencia, Santiago, Región Metropolitana.
</v>
      </c>
      <c r="M59" s="75" t="str">
        <f>VLOOKUP(A59,'BASE REGISTRO MAYO'!$A$1:$T$884,13,FALSE)</f>
        <v>XIII</v>
      </c>
      <c r="N59" s="75" t="str">
        <f>VLOOKUP(A59,'BASE REGISTRO MAYO'!$A$1:$T$884,14,FALSE)</f>
        <v>Providencia</v>
      </c>
      <c r="O59" s="75" t="str">
        <f>VLOOKUP(A59,'BASE REGISTRO MAYO'!$A$1:$T$884,15,FALSE)</f>
        <v>228737900 - 228737980</v>
      </c>
      <c r="P59" s="75" t="str">
        <f>VLOOKUP(A59,'BASE REGISTRO MAYO'!$A$1:$T$884,16,FALSE)</f>
        <v>http://www.ciudaddelnino.cl</v>
      </c>
      <c r="Q59" s="75">
        <f>VLOOKUP(A59,'BASE REGISTRO MAYO'!$A$1:$T$884,17,FALSE)</f>
        <v>0</v>
      </c>
      <c r="R59" s="75" t="str">
        <f>VLOOKUP(A59,'BASE REGISTRO MAYO'!$A$1:$T$884,18,FALSE)</f>
        <v>93401: Instituciones de Asistencia Social</v>
      </c>
      <c r="S59" s="75" t="str">
        <f>VLOOKUP(A59,'BASE REGISTRO MAYO'!$A$1:$T$884,19,FALSE)</f>
        <v xml:space="preserve">Se acompaña certificado de antecedentes financieros, correspondientes al año 2019,  aprobados por el Subdepartamento de Supervisión Financiera Nacional.  </v>
      </c>
      <c r="T59" s="177">
        <f>VLOOKUP(A59,'BASE REGISTRO MAYO'!$A$1:$T$884,20,FALSE)</f>
        <v>37970</v>
      </c>
      <c r="U59" s="182">
        <v>1800</v>
      </c>
      <c r="V59" s="181">
        <v>14527968</v>
      </c>
      <c r="W59" s="181">
        <v>170543954</v>
      </c>
      <c r="X59" s="178">
        <v>44408</v>
      </c>
      <c r="Y59" s="87" t="s">
        <v>7151</v>
      </c>
      <c r="Z59" s="87" t="s">
        <v>7152</v>
      </c>
      <c r="AA59" s="182" t="s">
        <v>7153</v>
      </c>
    </row>
    <row r="60" spans="1:27" ht="15.75" customHeight="1" x14ac:dyDescent="0.2">
      <c r="A60" s="182">
        <v>1800</v>
      </c>
      <c r="B60" s="75" t="str">
        <f>VLOOKUP(A60,'BASE REGISTRO MAYO'!$A$1:$T$884,2,FALSE)</f>
        <v>Fundacion Ciudad del Nino</v>
      </c>
      <c r="C60" s="75">
        <f>VLOOKUP(A60,'BASE REGISTRO MAYO'!$A$1:$T$884,3,FALSE)</f>
        <v>700376001</v>
      </c>
      <c r="D60" s="75" t="str">
        <f>VLOOKUP(A60,'BASE REGISTRO MAYO'!$A$1:$T$884,4,FALSE)</f>
        <v>Fundación de Derecho Privado</v>
      </c>
      <c r="E60" s="75" t="str">
        <f>VLOOKUP(A60,'BASE REGISTRO MAYO'!$A$1:$T$884,5,FALSE)</f>
        <v>Otorgada por Decreto Supremo N° 629, de fecha 14 de febrero de 1938, del Ministerio de Justicia.</v>
      </c>
      <c r="F60" s="75" t="str">
        <f>VLOOKUP(A60,'BASE REGISTRO MAYO'!$A$1:$T$884,6,FALSE)</f>
        <v xml:space="preserve">Certificado de Vigencia de persona jurídica sin fines de lucro Folio N° 500345686181, emitido con fecha 14 de septiembre de 2020, del Servicio de Registro Civil e Identificación. </v>
      </c>
      <c r="G60" s="75" t="str">
        <f>VLOOKUP(A60,'BASE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75" t="str">
        <f>VLOOKUP(A60,'BASE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0" s="75" t="str">
        <f>VLOOKUP(A60,'BASE REGISTRO MAYO'!$A$1:$T$884,9,FALSE)</f>
        <v>: 3 años.</v>
      </c>
      <c r="J60" s="75" t="str">
        <f>VLOOKUP(A60,'BASE REGISTRO MAYO'!$A$1:$T$884,10,FALSE)</f>
        <v>07-01-2021 hasta el 07-01-2024.</v>
      </c>
      <c r="K60" s="75" t="str">
        <f>VLOOKUP(A60,'BASE REGISTRO MAYO'!$A$1:$T$884,11,FALSE)</f>
        <v xml:space="preserve">José Pedro Silva Prado, 
Edmundo Crespo Pisano,
</v>
      </c>
      <c r="L60" s="75" t="str">
        <f>VLOOKUP(A60,'BASE REGISTRO MAYO'!$A$1:$T$884,12,FALSE)</f>
        <v xml:space="preserve">Paseo Pdte. Errázuriz Echaurren N° 2631, 5° piso, comuna de Providencia, Santiago, Región Metropolitana.
</v>
      </c>
      <c r="M60" s="75" t="str">
        <f>VLOOKUP(A60,'BASE REGISTRO MAYO'!$A$1:$T$884,13,FALSE)</f>
        <v>XIII</v>
      </c>
      <c r="N60" s="75" t="str">
        <f>VLOOKUP(A60,'BASE REGISTRO MAYO'!$A$1:$T$884,14,FALSE)</f>
        <v>Providencia</v>
      </c>
      <c r="O60" s="75" t="str">
        <f>VLOOKUP(A60,'BASE REGISTRO MAYO'!$A$1:$T$884,15,FALSE)</f>
        <v>228737900 - 228737980</v>
      </c>
      <c r="P60" s="75" t="str">
        <f>VLOOKUP(A60,'BASE REGISTRO MAYO'!$A$1:$T$884,16,FALSE)</f>
        <v>http://www.ciudaddelnino.cl</v>
      </c>
      <c r="Q60" s="75">
        <f>VLOOKUP(A60,'BASE REGISTRO MAYO'!$A$1:$T$884,17,FALSE)</f>
        <v>0</v>
      </c>
      <c r="R60" s="75" t="str">
        <f>VLOOKUP(A60,'BASE REGISTRO MAYO'!$A$1:$T$884,18,FALSE)</f>
        <v>93401: Instituciones de Asistencia Social</v>
      </c>
      <c r="S60" s="75" t="str">
        <f>VLOOKUP(A60,'BASE REGISTRO MAYO'!$A$1:$T$884,19,FALSE)</f>
        <v xml:space="preserve">Se acompaña certificado de antecedentes financieros, correspondientes al año 2019,  aprobados por el Subdepartamento de Supervisión Financiera Nacional.  </v>
      </c>
      <c r="T60" s="177">
        <f>VLOOKUP(A60,'BASE REGISTRO MAYO'!$A$1:$T$884,20,FALSE)</f>
        <v>37970</v>
      </c>
      <c r="U60" s="182">
        <v>1800</v>
      </c>
      <c r="V60" s="181">
        <v>27416736</v>
      </c>
      <c r="W60" s="181">
        <v>117526524</v>
      </c>
      <c r="X60" s="178">
        <v>44408</v>
      </c>
      <c r="Y60" s="87" t="s">
        <v>7151</v>
      </c>
      <c r="Z60" s="87" t="s">
        <v>7152</v>
      </c>
      <c r="AA60" s="182" t="s">
        <v>7193</v>
      </c>
    </row>
    <row r="61" spans="1:27" ht="15.75" customHeight="1" x14ac:dyDescent="0.2">
      <c r="A61" s="182">
        <v>1800</v>
      </c>
      <c r="B61" s="75" t="str">
        <f>VLOOKUP(A61,'BASE REGISTRO MAYO'!$A$1:$T$884,2,FALSE)</f>
        <v>Fundacion Ciudad del Nino</v>
      </c>
      <c r="C61" s="75">
        <f>VLOOKUP(A61,'BASE REGISTRO MAYO'!$A$1:$T$884,3,FALSE)</f>
        <v>700376001</v>
      </c>
      <c r="D61" s="75" t="str">
        <f>VLOOKUP(A61,'BASE REGISTRO MAYO'!$A$1:$T$884,4,FALSE)</f>
        <v>Fundación de Derecho Privado</v>
      </c>
      <c r="E61" s="75" t="str">
        <f>VLOOKUP(A61,'BASE REGISTRO MAYO'!$A$1:$T$884,5,FALSE)</f>
        <v>Otorgada por Decreto Supremo N° 629, de fecha 14 de febrero de 1938, del Ministerio de Justicia.</v>
      </c>
      <c r="F61" s="75" t="str">
        <f>VLOOKUP(A61,'BASE REGISTRO MAYO'!$A$1:$T$884,6,FALSE)</f>
        <v xml:space="preserve">Certificado de Vigencia de persona jurídica sin fines de lucro Folio N° 500345686181, emitido con fecha 14 de septiembre de 2020, del Servicio de Registro Civil e Identificación. </v>
      </c>
      <c r="G61" s="75" t="str">
        <f>VLOOKUP(A61,'BASE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75" t="str">
        <f>VLOOKUP(A61,'BASE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1" s="75" t="str">
        <f>VLOOKUP(A61,'BASE REGISTRO MAYO'!$A$1:$T$884,9,FALSE)</f>
        <v>: 3 años.</v>
      </c>
      <c r="J61" s="75" t="str">
        <f>VLOOKUP(A61,'BASE REGISTRO MAYO'!$A$1:$T$884,10,FALSE)</f>
        <v>07-01-2021 hasta el 07-01-2024.</v>
      </c>
      <c r="K61" s="75" t="str">
        <f>VLOOKUP(A61,'BASE REGISTRO MAYO'!$A$1:$T$884,11,FALSE)</f>
        <v xml:space="preserve">José Pedro Silva Prado, 
Edmundo Crespo Pisano,
</v>
      </c>
      <c r="L61" s="75" t="str">
        <f>VLOOKUP(A61,'BASE REGISTRO MAYO'!$A$1:$T$884,12,FALSE)</f>
        <v xml:space="preserve">Paseo Pdte. Errázuriz Echaurren N° 2631, 5° piso, comuna de Providencia, Santiago, Región Metropolitana.
</v>
      </c>
      <c r="M61" s="75" t="str">
        <f>VLOOKUP(A61,'BASE REGISTRO MAYO'!$A$1:$T$884,13,FALSE)</f>
        <v>XIII</v>
      </c>
      <c r="N61" s="75" t="str">
        <f>VLOOKUP(A61,'BASE REGISTRO MAYO'!$A$1:$T$884,14,FALSE)</f>
        <v>Providencia</v>
      </c>
      <c r="O61" s="75" t="str">
        <f>VLOOKUP(A61,'BASE REGISTRO MAYO'!$A$1:$T$884,15,FALSE)</f>
        <v>228737900 - 228737980</v>
      </c>
      <c r="P61" s="75" t="str">
        <f>VLOOKUP(A61,'BASE REGISTRO MAYO'!$A$1:$T$884,16,FALSE)</f>
        <v>http://www.ciudaddelnino.cl</v>
      </c>
      <c r="Q61" s="75">
        <f>VLOOKUP(A61,'BASE REGISTRO MAYO'!$A$1:$T$884,17,FALSE)</f>
        <v>0</v>
      </c>
      <c r="R61" s="75" t="str">
        <f>VLOOKUP(A61,'BASE REGISTRO MAYO'!$A$1:$T$884,18,FALSE)</f>
        <v>93401: Instituciones de Asistencia Social</v>
      </c>
      <c r="S61" s="75" t="str">
        <f>VLOOKUP(A61,'BASE REGISTRO MAYO'!$A$1:$T$884,19,FALSE)</f>
        <v xml:space="preserve">Se acompaña certificado de antecedentes financieros, correspondientes al año 2019,  aprobados por el Subdepartamento de Supervisión Financiera Nacional.  </v>
      </c>
      <c r="T61" s="177">
        <f>VLOOKUP(A61,'BASE REGISTRO MAYO'!$A$1:$T$884,20,FALSE)</f>
        <v>37970</v>
      </c>
      <c r="U61" s="182">
        <v>1800</v>
      </c>
      <c r="V61" s="181">
        <v>27416736</v>
      </c>
      <c r="W61" s="181">
        <v>109667052</v>
      </c>
      <c r="X61" s="178">
        <v>44408</v>
      </c>
      <c r="Y61" s="87" t="s">
        <v>7151</v>
      </c>
      <c r="Z61" s="87" t="s">
        <v>7152</v>
      </c>
      <c r="AA61" s="182" t="s">
        <v>7194</v>
      </c>
    </row>
    <row r="62" spans="1:27" ht="15.75" customHeight="1" x14ac:dyDescent="0.2">
      <c r="A62" s="182">
        <v>1800</v>
      </c>
      <c r="B62" s="75" t="str">
        <f>VLOOKUP(A62,'BASE REGISTRO MAYO'!$A$1:$T$884,2,FALSE)</f>
        <v>Fundacion Ciudad del Nino</v>
      </c>
      <c r="C62" s="75">
        <f>VLOOKUP(A62,'BASE REGISTRO MAYO'!$A$1:$T$884,3,FALSE)</f>
        <v>700376001</v>
      </c>
      <c r="D62" s="75" t="str">
        <f>VLOOKUP(A62,'BASE REGISTRO MAYO'!$A$1:$T$884,4,FALSE)</f>
        <v>Fundación de Derecho Privado</v>
      </c>
      <c r="E62" s="75" t="str">
        <f>VLOOKUP(A62,'BASE REGISTRO MAYO'!$A$1:$T$884,5,FALSE)</f>
        <v>Otorgada por Decreto Supremo N° 629, de fecha 14 de febrero de 1938, del Ministerio de Justicia.</v>
      </c>
      <c r="F62" s="75" t="str">
        <f>VLOOKUP(A62,'BASE REGISTRO MAYO'!$A$1:$T$884,6,FALSE)</f>
        <v xml:space="preserve">Certificado de Vigencia de persona jurídica sin fines de lucro Folio N° 500345686181, emitido con fecha 14 de septiembre de 2020, del Servicio de Registro Civil e Identificación. </v>
      </c>
      <c r="G62" s="75" t="str">
        <f>VLOOKUP(A62,'BASE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75" t="str">
        <f>VLOOKUP(A62,'BASE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2" s="75" t="str">
        <f>VLOOKUP(A62,'BASE REGISTRO MAYO'!$A$1:$T$884,9,FALSE)</f>
        <v>: 3 años.</v>
      </c>
      <c r="J62" s="75" t="str">
        <f>VLOOKUP(A62,'BASE REGISTRO MAYO'!$A$1:$T$884,10,FALSE)</f>
        <v>07-01-2021 hasta el 07-01-2024.</v>
      </c>
      <c r="K62" s="75" t="str">
        <f>VLOOKUP(A62,'BASE REGISTRO MAYO'!$A$1:$T$884,11,FALSE)</f>
        <v xml:space="preserve">José Pedro Silva Prado, 
Edmundo Crespo Pisano,
</v>
      </c>
      <c r="L62" s="75" t="str">
        <f>VLOOKUP(A62,'BASE REGISTRO MAYO'!$A$1:$T$884,12,FALSE)</f>
        <v xml:space="preserve">Paseo Pdte. Errázuriz Echaurren N° 2631, 5° piso, comuna de Providencia, Santiago, Región Metropolitana.
</v>
      </c>
      <c r="M62" s="75" t="str">
        <f>VLOOKUP(A62,'BASE REGISTRO MAYO'!$A$1:$T$884,13,FALSE)</f>
        <v>XIII</v>
      </c>
      <c r="N62" s="75" t="str">
        <f>VLOOKUP(A62,'BASE REGISTRO MAYO'!$A$1:$T$884,14,FALSE)</f>
        <v>Providencia</v>
      </c>
      <c r="O62" s="75" t="str">
        <f>VLOOKUP(A62,'BASE REGISTRO MAYO'!$A$1:$T$884,15,FALSE)</f>
        <v>228737900 - 228737980</v>
      </c>
      <c r="P62" s="75" t="str">
        <f>VLOOKUP(A62,'BASE REGISTRO MAYO'!$A$1:$T$884,16,FALSE)</f>
        <v>http://www.ciudaddelnino.cl</v>
      </c>
      <c r="Q62" s="75">
        <f>VLOOKUP(A62,'BASE REGISTRO MAYO'!$A$1:$T$884,17,FALSE)</f>
        <v>0</v>
      </c>
      <c r="R62" s="75" t="str">
        <f>VLOOKUP(A62,'BASE REGISTRO MAYO'!$A$1:$T$884,18,FALSE)</f>
        <v>93401: Instituciones de Asistencia Social</v>
      </c>
      <c r="S62" s="75" t="str">
        <f>VLOOKUP(A62,'BASE REGISTRO MAYO'!$A$1:$T$884,19,FALSE)</f>
        <v xml:space="preserve">Se acompaña certificado de antecedentes financieros, correspondientes al año 2019,  aprobados por el Subdepartamento de Supervisión Financiera Nacional.  </v>
      </c>
      <c r="T62" s="177">
        <f>VLOOKUP(A62,'BASE REGISTRO MAYO'!$A$1:$T$884,20,FALSE)</f>
        <v>37970</v>
      </c>
      <c r="U62" s="182">
        <v>1800</v>
      </c>
      <c r="V62" s="181">
        <v>28058100</v>
      </c>
      <c r="W62" s="181">
        <v>258294852</v>
      </c>
      <c r="X62" s="178">
        <v>44408</v>
      </c>
      <c r="Y62" s="87" t="s">
        <v>7151</v>
      </c>
      <c r="Z62" s="87" t="s">
        <v>7152</v>
      </c>
      <c r="AA62" s="182" t="s">
        <v>8191</v>
      </c>
    </row>
    <row r="63" spans="1:27" ht="15.75" customHeight="1" x14ac:dyDescent="0.2">
      <c r="A63" s="182">
        <v>1800</v>
      </c>
      <c r="B63" s="75" t="str">
        <f>VLOOKUP(A63,'BASE REGISTRO MAYO'!$A$1:$T$884,2,FALSE)</f>
        <v>Fundacion Ciudad del Nino</v>
      </c>
      <c r="C63" s="75">
        <f>VLOOKUP(A63,'BASE REGISTRO MAYO'!$A$1:$T$884,3,FALSE)</f>
        <v>700376001</v>
      </c>
      <c r="D63" s="75" t="str">
        <f>VLOOKUP(A63,'BASE REGISTRO MAYO'!$A$1:$T$884,4,FALSE)</f>
        <v>Fundación de Derecho Privado</v>
      </c>
      <c r="E63" s="75" t="str">
        <f>VLOOKUP(A63,'BASE REGISTRO MAYO'!$A$1:$T$884,5,FALSE)</f>
        <v>Otorgada por Decreto Supremo N° 629, de fecha 14 de febrero de 1938, del Ministerio de Justicia.</v>
      </c>
      <c r="F63" s="75" t="str">
        <f>VLOOKUP(A63,'BASE REGISTRO MAYO'!$A$1:$T$884,6,FALSE)</f>
        <v xml:space="preserve">Certificado de Vigencia de persona jurídica sin fines de lucro Folio N° 500345686181, emitido con fecha 14 de septiembre de 2020, del Servicio de Registro Civil e Identificación. </v>
      </c>
      <c r="G63" s="75" t="str">
        <f>VLOOKUP(A63,'BASE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75" t="str">
        <f>VLOOKUP(A63,'BASE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3" s="75" t="str">
        <f>VLOOKUP(A63,'BASE REGISTRO MAYO'!$A$1:$T$884,9,FALSE)</f>
        <v>: 3 años.</v>
      </c>
      <c r="J63" s="75" t="str">
        <f>VLOOKUP(A63,'BASE REGISTRO MAYO'!$A$1:$T$884,10,FALSE)</f>
        <v>07-01-2021 hasta el 07-01-2024.</v>
      </c>
      <c r="K63" s="75" t="str">
        <f>VLOOKUP(A63,'BASE REGISTRO MAYO'!$A$1:$T$884,11,FALSE)</f>
        <v xml:space="preserve">José Pedro Silva Prado, 
Edmundo Crespo Pisano,
</v>
      </c>
      <c r="L63" s="75" t="str">
        <f>VLOOKUP(A63,'BASE REGISTRO MAYO'!$A$1:$T$884,12,FALSE)</f>
        <v xml:space="preserve">Paseo Pdte. Errázuriz Echaurren N° 2631, 5° piso, comuna de Providencia, Santiago, Región Metropolitana.
</v>
      </c>
      <c r="M63" s="75" t="str">
        <f>VLOOKUP(A63,'BASE REGISTRO MAYO'!$A$1:$T$884,13,FALSE)</f>
        <v>XIII</v>
      </c>
      <c r="N63" s="75" t="str">
        <f>VLOOKUP(A63,'BASE REGISTRO MAYO'!$A$1:$T$884,14,FALSE)</f>
        <v>Providencia</v>
      </c>
      <c r="O63" s="75" t="str">
        <f>VLOOKUP(A63,'BASE REGISTRO MAYO'!$A$1:$T$884,15,FALSE)</f>
        <v>228737900 - 228737980</v>
      </c>
      <c r="P63" s="75" t="str">
        <f>VLOOKUP(A63,'BASE REGISTRO MAYO'!$A$1:$T$884,16,FALSE)</f>
        <v>http://www.ciudaddelnino.cl</v>
      </c>
      <c r="Q63" s="75">
        <f>VLOOKUP(A63,'BASE REGISTRO MAYO'!$A$1:$T$884,17,FALSE)</f>
        <v>0</v>
      </c>
      <c r="R63" s="75" t="str">
        <f>VLOOKUP(A63,'BASE REGISTRO MAYO'!$A$1:$T$884,18,FALSE)</f>
        <v>93401: Instituciones de Asistencia Social</v>
      </c>
      <c r="S63" s="75" t="str">
        <f>VLOOKUP(A63,'BASE REGISTRO MAYO'!$A$1:$T$884,19,FALSE)</f>
        <v xml:space="preserve">Se acompaña certificado de antecedentes financieros, correspondientes al año 2019,  aprobados por el Subdepartamento de Supervisión Financiera Nacional.  </v>
      </c>
      <c r="T63" s="177">
        <f>VLOOKUP(A63,'BASE REGISTRO MAYO'!$A$1:$T$884,20,FALSE)</f>
        <v>37970</v>
      </c>
      <c r="U63" s="182">
        <v>1800</v>
      </c>
      <c r="V63" s="181">
        <v>12024900</v>
      </c>
      <c r="W63" s="181">
        <v>159380352</v>
      </c>
      <c r="X63" s="178">
        <v>44408</v>
      </c>
      <c r="Y63" s="87" t="s">
        <v>7151</v>
      </c>
      <c r="Z63" s="87" t="s">
        <v>7152</v>
      </c>
      <c r="AA63" s="182" t="s">
        <v>7195</v>
      </c>
    </row>
    <row r="64" spans="1:27" ht="15.75" customHeight="1" x14ac:dyDescent="0.2">
      <c r="A64" s="182">
        <v>1800</v>
      </c>
      <c r="B64" s="75" t="str">
        <f>VLOOKUP(A64,'BASE REGISTRO MAYO'!$A$1:$T$884,2,FALSE)</f>
        <v>Fundacion Ciudad del Nino</v>
      </c>
      <c r="C64" s="75">
        <f>VLOOKUP(A64,'BASE REGISTRO MAYO'!$A$1:$T$884,3,FALSE)</f>
        <v>700376001</v>
      </c>
      <c r="D64" s="75" t="str">
        <f>VLOOKUP(A64,'BASE REGISTRO MAYO'!$A$1:$T$884,4,FALSE)</f>
        <v>Fundación de Derecho Privado</v>
      </c>
      <c r="E64" s="75" t="str">
        <f>VLOOKUP(A64,'BASE REGISTRO MAYO'!$A$1:$T$884,5,FALSE)</f>
        <v>Otorgada por Decreto Supremo N° 629, de fecha 14 de febrero de 1938, del Ministerio de Justicia.</v>
      </c>
      <c r="F64" s="75" t="str">
        <f>VLOOKUP(A64,'BASE REGISTRO MAYO'!$A$1:$T$884,6,FALSE)</f>
        <v xml:space="preserve">Certificado de Vigencia de persona jurídica sin fines de lucro Folio N° 500345686181, emitido con fecha 14 de septiembre de 2020, del Servicio de Registro Civil e Identificación. </v>
      </c>
      <c r="G64" s="75" t="str">
        <f>VLOOKUP(A64,'BASE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75" t="str">
        <f>VLOOKUP(A64,'BASE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4" s="75" t="str">
        <f>VLOOKUP(A64,'BASE REGISTRO MAYO'!$A$1:$T$884,9,FALSE)</f>
        <v>: 3 años.</v>
      </c>
      <c r="J64" s="75" t="str">
        <f>VLOOKUP(A64,'BASE REGISTRO MAYO'!$A$1:$T$884,10,FALSE)</f>
        <v>07-01-2021 hasta el 07-01-2024.</v>
      </c>
      <c r="K64" s="75" t="str">
        <f>VLOOKUP(A64,'BASE REGISTRO MAYO'!$A$1:$T$884,11,FALSE)</f>
        <v xml:space="preserve">José Pedro Silva Prado, 
Edmundo Crespo Pisano,
</v>
      </c>
      <c r="L64" s="75" t="str">
        <f>VLOOKUP(A64,'BASE REGISTRO MAYO'!$A$1:$T$884,12,FALSE)</f>
        <v xml:space="preserve">Paseo Pdte. Errázuriz Echaurren N° 2631, 5° piso, comuna de Providencia, Santiago, Región Metropolitana.
</v>
      </c>
      <c r="M64" s="75" t="str">
        <f>VLOOKUP(A64,'BASE REGISTRO MAYO'!$A$1:$T$884,13,FALSE)</f>
        <v>XIII</v>
      </c>
      <c r="N64" s="75" t="str">
        <f>VLOOKUP(A64,'BASE REGISTRO MAYO'!$A$1:$T$884,14,FALSE)</f>
        <v>Providencia</v>
      </c>
      <c r="O64" s="75" t="str">
        <f>VLOOKUP(A64,'BASE REGISTRO MAYO'!$A$1:$T$884,15,FALSE)</f>
        <v>228737900 - 228737980</v>
      </c>
      <c r="P64" s="75" t="str">
        <f>VLOOKUP(A64,'BASE REGISTRO MAYO'!$A$1:$T$884,16,FALSE)</f>
        <v>http://www.ciudaddelnino.cl</v>
      </c>
      <c r="Q64" s="75">
        <f>VLOOKUP(A64,'BASE REGISTRO MAYO'!$A$1:$T$884,17,FALSE)</f>
        <v>0</v>
      </c>
      <c r="R64" s="75" t="str">
        <f>VLOOKUP(A64,'BASE REGISTRO MAYO'!$A$1:$T$884,18,FALSE)</f>
        <v>93401: Instituciones de Asistencia Social</v>
      </c>
      <c r="S64" s="75" t="str">
        <f>VLOOKUP(A64,'BASE REGISTRO MAYO'!$A$1:$T$884,19,FALSE)</f>
        <v xml:space="preserve">Se acompaña certificado de antecedentes financieros, correspondientes al año 2019,  aprobados por el Subdepartamento de Supervisión Financiera Nacional.  </v>
      </c>
      <c r="T64" s="177">
        <f>VLOOKUP(A64,'BASE REGISTRO MAYO'!$A$1:$T$884,20,FALSE)</f>
        <v>37970</v>
      </c>
      <c r="U64" s="182">
        <v>1800</v>
      </c>
      <c r="V64" s="181">
        <v>32066400</v>
      </c>
      <c r="W64" s="181">
        <v>274183236</v>
      </c>
      <c r="X64" s="178">
        <v>44408</v>
      </c>
      <c r="Y64" s="87" t="s">
        <v>7151</v>
      </c>
      <c r="Z64" s="87" t="s">
        <v>7152</v>
      </c>
      <c r="AA64" s="182" t="s">
        <v>7196</v>
      </c>
    </row>
    <row r="65" spans="1:27" ht="15.75" customHeight="1" x14ac:dyDescent="0.2">
      <c r="A65" s="182">
        <v>1800</v>
      </c>
      <c r="B65" s="75" t="str">
        <f>VLOOKUP(A65,'BASE REGISTRO MAYO'!$A$1:$T$884,2,FALSE)</f>
        <v>Fundacion Ciudad del Nino</v>
      </c>
      <c r="C65" s="75">
        <f>VLOOKUP(A65,'BASE REGISTRO MAYO'!$A$1:$T$884,3,FALSE)</f>
        <v>700376001</v>
      </c>
      <c r="D65" s="75" t="str">
        <f>VLOOKUP(A65,'BASE REGISTRO MAYO'!$A$1:$T$884,4,FALSE)</f>
        <v>Fundación de Derecho Privado</v>
      </c>
      <c r="E65" s="75" t="str">
        <f>VLOOKUP(A65,'BASE REGISTRO MAYO'!$A$1:$T$884,5,FALSE)</f>
        <v>Otorgada por Decreto Supremo N° 629, de fecha 14 de febrero de 1938, del Ministerio de Justicia.</v>
      </c>
      <c r="F65" s="75" t="str">
        <f>VLOOKUP(A65,'BASE REGISTRO MAYO'!$A$1:$T$884,6,FALSE)</f>
        <v xml:space="preserve">Certificado de Vigencia de persona jurídica sin fines de lucro Folio N° 500345686181, emitido con fecha 14 de septiembre de 2020, del Servicio de Registro Civil e Identificación. </v>
      </c>
      <c r="G65" s="75" t="str">
        <f>VLOOKUP(A65,'BASE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75" t="str">
        <f>VLOOKUP(A65,'BASE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5" s="75" t="str">
        <f>VLOOKUP(A65,'BASE REGISTRO MAYO'!$A$1:$T$884,9,FALSE)</f>
        <v>: 3 años.</v>
      </c>
      <c r="J65" s="75" t="str">
        <f>VLOOKUP(A65,'BASE REGISTRO MAYO'!$A$1:$T$884,10,FALSE)</f>
        <v>07-01-2021 hasta el 07-01-2024.</v>
      </c>
      <c r="K65" s="75" t="str">
        <f>VLOOKUP(A65,'BASE REGISTRO MAYO'!$A$1:$T$884,11,FALSE)</f>
        <v xml:space="preserve">José Pedro Silva Prado, 
Edmundo Crespo Pisano,
</v>
      </c>
      <c r="L65" s="75" t="str">
        <f>VLOOKUP(A65,'BASE REGISTRO MAYO'!$A$1:$T$884,12,FALSE)</f>
        <v xml:space="preserve">Paseo Pdte. Errázuriz Echaurren N° 2631, 5° piso, comuna de Providencia, Santiago, Región Metropolitana.
</v>
      </c>
      <c r="M65" s="75" t="str">
        <f>VLOOKUP(A65,'BASE REGISTRO MAYO'!$A$1:$T$884,13,FALSE)</f>
        <v>XIII</v>
      </c>
      <c r="N65" s="75" t="str">
        <f>VLOOKUP(A65,'BASE REGISTRO MAYO'!$A$1:$T$884,14,FALSE)</f>
        <v>Providencia</v>
      </c>
      <c r="O65" s="75" t="str">
        <f>VLOOKUP(A65,'BASE REGISTRO MAYO'!$A$1:$T$884,15,FALSE)</f>
        <v>228737900 - 228737980</v>
      </c>
      <c r="P65" s="75" t="str">
        <f>VLOOKUP(A65,'BASE REGISTRO MAYO'!$A$1:$T$884,16,FALSE)</f>
        <v>http://www.ciudaddelnino.cl</v>
      </c>
      <c r="Q65" s="75">
        <f>VLOOKUP(A65,'BASE REGISTRO MAYO'!$A$1:$T$884,17,FALSE)</f>
        <v>0</v>
      </c>
      <c r="R65" s="75" t="str">
        <f>VLOOKUP(A65,'BASE REGISTRO MAYO'!$A$1:$T$884,18,FALSE)</f>
        <v>93401: Instituciones de Asistencia Social</v>
      </c>
      <c r="S65" s="75" t="str">
        <f>VLOOKUP(A65,'BASE REGISTRO MAYO'!$A$1:$T$884,19,FALSE)</f>
        <v xml:space="preserve">Se acompaña certificado de antecedentes financieros, correspondientes al año 2019,  aprobados por el Subdepartamento de Supervisión Financiera Nacional.  </v>
      </c>
      <c r="T65" s="177">
        <f>VLOOKUP(A65,'BASE REGISTRO MAYO'!$A$1:$T$884,20,FALSE)</f>
        <v>37970</v>
      </c>
      <c r="U65" s="182">
        <v>1800</v>
      </c>
      <c r="V65" s="181">
        <v>167914250</v>
      </c>
      <c r="W65" s="181">
        <v>973538437</v>
      </c>
      <c r="X65" s="178">
        <v>44408</v>
      </c>
      <c r="Y65" s="87" t="s">
        <v>7151</v>
      </c>
      <c r="Z65" s="87" t="s">
        <v>7152</v>
      </c>
      <c r="AA65" s="182" t="s">
        <v>7197</v>
      </c>
    </row>
    <row r="66" spans="1:27" ht="15.75" customHeight="1" x14ac:dyDescent="0.2">
      <c r="A66" s="182">
        <v>1800</v>
      </c>
      <c r="B66" s="75" t="str">
        <f>VLOOKUP(A66,'BASE REGISTRO MAYO'!$A$1:$T$884,2,FALSE)</f>
        <v>Fundacion Ciudad del Nino</v>
      </c>
      <c r="C66" s="75">
        <f>VLOOKUP(A66,'BASE REGISTRO MAYO'!$A$1:$T$884,3,FALSE)</f>
        <v>700376001</v>
      </c>
      <c r="D66" s="75" t="str">
        <f>VLOOKUP(A66,'BASE REGISTRO MAYO'!$A$1:$T$884,4,FALSE)</f>
        <v>Fundación de Derecho Privado</v>
      </c>
      <c r="E66" s="75" t="str">
        <f>VLOOKUP(A66,'BASE REGISTRO MAYO'!$A$1:$T$884,5,FALSE)</f>
        <v>Otorgada por Decreto Supremo N° 629, de fecha 14 de febrero de 1938, del Ministerio de Justicia.</v>
      </c>
      <c r="F66" s="75" t="str">
        <f>VLOOKUP(A66,'BASE REGISTRO MAYO'!$A$1:$T$884,6,FALSE)</f>
        <v xml:space="preserve">Certificado de Vigencia de persona jurídica sin fines de lucro Folio N° 500345686181, emitido con fecha 14 de septiembre de 2020, del Servicio de Registro Civil e Identificación. </v>
      </c>
      <c r="G66" s="75" t="str">
        <f>VLOOKUP(A66,'BASE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75" t="str">
        <f>VLOOKUP(A66,'BASE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6" s="75" t="str">
        <f>VLOOKUP(A66,'BASE REGISTRO MAYO'!$A$1:$T$884,9,FALSE)</f>
        <v>: 3 años.</v>
      </c>
      <c r="J66" s="75" t="str">
        <f>VLOOKUP(A66,'BASE REGISTRO MAYO'!$A$1:$T$884,10,FALSE)</f>
        <v>07-01-2021 hasta el 07-01-2024.</v>
      </c>
      <c r="K66" s="75" t="str">
        <f>VLOOKUP(A66,'BASE REGISTRO MAYO'!$A$1:$T$884,11,FALSE)</f>
        <v xml:space="preserve">José Pedro Silva Prado, 
Edmundo Crespo Pisano,
</v>
      </c>
      <c r="L66" s="75" t="str">
        <f>VLOOKUP(A66,'BASE REGISTRO MAYO'!$A$1:$T$884,12,FALSE)</f>
        <v xml:space="preserve">Paseo Pdte. Errázuriz Echaurren N° 2631, 5° piso, comuna de Providencia, Santiago, Región Metropolitana.
</v>
      </c>
      <c r="M66" s="75" t="str">
        <f>VLOOKUP(A66,'BASE REGISTRO MAYO'!$A$1:$T$884,13,FALSE)</f>
        <v>XIII</v>
      </c>
      <c r="N66" s="75" t="str">
        <f>VLOOKUP(A66,'BASE REGISTRO MAYO'!$A$1:$T$884,14,FALSE)</f>
        <v>Providencia</v>
      </c>
      <c r="O66" s="75" t="str">
        <f>VLOOKUP(A66,'BASE REGISTRO MAYO'!$A$1:$T$884,15,FALSE)</f>
        <v>228737900 - 228737980</v>
      </c>
      <c r="P66" s="75" t="str">
        <f>VLOOKUP(A66,'BASE REGISTRO MAYO'!$A$1:$T$884,16,FALSE)</f>
        <v>http://www.ciudaddelnino.cl</v>
      </c>
      <c r="Q66" s="75">
        <f>VLOOKUP(A66,'BASE REGISTRO MAYO'!$A$1:$T$884,17,FALSE)</f>
        <v>0</v>
      </c>
      <c r="R66" s="75" t="str">
        <f>VLOOKUP(A66,'BASE REGISTRO MAYO'!$A$1:$T$884,18,FALSE)</f>
        <v>93401: Instituciones de Asistencia Social</v>
      </c>
      <c r="S66" s="75" t="str">
        <f>VLOOKUP(A66,'BASE REGISTRO MAYO'!$A$1:$T$884,19,FALSE)</f>
        <v xml:space="preserve">Se acompaña certificado de antecedentes financieros, correspondientes al año 2019,  aprobados por el Subdepartamento de Supervisión Financiera Nacional.  </v>
      </c>
      <c r="T66" s="177">
        <f>VLOOKUP(A66,'BASE REGISTRO MAYO'!$A$1:$T$884,20,FALSE)</f>
        <v>37970</v>
      </c>
      <c r="U66" s="182">
        <v>1800</v>
      </c>
      <c r="V66" s="181">
        <v>48658147</v>
      </c>
      <c r="W66" s="181">
        <v>198182623</v>
      </c>
      <c r="X66" s="178">
        <v>44408</v>
      </c>
      <c r="Y66" s="87" t="s">
        <v>7151</v>
      </c>
      <c r="Z66" s="87" t="s">
        <v>7152</v>
      </c>
      <c r="AA66" s="182" t="s">
        <v>7198</v>
      </c>
    </row>
    <row r="67" spans="1:27" ht="15.75" customHeight="1" x14ac:dyDescent="0.2">
      <c r="A67" s="182">
        <v>1800</v>
      </c>
      <c r="B67" s="75" t="str">
        <f>VLOOKUP(A67,'BASE REGISTRO MAYO'!$A$1:$T$884,2,FALSE)</f>
        <v>Fundacion Ciudad del Nino</v>
      </c>
      <c r="C67" s="75">
        <f>VLOOKUP(A67,'BASE REGISTRO MAYO'!$A$1:$T$884,3,FALSE)</f>
        <v>700376001</v>
      </c>
      <c r="D67" s="75" t="str">
        <f>VLOOKUP(A67,'BASE REGISTRO MAYO'!$A$1:$T$884,4,FALSE)</f>
        <v>Fundación de Derecho Privado</v>
      </c>
      <c r="E67" s="75" t="str">
        <f>VLOOKUP(A67,'BASE REGISTRO MAYO'!$A$1:$T$884,5,FALSE)</f>
        <v>Otorgada por Decreto Supremo N° 629, de fecha 14 de febrero de 1938, del Ministerio de Justicia.</v>
      </c>
      <c r="F67" s="75" t="str">
        <f>VLOOKUP(A67,'BASE REGISTRO MAYO'!$A$1:$T$884,6,FALSE)</f>
        <v xml:space="preserve">Certificado de Vigencia de persona jurídica sin fines de lucro Folio N° 500345686181, emitido con fecha 14 de septiembre de 2020, del Servicio de Registro Civil e Identificación. </v>
      </c>
      <c r="G67" s="75" t="str">
        <f>VLOOKUP(A67,'BASE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75" t="str">
        <f>VLOOKUP(A67,'BASE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7" s="75" t="str">
        <f>VLOOKUP(A67,'BASE REGISTRO MAYO'!$A$1:$T$884,9,FALSE)</f>
        <v>: 3 años.</v>
      </c>
      <c r="J67" s="75" t="str">
        <f>VLOOKUP(A67,'BASE REGISTRO MAYO'!$A$1:$T$884,10,FALSE)</f>
        <v>07-01-2021 hasta el 07-01-2024.</v>
      </c>
      <c r="K67" s="75" t="str">
        <f>VLOOKUP(A67,'BASE REGISTRO MAYO'!$A$1:$T$884,11,FALSE)</f>
        <v xml:space="preserve">José Pedro Silva Prado, 
Edmundo Crespo Pisano,
</v>
      </c>
      <c r="L67" s="75" t="str">
        <f>VLOOKUP(A67,'BASE REGISTRO MAYO'!$A$1:$T$884,12,FALSE)</f>
        <v xml:space="preserve">Paseo Pdte. Errázuriz Echaurren N° 2631, 5° piso, comuna de Providencia, Santiago, Región Metropolitana.
</v>
      </c>
      <c r="M67" s="75" t="str">
        <f>VLOOKUP(A67,'BASE REGISTRO MAYO'!$A$1:$T$884,13,FALSE)</f>
        <v>XIII</v>
      </c>
      <c r="N67" s="75" t="str">
        <f>VLOOKUP(A67,'BASE REGISTRO MAYO'!$A$1:$T$884,14,FALSE)</f>
        <v>Providencia</v>
      </c>
      <c r="O67" s="75" t="str">
        <f>VLOOKUP(A67,'BASE REGISTRO MAYO'!$A$1:$T$884,15,FALSE)</f>
        <v>228737900 - 228737980</v>
      </c>
      <c r="P67" s="75" t="str">
        <f>VLOOKUP(A67,'BASE REGISTRO MAYO'!$A$1:$T$884,16,FALSE)</f>
        <v>http://www.ciudaddelnino.cl</v>
      </c>
      <c r="Q67" s="75">
        <f>VLOOKUP(A67,'BASE REGISTRO MAYO'!$A$1:$T$884,17,FALSE)</f>
        <v>0</v>
      </c>
      <c r="R67" s="75" t="str">
        <f>VLOOKUP(A67,'BASE REGISTRO MAYO'!$A$1:$T$884,18,FALSE)</f>
        <v>93401: Instituciones de Asistencia Social</v>
      </c>
      <c r="S67" s="75" t="str">
        <f>VLOOKUP(A67,'BASE REGISTRO MAYO'!$A$1:$T$884,19,FALSE)</f>
        <v xml:space="preserve">Se acompaña certificado de antecedentes financieros, correspondientes al año 2019,  aprobados por el Subdepartamento de Supervisión Financiera Nacional.  </v>
      </c>
      <c r="T67" s="177">
        <f>VLOOKUP(A67,'BASE REGISTRO MAYO'!$A$1:$T$884,20,FALSE)</f>
        <v>37970</v>
      </c>
      <c r="U67" s="182">
        <v>1800</v>
      </c>
      <c r="V67" s="181">
        <v>23791200</v>
      </c>
      <c r="W67" s="181">
        <v>196246368</v>
      </c>
      <c r="X67" s="178">
        <v>44408</v>
      </c>
      <c r="Y67" s="87" t="s">
        <v>7151</v>
      </c>
      <c r="Z67" s="87" t="s">
        <v>7152</v>
      </c>
      <c r="AA67" s="182" t="s">
        <v>7199</v>
      </c>
    </row>
    <row r="68" spans="1:27" ht="15.75" customHeight="1" x14ac:dyDescent="0.2">
      <c r="A68" s="182">
        <v>1800</v>
      </c>
      <c r="B68" s="75" t="str">
        <f>VLOOKUP(A68,'BASE REGISTRO MAYO'!$A$1:$T$884,2,FALSE)</f>
        <v>Fundacion Ciudad del Nino</v>
      </c>
      <c r="C68" s="75">
        <f>VLOOKUP(A68,'BASE REGISTRO MAYO'!$A$1:$T$884,3,FALSE)</f>
        <v>700376001</v>
      </c>
      <c r="D68" s="75" t="str">
        <f>VLOOKUP(A68,'BASE REGISTRO MAYO'!$A$1:$T$884,4,FALSE)</f>
        <v>Fundación de Derecho Privado</v>
      </c>
      <c r="E68" s="75" t="str">
        <f>VLOOKUP(A68,'BASE REGISTRO MAYO'!$A$1:$T$884,5,FALSE)</f>
        <v>Otorgada por Decreto Supremo N° 629, de fecha 14 de febrero de 1938, del Ministerio de Justicia.</v>
      </c>
      <c r="F68" s="75" t="str">
        <f>VLOOKUP(A68,'BASE REGISTRO MAYO'!$A$1:$T$884,6,FALSE)</f>
        <v xml:space="preserve">Certificado de Vigencia de persona jurídica sin fines de lucro Folio N° 500345686181, emitido con fecha 14 de septiembre de 2020, del Servicio de Registro Civil e Identificación. </v>
      </c>
      <c r="G68" s="75" t="str">
        <f>VLOOKUP(A68,'BASE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75" t="str">
        <f>VLOOKUP(A68,'BASE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8" s="75" t="str">
        <f>VLOOKUP(A68,'BASE REGISTRO MAYO'!$A$1:$T$884,9,FALSE)</f>
        <v>: 3 años.</v>
      </c>
      <c r="J68" s="75" t="str">
        <f>VLOOKUP(A68,'BASE REGISTRO MAYO'!$A$1:$T$884,10,FALSE)</f>
        <v>07-01-2021 hasta el 07-01-2024.</v>
      </c>
      <c r="K68" s="75" t="str">
        <f>VLOOKUP(A68,'BASE REGISTRO MAYO'!$A$1:$T$884,11,FALSE)</f>
        <v xml:space="preserve">José Pedro Silva Prado, 
Edmundo Crespo Pisano,
</v>
      </c>
      <c r="L68" s="75" t="str">
        <f>VLOOKUP(A68,'BASE REGISTRO MAYO'!$A$1:$T$884,12,FALSE)</f>
        <v xml:space="preserve">Paseo Pdte. Errázuriz Echaurren N° 2631, 5° piso, comuna de Providencia, Santiago, Región Metropolitana.
</v>
      </c>
      <c r="M68" s="75" t="str">
        <f>VLOOKUP(A68,'BASE REGISTRO MAYO'!$A$1:$T$884,13,FALSE)</f>
        <v>XIII</v>
      </c>
      <c r="N68" s="75" t="str">
        <f>VLOOKUP(A68,'BASE REGISTRO MAYO'!$A$1:$T$884,14,FALSE)</f>
        <v>Providencia</v>
      </c>
      <c r="O68" s="75" t="str">
        <f>VLOOKUP(A68,'BASE REGISTRO MAYO'!$A$1:$T$884,15,FALSE)</f>
        <v>228737900 - 228737980</v>
      </c>
      <c r="P68" s="75" t="str">
        <f>VLOOKUP(A68,'BASE REGISTRO MAYO'!$A$1:$T$884,16,FALSE)</f>
        <v>http://www.ciudaddelnino.cl</v>
      </c>
      <c r="Q68" s="75">
        <f>VLOOKUP(A68,'BASE REGISTRO MAYO'!$A$1:$T$884,17,FALSE)</f>
        <v>0</v>
      </c>
      <c r="R68" s="75" t="str">
        <f>VLOOKUP(A68,'BASE REGISTRO MAYO'!$A$1:$T$884,18,FALSE)</f>
        <v>93401: Instituciones de Asistencia Social</v>
      </c>
      <c r="S68" s="75" t="str">
        <f>VLOOKUP(A68,'BASE REGISTRO MAYO'!$A$1:$T$884,19,FALSE)</f>
        <v xml:space="preserve">Se acompaña certificado de antecedentes financieros, correspondientes al año 2019,  aprobados por el Subdepartamento de Supervisión Financiera Nacional.  </v>
      </c>
      <c r="T68" s="177">
        <f>VLOOKUP(A68,'BASE REGISTRO MAYO'!$A$1:$T$884,20,FALSE)</f>
        <v>37970</v>
      </c>
      <c r="U68" s="182">
        <v>1800</v>
      </c>
      <c r="V68" s="181">
        <v>16033200</v>
      </c>
      <c r="W68" s="181">
        <v>156484032</v>
      </c>
      <c r="X68" s="178">
        <v>44408</v>
      </c>
      <c r="Y68" s="87" t="s">
        <v>7151</v>
      </c>
      <c r="Z68" s="87" t="s">
        <v>7152</v>
      </c>
      <c r="AA68" s="182" t="s">
        <v>7200</v>
      </c>
    </row>
    <row r="69" spans="1:27" ht="15.75" customHeight="1" x14ac:dyDescent="0.2">
      <c r="A69" s="182">
        <v>1800</v>
      </c>
      <c r="B69" s="75" t="str">
        <f>VLOOKUP(A69,'BASE REGISTRO MAYO'!$A$1:$T$884,2,FALSE)</f>
        <v>Fundacion Ciudad del Nino</v>
      </c>
      <c r="C69" s="75">
        <f>VLOOKUP(A69,'BASE REGISTRO MAYO'!$A$1:$T$884,3,FALSE)</f>
        <v>700376001</v>
      </c>
      <c r="D69" s="75" t="str">
        <f>VLOOKUP(A69,'BASE REGISTRO MAYO'!$A$1:$T$884,4,FALSE)</f>
        <v>Fundación de Derecho Privado</v>
      </c>
      <c r="E69" s="75" t="str">
        <f>VLOOKUP(A69,'BASE REGISTRO MAYO'!$A$1:$T$884,5,FALSE)</f>
        <v>Otorgada por Decreto Supremo N° 629, de fecha 14 de febrero de 1938, del Ministerio de Justicia.</v>
      </c>
      <c r="F69" s="75" t="str">
        <f>VLOOKUP(A69,'BASE REGISTRO MAYO'!$A$1:$T$884,6,FALSE)</f>
        <v xml:space="preserve">Certificado de Vigencia de persona jurídica sin fines de lucro Folio N° 500345686181, emitido con fecha 14 de septiembre de 2020, del Servicio de Registro Civil e Identificación. </v>
      </c>
      <c r="G69" s="75" t="str">
        <f>VLOOKUP(A69,'BASE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75" t="str">
        <f>VLOOKUP(A69,'BASE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9" s="75" t="str">
        <f>VLOOKUP(A69,'BASE REGISTRO MAYO'!$A$1:$T$884,9,FALSE)</f>
        <v>: 3 años.</v>
      </c>
      <c r="J69" s="75" t="str">
        <f>VLOOKUP(A69,'BASE REGISTRO MAYO'!$A$1:$T$884,10,FALSE)</f>
        <v>07-01-2021 hasta el 07-01-2024.</v>
      </c>
      <c r="K69" s="75" t="str">
        <f>VLOOKUP(A69,'BASE REGISTRO MAYO'!$A$1:$T$884,11,FALSE)</f>
        <v xml:space="preserve">José Pedro Silva Prado, 
Edmundo Crespo Pisano,
</v>
      </c>
      <c r="L69" s="75" t="str">
        <f>VLOOKUP(A69,'BASE REGISTRO MAYO'!$A$1:$T$884,12,FALSE)</f>
        <v xml:space="preserve">Paseo Pdte. Errázuriz Echaurren N° 2631, 5° piso, comuna de Providencia, Santiago, Región Metropolitana.
</v>
      </c>
      <c r="M69" s="75" t="str">
        <f>VLOOKUP(A69,'BASE REGISTRO MAYO'!$A$1:$T$884,13,FALSE)</f>
        <v>XIII</v>
      </c>
      <c r="N69" s="75" t="str">
        <f>VLOOKUP(A69,'BASE REGISTRO MAYO'!$A$1:$T$884,14,FALSE)</f>
        <v>Providencia</v>
      </c>
      <c r="O69" s="75" t="str">
        <f>VLOOKUP(A69,'BASE REGISTRO MAYO'!$A$1:$T$884,15,FALSE)</f>
        <v>228737900 - 228737980</v>
      </c>
      <c r="P69" s="75" t="str">
        <f>VLOOKUP(A69,'BASE REGISTRO MAYO'!$A$1:$T$884,16,FALSE)</f>
        <v>http://www.ciudaddelnino.cl</v>
      </c>
      <c r="Q69" s="75">
        <f>VLOOKUP(A69,'BASE REGISTRO MAYO'!$A$1:$T$884,17,FALSE)</f>
        <v>0</v>
      </c>
      <c r="R69" s="75" t="str">
        <f>VLOOKUP(A69,'BASE REGISTRO MAYO'!$A$1:$T$884,18,FALSE)</f>
        <v>93401: Instituciones de Asistencia Social</v>
      </c>
      <c r="S69" s="75" t="str">
        <f>VLOOKUP(A69,'BASE REGISTRO MAYO'!$A$1:$T$884,19,FALSE)</f>
        <v xml:space="preserve">Se acompaña certificado de antecedentes financieros, correspondientes al año 2019,  aprobados por el Subdepartamento de Supervisión Financiera Nacional.  </v>
      </c>
      <c r="T69" s="177">
        <f>VLOOKUP(A69,'BASE REGISTRO MAYO'!$A$1:$T$884,20,FALSE)</f>
        <v>37970</v>
      </c>
      <c r="U69" s="182">
        <v>1800</v>
      </c>
      <c r="V69" s="181">
        <v>6083691</v>
      </c>
      <c r="W69" s="181">
        <v>94348007</v>
      </c>
      <c r="X69" s="178">
        <v>44408</v>
      </c>
      <c r="Y69" s="87" t="s">
        <v>7151</v>
      </c>
      <c r="Z69" s="87" t="s">
        <v>7152</v>
      </c>
      <c r="AA69" s="182" t="s">
        <v>7201</v>
      </c>
    </row>
    <row r="70" spans="1:27" ht="15.75" customHeight="1" x14ac:dyDescent="0.2">
      <c r="A70" s="182">
        <v>1800</v>
      </c>
      <c r="B70" s="75" t="str">
        <f>VLOOKUP(A70,'BASE REGISTRO MAYO'!$A$1:$T$884,2,FALSE)</f>
        <v>Fundacion Ciudad del Nino</v>
      </c>
      <c r="C70" s="75">
        <f>VLOOKUP(A70,'BASE REGISTRO MAYO'!$A$1:$T$884,3,FALSE)</f>
        <v>700376001</v>
      </c>
      <c r="D70" s="75" t="str">
        <f>VLOOKUP(A70,'BASE REGISTRO MAYO'!$A$1:$T$884,4,FALSE)</f>
        <v>Fundación de Derecho Privado</v>
      </c>
      <c r="E70" s="75" t="str">
        <f>VLOOKUP(A70,'BASE REGISTRO MAYO'!$A$1:$T$884,5,FALSE)</f>
        <v>Otorgada por Decreto Supremo N° 629, de fecha 14 de febrero de 1938, del Ministerio de Justicia.</v>
      </c>
      <c r="F70" s="75" t="str">
        <f>VLOOKUP(A70,'BASE REGISTRO MAYO'!$A$1:$T$884,6,FALSE)</f>
        <v xml:space="preserve">Certificado de Vigencia de persona jurídica sin fines de lucro Folio N° 500345686181, emitido con fecha 14 de septiembre de 2020, del Servicio de Registro Civil e Identificación. </v>
      </c>
      <c r="G70" s="75" t="str">
        <f>VLOOKUP(A70,'BASE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75" t="str">
        <f>VLOOKUP(A70,'BASE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0" s="75" t="str">
        <f>VLOOKUP(A70,'BASE REGISTRO MAYO'!$A$1:$T$884,9,FALSE)</f>
        <v>: 3 años.</v>
      </c>
      <c r="J70" s="75" t="str">
        <f>VLOOKUP(A70,'BASE REGISTRO MAYO'!$A$1:$T$884,10,FALSE)</f>
        <v>07-01-2021 hasta el 07-01-2024.</v>
      </c>
      <c r="K70" s="75" t="str">
        <f>VLOOKUP(A70,'BASE REGISTRO MAYO'!$A$1:$T$884,11,FALSE)</f>
        <v xml:space="preserve">José Pedro Silva Prado, 
Edmundo Crespo Pisano,
</v>
      </c>
      <c r="L70" s="75" t="str">
        <f>VLOOKUP(A70,'BASE REGISTRO MAYO'!$A$1:$T$884,12,FALSE)</f>
        <v xml:space="preserve">Paseo Pdte. Errázuriz Echaurren N° 2631, 5° piso, comuna de Providencia, Santiago, Región Metropolitana.
</v>
      </c>
      <c r="M70" s="75" t="str">
        <f>VLOOKUP(A70,'BASE REGISTRO MAYO'!$A$1:$T$884,13,FALSE)</f>
        <v>XIII</v>
      </c>
      <c r="N70" s="75" t="str">
        <f>VLOOKUP(A70,'BASE REGISTRO MAYO'!$A$1:$T$884,14,FALSE)</f>
        <v>Providencia</v>
      </c>
      <c r="O70" s="75" t="str">
        <f>VLOOKUP(A70,'BASE REGISTRO MAYO'!$A$1:$T$884,15,FALSE)</f>
        <v>228737900 - 228737980</v>
      </c>
      <c r="P70" s="75" t="str">
        <f>VLOOKUP(A70,'BASE REGISTRO MAYO'!$A$1:$T$884,16,FALSE)</f>
        <v>http://www.ciudaddelnino.cl</v>
      </c>
      <c r="Q70" s="75">
        <f>VLOOKUP(A70,'BASE REGISTRO MAYO'!$A$1:$T$884,17,FALSE)</f>
        <v>0</v>
      </c>
      <c r="R70" s="75" t="str">
        <f>VLOOKUP(A70,'BASE REGISTRO MAYO'!$A$1:$T$884,18,FALSE)</f>
        <v>93401: Instituciones de Asistencia Social</v>
      </c>
      <c r="S70" s="75" t="str">
        <f>VLOOKUP(A70,'BASE REGISTRO MAYO'!$A$1:$T$884,19,FALSE)</f>
        <v xml:space="preserve">Se acompaña certificado de antecedentes financieros, correspondientes al año 2019,  aprobados por el Subdepartamento de Supervisión Financiera Nacional.  </v>
      </c>
      <c r="T70" s="177">
        <f>VLOOKUP(A70,'BASE REGISTRO MAYO'!$A$1:$T$884,20,FALSE)</f>
        <v>37970</v>
      </c>
      <c r="U70" s="182">
        <v>1800</v>
      </c>
      <c r="V70" s="181">
        <v>45864282</v>
      </c>
      <c r="W70" s="181">
        <v>213222412</v>
      </c>
      <c r="X70" s="178">
        <v>44408</v>
      </c>
      <c r="Y70" s="87" t="s">
        <v>7151</v>
      </c>
      <c r="Z70" s="87" t="s">
        <v>7152</v>
      </c>
      <c r="AA70" s="182" t="s">
        <v>7202</v>
      </c>
    </row>
    <row r="71" spans="1:27" ht="15.75" customHeight="1" x14ac:dyDescent="0.2">
      <c r="A71" s="182">
        <v>1800</v>
      </c>
      <c r="B71" s="75" t="str">
        <f>VLOOKUP(A71,'BASE REGISTRO MAYO'!$A$1:$T$884,2,FALSE)</f>
        <v>Fundacion Ciudad del Nino</v>
      </c>
      <c r="C71" s="75">
        <f>VLOOKUP(A71,'BASE REGISTRO MAYO'!$A$1:$T$884,3,FALSE)</f>
        <v>700376001</v>
      </c>
      <c r="D71" s="75" t="str">
        <f>VLOOKUP(A71,'BASE REGISTRO MAYO'!$A$1:$T$884,4,FALSE)</f>
        <v>Fundación de Derecho Privado</v>
      </c>
      <c r="E71" s="75" t="str">
        <f>VLOOKUP(A71,'BASE REGISTRO MAYO'!$A$1:$T$884,5,FALSE)</f>
        <v>Otorgada por Decreto Supremo N° 629, de fecha 14 de febrero de 1938, del Ministerio de Justicia.</v>
      </c>
      <c r="F71" s="75" t="str">
        <f>VLOOKUP(A71,'BASE REGISTRO MAYO'!$A$1:$T$884,6,FALSE)</f>
        <v xml:space="preserve">Certificado de Vigencia de persona jurídica sin fines de lucro Folio N° 500345686181, emitido con fecha 14 de septiembre de 2020, del Servicio de Registro Civil e Identificación. </v>
      </c>
      <c r="G71" s="75" t="str">
        <f>VLOOKUP(A71,'BASE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75" t="str">
        <f>VLOOKUP(A71,'BASE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1" s="75" t="str">
        <f>VLOOKUP(A71,'BASE REGISTRO MAYO'!$A$1:$T$884,9,FALSE)</f>
        <v>: 3 años.</v>
      </c>
      <c r="J71" s="75" t="str">
        <f>VLOOKUP(A71,'BASE REGISTRO MAYO'!$A$1:$T$884,10,FALSE)</f>
        <v>07-01-2021 hasta el 07-01-2024.</v>
      </c>
      <c r="K71" s="75" t="str">
        <f>VLOOKUP(A71,'BASE REGISTRO MAYO'!$A$1:$T$884,11,FALSE)</f>
        <v xml:space="preserve">José Pedro Silva Prado, 
Edmundo Crespo Pisano,
</v>
      </c>
      <c r="L71" s="75" t="str">
        <f>VLOOKUP(A71,'BASE REGISTRO MAYO'!$A$1:$T$884,12,FALSE)</f>
        <v xml:space="preserve">Paseo Pdte. Errázuriz Echaurren N° 2631, 5° piso, comuna de Providencia, Santiago, Región Metropolitana.
</v>
      </c>
      <c r="M71" s="75" t="str">
        <f>VLOOKUP(A71,'BASE REGISTRO MAYO'!$A$1:$T$884,13,FALSE)</f>
        <v>XIII</v>
      </c>
      <c r="N71" s="75" t="str">
        <f>VLOOKUP(A71,'BASE REGISTRO MAYO'!$A$1:$T$884,14,FALSE)</f>
        <v>Providencia</v>
      </c>
      <c r="O71" s="75" t="str">
        <f>VLOOKUP(A71,'BASE REGISTRO MAYO'!$A$1:$T$884,15,FALSE)</f>
        <v>228737900 - 228737980</v>
      </c>
      <c r="P71" s="75" t="str">
        <f>VLOOKUP(A71,'BASE REGISTRO MAYO'!$A$1:$T$884,16,FALSE)</f>
        <v>http://www.ciudaddelnino.cl</v>
      </c>
      <c r="Q71" s="75">
        <f>VLOOKUP(A71,'BASE REGISTRO MAYO'!$A$1:$T$884,17,FALSE)</f>
        <v>0</v>
      </c>
      <c r="R71" s="75" t="str">
        <f>VLOOKUP(A71,'BASE REGISTRO MAYO'!$A$1:$T$884,18,FALSE)</f>
        <v>93401: Instituciones de Asistencia Social</v>
      </c>
      <c r="S71" s="75" t="str">
        <f>VLOOKUP(A71,'BASE REGISTRO MAYO'!$A$1:$T$884,19,FALSE)</f>
        <v xml:space="preserve">Se acompaña certificado de antecedentes financieros, correspondientes al año 2019,  aprobados por el Subdepartamento de Supervisión Financiera Nacional.  </v>
      </c>
      <c r="T71" s="177">
        <f>VLOOKUP(A71,'BASE REGISTRO MAYO'!$A$1:$T$884,20,FALSE)</f>
        <v>37970</v>
      </c>
      <c r="U71" s="182">
        <v>1800</v>
      </c>
      <c r="V71" s="181">
        <v>12257640</v>
      </c>
      <c r="W71" s="181">
        <v>62296740</v>
      </c>
      <c r="X71" s="178">
        <v>44408</v>
      </c>
      <c r="Y71" s="87" t="s">
        <v>7151</v>
      </c>
      <c r="Z71" s="87" t="s">
        <v>7152</v>
      </c>
      <c r="AA71" s="182" t="s">
        <v>7203</v>
      </c>
    </row>
    <row r="72" spans="1:27" ht="15.75" customHeight="1" x14ac:dyDescent="0.2">
      <c r="A72" s="182">
        <v>1800</v>
      </c>
      <c r="B72" s="75" t="str">
        <f>VLOOKUP(A72,'BASE REGISTRO MAYO'!$A$1:$T$884,2,FALSE)</f>
        <v>Fundacion Ciudad del Nino</v>
      </c>
      <c r="C72" s="75">
        <f>VLOOKUP(A72,'BASE REGISTRO MAYO'!$A$1:$T$884,3,FALSE)</f>
        <v>700376001</v>
      </c>
      <c r="D72" s="75" t="str">
        <f>VLOOKUP(A72,'BASE REGISTRO MAYO'!$A$1:$T$884,4,FALSE)</f>
        <v>Fundación de Derecho Privado</v>
      </c>
      <c r="E72" s="75" t="str">
        <f>VLOOKUP(A72,'BASE REGISTRO MAYO'!$A$1:$T$884,5,FALSE)</f>
        <v>Otorgada por Decreto Supremo N° 629, de fecha 14 de febrero de 1938, del Ministerio de Justicia.</v>
      </c>
      <c r="F72" s="75" t="str">
        <f>VLOOKUP(A72,'BASE REGISTRO MAYO'!$A$1:$T$884,6,FALSE)</f>
        <v xml:space="preserve">Certificado de Vigencia de persona jurídica sin fines de lucro Folio N° 500345686181, emitido con fecha 14 de septiembre de 2020, del Servicio de Registro Civil e Identificación. </v>
      </c>
      <c r="G72" s="75" t="str">
        <f>VLOOKUP(A72,'BASE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75" t="str">
        <f>VLOOKUP(A72,'BASE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2" s="75" t="str">
        <f>VLOOKUP(A72,'BASE REGISTRO MAYO'!$A$1:$T$884,9,FALSE)</f>
        <v>: 3 años.</v>
      </c>
      <c r="J72" s="75" t="str">
        <f>VLOOKUP(A72,'BASE REGISTRO MAYO'!$A$1:$T$884,10,FALSE)</f>
        <v>07-01-2021 hasta el 07-01-2024.</v>
      </c>
      <c r="K72" s="75" t="str">
        <f>VLOOKUP(A72,'BASE REGISTRO MAYO'!$A$1:$T$884,11,FALSE)</f>
        <v xml:space="preserve">José Pedro Silva Prado, 
Edmundo Crespo Pisano,
</v>
      </c>
      <c r="L72" s="75" t="str">
        <f>VLOOKUP(A72,'BASE REGISTRO MAYO'!$A$1:$T$884,12,FALSE)</f>
        <v xml:space="preserve">Paseo Pdte. Errázuriz Echaurren N° 2631, 5° piso, comuna de Providencia, Santiago, Región Metropolitana.
</v>
      </c>
      <c r="M72" s="75" t="str">
        <f>VLOOKUP(A72,'BASE REGISTRO MAYO'!$A$1:$T$884,13,FALSE)</f>
        <v>XIII</v>
      </c>
      <c r="N72" s="75" t="str">
        <f>VLOOKUP(A72,'BASE REGISTRO MAYO'!$A$1:$T$884,14,FALSE)</f>
        <v>Providencia</v>
      </c>
      <c r="O72" s="75" t="str">
        <f>VLOOKUP(A72,'BASE REGISTRO MAYO'!$A$1:$T$884,15,FALSE)</f>
        <v>228737900 - 228737980</v>
      </c>
      <c r="P72" s="75" t="str">
        <f>VLOOKUP(A72,'BASE REGISTRO MAYO'!$A$1:$T$884,16,FALSE)</f>
        <v>http://www.ciudaddelnino.cl</v>
      </c>
      <c r="Q72" s="75">
        <f>VLOOKUP(A72,'BASE REGISTRO MAYO'!$A$1:$T$884,17,FALSE)</f>
        <v>0</v>
      </c>
      <c r="R72" s="75" t="str">
        <f>VLOOKUP(A72,'BASE REGISTRO MAYO'!$A$1:$T$884,18,FALSE)</f>
        <v>93401: Instituciones de Asistencia Social</v>
      </c>
      <c r="S72" s="75" t="str">
        <f>VLOOKUP(A72,'BASE REGISTRO MAYO'!$A$1:$T$884,19,FALSE)</f>
        <v xml:space="preserve">Se acompaña certificado de antecedentes financieros, correspondientes al año 2019,  aprobados por el Subdepartamento de Supervisión Financiera Nacional.  </v>
      </c>
      <c r="T72" s="177">
        <f>VLOOKUP(A72,'BASE REGISTRO MAYO'!$A$1:$T$884,20,FALSE)</f>
        <v>37970</v>
      </c>
      <c r="U72" s="182">
        <v>1800</v>
      </c>
      <c r="V72" s="181">
        <v>32900127</v>
      </c>
      <c r="W72" s="181">
        <v>125751572</v>
      </c>
      <c r="X72" s="178">
        <v>44408</v>
      </c>
      <c r="Y72" s="87" t="s">
        <v>7151</v>
      </c>
      <c r="Z72" s="87" t="s">
        <v>7152</v>
      </c>
      <c r="AA72" s="182" t="s">
        <v>7204</v>
      </c>
    </row>
    <row r="73" spans="1:27" ht="15.75" customHeight="1" x14ac:dyDescent="0.2">
      <c r="A73" s="182">
        <v>1800</v>
      </c>
      <c r="B73" s="75" t="str">
        <f>VLOOKUP(A73,'BASE REGISTRO MAYO'!$A$1:$T$884,2,FALSE)</f>
        <v>Fundacion Ciudad del Nino</v>
      </c>
      <c r="C73" s="75">
        <f>VLOOKUP(A73,'BASE REGISTRO MAYO'!$A$1:$T$884,3,FALSE)</f>
        <v>700376001</v>
      </c>
      <c r="D73" s="75" t="str">
        <f>VLOOKUP(A73,'BASE REGISTRO MAYO'!$A$1:$T$884,4,FALSE)</f>
        <v>Fundación de Derecho Privado</v>
      </c>
      <c r="E73" s="75" t="str">
        <f>VLOOKUP(A73,'BASE REGISTRO MAYO'!$A$1:$T$884,5,FALSE)</f>
        <v>Otorgada por Decreto Supremo N° 629, de fecha 14 de febrero de 1938, del Ministerio de Justicia.</v>
      </c>
      <c r="F73" s="75" t="str">
        <f>VLOOKUP(A73,'BASE REGISTRO MAYO'!$A$1:$T$884,6,FALSE)</f>
        <v xml:space="preserve">Certificado de Vigencia de persona jurídica sin fines de lucro Folio N° 500345686181, emitido con fecha 14 de septiembre de 2020, del Servicio de Registro Civil e Identificación. </v>
      </c>
      <c r="G73" s="75" t="str">
        <f>VLOOKUP(A73,'BASE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3" s="75" t="str">
        <f>VLOOKUP(A73,'BASE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3" s="75" t="str">
        <f>VLOOKUP(A73,'BASE REGISTRO MAYO'!$A$1:$T$884,9,FALSE)</f>
        <v>: 3 años.</v>
      </c>
      <c r="J73" s="75" t="str">
        <f>VLOOKUP(A73,'BASE REGISTRO MAYO'!$A$1:$T$884,10,FALSE)</f>
        <v>07-01-2021 hasta el 07-01-2024.</v>
      </c>
      <c r="K73" s="75" t="str">
        <f>VLOOKUP(A73,'BASE REGISTRO MAYO'!$A$1:$T$884,11,FALSE)</f>
        <v xml:space="preserve">José Pedro Silva Prado, 
Edmundo Crespo Pisano,
</v>
      </c>
      <c r="L73" s="75" t="str">
        <f>VLOOKUP(A73,'BASE REGISTRO MAYO'!$A$1:$T$884,12,FALSE)</f>
        <v xml:space="preserve">Paseo Pdte. Errázuriz Echaurren N° 2631, 5° piso, comuna de Providencia, Santiago, Región Metropolitana.
</v>
      </c>
      <c r="M73" s="75" t="str">
        <f>VLOOKUP(A73,'BASE REGISTRO MAYO'!$A$1:$T$884,13,FALSE)</f>
        <v>XIII</v>
      </c>
      <c r="N73" s="75" t="str">
        <f>VLOOKUP(A73,'BASE REGISTRO MAYO'!$A$1:$T$884,14,FALSE)</f>
        <v>Providencia</v>
      </c>
      <c r="O73" s="75" t="str">
        <f>VLOOKUP(A73,'BASE REGISTRO MAYO'!$A$1:$T$884,15,FALSE)</f>
        <v>228737900 - 228737980</v>
      </c>
      <c r="P73" s="75" t="str">
        <f>VLOOKUP(A73,'BASE REGISTRO MAYO'!$A$1:$T$884,16,FALSE)</f>
        <v>http://www.ciudaddelnino.cl</v>
      </c>
      <c r="Q73" s="75">
        <f>VLOOKUP(A73,'BASE REGISTRO MAYO'!$A$1:$T$884,17,FALSE)</f>
        <v>0</v>
      </c>
      <c r="R73" s="75" t="str">
        <f>VLOOKUP(A73,'BASE REGISTRO MAYO'!$A$1:$T$884,18,FALSE)</f>
        <v>93401: Instituciones de Asistencia Social</v>
      </c>
      <c r="S73" s="75" t="str">
        <f>VLOOKUP(A73,'BASE REGISTRO MAYO'!$A$1:$T$884,19,FALSE)</f>
        <v xml:space="preserve">Se acompaña certificado de antecedentes financieros, correspondientes al año 2019,  aprobados por el Subdepartamento de Supervisión Financiera Nacional.  </v>
      </c>
      <c r="T73" s="177">
        <f>VLOOKUP(A73,'BASE REGISTRO MAYO'!$A$1:$T$884,20,FALSE)</f>
        <v>37970</v>
      </c>
      <c r="U73" s="182">
        <v>1800</v>
      </c>
      <c r="V73" s="181">
        <v>41365656</v>
      </c>
      <c r="W73" s="181">
        <v>231300672</v>
      </c>
      <c r="X73" s="178">
        <v>44408</v>
      </c>
      <c r="Y73" s="87" t="s">
        <v>7151</v>
      </c>
      <c r="Z73" s="87" t="s">
        <v>7152</v>
      </c>
      <c r="AA73" s="182" t="s">
        <v>7205</v>
      </c>
    </row>
    <row r="74" spans="1:27" ht="15.75" customHeight="1" x14ac:dyDescent="0.2">
      <c r="A74" s="182">
        <v>1800</v>
      </c>
      <c r="B74" s="75" t="str">
        <f>VLOOKUP(A74,'BASE REGISTRO MAYO'!$A$1:$T$884,2,FALSE)</f>
        <v>Fundacion Ciudad del Nino</v>
      </c>
      <c r="C74" s="75">
        <f>VLOOKUP(A74,'BASE REGISTRO MAYO'!$A$1:$T$884,3,FALSE)</f>
        <v>700376001</v>
      </c>
      <c r="D74" s="75" t="str">
        <f>VLOOKUP(A74,'BASE REGISTRO MAYO'!$A$1:$T$884,4,FALSE)</f>
        <v>Fundación de Derecho Privado</v>
      </c>
      <c r="E74" s="75" t="str">
        <f>VLOOKUP(A74,'BASE REGISTRO MAYO'!$A$1:$T$884,5,FALSE)</f>
        <v>Otorgada por Decreto Supremo N° 629, de fecha 14 de febrero de 1938, del Ministerio de Justicia.</v>
      </c>
      <c r="F74" s="75" t="str">
        <f>VLOOKUP(A74,'BASE REGISTRO MAYO'!$A$1:$T$884,6,FALSE)</f>
        <v xml:space="preserve">Certificado de Vigencia de persona jurídica sin fines de lucro Folio N° 500345686181, emitido con fecha 14 de septiembre de 2020, del Servicio de Registro Civil e Identificación. </v>
      </c>
      <c r="G74" s="75" t="str">
        <f>VLOOKUP(A74,'BASE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4" s="75" t="str">
        <f>VLOOKUP(A74,'BASE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4" s="75" t="str">
        <f>VLOOKUP(A74,'BASE REGISTRO MAYO'!$A$1:$T$884,9,FALSE)</f>
        <v>: 3 años.</v>
      </c>
      <c r="J74" s="75" t="str">
        <f>VLOOKUP(A74,'BASE REGISTRO MAYO'!$A$1:$T$884,10,FALSE)</f>
        <v>07-01-2021 hasta el 07-01-2024.</v>
      </c>
      <c r="K74" s="75" t="str">
        <f>VLOOKUP(A74,'BASE REGISTRO MAYO'!$A$1:$T$884,11,FALSE)</f>
        <v xml:space="preserve">José Pedro Silva Prado, 
Edmundo Crespo Pisano,
</v>
      </c>
      <c r="L74" s="75" t="str">
        <f>VLOOKUP(A74,'BASE REGISTRO MAYO'!$A$1:$T$884,12,FALSE)</f>
        <v xml:space="preserve">Paseo Pdte. Errázuriz Echaurren N° 2631, 5° piso, comuna de Providencia, Santiago, Región Metropolitana.
</v>
      </c>
      <c r="M74" s="75" t="str">
        <f>VLOOKUP(A74,'BASE REGISTRO MAYO'!$A$1:$T$884,13,FALSE)</f>
        <v>XIII</v>
      </c>
      <c r="N74" s="75" t="str">
        <f>VLOOKUP(A74,'BASE REGISTRO MAYO'!$A$1:$T$884,14,FALSE)</f>
        <v>Providencia</v>
      </c>
      <c r="O74" s="75" t="str">
        <f>VLOOKUP(A74,'BASE REGISTRO MAYO'!$A$1:$T$884,15,FALSE)</f>
        <v>228737900 - 228737980</v>
      </c>
      <c r="P74" s="75" t="str">
        <f>VLOOKUP(A74,'BASE REGISTRO MAYO'!$A$1:$T$884,16,FALSE)</f>
        <v>http://www.ciudaddelnino.cl</v>
      </c>
      <c r="Q74" s="75">
        <f>VLOOKUP(A74,'BASE REGISTRO MAYO'!$A$1:$T$884,17,FALSE)</f>
        <v>0</v>
      </c>
      <c r="R74" s="75" t="str">
        <f>VLOOKUP(A74,'BASE REGISTRO MAYO'!$A$1:$T$884,18,FALSE)</f>
        <v>93401: Instituciones de Asistencia Social</v>
      </c>
      <c r="S74" s="75" t="str">
        <f>VLOOKUP(A74,'BASE REGISTRO MAYO'!$A$1:$T$884,19,FALSE)</f>
        <v xml:space="preserve">Se acompaña certificado de antecedentes financieros, correspondientes al año 2019,  aprobados por el Subdepartamento de Supervisión Financiera Nacional.  </v>
      </c>
      <c r="T74" s="177">
        <f>VLOOKUP(A74,'BASE REGISTRO MAYO'!$A$1:$T$884,20,FALSE)</f>
        <v>37970</v>
      </c>
      <c r="U74" s="182">
        <v>1800</v>
      </c>
      <c r="V74" s="181">
        <v>41686320</v>
      </c>
      <c r="W74" s="181">
        <v>354654384</v>
      </c>
      <c r="X74" s="178">
        <v>44408</v>
      </c>
      <c r="Y74" s="87" t="s">
        <v>7151</v>
      </c>
      <c r="Z74" s="87" t="s">
        <v>7152</v>
      </c>
      <c r="AA74" s="182" t="s">
        <v>7206</v>
      </c>
    </row>
    <row r="75" spans="1:27" ht="15.75" customHeight="1" x14ac:dyDescent="0.2">
      <c r="A75" s="182">
        <v>1800</v>
      </c>
      <c r="B75" s="75" t="str">
        <f>VLOOKUP(A75,'BASE REGISTRO MAYO'!$A$1:$T$884,2,FALSE)</f>
        <v>Fundacion Ciudad del Nino</v>
      </c>
      <c r="C75" s="75">
        <f>VLOOKUP(A75,'BASE REGISTRO MAYO'!$A$1:$T$884,3,FALSE)</f>
        <v>700376001</v>
      </c>
      <c r="D75" s="75" t="str">
        <f>VLOOKUP(A75,'BASE REGISTRO MAYO'!$A$1:$T$884,4,FALSE)</f>
        <v>Fundación de Derecho Privado</v>
      </c>
      <c r="E75" s="75" t="str">
        <f>VLOOKUP(A75,'BASE REGISTRO MAYO'!$A$1:$T$884,5,FALSE)</f>
        <v>Otorgada por Decreto Supremo N° 629, de fecha 14 de febrero de 1938, del Ministerio de Justicia.</v>
      </c>
      <c r="F75" s="75" t="str">
        <f>VLOOKUP(A75,'BASE REGISTRO MAYO'!$A$1:$T$884,6,FALSE)</f>
        <v xml:space="preserve">Certificado de Vigencia de persona jurídica sin fines de lucro Folio N° 500345686181, emitido con fecha 14 de septiembre de 2020, del Servicio de Registro Civil e Identificación. </v>
      </c>
      <c r="G75" s="75" t="str">
        <f>VLOOKUP(A75,'BASE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5" s="75" t="str">
        <f>VLOOKUP(A75,'BASE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5" s="75" t="str">
        <f>VLOOKUP(A75,'BASE REGISTRO MAYO'!$A$1:$T$884,9,FALSE)</f>
        <v>: 3 años.</v>
      </c>
      <c r="J75" s="75" t="str">
        <f>VLOOKUP(A75,'BASE REGISTRO MAYO'!$A$1:$T$884,10,FALSE)</f>
        <v>07-01-2021 hasta el 07-01-2024.</v>
      </c>
      <c r="K75" s="75" t="str">
        <f>VLOOKUP(A75,'BASE REGISTRO MAYO'!$A$1:$T$884,11,FALSE)</f>
        <v xml:space="preserve">José Pedro Silva Prado, 
Edmundo Crespo Pisano,
</v>
      </c>
      <c r="L75" s="75" t="str">
        <f>VLOOKUP(A75,'BASE REGISTRO MAYO'!$A$1:$T$884,12,FALSE)</f>
        <v xml:space="preserve">Paseo Pdte. Errázuriz Echaurren N° 2631, 5° piso, comuna de Providencia, Santiago, Región Metropolitana.
</v>
      </c>
      <c r="M75" s="75" t="str">
        <f>VLOOKUP(A75,'BASE REGISTRO MAYO'!$A$1:$T$884,13,FALSE)</f>
        <v>XIII</v>
      </c>
      <c r="N75" s="75" t="str">
        <f>VLOOKUP(A75,'BASE REGISTRO MAYO'!$A$1:$T$884,14,FALSE)</f>
        <v>Providencia</v>
      </c>
      <c r="O75" s="75" t="str">
        <f>VLOOKUP(A75,'BASE REGISTRO MAYO'!$A$1:$T$884,15,FALSE)</f>
        <v>228737900 - 228737980</v>
      </c>
      <c r="P75" s="75" t="str">
        <f>VLOOKUP(A75,'BASE REGISTRO MAYO'!$A$1:$T$884,16,FALSE)</f>
        <v>http://www.ciudaddelnino.cl</v>
      </c>
      <c r="Q75" s="75">
        <f>VLOOKUP(A75,'BASE REGISTRO MAYO'!$A$1:$T$884,17,FALSE)</f>
        <v>0</v>
      </c>
      <c r="R75" s="75" t="str">
        <f>VLOOKUP(A75,'BASE REGISTRO MAYO'!$A$1:$T$884,18,FALSE)</f>
        <v>93401: Instituciones de Asistencia Social</v>
      </c>
      <c r="S75" s="75" t="str">
        <f>VLOOKUP(A75,'BASE REGISTRO MAYO'!$A$1:$T$884,19,FALSE)</f>
        <v xml:space="preserve">Se acompaña certificado de antecedentes financieros, correspondientes al año 2019,  aprobados por el Subdepartamento de Supervisión Financiera Nacional.  </v>
      </c>
      <c r="T75" s="177">
        <f>VLOOKUP(A75,'BASE REGISTRO MAYO'!$A$1:$T$884,20,FALSE)</f>
        <v>37970</v>
      </c>
      <c r="U75" s="182">
        <v>1800</v>
      </c>
      <c r="V75" s="181">
        <v>25281408</v>
      </c>
      <c r="W75" s="181">
        <v>217639841</v>
      </c>
      <c r="X75" s="178">
        <v>44408</v>
      </c>
      <c r="Y75" s="87" t="s">
        <v>7151</v>
      </c>
      <c r="Z75" s="87" t="s">
        <v>7152</v>
      </c>
      <c r="AA75" s="182" t="s">
        <v>183</v>
      </c>
    </row>
    <row r="76" spans="1:27" ht="15.75" customHeight="1" x14ac:dyDescent="0.2">
      <c r="A76" s="182">
        <v>1800</v>
      </c>
      <c r="B76" s="75" t="str">
        <f>VLOOKUP(A76,'BASE REGISTRO MAYO'!$A$1:$T$884,2,FALSE)</f>
        <v>Fundacion Ciudad del Nino</v>
      </c>
      <c r="C76" s="75">
        <f>VLOOKUP(A76,'BASE REGISTRO MAYO'!$A$1:$T$884,3,FALSE)</f>
        <v>700376001</v>
      </c>
      <c r="D76" s="75" t="str">
        <f>VLOOKUP(A76,'BASE REGISTRO MAYO'!$A$1:$T$884,4,FALSE)</f>
        <v>Fundación de Derecho Privado</v>
      </c>
      <c r="E76" s="75" t="str">
        <f>VLOOKUP(A76,'BASE REGISTRO MAYO'!$A$1:$T$884,5,FALSE)</f>
        <v>Otorgada por Decreto Supremo N° 629, de fecha 14 de febrero de 1938, del Ministerio de Justicia.</v>
      </c>
      <c r="F76" s="75" t="str">
        <f>VLOOKUP(A76,'BASE REGISTRO MAYO'!$A$1:$T$884,6,FALSE)</f>
        <v xml:space="preserve">Certificado de Vigencia de persona jurídica sin fines de lucro Folio N° 500345686181, emitido con fecha 14 de septiembre de 2020, del Servicio de Registro Civil e Identificación. </v>
      </c>
      <c r="G76" s="75" t="str">
        <f>VLOOKUP(A76,'BASE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6" s="75" t="str">
        <f>VLOOKUP(A76,'BASE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6" s="75" t="str">
        <f>VLOOKUP(A76,'BASE REGISTRO MAYO'!$A$1:$T$884,9,FALSE)</f>
        <v>: 3 años.</v>
      </c>
      <c r="J76" s="75" t="str">
        <f>VLOOKUP(A76,'BASE REGISTRO MAYO'!$A$1:$T$884,10,FALSE)</f>
        <v>07-01-2021 hasta el 07-01-2024.</v>
      </c>
      <c r="K76" s="75" t="str">
        <f>VLOOKUP(A76,'BASE REGISTRO MAYO'!$A$1:$T$884,11,FALSE)</f>
        <v xml:space="preserve">José Pedro Silva Prado, 
Edmundo Crespo Pisano,
</v>
      </c>
      <c r="L76" s="75" t="str">
        <f>VLOOKUP(A76,'BASE REGISTRO MAYO'!$A$1:$T$884,12,FALSE)</f>
        <v xml:space="preserve">Paseo Pdte. Errázuriz Echaurren N° 2631, 5° piso, comuna de Providencia, Santiago, Región Metropolitana.
</v>
      </c>
      <c r="M76" s="75" t="str">
        <f>VLOOKUP(A76,'BASE REGISTRO MAYO'!$A$1:$T$884,13,FALSE)</f>
        <v>XIII</v>
      </c>
      <c r="N76" s="75" t="str">
        <f>VLOOKUP(A76,'BASE REGISTRO MAYO'!$A$1:$T$884,14,FALSE)</f>
        <v>Providencia</v>
      </c>
      <c r="O76" s="75" t="str">
        <f>VLOOKUP(A76,'BASE REGISTRO MAYO'!$A$1:$T$884,15,FALSE)</f>
        <v>228737900 - 228737980</v>
      </c>
      <c r="P76" s="75" t="str">
        <f>VLOOKUP(A76,'BASE REGISTRO MAYO'!$A$1:$T$884,16,FALSE)</f>
        <v>http://www.ciudaddelnino.cl</v>
      </c>
      <c r="Q76" s="75">
        <f>VLOOKUP(A76,'BASE REGISTRO MAYO'!$A$1:$T$884,17,FALSE)</f>
        <v>0</v>
      </c>
      <c r="R76" s="75" t="str">
        <f>VLOOKUP(A76,'BASE REGISTRO MAYO'!$A$1:$T$884,18,FALSE)</f>
        <v>93401: Instituciones de Asistencia Social</v>
      </c>
      <c r="S76" s="75" t="str">
        <f>VLOOKUP(A76,'BASE REGISTRO MAYO'!$A$1:$T$884,19,FALSE)</f>
        <v xml:space="preserve">Se acompaña certificado de antecedentes financieros, correspondientes al año 2019,  aprobados por el Subdepartamento de Supervisión Financiera Nacional.  </v>
      </c>
      <c r="T76" s="177">
        <f>VLOOKUP(A76,'BASE REGISTRO MAYO'!$A$1:$T$884,20,FALSE)</f>
        <v>37970</v>
      </c>
      <c r="U76" s="182">
        <v>1800</v>
      </c>
      <c r="V76" s="181">
        <v>31925353</v>
      </c>
      <c r="W76" s="181">
        <v>272341914</v>
      </c>
      <c r="X76" s="178">
        <v>44408</v>
      </c>
      <c r="Y76" s="87" t="s">
        <v>7151</v>
      </c>
      <c r="Z76" s="87" t="s">
        <v>7152</v>
      </c>
      <c r="AA76" s="182" t="s">
        <v>7207</v>
      </c>
    </row>
    <row r="77" spans="1:27" ht="15.75" customHeight="1" x14ac:dyDescent="0.2">
      <c r="A77" s="182">
        <v>1800</v>
      </c>
      <c r="B77" s="75" t="str">
        <f>VLOOKUP(A77,'BASE REGISTRO MAYO'!$A$1:$T$884,2,FALSE)</f>
        <v>Fundacion Ciudad del Nino</v>
      </c>
      <c r="C77" s="75">
        <f>VLOOKUP(A77,'BASE REGISTRO MAYO'!$A$1:$T$884,3,FALSE)</f>
        <v>700376001</v>
      </c>
      <c r="D77" s="75" t="str">
        <f>VLOOKUP(A77,'BASE REGISTRO MAYO'!$A$1:$T$884,4,FALSE)</f>
        <v>Fundación de Derecho Privado</v>
      </c>
      <c r="E77" s="75" t="str">
        <f>VLOOKUP(A77,'BASE REGISTRO MAYO'!$A$1:$T$884,5,FALSE)</f>
        <v>Otorgada por Decreto Supremo N° 629, de fecha 14 de febrero de 1938, del Ministerio de Justicia.</v>
      </c>
      <c r="F77" s="75" t="str">
        <f>VLOOKUP(A77,'BASE REGISTRO MAYO'!$A$1:$T$884,6,FALSE)</f>
        <v xml:space="preserve">Certificado de Vigencia de persona jurídica sin fines de lucro Folio N° 500345686181, emitido con fecha 14 de septiembre de 2020, del Servicio de Registro Civil e Identificación. </v>
      </c>
      <c r="G77" s="75" t="str">
        <f>VLOOKUP(A77,'BASE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7" s="75" t="str">
        <f>VLOOKUP(A77,'BASE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7" s="75" t="str">
        <f>VLOOKUP(A77,'BASE REGISTRO MAYO'!$A$1:$T$884,9,FALSE)</f>
        <v>: 3 años.</v>
      </c>
      <c r="J77" s="75" t="str">
        <f>VLOOKUP(A77,'BASE REGISTRO MAYO'!$A$1:$T$884,10,FALSE)</f>
        <v>07-01-2021 hasta el 07-01-2024.</v>
      </c>
      <c r="K77" s="75" t="str">
        <f>VLOOKUP(A77,'BASE REGISTRO MAYO'!$A$1:$T$884,11,FALSE)</f>
        <v xml:space="preserve">José Pedro Silva Prado, 
Edmundo Crespo Pisano,
</v>
      </c>
      <c r="L77" s="75" t="str">
        <f>VLOOKUP(A77,'BASE REGISTRO MAYO'!$A$1:$T$884,12,FALSE)</f>
        <v xml:space="preserve">Paseo Pdte. Errázuriz Echaurren N° 2631, 5° piso, comuna de Providencia, Santiago, Región Metropolitana.
</v>
      </c>
      <c r="M77" s="75" t="str">
        <f>VLOOKUP(A77,'BASE REGISTRO MAYO'!$A$1:$T$884,13,FALSE)</f>
        <v>XIII</v>
      </c>
      <c r="N77" s="75" t="str">
        <f>VLOOKUP(A77,'BASE REGISTRO MAYO'!$A$1:$T$884,14,FALSE)</f>
        <v>Providencia</v>
      </c>
      <c r="O77" s="75" t="str">
        <f>VLOOKUP(A77,'BASE REGISTRO MAYO'!$A$1:$T$884,15,FALSE)</f>
        <v>228737900 - 228737980</v>
      </c>
      <c r="P77" s="75" t="str">
        <f>VLOOKUP(A77,'BASE REGISTRO MAYO'!$A$1:$T$884,16,FALSE)</f>
        <v>http://www.ciudaddelnino.cl</v>
      </c>
      <c r="Q77" s="75">
        <f>VLOOKUP(A77,'BASE REGISTRO MAYO'!$A$1:$T$884,17,FALSE)</f>
        <v>0</v>
      </c>
      <c r="R77" s="75" t="str">
        <f>VLOOKUP(A77,'BASE REGISTRO MAYO'!$A$1:$T$884,18,FALSE)</f>
        <v>93401: Instituciones de Asistencia Social</v>
      </c>
      <c r="S77" s="75" t="str">
        <f>VLOOKUP(A77,'BASE REGISTRO MAYO'!$A$1:$T$884,19,FALSE)</f>
        <v xml:space="preserve">Se acompaña certificado de antecedentes financieros, correspondientes al año 2019,  aprobados por el Subdepartamento de Supervisión Financiera Nacional.  </v>
      </c>
      <c r="T77" s="177">
        <f>VLOOKUP(A77,'BASE REGISTRO MAYO'!$A$1:$T$884,20,FALSE)</f>
        <v>37970</v>
      </c>
      <c r="U77" s="182">
        <v>1800</v>
      </c>
      <c r="V77" s="181">
        <v>32066400</v>
      </c>
      <c r="W77" s="181">
        <v>152315400</v>
      </c>
      <c r="X77" s="178">
        <v>44408</v>
      </c>
      <c r="Y77" s="87" t="s">
        <v>7151</v>
      </c>
      <c r="Z77" s="87" t="s">
        <v>7152</v>
      </c>
      <c r="AA77" s="182" t="s">
        <v>7160</v>
      </c>
    </row>
    <row r="78" spans="1:27" ht="15.75" customHeight="1" x14ac:dyDescent="0.2">
      <c r="A78" s="182">
        <v>1800</v>
      </c>
      <c r="B78" s="75" t="str">
        <f>VLOOKUP(A78,'BASE REGISTRO MAYO'!$A$1:$T$884,2,FALSE)</f>
        <v>Fundacion Ciudad del Nino</v>
      </c>
      <c r="C78" s="75">
        <f>VLOOKUP(A78,'BASE REGISTRO MAYO'!$A$1:$T$884,3,FALSE)</f>
        <v>700376001</v>
      </c>
      <c r="D78" s="75" t="str">
        <f>VLOOKUP(A78,'BASE REGISTRO MAYO'!$A$1:$T$884,4,FALSE)</f>
        <v>Fundación de Derecho Privado</v>
      </c>
      <c r="E78" s="75" t="str">
        <f>VLOOKUP(A78,'BASE REGISTRO MAYO'!$A$1:$T$884,5,FALSE)</f>
        <v>Otorgada por Decreto Supremo N° 629, de fecha 14 de febrero de 1938, del Ministerio de Justicia.</v>
      </c>
      <c r="F78" s="75" t="str">
        <f>VLOOKUP(A78,'BASE REGISTRO MAYO'!$A$1:$T$884,6,FALSE)</f>
        <v xml:space="preserve">Certificado de Vigencia de persona jurídica sin fines de lucro Folio N° 500345686181, emitido con fecha 14 de septiembre de 2020, del Servicio de Registro Civil e Identificación. </v>
      </c>
      <c r="G78" s="75" t="str">
        <f>VLOOKUP(A78,'BASE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8" s="75" t="str">
        <f>VLOOKUP(A78,'BASE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8" s="75" t="str">
        <f>VLOOKUP(A78,'BASE REGISTRO MAYO'!$A$1:$T$884,9,FALSE)</f>
        <v>: 3 años.</v>
      </c>
      <c r="J78" s="75" t="str">
        <f>VLOOKUP(A78,'BASE REGISTRO MAYO'!$A$1:$T$884,10,FALSE)</f>
        <v>07-01-2021 hasta el 07-01-2024.</v>
      </c>
      <c r="K78" s="75" t="str">
        <f>VLOOKUP(A78,'BASE REGISTRO MAYO'!$A$1:$T$884,11,FALSE)</f>
        <v xml:space="preserve">José Pedro Silva Prado, 
Edmundo Crespo Pisano,
</v>
      </c>
      <c r="L78" s="75" t="str">
        <f>VLOOKUP(A78,'BASE REGISTRO MAYO'!$A$1:$T$884,12,FALSE)</f>
        <v xml:space="preserve">Paseo Pdte. Errázuriz Echaurren N° 2631, 5° piso, comuna de Providencia, Santiago, Región Metropolitana.
</v>
      </c>
      <c r="M78" s="75" t="str">
        <f>VLOOKUP(A78,'BASE REGISTRO MAYO'!$A$1:$T$884,13,FALSE)</f>
        <v>XIII</v>
      </c>
      <c r="N78" s="75" t="str">
        <f>VLOOKUP(A78,'BASE REGISTRO MAYO'!$A$1:$T$884,14,FALSE)</f>
        <v>Providencia</v>
      </c>
      <c r="O78" s="75" t="str">
        <f>VLOOKUP(A78,'BASE REGISTRO MAYO'!$A$1:$T$884,15,FALSE)</f>
        <v>228737900 - 228737980</v>
      </c>
      <c r="P78" s="75" t="str">
        <f>VLOOKUP(A78,'BASE REGISTRO MAYO'!$A$1:$T$884,16,FALSE)</f>
        <v>http://www.ciudaddelnino.cl</v>
      </c>
      <c r="Q78" s="75">
        <f>VLOOKUP(A78,'BASE REGISTRO MAYO'!$A$1:$T$884,17,FALSE)</f>
        <v>0</v>
      </c>
      <c r="R78" s="75" t="str">
        <f>VLOOKUP(A78,'BASE REGISTRO MAYO'!$A$1:$T$884,18,FALSE)</f>
        <v>93401: Instituciones de Asistencia Social</v>
      </c>
      <c r="S78" s="75" t="str">
        <f>VLOOKUP(A78,'BASE REGISTRO MAYO'!$A$1:$T$884,19,FALSE)</f>
        <v xml:space="preserve">Se acompaña certificado de antecedentes financieros, correspondientes al año 2019,  aprobados por el Subdepartamento de Supervisión Financiera Nacional.  </v>
      </c>
      <c r="T78" s="177">
        <f>VLOOKUP(A78,'BASE REGISTRO MAYO'!$A$1:$T$884,20,FALSE)</f>
        <v>37970</v>
      </c>
      <c r="U78" s="182">
        <v>1800</v>
      </c>
      <c r="V78" s="181">
        <v>48580596</v>
      </c>
      <c r="W78" s="181">
        <v>265042745</v>
      </c>
      <c r="X78" s="178">
        <v>44408</v>
      </c>
      <c r="Y78" s="87" t="s">
        <v>7151</v>
      </c>
      <c r="Z78" s="87" t="s">
        <v>7152</v>
      </c>
      <c r="AA78" s="182" t="s">
        <v>7208</v>
      </c>
    </row>
    <row r="79" spans="1:27" ht="15.75" customHeight="1" x14ac:dyDescent="0.2">
      <c r="A79" s="182">
        <v>1800</v>
      </c>
      <c r="B79" s="75" t="str">
        <f>VLOOKUP(A79,'BASE REGISTRO MAYO'!$A$1:$T$884,2,FALSE)</f>
        <v>Fundacion Ciudad del Nino</v>
      </c>
      <c r="C79" s="75">
        <f>VLOOKUP(A79,'BASE REGISTRO MAYO'!$A$1:$T$884,3,FALSE)</f>
        <v>700376001</v>
      </c>
      <c r="D79" s="75" t="str">
        <f>VLOOKUP(A79,'BASE REGISTRO MAYO'!$A$1:$T$884,4,FALSE)</f>
        <v>Fundación de Derecho Privado</v>
      </c>
      <c r="E79" s="75" t="str">
        <f>VLOOKUP(A79,'BASE REGISTRO MAYO'!$A$1:$T$884,5,FALSE)</f>
        <v>Otorgada por Decreto Supremo N° 629, de fecha 14 de febrero de 1938, del Ministerio de Justicia.</v>
      </c>
      <c r="F79" s="75" t="str">
        <f>VLOOKUP(A79,'BASE REGISTRO MAYO'!$A$1:$T$884,6,FALSE)</f>
        <v xml:space="preserve">Certificado de Vigencia de persona jurídica sin fines de lucro Folio N° 500345686181, emitido con fecha 14 de septiembre de 2020, del Servicio de Registro Civil e Identificación. </v>
      </c>
      <c r="G79" s="75" t="str">
        <f>VLOOKUP(A79,'BASE REGISTRO MAYO'!$A$1:$T$884,7,FALSE)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9" s="75" t="str">
        <f>VLOOKUP(A79,'BASE REGISTRO MAYO'!$A$1:$T$884,8,FALSE)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9" s="75" t="str">
        <f>VLOOKUP(A79,'BASE REGISTRO MAYO'!$A$1:$T$884,9,FALSE)</f>
        <v>: 3 años.</v>
      </c>
      <c r="J79" s="75" t="str">
        <f>VLOOKUP(A79,'BASE REGISTRO MAYO'!$A$1:$T$884,10,FALSE)</f>
        <v>07-01-2021 hasta el 07-01-2024.</v>
      </c>
      <c r="K79" s="75" t="str">
        <f>VLOOKUP(A79,'BASE REGISTRO MAYO'!$A$1:$T$884,11,FALSE)</f>
        <v xml:space="preserve">José Pedro Silva Prado, 
Edmundo Crespo Pisano,
</v>
      </c>
      <c r="L79" s="75" t="str">
        <f>VLOOKUP(A79,'BASE REGISTRO MAYO'!$A$1:$T$884,12,FALSE)</f>
        <v xml:space="preserve">Paseo Pdte. Errázuriz Echaurren N° 2631, 5° piso, comuna de Providencia, Santiago, Región Metropolitana.
</v>
      </c>
      <c r="M79" s="75" t="str">
        <f>VLOOKUP(A79,'BASE REGISTRO MAYO'!$A$1:$T$884,13,FALSE)</f>
        <v>XIII</v>
      </c>
      <c r="N79" s="75" t="str">
        <f>VLOOKUP(A79,'BASE REGISTRO MAYO'!$A$1:$T$884,14,FALSE)</f>
        <v>Providencia</v>
      </c>
      <c r="O79" s="75" t="str">
        <f>VLOOKUP(A79,'BASE REGISTRO MAYO'!$A$1:$T$884,15,FALSE)</f>
        <v>228737900 - 228737980</v>
      </c>
      <c r="P79" s="75" t="str">
        <f>VLOOKUP(A79,'BASE REGISTRO MAYO'!$A$1:$T$884,16,FALSE)</f>
        <v>http://www.ciudaddelnino.cl</v>
      </c>
      <c r="Q79" s="75">
        <f>VLOOKUP(A79,'BASE REGISTRO MAYO'!$A$1:$T$884,17,FALSE)</f>
        <v>0</v>
      </c>
      <c r="R79" s="75" t="str">
        <f>VLOOKUP(A79,'BASE REGISTRO MAYO'!$A$1:$T$884,18,FALSE)</f>
        <v>93401: Instituciones de Asistencia Social</v>
      </c>
      <c r="S79" s="75" t="str">
        <f>VLOOKUP(A79,'BASE REGISTRO MAYO'!$A$1:$T$884,19,FALSE)</f>
        <v xml:space="preserve">Se acompaña certificado de antecedentes financieros, correspondientes al año 2019,  aprobados por el Subdepartamento de Supervisión Financiera Nacional.  </v>
      </c>
      <c r="T79" s="177">
        <f>VLOOKUP(A79,'BASE REGISTRO MAYO'!$A$1:$T$884,20,FALSE)</f>
        <v>37970</v>
      </c>
      <c r="U79" s="182">
        <v>1800</v>
      </c>
      <c r="V79" s="181">
        <v>18460591</v>
      </c>
      <c r="W79" s="181">
        <v>120450979</v>
      </c>
      <c r="X79" s="178">
        <v>44408</v>
      </c>
      <c r="Y79" s="87" t="s">
        <v>7151</v>
      </c>
      <c r="Z79" s="87" t="s">
        <v>7152</v>
      </c>
      <c r="AA79" s="182" t="s">
        <v>7209</v>
      </c>
    </row>
    <row r="80" spans="1:27" ht="15.75" customHeight="1" x14ac:dyDescent="0.2">
      <c r="A80" s="182">
        <v>1950</v>
      </c>
      <c r="B80" s="75" t="str">
        <f>VLOOKUP(A80,'BASE REGISTRO MAYO'!$A$1:$T$884,2,FALSE)</f>
        <v>Corporacion Iglesia Alianza Cristiana y Misionera</v>
      </c>
      <c r="C80" s="75">
        <f>VLOOKUP(A80,'BASE REGISTRO MAYO'!$A$1:$T$884,3,FALSE)</f>
        <v>700175006</v>
      </c>
      <c r="D80" s="75" t="str">
        <f>VLOOKUP(A80,'BASE REGISTRO MAYO'!$A$1:$T$884,4,FALSE)</f>
        <v>Corporación de Derecho Privado</v>
      </c>
      <c r="E80" s="75" t="str">
        <f>VLOOKUP(A80,'BASE REGISTRO MAYO'!$A$1:$T$884,5,FALSE)</f>
        <v>Otorgado por Decreto Supremo Nº 2234, del 11 de noviembre de 1920, por el Ministerio de Justicia.</v>
      </c>
      <c r="F80" s="75" t="str">
        <f>VLOOKUP(A80,'BASE REGISTRO MAYO'!$A$1:$T$884,6,FALSE)</f>
        <v xml:space="preserve">Certificado de Vigencia, folio Nº 500341168221, de 18 de agosto de 2020, del Servicio de Registro Civil e Identificación.
</v>
      </c>
      <c r="G80" s="75" t="str">
        <f>VLOOKUP(A80,'BASE REGISTRO MAYO'!$A$1:$T$884,7,FALSE)</f>
        <v>Crear y sostener Iglesias, bibliotecas y centro de reunión, escuelas, hogares de ancianos, infantiles y juveniles y, en general, centros que permitan la difusión del Evangelio, a la vez que hacer obra social en beneficio de la Comunidad.</v>
      </c>
      <c r="H80" s="75" t="str">
        <f>VLOOKUP(A80,'BASE REGISTRO MAYO'!$A$1:$T$884,8,FALSE)</f>
        <v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v>
      </c>
      <c r="I80" s="75" t="str">
        <f>VLOOKUP(A80,'BASE REGISTRO MAYO'!$A$1:$T$884,9,FALSE)</f>
        <v>3 años</v>
      </c>
      <c r="J80" s="75" t="str">
        <f>VLOOKUP(A80,'BASE REGISTRO MAYO'!$A$1:$T$884,10,FALSE)</f>
        <v>14 de marzo de 2020 al 14 de marzo de 2023.</v>
      </c>
      <c r="K80" s="75" t="str">
        <f>VLOOKUP(A80,'BASE REGISTRO MAYO'!$A$1:$T$884,11,FALSE)</f>
        <v xml:space="preserve">Presidente: Pastor Carlos Iván Flores Hernández </v>
      </c>
      <c r="L80" s="75" t="str">
        <f>VLOOKUP(A80,'BASE REGISTRO MAYO'!$A$1:$T$884,12,FALSE)</f>
        <v xml:space="preserve">Dinamarca Nº 711, Temuco, Novena Región. 
Bustamante N° 56, Providencia, RM
</v>
      </c>
      <c r="M80" s="75" t="str">
        <f>VLOOKUP(A80,'BASE REGISTRO MAYO'!$A$1:$T$884,13,FALSE)</f>
        <v>XIII</v>
      </c>
      <c r="N80" s="75" t="str">
        <f>VLOOKUP(A80,'BASE REGISTRO MAYO'!$A$1:$T$884,14,FALSE)</f>
        <v>Temuco</v>
      </c>
      <c r="O80" s="75" t="str">
        <f>VLOOKUP(A80,'BASE REGISTRO MAYO'!$A$1:$T$884,15,FALSE)</f>
        <v xml:space="preserve">(45) 465726
+56977590129
</v>
      </c>
      <c r="P80" s="75" t="str">
        <f>VLOOKUP(A80,'BASE REGISTRO MAYO'!$A$1:$T$884,16,FALSE)</f>
        <v>secretaria@acym.cl</v>
      </c>
      <c r="Q80" s="75">
        <f>VLOOKUP(A80,'BASE REGISTRO MAYO'!$A$1:$T$884,17,FALSE)</f>
        <v>0</v>
      </c>
      <c r="R80" s="75" t="str">
        <f>VLOOKUP(A80,'BASE REGISTRO MAYO'!$A$1:$T$884,18,FALSE)</f>
        <v>93401: Instituciones de Asistencia Social.</v>
      </c>
      <c r="S80" s="75" t="str">
        <f>VLOOKUP(A80,'BASE REGISTRO MAYO'!$A$1:$T$884,19,FALSE)</f>
        <v>Se acompañan antecedentes Financieros correspondientes al año 2019, aprobados por el Subdepartamento de  Supervisión Financiera Nacional.</v>
      </c>
      <c r="T80" s="177">
        <f>VLOOKUP(A80,'BASE REGISTRO MAYO'!$A$1:$T$884,20,FALSE)</f>
        <v>37970</v>
      </c>
      <c r="U80" s="182">
        <v>1950</v>
      </c>
      <c r="V80" s="181">
        <v>30190688</v>
      </c>
      <c r="W80" s="181">
        <v>249937243</v>
      </c>
      <c r="X80" s="178">
        <v>44408</v>
      </c>
      <c r="Y80" s="87" t="s">
        <v>7151</v>
      </c>
      <c r="Z80" s="87" t="s">
        <v>7152</v>
      </c>
      <c r="AA80" s="182" t="s">
        <v>7210</v>
      </c>
    </row>
    <row r="81" spans="1:27" ht="15.75" customHeight="1" x14ac:dyDescent="0.2">
      <c r="A81" s="182">
        <v>2150</v>
      </c>
      <c r="B81" s="75" t="str">
        <f>VLOOKUP(A81,'BASE REGISTRO MAYO'!$A$1:$T$884,2,FALSE)</f>
        <v>Fundacion COANIL</v>
      </c>
      <c r="C81" s="75">
        <f>VLOOKUP(A81,'BASE REGISTRO MAYO'!$A$1:$T$884,3,FALSE)</f>
        <v>702670004</v>
      </c>
      <c r="D81" s="75" t="str">
        <f>VLOOKUP(A81,'BASE REGISTRO MAYO'!$A$1:$T$884,4,FALSE)</f>
        <v>Fundación de Derecho Privado.</v>
      </c>
      <c r="E81" s="75" t="str">
        <f>VLOOKUP(A81,'BASE REGISTRO MAYO'!$A$1:$T$884,5,FALSE)</f>
        <v xml:space="preserve">Decreto Supremo Nº 213, de 17 de febrero de 1975, del Ministerio de Justicia. </v>
      </c>
      <c r="F81" s="75" t="str">
        <f>VLOOKUP(A81,'BASE REGISTRO MAYO'!$A$1:$T$884,6,FALSE)</f>
        <v>Certificado de Vigencia de persona jurídica sin fines de lucro Folio Nº 500349405687, de 7 de octubre de 2020, emitido por el Servicio de Registro Civil e Identificación.</v>
      </c>
      <c r="G81" s="75" t="str">
        <f>VLOOKUP(A81,'BASE REGISTRO MAYO'!$A$1:$T$884,7,FALSE)</f>
        <v xml:space="preserve">Propender al desarrollo integral de los niños intelectualmente limitados hasta su incorporación a la vida del trabajo.
</v>
      </c>
      <c r="H81" s="75" t="str">
        <f>VLOOKUP(A81,'BASE REGISTRO MAYO'!$A$1:$T$884,8,FALSE)</f>
        <v>Presidente: 
Felipe Arteaga Manieu,
Vicepresidente: 
Edgar Witt Gebert
Secretario: 
Luis Lizama Portal
Tesorero: 
Rodrigo Pablo Roa
Directores:
Álvaro Agustín Morales Adaro
Carolina Beatriz Muñoz Guzmán
Sergio Espejo Yaksic</v>
      </c>
      <c r="I81" s="75" t="str">
        <f>VLOOKUP(A81,'BASE REGISTRO MAYO'!$A$1:$T$884,9,FALSE)</f>
        <v>Duran dos años en sus funciones. Renovación parcial anual de tres directores</v>
      </c>
      <c r="J81" s="75" t="str">
        <f>VLOOKUP(A81,'BASE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1" s="75" t="str">
        <f>VLOOKUP(A81,'BASE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1" s="75" t="str">
        <f>VLOOKUP(A81,'BASE REGISTRO MAYO'!$A$1:$T$884,12,FALSE)</f>
        <v xml:space="preserve">Julio Prado N° 1761, comuna de Ñuñoa, Región Metropolitana
</v>
      </c>
      <c r="M81" s="75" t="str">
        <f>VLOOKUP(A81,'BASE REGISTRO MAYO'!$A$1:$T$884,13,FALSE)</f>
        <v>XIII</v>
      </c>
      <c r="N81" s="75" t="str">
        <f>VLOOKUP(A81,'BASE REGISTRO MAYO'!$A$1:$T$884,14,FALSE)</f>
        <v>Ñuñoa</v>
      </c>
      <c r="O81" s="75" t="str">
        <f>VLOOKUP(A81,'BASE REGISTRO MAYO'!$A$1:$T$884,15,FALSE)</f>
        <v xml:space="preserve">4768500
</v>
      </c>
      <c r="P81" s="75" t="str">
        <f>VLOOKUP(A81,'BASE REGISTRO MAYO'!$A$1:$T$884,16,FALSE)</f>
        <v xml:space="preserve">gerenciageneral@coanil.cl
</v>
      </c>
      <c r="Q81" s="75">
        <f>VLOOKUP(A81,'BASE REGISTRO MAYO'!$A$1:$T$884,17,FALSE)</f>
        <v>0</v>
      </c>
      <c r="R81" s="75">
        <f>VLOOKUP(A81,'BASE REGISTRO MAYO'!$A$1:$T$884,18,FALSE)</f>
        <v>93401</v>
      </c>
      <c r="S81" s="75" t="str">
        <f>VLOOKUP(A81,'BASE REGISTRO MAYO'!$A$1:$T$884,19,FALSE)</f>
        <v>Se acompaña Certificado de Antecedentes Financieros de la Institución correspondiente al año 2019, aprobados USUFI</v>
      </c>
      <c r="T81" s="177">
        <f>VLOOKUP(A81,'BASE REGISTRO MAYO'!$A$1:$T$884,20,FALSE)</f>
        <v>37970</v>
      </c>
      <c r="U81" s="182">
        <v>2150</v>
      </c>
      <c r="V81" s="181">
        <v>24050992</v>
      </c>
      <c r="W81" s="181">
        <v>240585403</v>
      </c>
      <c r="X81" s="178">
        <v>44408</v>
      </c>
      <c r="Y81" s="87" t="s">
        <v>7151</v>
      </c>
      <c r="Z81" s="87" t="s">
        <v>7152</v>
      </c>
      <c r="AA81" s="182" t="s">
        <v>213</v>
      </c>
    </row>
    <row r="82" spans="1:27" ht="15.75" customHeight="1" x14ac:dyDescent="0.2">
      <c r="A82" s="182">
        <v>2150</v>
      </c>
      <c r="B82" s="75" t="str">
        <f>VLOOKUP(A82,'BASE REGISTRO MAYO'!$A$1:$T$884,2,FALSE)</f>
        <v>Fundacion COANIL</v>
      </c>
      <c r="C82" s="75">
        <f>VLOOKUP(A82,'BASE REGISTRO MAYO'!$A$1:$T$884,3,FALSE)</f>
        <v>702670004</v>
      </c>
      <c r="D82" s="75" t="str">
        <f>VLOOKUP(A82,'BASE REGISTRO MAYO'!$A$1:$T$884,4,FALSE)</f>
        <v>Fundación de Derecho Privado.</v>
      </c>
      <c r="E82" s="75" t="str">
        <f>VLOOKUP(A82,'BASE REGISTRO MAYO'!$A$1:$T$884,5,FALSE)</f>
        <v xml:space="preserve">Decreto Supremo Nº 213, de 17 de febrero de 1975, del Ministerio de Justicia. </v>
      </c>
      <c r="F82" s="75" t="str">
        <f>VLOOKUP(A82,'BASE REGISTRO MAYO'!$A$1:$T$884,6,FALSE)</f>
        <v>Certificado de Vigencia de persona jurídica sin fines de lucro Folio Nº 500349405687, de 7 de octubre de 2020, emitido por el Servicio de Registro Civil e Identificación.</v>
      </c>
      <c r="G82" s="75" t="str">
        <f>VLOOKUP(A82,'BASE REGISTRO MAYO'!$A$1:$T$884,7,FALSE)</f>
        <v xml:space="preserve">Propender al desarrollo integral de los niños intelectualmente limitados hasta su incorporación a la vida del trabajo.
</v>
      </c>
      <c r="H82" s="75" t="str">
        <f>VLOOKUP(A82,'BASE REGISTRO MAYO'!$A$1:$T$884,8,FALSE)</f>
        <v>Presidente: 
Felipe Arteaga Manieu,
Vicepresidente: 
Edgar Witt Gebert
Secretario: 
Luis Lizama Portal
Tesorero: 
Rodrigo Pablo Roa
Directores:
Álvaro Agustín Morales Adaro
Carolina Beatriz Muñoz Guzmán
Sergio Espejo Yaksic</v>
      </c>
      <c r="I82" s="75" t="str">
        <f>VLOOKUP(A82,'BASE REGISTRO MAYO'!$A$1:$T$884,9,FALSE)</f>
        <v>Duran dos años en sus funciones. Renovación parcial anual de tres directores</v>
      </c>
      <c r="J82" s="75" t="str">
        <f>VLOOKUP(A82,'BASE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2" s="75" t="str">
        <f>VLOOKUP(A82,'BASE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2" s="75" t="str">
        <f>VLOOKUP(A82,'BASE REGISTRO MAYO'!$A$1:$T$884,12,FALSE)</f>
        <v xml:space="preserve">Julio Prado N° 1761, comuna de Ñuñoa, Región Metropolitana
</v>
      </c>
      <c r="M82" s="75" t="str">
        <f>VLOOKUP(A82,'BASE REGISTRO MAYO'!$A$1:$T$884,13,FALSE)</f>
        <v>XIII</v>
      </c>
      <c r="N82" s="75" t="str">
        <f>VLOOKUP(A82,'BASE REGISTRO MAYO'!$A$1:$T$884,14,FALSE)</f>
        <v>Ñuñoa</v>
      </c>
      <c r="O82" s="75" t="str">
        <f>VLOOKUP(A82,'BASE REGISTRO MAYO'!$A$1:$T$884,15,FALSE)</f>
        <v xml:space="preserve">4768500
</v>
      </c>
      <c r="P82" s="75" t="str">
        <f>VLOOKUP(A82,'BASE REGISTRO MAYO'!$A$1:$T$884,16,FALSE)</f>
        <v xml:space="preserve">gerenciageneral@coanil.cl
</v>
      </c>
      <c r="Q82" s="75">
        <f>VLOOKUP(A82,'BASE REGISTRO MAYO'!$A$1:$T$884,17,FALSE)</f>
        <v>0</v>
      </c>
      <c r="R82" s="75">
        <f>VLOOKUP(A82,'BASE REGISTRO MAYO'!$A$1:$T$884,18,FALSE)</f>
        <v>93401</v>
      </c>
      <c r="S82" s="75" t="str">
        <f>VLOOKUP(A82,'BASE REGISTRO MAYO'!$A$1:$T$884,19,FALSE)</f>
        <v>Se acompaña Certificado de Antecedentes Financieros de la Institución correspondiente al año 2019, aprobados USUFI</v>
      </c>
      <c r="T82" s="177">
        <f>VLOOKUP(A82,'BASE REGISTRO MAYO'!$A$1:$T$884,20,FALSE)</f>
        <v>37970</v>
      </c>
      <c r="U82" s="182">
        <v>2150</v>
      </c>
      <c r="V82" s="181">
        <v>7512037</v>
      </c>
      <c r="W82" s="181">
        <v>55748984</v>
      </c>
      <c r="X82" s="178">
        <v>44408</v>
      </c>
      <c r="Y82" s="87" t="s">
        <v>7151</v>
      </c>
      <c r="Z82" s="87" t="s">
        <v>7152</v>
      </c>
      <c r="AA82" s="182" t="s">
        <v>7154</v>
      </c>
    </row>
    <row r="83" spans="1:27" ht="15.75" customHeight="1" x14ac:dyDescent="0.2">
      <c r="A83" s="182">
        <v>2150</v>
      </c>
      <c r="B83" s="75" t="str">
        <f>VLOOKUP(A83,'BASE REGISTRO MAYO'!$A$1:$T$884,2,FALSE)</f>
        <v>Fundacion COANIL</v>
      </c>
      <c r="C83" s="75">
        <f>VLOOKUP(A83,'BASE REGISTRO MAYO'!$A$1:$T$884,3,FALSE)</f>
        <v>702670004</v>
      </c>
      <c r="D83" s="75" t="str">
        <f>VLOOKUP(A83,'BASE REGISTRO MAYO'!$A$1:$T$884,4,FALSE)</f>
        <v>Fundación de Derecho Privado.</v>
      </c>
      <c r="E83" s="75" t="str">
        <f>VLOOKUP(A83,'BASE REGISTRO MAYO'!$A$1:$T$884,5,FALSE)</f>
        <v xml:space="preserve">Decreto Supremo Nº 213, de 17 de febrero de 1975, del Ministerio de Justicia. </v>
      </c>
      <c r="F83" s="75" t="str">
        <f>VLOOKUP(A83,'BASE REGISTRO MAYO'!$A$1:$T$884,6,FALSE)</f>
        <v>Certificado de Vigencia de persona jurídica sin fines de lucro Folio Nº 500349405687, de 7 de octubre de 2020, emitido por el Servicio de Registro Civil e Identificación.</v>
      </c>
      <c r="G83" s="75" t="str">
        <f>VLOOKUP(A83,'BASE REGISTRO MAYO'!$A$1:$T$884,7,FALSE)</f>
        <v xml:space="preserve">Propender al desarrollo integral de los niños intelectualmente limitados hasta su incorporación a la vida del trabajo.
</v>
      </c>
      <c r="H83" s="75" t="str">
        <f>VLOOKUP(A83,'BASE REGISTRO MAYO'!$A$1:$T$884,8,FALSE)</f>
        <v>Presidente: 
Felipe Arteaga Manieu,
Vicepresidente: 
Edgar Witt Gebert
Secretario: 
Luis Lizama Portal
Tesorero: 
Rodrigo Pablo Roa
Directores:
Álvaro Agustín Morales Adaro
Carolina Beatriz Muñoz Guzmán
Sergio Espejo Yaksic</v>
      </c>
      <c r="I83" s="75" t="str">
        <f>VLOOKUP(A83,'BASE REGISTRO MAYO'!$A$1:$T$884,9,FALSE)</f>
        <v>Duran dos años en sus funciones. Renovación parcial anual de tres directores</v>
      </c>
      <c r="J83" s="75" t="str">
        <f>VLOOKUP(A83,'BASE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3" s="75" t="str">
        <f>VLOOKUP(A83,'BASE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3" s="75" t="str">
        <f>VLOOKUP(A83,'BASE REGISTRO MAYO'!$A$1:$T$884,12,FALSE)</f>
        <v xml:space="preserve">Julio Prado N° 1761, comuna de Ñuñoa, Región Metropolitana
</v>
      </c>
      <c r="M83" s="75" t="str">
        <f>VLOOKUP(A83,'BASE REGISTRO MAYO'!$A$1:$T$884,13,FALSE)</f>
        <v>XIII</v>
      </c>
      <c r="N83" s="75" t="str">
        <f>VLOOKUP(A83,'BASE REGISTRO MAYO'!$A$1:$T$884,14,FALSE)</f>
        <v>Ñuñoa</v>
      </c>
      <c r="O83" s="75" t="str">
        <f>VLOOKUP(A83,'BASE REGISTRO MAYO'!$A$1:$T$884,15,FALSE)</f>
        <v xml:space="preserve">4768500
</v>
      </c>
      <c r="P83" s="75" t="str">
        <f>VLOOKUP(A83,'BASE REGISTRO MAYO'!$A$1:$T$884,16,FALSE)</f>
        <v xml:space="preserve">gerenciageneral@coanil.cl
</v>
      </c>
      <c r="Q83" s="75">
        <f>VLOOKUP(A83,'BASE REGISTRO MAYO'!$A$1:$T$884,17,FALSE)</f>
        <v>0</v>
      </c>
      <c r="R83" s="75">
        <f>VLOOKUP(A83,'BASE REGISTRO MAYO'!$A$1:$T$884,18,FALSE)</f>
        <v>93401</v>
      </c>
      <c r="S83" s="75" t="str">
        <f>VLOOKUP(A83,'BASE REGISTRO MAYO'!$A$1:$T$884,19,FALSE)</f>
        <v>Se acompaña Certificado de Antecedentes Financieros de la Institución correspondiente al año 2019, aprobados USUFI</v>
      </c>
      <c r="T83" s="177">
        <f>VLOOKUP(A83,'BASE REGISTRO MAYO'!$A$1:$T$884,20,FALSE)</f>
        <v>37970</v>
      </c>
      <c r="U83" s="182">
        <v>2150</v>
      </c>
      <c r="V83" s="181">
        <v>23192075</v>
      </c>
      <c r="W83" s="181">
        <v>234975163</v>
      </c>
      <c r="X83" s="178">
        <v>44408</v>
      </c>
      <c r="Y83" s="87" t="s">
        <v>7151</v>
      </c>
      <c r="Z83" s="87" t="s">
        <v>7152</v>
      </c>
      <c r="AA83" s="182" t="s">
        <v>7181</v>
      </c>
    </row>
    <row r="84" spans="1:27" ht="15.75" customHeight="1" x14ac:dyDescent="0.2">
      <c r="A84" s="182">
        <v>2150</v>
      </c>
      <c r="B84" s="75" t="str">
        <f>VLOOKUP(A84,'BASE REGISTRO MAYO'!$A$1:$T$884,2,FALSE)</f>
        <v>Fundacion COANIL</v>
      </c>
      <c r="C84" s="75">
        <f>VLOOKUP(A84,'BASE REGISTRO MAYO'!$A$1:$T$884,3,FALSE)</f>
        <v>702670004</v>
      </c>
      <c r="D84" s="75" t="str">
        <f>VLOOKUP(A84,'BASE REGISTRO MAYO'!$A$1:$T$884,4,FALSE)</f>
        <v>Fundación de Derecho Privado.</v>
      </c>
      <c r="E84" s="75" t="str">
        <f>VLOOKUP(A84,'BASE REGISTRO MAYO'!$A$1:$T$884,5,FALSE)</f>
        <v xml:space="preserve">Decreto Supremo Nº 213, de 17 de febrero de 1975, del Ministerio de Justicia. </v>
      </c>
      <c r="F84" s="75" t="str">
        <f>VLOOKUP(A84,'BASE REGISTRO MAYO'!$A$1:$T$884,6,FALSE)</f>
        <v>Certificado de Vigencia de persona jurídica sin fines de lucro Folio Nº 500349405687, de 7 de octubre de 2020, emitido por el Servicio de Registro Civil e Identificación.</v>
      </c>
      <c r="G84" s="75" t="str">
        <f>VLOOKUP(A84,'BASE REGISTRO MAYO'!$A$1:$T$884,7,FALSE)</f>
        <v xml:space="preserve">Propender al desarrollo integral de los niños intelectualmente limitados hasta su incorporación a la vida del trabajo.
</v>
      </c>
      <c r="H84" s="75" t="str">
        <f>VLOOKUP(A84,'BASE REGISTRO MAYO'!$A$1:$T$884,8,FALSE)</f>
        <v>Presidente: 
Felipe Arteaga Manieu,
Vicepresidente: 
Edgar Witt Gebert
Secretario: 
Luis Lizama Portal
Tesorero: 
Rodrigo Pablo Roa
Directores:
Álvaro Agustín Morales Adaro
Carolina Beatriz Muñoz Guzmán
Sergio Espejo Yaksic</v>
      </c>
      <c r="I84" s="75" t="str">
        <f>VLOOKUP(A84,'BASE REGISTRO MAYO'!$A$1:$T$884,9,FALSE)</f>
        <v>Duran dos años en sus funciones. Renovación parcial anual de tres directores</v>
      </c>
      <c r="J84" s="75" t="str">
        <f>VLOOKUP(A84,'BASE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4" s="75" t="str">
        <f>VLOOKUP(A84,'BASE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4" s="75" t="str">
        <f>VLOOKUP(A84,'BASE REGISTRO MAYO'!$A$1:$T$884,12,FALSE)</f>
        <v xml:space="preserve">Julio Prado N° 1761, comuna de Ñuñoa, Región Metropolitana
</v>
      </c>
      <c r="M84" s="75" t="str">
        <f>VLOOKUP(A84,'BASE REGISTRO MAYO'!$A$1:$T$884,13,FALSE)</f>
        <v>XIII</v>
      </c>
      <c r="N84" s="75" t="str">
        <f>VLOOKUP(A84,'BASE REGISTRO MAYO'!$A$1:$T$884,14,FALSE)</f>
        <v>Ñuñoa</v>
      </c>
      <c r="O84" s="75" t="str">
        <f>VLOOKUP(A84,'BASE REGISTRO MAYO'!$A$1:$T$884,15,FALSE)</f>
        <v xml:space="preserve">4768500
</v>
      </c>
      <c r="P84" s="75" t="str">
        <f>VLOOKUP(A84,'BASE REGISTRO MAYO'!$A$1:$T$884,16,FALSE)</f>
        <v xml:space="preserve">gerenciageneral@coanil.cl
</v>
      </c>
      <c r="Q84" s="75">
        <f>VLOOKUP(A84,'BASE REGISTRO MAYO'!$A$1:$T$884,17,FALSE)</f>
        <v>0</v>
      </c>
      <c r="R84" s="75">
        <f>VLOOKUP(A84,'BASE REGISTRO MAYO'!$A$1:$T$884,18,FALSE)</f>
        <v>93401</v>
      </c>
      <c r="S84" s="75" t="str">
        <f>VLOOKUP(A84,'BASE REGISTRO MAYO'!$A$1:$T$884,19,FALSE)</f>
        <v>Se acompaña Certificado de Antecedentes Financieros de la Institución correspondiente al año 2019, aprobados USUFI</v>
      </c>
      <c r="T84" s="177">
        <f>VLOOKUP(A84,'BASE REGISTRO MAYO'!$A$1:$T$884,20,FALSE)</f>
        <v>37970</v>
      </c>
      <c r="U84" s="182">
        <v>2150</v>
      </c>
      <c r="V84" s="181">
        <v>15161718</v>
      </c>
      <c r="W84" s="181">
        <v>96444440</v>
      </c>
      <c r="X84" s="178">
        <v>44408</v>
      </c>
      <c r="Y84" s="87" t="s">
        <v>7151</v>
      </c>
      <c r="Z84" s="87" t="s">
        <v>7152</v>
      </c>
      <c r="AA84" s="182" t="s">
        <v>7211</v>
      </c>
    </row>
    <row r="85" spans="1:27" ht="15.75" customHeight="1" x14ac:dyDescent="0.2">
      <c r="A85" s="182">
        <v>2150</v>
      </c>
      <c r="B85" s="75" t="str">
        <f>VLOOKUP(A85,'BASE REGISTRO MAYO'!$A$1:$T$884,2,FALSE)</f>
        <v>Fundacion COANIL</v>
      </c>
      <c r="C85" s="75">
        <f>VLOOKUP(A85,'BASE REGISTRO MAYO'!$A$1:$T$884,3,FALSE)</f>
        <v>702670004</v>
      </c>
      <c r="D85" s="75" t="str">
        <f>VLOOKUP(A85,'BASE REGISTRO MAYO'!$A$1:$T$884,4,FALSE)</f>
        <v>Fundación de Derecho Privado.</v>
      </c>
      <c r="E85" s="75" t="str">
        <f>VLOOKUP(A85,'BASE REGISTRO MAYO'!$A$1:$T$884,5,FALSE)</f>
        <v xml:space="preserve">Decreto Supremo Nº 213, de 17 de febrero de 1975, del Ministerio de Justicia. </v>
      </c>
      <c r="F85" s="75" t="str">
        <f>VLOOKUP(A85,'BASE REGISTRO MAYO'!$A$1:$T$884,6,FALSE)</f>
        <v>Certificado de Vigencia de persona jurídica sin fines de lucro Folio Nº 500349405687, de 7 de octubre de 2020, emitido por el Servicio de Registro Civil e Identificación.</v>
      </c>
      <c r="G85" s="75" t="str">
        <f>VLOOKUP(A85,'BASE REGISTRO MAYO'!$A$1:$T$884,7,FALSE)</f>
        <v xml:space="preserve">Propender al desarrollo integral de los niños intelectualmente limitados hasta su incorporación a la vida del trabajo.
</v>
      </c>
      <c r="H85" s="75" t="str">
        <f>VLOOKUP(A85,'BASE REGISTRO MAYO'!$A$1:$T$884,8,FALSE)</f>
        <v>Presidente: 
Felipe Arteaga Manieu,
Vicepresidente: 
Edgar Witt Gebert
Secretario: 
Luis Lizama Portal
Tesorero: 
Rodrigo Pablo Roa
Directores:
Álvaro Agustín Morales Adaro
Carolina Beatriz Muñoz Guzmán
Sergio Espejo Yaksic</v>
      </c>
      <c r="I85" s="75" t="str">
        <f>VLOOKUP(A85,'BASE REGISTRO MAYO'!$A$1:$T$884,9,FALSE)</f>
        <v>Duran dos años en sus funciones. Renovación parcial anual de tres directores</v>
      </c>
      <c r="J85" s="75" t="str">
        <f>VLOOKUP(A85,'BASE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5" s="75" t="str">
        <f>VLOOKUP(A85,'BASE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5" s="75" t="str">
        <f>VLOOKUP(A85,'BASE REGISTRO MAYO'!$A$1:$T$884,12,FALSE)</f>
        <v xml:space="preserve">Julio Prado N° 1761, comuna de Ñuñoa, Región Metropolitana
</v>
      </c>
      <c r="M85" s="75" t="str">
        <f>VLOOKUP(A85,'BASE REGISTRO MAYO'!$A$1:$T$884,13,FALSE)</f>
        <v>XIII</v>
      </c>
      <c r="N85" s="75" t="str">
        <f>VLOOKUP(A85,'BASE REGISTRO MAYO'!$A$1:$T$884,14,FALSE)</f>
        <v>Ñuñoa</v>
      </c>
      <c r="O85" s="75" t="str">
        <f>VLOOKUP(A85,'BASE REGISTRO MAYO'!$A$1:$T$884,15,FALSE)</f>
        <v xml:space="preserve">4768500
</v>
      </c>
      <c r="P85" s="75" t="str">
        <f>VLOOKUP(A85,'BASE REGISTRO MAYO'!$A$1:$T$884,16,FALSE)</f>
        <v xml:space="preserve">gerenciageneral@coanil.cl
</v>
      </c>
      <c r="Q85" s="75">
        <f>VLOOKUP(A85,'BASE REGISTRO MAYO'!$A$1:$T$884,17,FALSE)</f>
        <v>0</v>
      </c>
      <c r="R85" s="75">
        <f>VLOOKUP(A85,'BASE REGISTRO MAYO'!$A$1:$T$884,18,FALSE)</f>
        <v>93401</v>
      </c>
      <c r="S85" s="75" t="str">
        <f>VLOOKUP(A85,'BASE REGISTRO MAYO'!$A$1:$T$884,19,FALSE)</f>
        <v>Se acompaña Certificado de Antecedentes Financieros de la Institución correspondiente al año 2019, aprobados USUFI</v>
      </c>
      <c r="T85" s="177">
        <f>VLOOKUP(A85,'BASE REGISTRO MAYO'!$A$1:$T$884,20,FALSE)</f>
        <v>37970</v>
      </c>
      <c r="U85" s="182">
        <v>2150</v>
      </c>
      <c r="V85" s="181">
        <v>13550941</v>
      </c>
      <c r="W85" s="181">
        <v>108068912</v>
      </c>
      <c r="X85" s="178">
        <v>44408</v>
      </c>
      <c r="Y85" s="87" t="s">
        <v>7151</v>
      </c>
      <c r="Z85" s="87" t="s">
        <v>7152</v>
      </c>
      <c r="AA85" s="182" t="s">
        <v>7212</v>
      </c>
    </row>
    <row r="86" spans="1:27" ht="15.75" customHeight="1" x14ac:dyDescent="0.2">
      <c r="A86" s="182">
        <v>2150</v>
      </c>
      <c r="B86" s="75" t="str">
        <f>VLOOKUP(A86,'BASE REGISTRO MAYO'!$A$1:$T$884,2,FALSE)</f>
        <v>Fundacion COANIL</v>
      </c>
      <c r="C86" s="75">
        <f>VLOOKUP(A86,'BASE REGISTRO MAYO'!$A$1:$T$884,3,FALSE)</f>
        <v>702670004</v>
      </c>
      <c r="D86" s="75" t="str">
        <f>VLOOKUP(A86,'BASE REGISTRO MAYO'!$A$1:$T$884,4,FALSE)</f>
        <v>Fundación de Derecho Privado.</v>
      </c>
      <c r="E86" s="75" t="str">
        <f>VLOOKUP(A86,'BASE REGISTRO MAYO'!$A$1:$T$884,5,FALSE)</f>
        <v xml:space="preserve">Decreto Supremo Nº 213, de 17 de febrero de 1975, del Ministerio de Justicia. </v>
      </c>
      <c r="F86" s="75" t="str">
        <f>VLOOKUP(A86,'BASE REGISTRO MAYO'!$A$1:$T$884,6,FALSE)</f>
        <v>Certificado de Vigencia de persona jurídica sin fines de lucro Folio Nº 500349405687, de 7 de octubre de 2020, emitido por el Servicio de Registro Civil e Identificación.</v>
      </c>
      <c r="G86" s="75" t="str">
        <f>VLOOKUP(A86,'BASE REGISTRO MAYO'!$A$1:$T$884,7,FALSE)</f>
        <v xml:space="preserve">Propender al desarrollo integral de los niños intelectualmente limitados hasta su incorporación a la vida del trabajo.
</v>
      </c>
      <c r="H86" s="75" t="str">
        <f>VLOOKUP(A86,'BASE REGISTRO MAYO'!$A$1:$T$884,8,FALSE)</f>
        <v>Presidente: 
Felipe Arteaga Manieu,
Vicepresidente: 
Edgar Witt Gebert
Secretario: 
Luis Lizama Portal
Tesorero: 
Rodrigo Pablo Roa
Directores:
Álvaro Agustín Morales Adaro
Carolina Beatriz Muñoz Guzmán
Sergio Espejo Yaksic</v>
      </c>
      <c r="I86" s="75" t="str">
        <f>VLOOKUP(A86,'BASE REGISTRO MAYO'!$A$1:$T$884,9,FALSE)</f>
        <v>Duran dos años en sus funciones. Renovación parcial anual de tres directores</v>
      </c>
      <c r="J86" s="75" t="str">
        <f>VLOOKUP(A86,'BASE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6" s="75" t="str">
        <f>VLOOKUP(A86,'BASE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6" s="75" t="str">
        <f>VLOOKUP(A86,'BASE REGISTRO MAYO'!$A$1:$T$884,12,FALSE)</f>
        <v xml:space="preserve">Julio Prado N° 1761, comuna de Ñuñoa, Región Metropolitana
</v>
      </c>
      <c r="M86" s="75" t="str">
        <f>VLOOKUP(A86,'BASE REGISTRO MAYO'!$A$1:$T$884,13,FALSE)</f>
        <v>XIII</v>
      </c>
      <c r="N86" s="75" t="str">
        <f>VLOOKUP(A86,'BASE REGISTRO MAYO'!$A$1:$T$884,14,FALSE)</f>
        <v>Ñuñoa</v>
      </c>
      <c r="O86" s="75" t="str">
        <f>VLOOKUP(A86,'BASE REGISTRO MAYO'!$A$1:$T$884,15,FALSE)</f>
        <v xml:space="preserve">4768500
</v>
      </c>
      <c r="P86" s="75" t="str">
        <f>VLOOKUP(A86,'BASE REGISTRO MAYO'!$A$1:$T$884,16,FALSE)</f>
        <v xml:space="preserve">gerenciageneral@coanil.cl
</v>
      </c>
      <c r="Q86" s="75">
        <f>VLOOKUP(A86,'BASE REGISTRO MAYO'!$A$1:$T$884,17,FALSE)</f>
        <v>0</v>
      </c>
      <c r="R86" s="75">
        <f>VLOOKUP(A86,'BASE REGISTRO MAYO'!$A$1:$T$884,18,FALSE)</f>
        <v>93401</v>
      </c>
      <c r="S86" s="75" t="str">
        <f>VLOOKUP(A86,'BASE REGISTRO MAYO'!$A$1:$T$884,19,FALSE)</f>
        <v>Se acompaña Certificado de Antecedentes Financieros de la Institución correspondiente al año 2019, aprobados USUFI</v>
      </c>
      <c r="T86" s="177">
        <f>VLOOKUP(A86,'BASE REGISTRO MAYO'!$A$1:$T$884,20,FALSE)</f>
        <v>37970</v>
      </c>
      <c r="U86" s="182">
        <v>2150</v>
      </c>
      <c r="V86" s="181">
        <v>6335786</v>
      </c>
      <c r="W86" s="181">
        <v>32264986</v>
      </c>
      <c r="X86" s="178">
        <v>44408</v>
      </c>
      <c r="Y86" s="87" t="s">
        <v>7151</v>
      </c>
      <c r="Z86" s="87" t="s">
        <v>7152</v>
      </c>
      <c r="AA86" s="182" t="s">
        <v>7213</v>
      </c>
    </row>
    <row r="87" spans="1:27" ht="15.75" customHeight="1" x14ac:dyDescent="0.2">
      <c r="A87" s="182">
        <v>2150</v>
      </c>
      <c r="B87" s="75" t="str">
        <f>VLOOKUP(A87,'BASE REGISTRO MAYO'!$A$1:$T$884,2,FALSE)</f>
        <v>Fundacion COANIL</v>
      </c>
      <c r="C87" s="75">
        <f>VLOOKUP(A87,'BASE REGISTRO MAYO'!$A$1:$T$884,3,FALSE)</f>
        <v>702670004</v>
      </c>
      <c r="D87" s="75" t="str">
        <f>VLOOKUP(A87,'BASE REGISTRO MAYO'!$A$1:$T$884,4,FALSE)</f>
        <v>Fundación de Derecho Privado.</v>
      </c>
      <c r="E87" s="75" t="str">
        <f>VLOOKUP(A87,'BASE REGISTRO MAYO'!$A$1:$T$884,5,FALSE)</f>
        <v xml:space="preserve">Decreto Supremo Nº 213, de 17 de febrero de 1975, del Ministerio de Justicia. </v>
      </c>
      <c r="F87" s="75" t="str">
        <f>VLOOKUP(A87,'BASE REGISTRO MAYO'!$A$1:$T$884,6,FALSE)</f>
        <v>Certificado de Vigencia de persona jurídica sin fines de lucro Folio Nº 500349405687, de 7 de octubre de 2020, emitido por el Servicio de Registro Civil e Identificación.</v>
      </c>
      <c r="G87" s="75" t="str">
        <f>VLOOKUP(A87,'BASE REGISTRO MAYO'!$A$1:$T$884,7,FALSE)</f>
        <v xml:space="preserve">Propender al desarrollo integral de los niños intelectualmente limitados hasta su incorporación a la vida del trabajo.
</v>
      </c>
      <c r="H87" s="75" t="str">
        <f>VLOOKUP(A87,'BASE REGISTRO MAYO'!$A$1:$T$884,8,FALSE)</f>
        <v>Presidente: 
Felipe Arteaga Manieu,
Vicepresidente: 
Edgar Witt Gebert
Secretario: 
Luis Lizama Portal
Tesorero: 
Rodrigo Pablo Roa
Directores:
Álvaro Agustín Morales Adaro
Carolina Beatriz Muñoz Guzmán
Sergio Espejo Yaksic</v>
      </c>
      <c r="I87" s="75" t="str">
        <f>VLOOKUP(A87,'BASE REGISTRO MAYO'!$A$1:$T$884,9,FALSE)</f>
        <v>Duran dos años en sus funciones. Renovación parcial anual de tres directores</v>
      </c>
      <c r="J87" s="75" t="str">
        <f>VLOOKUP(A87,'BASE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7" s="75" t="str">
        <f>VLOOKUP(A87,'BASE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7" s="75" t="str">
        <f>VLOOKUP(A87,'BASE REGISTRO MAYO'!$A$1:$T$884,12,FALSE)</f>
        <v xml:space="preserve">Julio Prado N° 1761, comuna de Ñuñoa, Región Metropolitana
</v>
      </c>
      <c r="M87" s="75" t="str">
        <f>VLOOKUP(A87,'BASE REGISTRO MAYO'!$A$1:$T$884,13,FALSE)</f>
        <v>XIII</v>
      </c>
      <c r="N87" s="75" t="str">
        <f>VLOOKUP(A87,'BASE REGISTRO MAYO'!$A$1:$T$884,14,FALSE)</f>
        <v>Ñuñoa</v>
      </c>
      <c r="O87" s="75" t="str">
        <f>VLOOKUP(A87,'BASE REGISTRO MAYO'!$A$1:$T$884,15,FALSE)</f>
        <v xml:space="preserve">4768500
</v>
      </c>
      <c r="P87" s="75" t="str">
        <f>VLOOKUP(A87,'BASE REGISTRO MAYO'!$A$1:$T$884,16,FALSE)</f>
        <v xml:space="preserve">gerenciageneral@coanil.cl
</v>
      </c>
      <c r="Q87" s="75">
        <f>VLOOKUP(A87,'BASE REGISTRO MAYO'!$A$1:$T$884,17,FALSE)</f>
        <v>0</v>
      </c>
      <c r="R87" s="75">
        <f>VLOOKUP(A87,'BASE REGISTRO MAYO'!$A$1:$T$884,18,FALSE)</f>
        <v>93401</v>
      </c>
      <c r="S87" s="75" t="str">
        <f>VLOOKUP(A87,'BASE REGISTRO MAYO'!$A$1:$T$884,19,FALSE)</f>
        <v>Se acompaña Certificado de Antecedentes Financieros de la Institución correspondiente al año 2019, aprobados USUFI</v>
      </c>
      <c r="T87" s="177">
        <f>VLOOKUP(A87,'BASE REGISTRO MAYO'!$A$1:$T$884,20,FALSE)</f>
        <v>37970</v>
      </c>
      <c r="U87" s="182">
        <v>2150</v>
      </c>
      <c r="V87" s="181">
        <v>3652208</v>
      </c>
      <c r="W87" s="181">
        <v>24591455</v>
      </c>
      <c r="X87" s="178">
        <v>44408</v>
      </c>
      <c r="Y87" s="87" t="s">
        <v>7151</v>
      </c>
      <c r="Z87" s="87" t="s">
        <v>7152</v>
      </c>
      <c r="AA87" s="182" t="s">
        <v>7214</v>
      </c>
    </row>
    <row r="88" spans="1:27" ht="15.75" customHeight="1" x14ac:dyDescent="0.2">
      <c r="A88" s="182">
        <v>2150</v>
      </c>
      <c r="B88" s="75" t="str">
        <f>VLOOKUP(A88,'BASE REGISTRO MAYO'!$A$1:$T$884,2,FALSE)</f>
        <v>Fundacion COANIL</v>
      </c>
      <c r="C88" s="75">
        <f>VLOOKUP(A88,'BASE REGISTRO MAYO'!$A$1:$T$884,3,FALSE)</f>
        <v>702670004</v>
      </c>
      <c r="D88" s="75" t="str">
        <f>VLOOKUP(A88,'BASE REGISTRO MAYO'!$A$1:$T$884,4,FALSE)</f>
        <v>Fundación de Derecho Privado.</v>
      </c>
      <c r="E88" s="75" t="str">
        <f>VLOOKUP(A88,'BASE REGISTRO MAYO'!$A$1:$T$884,5,FALSE)</f>
        <v xml:space="preserve">Decreto Supremo Nº 213, de 17 de febrero de 1975, del Ministerio de Justicia. </v>
      </c>
      <c r="F88" s="75" t="str">
        <f>VLOOKUP(A88,'BASE REGISTRO MAYO'!$A$1:$T$884,6,FALSE)</f>
        <v>Certificado de Vigencia de persona jurídica sin fines de lucro Folio Nº 500349405687, de 7 de octubre de 2020, emitido por el Servicio de Registro Civil e Identificación.</v>
      </c>
      <c r="G88" s="75" t="str">
        <f>VLOOKUP(A88,'BASE REGISTRO MAYO'!$A$1:$T$884,7,FALSE)</f>
        <v xml:space="preserve">Propender al desarrollo integral de los niños intelectualmente limitados hasta su incorporación a la vida del trabajo.
</v>
      </c>
      <c r="H88" s="75" t="str">
        <f>VLOOKUP(A88,'BASE REGISTRO MAYO'!$A$1:$T$884,8,FALSE)</f>
        <v>Presidente: 
Felipe Arteaga Manieu,
Vicepresidente: 
Edgar Witt Gebert
Secretario: 
Luis Lizama Portal
Tesorero: 
Rodrigo Pablo Roa
Directores:
Álvaro Agustín Morales Adaro
Carolina Beatriz Muñoz Guzmán
Sergio Espejo Yaksic</v>
      </c>
      <c r="I88" s="75" t="str">
        <f>VLOOKUP(A88,'BASE REGISTRO MAYO'!$A$1:$T$884,9,FALSE)</f>
        <v>Duran dos años en sus funciones. Renovación parcial anual de tres directores</v>
      </c>
      <c r="J88" s="75" t="str">
        <f>VLOOKUP(A88,'BASE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8" s="75" t="str">
        <f>VLOOKUP(A88,'BASE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8" s="75" t="str">
        <f>VLOOKUP(A88,'BASE REGISTRO MAYO'!$A$1:$T$884,12,FALSE)</f>
        <v xml:space="preserve">Julio Prado N° 1761, comuna de Ñuñoa, Región Metropolitana
</v>
      </c>
      <c r="M88" s="75" t="str">
        <f>VLOOKUP(A88,'BASE REGISTRO MAYO'!$A$1:$T$884,13,FALSE)</f>
        <v>XIII</v>
      </c>
      <c r="N88" s="75" t="str">
        <f>VLOOKUP(A88,'BASE REGISTRO MAYO'!$A$1:$T$884,14,FALSE)</f>
        <v>Ñuñoa</v>
      </c>
      <c r="O88" s="75" t="str">
        <f>VLOOKUP(A88,'BASE REGISTRO MAYO'!$A$1:$T$884,15,FALSE)</f>
        <v xml:space="preserve">4768500
</v>
      </c>
      <c r="P88" s="75" t="str">
        <f>VLOOKUP(A88,'BASE REGISTRO MAYO'!$A$1:$T$884,16,FALSE)</f>
        <v xml:space="preserve">gerenciageneral@coanil.cl
</v>
      </c>
      <c r="Q88" s="75">
        <f>VLOOKUP(A88,'BASE REGISTRO MAYO'!$A$1:$T$884,17,FALSE)</f>
        <v>0</v>
      </c>
      <c r="R88" s="75">
        <f>VLOOKUP(A88,'BASE REGISTRO MAYO'!$A$1:$T$884,18,FALSE)</f>
        <v>93401</v>
      </c>
      <c r="S88" s="75" t="str">
        <f>VLOOKUP(A88,'BASE REGISTRO MAYO'!$A$1:$T$884,19,FALSE)</f>
        <v>Se acompaña Certificado de Antecedentes Financieros de la Institución correspondiente al año 2019, aprobados USUFI</v>
      </c>
      <c r="T88" s="177">
        <f>VLOOKUP(A88,'BASE REGISTRO MAYO'!$A$1:$T$884,20,FALSE)</f>
        <v>37970</v>
      </c>
      <c r="U88" s="182">
        <v>2150</v>
      </c>
      <c r="V88" s="181">
        <v>2292740</v>
      </c>
      <c r="W88" s="181">
        <v>39138647</v>
      </c>
      <c r="X88" s="178">
        <v>44408</v>
      </c>
      <c r="Y88" s="87" t="s">
        <v>7151</v>
      </c>
      <c r="Z88" s="87" t="s">
        <v>7152</v>
      </c>
      <c r="AA88" s="182" t="s">
        <v>7187</v>
      </c>
    </row>
    <row r="89" spans="1:27" ht="15.75" customHeight="1" x14ac:dyDescent="0.2">
      <c r="A89" s="182">
        <v>2150</v>
      </c>
      <c r="B89" s="75" t="str">
        <f>VLOOKUP(A89,'BASE REGISTRO MAYO'!$A$1:$T$884,2,FALSE)</f>
        <v>Fundacion COANIL</v>
      </c>
      <c r="C89" s="75">
        <f>VLOOKUP(A89,'BASE REGISTRO MAYO'!$A$1:$T$884,3,FALSE)</f>
        <v>702670004</v>
      </c>
      <c r="D89" s="75" t="str">
        <f>VLOOKUP(A89,'BASE REGISTRO MAYO'!$A$1:$T$884,4,FALSE)</f>
        <v>Fundación de Derecho Privado.</v>
      </c>
      <c r="E89" s="75" t="str">
        <f>VLOOKUP(A89,'BASE REGISTRO MAYO'!$A$1:$T$884,5,FALSE)</f>
        <v xml:space="preserve">Decreto Supremo Nº 213, de 17 de febrero de 1975, del Ministerio de Justicia. </v>
      </c>
      <c r="F89" s="75" t="str">
        <f>VLOOKUP(A89,'BASE REGISTRO MAYO'!$A$1:$T$884,6,FALSE)</f>
        <v>Certificado de Vigencia de persona jurídica sin fines de lucro Folio Nº 500349405687, de 7 de octubre de 2020, emitido por el Servicio de Registro Civil e Identificación.</v>
      </c>
      <c r="G89" s="75" t="str">
        <f>VLOOKUP(A89,'BASE REGISTRO MAYO'!$A$1:$T$884,7,FALSE)</f>
        <v xml:space="preserve">Propender al desarrollo integral de los niños intelectualmente limitados hasta su incorporación a la vida del trabajo.
</v>
      </c>
      <c r="H89" s="75" t="str">
        <f>VLOOKUP(A89,'BASE REGISTRO MAYO'!$A$1:$T$884,8,FALSE)</f>
        <v>Presidente: 
Felipe Arteaga Manieu,
Vicepresidente: 
Edgar Witt Gebert
Secretario: 
Luis Lizama Portal
Tesorero: 
Rodrigo Pablo Roa
Directores:
Álvaro Agustín Morales Adaro
Carolina Beatriz Muñoz Guzmán
Sergio Espejo Yaksic</v>
      </c>
      <c r="I89" s="75" t="str">
        <f>VLOOKUP(A89,'BASE REGISTRO MAYO'!$A$1:$T$884,9,FALSE)</f>
        <v>Duran dos años en sus funciones. Renovación parcial anual de tres directores</v>
      </c>
      <c r="J89" s="75" t="str">
        <f>VLOOKUP(A89,'BASE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9" s="75" t="str">
        <f>VLOOKUP(A89,'BASE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9" s="75" t="str">
        <f>VLOOKUP(A89,'BASE REGISTRO MAYO'!$A$1:$T$884,12,FALSE)</f>
        <v xml:space="preserve">Julio Prado N° 1761, comuna de Ñuñoa, Región Metropolitana
</v>
      </c>
      <c r="M89" s="75" t="str">
        <f>VLOOKUP(A89,'BASE REGISTRO MAYO'!$A$1:$T$884,13,FALSE)</f>
        <v>XIII</v>
      </c>
      <c r="N89" s="75" t="str">
        <f>VLOOKUP(A89,'BASE REGISTRO MAYO'!$A$1:$T$884,14,FALSE)</f>
        <v>Ñuñoa</v>
      </c>
      <c r="O89" s="75" t="str">
        <f>VLOOKUP(A89,'BASE REGISTRO MAYO'!$A$1:$T$884,15,FALSE)</f>
        <v xml:space="preserve">4768500
</v>
      </c>
      <c r="P89" s="75" t="str">
        <f>VLOOKUP(A89,'BASE REGISTRO MAYO'!$A$1:$T$884,16,FALSE)</f>
        <v xml:space="preserve">gerenciageneral@coanil.cl
</v>
      </c>
      <c r="Q89" s="75">
        <f>VLOOKUP(A89,'BASE REGISTRO MAYO'!$A$1:$T$884,17,FALSE)</f>
        <v>0</v>
      </c>
      <c r="R89" s="75">
        <f>VLOOKUP(A89,'BASE REGISTRO MAYO'!$A$1:$T$884,18,FALSE)</f>
        <v>93401</v>
      </c>
      <c r="S89" s="75" t="str">
        <f>VLOOKUP(A89,'BASE REGISTRO MAYO'!$A$1:$T$884,19,FALSE)</f>
        <v>Se acompaña Certificado de Antecedentes Financieros de la Institución correspondiente al año 2019, aprobados USUFI</v>
      </c>
      <c r="T89" s="177">
        <f>VLOOKUP(A89,'BASE REGISTRO MAYO'!$A$1:$T$884,20,FALSE)</f>
        <v>37970</v>
      </c>
      <c r="U89" s="182">
        <v>2150</v>
      </c>
      <c r="V89" s="181">
        <v>25339438</v>
      </c>
      <c r="W89" s="181">
        <v>205475538</v>
      </c>
      <c r="X89" s="178">
        <v>44408</v>
      </c>
      <c r="Y89" s="87" t="s">
        <v>7151</v>
      </c>
      <c r="Z89" s="87" t="s">
        <v>7152</v>
      </c>
      <c r="AA89" s="182" t="s">
        <v>7153</v>
      </c>
    </row>
    <row r="90" spans="1:27" ht="15.75" customHeight="1" x14ac:dyDescent="0.2">
      <c r="A90" s="182">
        <v>2150</v>
      </c>
      <c r="B90" s="75" t="str">
        <f>VLOOKUP(A90,'BASE REGISTRO MAYO'!$A$1:$T$884,2,FALSE)</f>
        <v>Fundacion COANIL</v>
      </c>
      <c r="C90" s="75">
        <f>VLOOKUP(A90,'BASE REGISTRO MAYO'!$A$1:$T$884,3,FALSE)</f>
        <v>702670004</v>
      </c>
      <c r="D90" s="75" t="str">
        <f>VLOOKUP(A90,'BASE REGISTRO MAYO'!$A$1:$T$884,4,FALSE)</f>
        <v>Fundación de Derecho Privado.</v>
      </c>
      <c r="E90" s="75" t="str">
        <f>VLOOKUP(A90,'BASE REGISTRO MAYO'!$A$1:$T$884,5,FALSE)</f>
        <v xml:space="preserve">Decreto Supremo Nº 213, de 17 de febrero de 1975, del Ministerio de Justicia. </v>
      </c>
      <c r="F90" s="75" t="str">
        <f>VLOOKUP(A90,'BASE REGISTRO MAYO'!$A$1:$T$884,6,FALSE)</f>
        <v>Certificado de Vigencia de persona jurídica sin fines de lucro Folio Nº 500349405687, de 7 de octubre de 2020, emitido por el Servicio de Registro Civil e Identificación.</v>
      </c>
      <c r="G90" s="75" t="str">
        <f>VLOOKUP(A90,'BASE REGISTRO MAYO'!$A$1:$T$884,7,FALSE)</f>
        <v xml:space="preserve">Propender al desarrollo integral de los niños intelectualmente limitados hasta su incorporación a la vida del trabajo.
</v>
      </c>
      <c r="H90" s="75" t="str">
        <f>VLOOKUP(A90,'BASE REGISTRO MAYO'!$A$1:$T$884,8,FALSE)</f>
        <v>Presidente: 
Felipe Arteaga Manieu,
Vicepresidente: 
Edgar Witt Gebert
Secretario: 
Luis Lizama Portal
Tesorero: 
Rodrigo Pablo Roa
Directores:
Álvaro Agustín Morales Adaro
Carolina Beatriz Muñoz Guzmán
Sergio Espejo Yaksic</v>
      </c>
      <c r="I90" s="75" t="str">
        <f>VLOOKUP(A90,'BASE REGISTRO MAYO'!$A$1:$T$884,9,FALSE)</f>
        <v>Duran dos años en sus funciones. Renovación parcial anual de tres directores</v>
      </c>
      <c r="J90" s="75" t="str">
        <f>VLOOKUP(A90,'BASE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0" s="75" t="str">
        <f>VLOOKUP(A90,'BASE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0" s="75" t="str">
        <f>VLOOKUP(A90,'BASE REGISTRO MAYO'!$A$1:$T$884,12,FALSE)</f>
        <v xml:space="preserve">Julio Prado N° 1761, comuna de Ñuñoa, Región Metropolitana
</v>
      </c>
      <c r="M90" s="75" t="str">
        <f>VLOOKUP(A90,'BASE REGISTRO MAYO'!$A$1:$T$884,13,FALSE)</f>
        <v>XIII</v>
      </c>
      <c r="N90" s="75" t="str">
        <f>VLOOKUP(A90,'BASE REGISTRO MAYO'!$A$1:$T$884,14,FALSE)</f>
        <v>Ñuñoa</v>
      </c>
      <c r="O90" s="75" t="str">
        <f>VLOOKUP(A90,'BASE REGISTRO MAYO'!$A$1:$T$884,15,FALSE)</f>
        <v xml:space="preserve">4768500
</v>
      </c>
      <c r="P90" s="75" t="str">
        <f>VLOOKUP(A90,'BASE REGISTRO MAYO'!$A$1:$T$884,16,FALSE)</f>
        <v xml:space="preserve">gerenciageneral@coanil.cl
</v>
      </c>
      <c r="Q90" s="75">
        <f>VLOOKUP(A90,'BASE REGISTRO MAYO'!$A$1:$T$884,17,FALSE)</f>
        <v>0</v>
      </c>
      <c r="R90" s="75">
        <f>VLOOKUP(A90,'BASE REGISTRO MAYO'!$A$1:$T$884,18,FALSE)</f>
        <v>93401</v>
      </c>
      <c r="S90" s="75" t="str">
        <f>VLOOKUP(A90,'BASE REGISTRO MAYO'!$A$1:$T$884,19,FALSE)</f>
        <v>Se acompaña Certificado de Antecedentes Financieros de la Institución correspondiente al año 2019, aprobados USUFI</v>
      </c>
      <c r="T90" s="177">
        <f>VLOOKUP(A90,'BASE REGISTRO MAYO'!$A$1:$T$884,20,FALSE)</f>
        <v>37970</v>
      </c>
      <c r="U90" s="182">
        <v>2150</v>
      </c>
      <c r="V90" s="181">
        <v>0</v>
      </c>
      <c r="W90" s="181">
        <v>10730411</v>
      </c>
      <c r="X90" s="178">
        <v>44408</v>
      </c>
      <c r="Y90" s="87" t="s">
        <v>7151</v>
      </c>
      <c r="Z90" s="87" t="s">
        <v>7152</v>
      </c>
      <c r="AA90" s="182" t="s">
        <v>7216</v>
      </c>
    </row>
    <row r="91" spans="1:27" ht="15.75" customHeight="1" x14ac:dyDescent="0.2">
      <c r="A91" s="182">
        <v>2150</v>
      </c>
      <c r="B91" s="75" t="str">
        <f>VLOOKUP(A91,'BASE REGISTRO MAYO'!$A$1:$T$884,2,FALSE)</f>
        <v>Fundacion COANIL</v>
      </c>
      <c r="C91" s="75">
        <f>VLOOKUP(A91,'BASE REGISTRO MAYO'!$A$1:$T$884,3,FALSE)</f>
        <v>702670004</v>
      </c>
      <c r="D91" s="75" t="str">
        <f>VLOOKUP(A91,'BASE REGISTRO MAYO'!$A$1:$T$884,4,FALSE)</f>
        <v>Fundación de Derecho Privado.</v>
      </c>
      <c r="E91" s="75" t="str">
        <f>VLOOKUP(A91,'BASE REGISTRO MAYO'!$A$1:$T$884,5,FALSE)</f>
        <v xml:space="preserve">Decreto Supremo Nº 213, de 17 de febrero de 1975, del Ministerio de Justicia. </v>
      </c>
      <c r="F91" s="75" t="str">
        <f>VLOOKUP(A91,'BASE REGISTRO MAYO'!$A$1:$T$884,6,FALSE)</f>
        <v>Certificado de Vigencia de persona jurídica sin fines de lucro Folio Nº 500349405687, de 7 de octubre de 2020, emitido por el Servicio de Registro Civil e Identificación.</v>
      </c>
      <c r="G91" s="75" t="str">
        <f>VLOOKUP(A91,'BASE REGISTRO MAYO'!$A$1:$T$884,7,FALSE)</f>
        <v xml:space="preserve">Propender al desarrollo integral de los niños intelectualmente limitados hasta su incorporación a la vida del trabajo.
</v>
      </c>
      <c r="H91" s="75" t="str">
        <f>VLOOKUP(A91,'BASE REGISTRO MAYO'!$A$1:$T$884,8,FALSE)</f>
        <v>Presidente: 
Felipe Arteaga Manieu,
Vicepresidente: 
Edgar Witt Gebert
Secretario: 
Luis Lizama Portal
Tesorero: 
Rodrigo Pablo Roa
Directores:
Álvaro Agustín Morales Adaro
Carolina Beatriz Muñoz Guzmán
Sergio Espejo Yaksic</v>
      </c>
      <c r="I91" s="75" t="str">
        <f>VLOOKUP(A91,'BASE REGISTRO MAYO'!$A$1:$T$884,9,FALSE)</f>
        <v>Duran dos años en sus funciones. Renovación parcial anual de tres directores</v>
      </c>
      <c r="J91" s="75" t="str">
        <f>VLOOKUP(A91,'BASE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1" s="75" t="str">
        <f>VLOOKUP(A91,'BASE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1" s="75" t="str">
        <f>VLOOKUP(A91,'BASE REGISTRO MAYO'!$A$1:$T$884,12,FALSE)</f>
        <v xml:space="preserve">Julio Prado N° 1761, comuna de Ñuñoa, Región Metropolitana
</v>
      </c>
      <c r="M91" s="75" t="str">
        <f>VLOOKUP(A91,'BASE REGISTRO MAYO'!$A$1:$T$884,13,FALSE)</f>
        <v>XIII</v>
      </c>
      <c r="N91" s="75" t="str">
        <f>VLOOKUP(A91,'BASE REGISTRO MAYO'!$A$1:$T$884,14,FALSE)</f>
        <v>Ñuñoa</v>
      </c>
      <c r="O91" s="75" t="str">
        <f>VLOOKUP(A91,'BASE REGISTRO MAYO'!$A$1:$T$884,15,FALSE)</f>
        <v xml:space="preserve">4768500
</v>
      </c>
      <c r="P91" s="75" t="str">
        <f>VLOOKUP(A91,'BASE REGISTRO MAYO'!$A$1:$T$884,16,FALSE)</f>
        <v xml:space="preserve">gerenciageneral@coanil.cl
</v>
      </c>
      <c r="Q91" s="75">
        <f>VLOOKUP(A91,'BASE REGISTRO MAYO'!$A$1:$T$884,17,FALSE)</f>
        <v>0</v>
      </c>
      <c r="R91" s="75">
        <f>VLOOKUP(A91,'BASE REGISTRO MAYO'!$A$1:$T$884,18,FALSE)</f>
        <v>93401</v>
      </c>
      <c r="S91" s="75" t="str">
        <f>VLOOKUP(A91,'BASE REGISTRO MAYO'!$A$1:$T$884,19,FALSE)</f>
        <v>Se acompaña Certificado de Antecedentes Financieros de la Institución correspondiente al año 2019, aprobados USUFI</v>
      </c>
      <c r="T91" s="177">
        <f>VLOOKUP(A91,'BASE REGISTRO MAYO'!$A$1:$T$884,20,FALSE)</f>
        <v>37970</v>
      </c>
      <c r="U91" s="182">
        <v>2150</v>
      </c>
      <c r="V91" s="181">
        <v>12024900</v>
      </c>
      <c r="W91" s="181">
        <v>74394048</v>
      </c>
      <c r="X91" s="178">
        <v>44408</v>
      </c>
      <c r="Y91" s="87" t="s">
        <v>7151</v>
      </c>
      <c r="Z91" s="87" t="s">
        <v>7152</v>
      </c>
      <c r="AA91" s="182" t="s">
        <v>71</v>
      </c>
    </row>
    <row r="92" spans="1:27" ht="15.75" customHeight="1" x14ac:dyDescent="0.2">
      <c r="A92" s="182">
        <v>2150</v>
      </c>
      <c r="B92" s="75" t="str">
        <f>VLOOKUP(A92,'BASE REGISTRO MAYO'!$A$1:$T$884,2,FALSE)</f>
        <v>Fundacion COANIL</v>
      </c>
      <c r="C92" s="75">
        <f>VLOOKUP(A92,'BASE REGISTRO MAYO'!$A$1:$T$884,3,FALSE)</f>
        <v>702670004</v>
      </c>
      <c r="D92" s="75" t="str">
        <f>VLOOKUP(A92,'BASE REGISTRO MAYO'!$A$1:$T$884,4,FALSE)</f>
        <v>Fundación de Derecho Privado.</v>
      </c>
      <c r="E92" s="75" t="str">
        <f>VLOOKUP(A92,'BASE REGISTRO MAYO'!$A$1:$T$884,5,FALSE)</f>
        <v xml:space="preserve">Decreto Supremo Nº 213, de 17 de febrero de 1975, del Ministerio de Justicia. </v>
      </c>
      <c r="F92" s="75" t="str">
        <f>VLOOKUP(A92,'BASE REGISTRO MAYO'!$A$1:$T$884,6,FALSE)</f>
        <v>Certificado de Vigencia de persona jurídica sin fines de lucro Folio Nº 500349405687, de 7 de octubre de 2020, emitido por el Servicio de Registro Civil e Identificación.</v>
      </c>
      <c r="G92" s="75" t="str">
        <f>VLOOKUP(A92,'BASE REGISTRO MAYO'!$A$1:$T$884,7,FALSE)</f>
        <v xml:space="preserve">Propender al desarrollo integral de los niños intelectualmente limitados hasta su incorporación a la vida del trabajo.
</v>
      </c>
      <c r="H92" s="75" t="str">
        <f>VLOOKUP(A92,'BASE REGISTRO MAYO'!$A$1:$T$884,8,FALSE)</f>
        <v>Presidente: 
Felipe Arteaga Manieu,
Vicepresidente: 
Edgar Witt Gebert
Secretario: 
Luis Lizama Portal
Tesorero: 
Rodrigo Pablo Roa
Directores:
Álvaro Agustín Morales Adaro
Carolina Beatriz Muñoz Guzmán
Sergio Espejo Yaksic</v>
      </c>
      <c r="I92" s="75" t="str">
        <f>VLOOKUP(A92,'BASE REGISTRO MAYO'!$A$1:$T$884,9,FALSE)</f>
        <v>Duran dos años en sus funciones. Renovación parcial anual de tres directores</v>
      </c>
      <c r="J92" s="75" t="str">
        <f>VLOOKUP(A92,'BASE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2" s="75" t="str">
        <f>VLOOKUP(A92,'BASE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2" s="75" t="str">
        <f>VLOOKUP(A92,'BASE REGISTRO MAYO'!$A$1:$T$884,12,FALSE)</f>
        <v xml:space="preserve">Julio Prado N° 1761, comuna de Ñuñoa, Región Metropolitana
</v>
      </c>
      <c r="M92" s="75" t="str">
        <f>VLOOKUP(A92,'BASE REGISTRO MAYO'!$A$1:$T$884,13,FALSE)</f>
        <v>XIII</v>
      </c>
      <c r="N92" s="75" t="str">
        <f>VLOOKUP(A92,'BASE REGISTRO MAYO'!$A$1:$T$884,14,FALSE)</f>
        <v>Ñuñoa</v>
      </c>
      <c r="O92" s="75" t="str">
        <f>VLOOKUP(A92,'BASE REGISTRO MAYO'!$A$1:$T$884,15,FALSE)</f>
        <v xml:space="preserve">4768500
</v>
      </c>
      <c r="P92" s="75" t="str">
        <f>VLOOKUP(A92,'BASE REGISTRO MAYO'!$A$1:$T$884,16,FALSE)</f>
        <v xml:space="preserve">gerenciageneral@coanil.cl
</v>
      </c>
      <c r="Q92" s="75">
        <f>VLOOKUP(A92,'BASE REGISTRO MAYO'!$A$1:$T$884,17,FALSE)</f>
        <v>0</v>
      </c>
      <c r="R92" s="75">
        <f>VLOOKUP(A92,'BASE REGISTRO MAYO'!$A$1:$T$884,18,FALSE)</f>
        <v>93401</v>
      </c>
      <c r="S92" s="75" t="str">
        <f>VLOOKUP(A92,'BASE REGISTRO MAYO'!$A$1:$T$884,19,FALSE)</f>
        <v>Se acompaña Certificado de Antecedentes Financieros de la Institución correspondiente al año 2019, aprobados USUFI</v>
      </c>
      <c r="T92" s="177">
        <f>VLOOKUP(A92,'BASE REGISTRO MAYO'!$A$1:$T$884,20,FALSE)</f>
        <v>37970</v>
      </c>
      <c r="U92" s="182">
        <v>2150</v>
      </c>
      <c r="V92" s="181">
        <v>5781631</v>
      </c>
      <c r="W92" s="181">
        <v>113779404</v>
      </c>
      <c r="X92" s="178">
        <v>44408</v>
      </c>
      <c r="Y92" s="87" t="s">
        <v>7151</v>
      </c>
      <c r="Z92" s="87" t="s">
        <v>7152</v>
      </c>
      <c r="AA92" s="182" t="s">
        <v>7197</v>
      </c>
    </row>
    <row r="93" spans="1:27" ht="15.75" customHeight="1" x14ac:dyDescent="0.2">
      <c r="A93" s="182">
        <v>2150</v>
      </c>
      <c r="B93" s="75" t="str">
        <f>VLOOKUP(A93,'BASE REGISTRO MAYO'!$A$1:$T$884,2,FALSE)</f>
        <v>Fundacion COANIL</v>
      </c>
      <c r="C93" s="75">
        <f>VLOOKUP(A93,'BASE REGISTRO MAYO'!$A$1:$T$884,3,FALSE)</f>
        <v>702670004</v>
      </c>
      <c r="D93" s="75" t="str">
        <f>VLOOKUP(A93,'BASE REGISTRO MAYO'!$A$1:$T$884,4,FALSE)</f>
        <v>Fundación de Derecho Privado.</v>
      </c>
      <c r="E93" s="75" t="str">
        <f>VLOOKUP(A93,'BASE REGISTRO MAYO'!$A$1:$T$884,5,FALSE)</f>
        <v xml:space="preserve">Decreto Supremo Nº 213, de 17 de febrero de 1975, del Ministerio de Justicia. </v>
      </c>
      <c r="F93" s="75" t="str">
        <f>VLOOKUP(A93,'BASE REGISTRO MAYO'!$A$1:$T$884,6,FALSE)</f>
        <v>Certificado de Vigencia de persona jurídica sin fines de lucro Folio Nº 500349405687, de 7 de octubre de 2020, emitido por el Servicio de Registro Civil e Identificación.</v>
      </c>
      <c r="G93" s="75" t="str">
        <f>VLOOKUP(A93,'BASE REGISTRO MAYO'!$A$1:$T$884,7,FALSE)</f>
        <v xml:space="preserve">Propender al desarrollo integral de los niños intelectualmente limitados hasta su incorporación a la vida del trabajo.
</v>
      </c>
      <c r="H93" s="75" t="str">
        <f>VLOOKUP(A93,'BASE REGISTRO MAYO'!$A$1:$T$884,8,FALSE)</f>
        <v>Presidente: 
Felipe Arteaga Manieu,
Vicepresidente: 
Edgar Witt Gebert
Secretario: 
Luis Lizama Portal
Tesorero: 
Rodrigo Pablo Roa
Directores:
Álvaro Agustín Morales Adaro
Carolina Beatriz Muñoz Guzmán
Sergio Espejo Yaksic</v>
      </c>
      <c r="I93" s="75" t="str">
        <f>VLOOKUP(A93,'BASE REGISTRO MAYO'!$A$1:$T$884,9,FALSE)</f>
        <v>Duran dos años en sus funciones. Renovación parcial anual de tres directores</v>
      </c>
      <c r="J93" s="75" t="str">
        <f>VLOOKUP(A93,'BASE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3" s="75" t="str">
        <f>VLOOKUP(A93,'BASE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3" s="75" t="str">
        <f>VLOOKUP(A93,'BASE REGISTRO MAYO'!$A$1:$T$884,12,FALSE)</f>
        <v xml:space="preserve">Julio Prado N° 1761, comuna de Ñuñoa, Región Metropolitana
</v>
      </c>
      <c r="M93" s="75" t="str">
        <f>VLOOKUP(A93,'BASE REGISTRO MAYO'!$A$1:$T$884,13,FALSE)</f>
        <v>XIII</v>
      </c>
      <c r="N93" s="75" t="str">
        <f>VLOOKUP(A93,'BASE REGISTRO MAYO'!$A$1:$T$884,14,FALSE)</f>
        <v>Ñuñoa</v>
      </c>
      <c r="O93" s="75" t="str">
        <f>VLOOKUP(A93,'BASE REGISTRO MAYO'!$A$1:$T$884,15,FALSE)</f>
        <v xml:space="preserve">4768500
</v>
      </c>
      <c r="P93" s="75" t="str">
        <f>VLOOKUP(A93,'BASE REGISTRO MAYO'!$A$1:$T$884,16,FALSE)</f>
        <v xml:space="preserve">gerenciageneral@coanil.cl
</v>
      </c>
      <c r="Q93" s="75">
        <f>VLOOKUP(A93,'BASE REGISTRO MAYO'!$A$1:$T$884,17,FALSE)</f>
        <v>0</v>
      </c>
      <c r="R93" s="75">
        <f>VLOOKUP(A93,'BASE REGISTRO MAYO'!$A$1:$T$884,18,FALSE)</f>
        <v>93401</v>
      </c>
      <c r="S93" s="75" t="str">
        <f>VLOOKUP(A93,'BASE REGISTRO MAYO'!$A$1:$T$884,19,FALSE)</f>
        <v>Se acompaña Certificado de Antecedentes Financieros de la Institución correspondiente al año 2019, aprobados USUFI</v>
      </c>
      <c r="T93" s="177">
        <f>VLOOKUP(A93,'BASE REGISTRO MAYO'!$A$1:$T$884,20,FALSE)</f>
        <v>37970</v>
      </c>
      <c r="U93" s="182">
        <v>2150</v>
      </c>
      <c r="V93" s="181">
        <v>13698044</v>
      </c>
      <c r="W93" s="181">
        <v>140751093</v>
      </c>
      <c r="X93" s="178">
        <v>44408</v>
      </c>
      <c r="Y93" s="87" t="s">
        <v>7151</v>
      </c>
      <c r="Z93" s="87" t="s">
        <v>7152</v>
      </c>
      <c r="AA93" s="182" t="s">
        <v>7217</v>
      </c>
    </row>
    <row r="94" spans="1:27" ht="15.75" customHeight="1" x14ac:dyDescent="0.2">
      <c r="A94" s="182">
        <v>2150</v>
      </c>
      <c r="B94" s="75" t="str">
        <f>VLOOKUP(A94,'BASE REGISTRO MAYO'!$A$1:$T$884,2,FALSE)</f>
        <v>Fundacion COANIL</v>
      </c>
      <c r="C94" s="75">
        <f>VLOOKUP(A94,'BASE REGISTRO MAYO'!$A$1:$T$884,3,FALSE)</f>
        <v>702670004</v>
      </c>
      <c r="D94" s="75" t="str">
        <f>VLOOKUP(A94,'BASE REGISTRO MAYO'!$A$1:$T$884,4,FALSE)</f>
        <v>Fundación de Derecho Privado.</v>
      </c>
      <c r="E94" s="75" t="str">
        <f>VLOOKUP(A94,'BASE REGISTRO MAYO'!$A$1:$T$884,5,FALSE)</f>
        <v xml:space="preserve">Decreto Supremo Nº 213, de 17 de febrero de 1975, del Ministerio de Justicia. </v>
      </c>
      <c r="F94" s="75" t="str">
        <f>VLOOKUP(A94,'BASE REGISTRO MAYO'!$A$1:$T$884,6,FALSE)</f>
        <v>Certificado de Vigencia de persona jurídica sin fines de lucro Folio Nº 500349405687, de 7 de octubre de 2020, emitido por el Servicio de Registro Civil e Identificación.</v>
      </c>
      <c r="G94" s="75" t="str">
        <f>VLOOKUP(A94,'BASE REGISTRO MAYO'!$A$1:$T$884,7,FALSE)</f>
        <v xml:space="preserve">Propender al desarrollo integral de los niños intelectualmente limitados hasta su incorporación a la vida del trabajo.
</v>
      </c>
      <c r="H94" s="75" t="str">
        <f>VLOOKUP(A94,'BASE REGISTRO MAYO'!$A$1:$T$884,8,FALSE)</f>
        <v>Presidente: 
Felipe Arteaga Manieu,
Vicepresidente: 
Edgar Witt Gebert
Secretario: 
Luis Lizama Portal
Tesorero: 
Rodrigo Pablo Roa
Directores:
Álvaro Agustín Morales Adaro
Carolina Beatriz Muñoz Guzmán
Sergio Espejo Yaksic</v>
      </c>
      <c r="I94" s="75" t="str">
        <f>VLOOKUP(A94,'BASE REGISTRO MAYO'!$A$1:$T$884,9,FALSE)</f>
        <v>Duran dos años en sus funciones. Renovación parcial anual de tres directores</v>
      </c>
      <c r="J94" s="75" t="str">
        <f>VLOOKUP(A94,'BASE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4" s="75" t="str">
        <f>VLOOKUP(A94,'BASE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4" s="75" t="str">
        <f>VLOOKUP(A94,'BASE REGISTRO MAYO'!$A$1:$T$884,12,FALSE)</f>
        <v xml:space="preserve">Julio Prado N° 1761, comuna de Ñuñoa, Región Metropolitana
</v>
      </c>
      <c r="M94" s="75" t="str">
        <f>VLOOKUP(A94,'BASE REGISTRO MAYO'!$A$1:$T$884,13,FALSE)</f>
        <v>XIII</v>
      </c>
      <c r="N94" s="75" t="str">
        <f>VLOOKUP(A94,'BASE REGISTRO MAYO'!$A$1:$T$884,14,FALSE)</f>
        <v>Ñuñoa</v>
      </c>
      <c r="O94" s="75" t="str">
        <f>VLOOKUP(A94,'BASE REGISTRO MAYO'!$A$1:$T$884,15,FALSE)</f>
        <v xml:space="preserve">4768500
</v>
      </c>
      <c r="P94" s="75" t="str">
        <f>VLOOKUP(A94,'BASE REGISTRO MAYO'!$A$1:$T$884,16,FALSE)</f>
        <v xml:space="preserve">gerenciageneral@coanil.cl
</v>
      </c>
      <c r="Q94" s="75">
        <f>VLOOKUP(A94,'BASE REGISTRO MAYO'!$A$1:$T$884,17,FALSE)</f>
        <v>0</v>
      </c>
      <c r="R94" s="75">
        <f>VLOOKUP(A94,'BASE REGISTRO MAYO'!$A$1:$T$884,18,FALSE)</f>
        <v>93401</v>
      </c>
      <c r="S94" s="75" t="str">
        <f>VLOOKUP(A94,'BASE REGISTRO MAYO'!$A$1:$T$884,19,FALSE)</f>
        <v>Se acompaña Certificado de Antecedentes Financieros de la Institución correspondiente al año 2019, aprobados USUFI</v>
      </c>
      <c r="T94" s="177">
        <f>VLOOKUP(A94,'BASE REGISTRO MAYO'!$A$1:$T$884,20,FALSE)</f>
        <v>37970</v>
      </c>
      <c r="U94" s="182">
        <v>2150</v>
      </c>
      <c r="V94" s="181">
        <v>2437047</v>
      </c>
      <c r="W94" s="181">
        <v>38249319</v>
      </c>
      <c r="X94" s="178">
        <v>44408</v>
      </c>
      <c r="Y94" s="87" t="s">
        <v>7151</v>
      </c>
      <c r="Z94" s="87" t="s">
        <v>7152</v>
      </c>
      <c r="AA94" s="182" t="s">
        <v>7170</v>
      </c>
    </row>
    <row r="95" spans="1:27" ht="15.75" customHeight="1" x14ac:dyDescent="0.2">
      <c r="A95" s="182">
        <v>2150</v>
      </c>
      <c r="B95" s="75" t="str">
        <f>VLOOKUP(A95,'BASE REGISTRO MAYO'!$A$1:$T$884,2,FALSE)</f>
        <v>Fundacion COANIL</v>
      </c>
      <c r="C95" s="75">
        <f>VLOOKUP(A95,'BASE REGISTRO MAYO'!$A$1:$T$884,3,FALSE)</f>
        <v>702670004</v>
      </c>
      <c r="D95" s="75" t="str">
        <f>VLOOKUP(A95,'BASE REGISTRO MAYO'!$A$1:$T$884,4,FALSE)</f>
        <v>Fundación de Derecho Privado.</v>
      </c>
      <c r="E95" s="75" t="str">
        <f>VLOOKUP(A95,'BASE REGISTRO MAYO'!$A$1:$T$884,5,FALSE)</f>
        <v xml:space="preserve">Decreto Supremo Nº 213, de 17 de febrero de 1975, del Ministerio de Justicia. </v>
      </c>
      <c r="F95" s="75" t="str">
        <f>VLOOKUP(A95,'BASE REGISTRO MAYO'!$A$1:$T$884,6,FALSE)</f>
        <v>Certificado de Vigencia de persona jurídica sin fines de lucro Folio Nº 500349405687, de 7 de octubre de 2020, emitido por el Servicio de Registro Civil e Identificación.</v>
      </c>
      <c r="G95" s="75" t="str">
        <f>VLOOKUP(A95,'BASE REGISTRO MAYO'!$A$1:$T$884,7,FALSE)</f>
        <v xml:space="preserve">Propender al desarrollo integral de los niños intelectualmente limitados hasta su incorporación a la vida del trabajo.
</v>
      </c>
      <c r="H95" s="75" t="str">
        <f>VLOOKUP(A95,'BASE REGISTRO MAYO'!$A$1:$T$884,8,FALSE)</f>
        <v>Presidente: 
Felipe Arteaga Manieu,
Vicepresidente: 
Edgar Witt Gebert
Secretario: 
Luis Lizama Portal
Tesorero: 
Rodrigo Pablo Roa
Directores:
Álvaro Agustín Morales Adaro
Carolina Beatriz Muñoz Guzmán
Sergio Espejo Yaksic</v>
      </c>
      <c r="I95" s="75" t="str">
        <f>VLOOKUP(A95,'BASE REGISTRO MAYO'!$A$1:$T$884,9,FALSE)</f>
        <v>Duran dos años en sus funciones. Renovación parcial anual de tres directores</v>
      </c>
      <c r="J95" s="75" t="str">
        <f>VLOOKUP(A95,'BASE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5" s="75" t="str">
        <f>VLOOKUP(A95,'BASE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5" s="75" t="str">
        <f>VLOOKUP(A95,'BASE REGISTRO MAYO'!$A$1:$T$884,12,FALSE)</f>
        <v xml:space="preserve">Julio Prado N° 1761, comuna de Ñuñoa, Región Metropolitana
</v>
      </c>
      <c r="M95" s="75" t="str">
        <f>VLOOKUP(A95,'BASE REGISTRO MAYO'!$A$1:$T$884,13,FALSE)</f>
        <v>XIII</v>
      </c>
      <c r="N95" s="75" t="str">
        <f>VLOOKUP(A95,'BASE REGISTRO MAYO'!$A$1:$T$884,14,FALSE)</f>
        <v>Ñuñoa</v>
      </c>
      <c r="O95" s="75" t="str">
        <f>VLOOKUP(A95,'BASE REGISTRO MAYO'!$A$1:$T$884,15,FALSE)</f>
        <v xml:space="preserve">4768500
</v>
      </c>
      <c r="P95" s="75" t="str">
        <f>VLOOKUP(A95,'BASE REGISTRO MAYO'!$A$1:$T$884,16,FALSE)</f>
        <v xml:space="preserve">gerenciageneral@coanil.cl
</v>
      </c>
      <c r="Q95" s="75">
        <f>VLOOKUP(A95,'BASE REGISTRO MAYO'!$A$1:$T$884,17,FALSE)</f>
        <v>0</v>
      </c>
      <c r="R95" s="75">
        <f>VLOOKUP(A95,'BASE REGISTRO MAYO'!$A$1:$T$884,18,FALSE)</f>
        <v>93401</v>
      </c>
      <c r="S95" s="75" t="str">
        <f>VLOOKUP(A95,'BASE REGISTRO MAYO'!$A$1:$T$884,19,FALSE)</f>
        <v>Se acompaña Certificado de Antecedentes Financieros de la Institución correspondiente al año 2019, aprobados USUFI</v>
      </c>
      <c r="T95" s="177">
        <f>VLOOKUP(A95,'BASE REGISTRO MAYO'!$A$1:$T$884,20,FALSE)</f>
        <v>37970</v>
      </c>
      <c r="U95" s="182">
        <v>2150</v>
      </c>
      <c r="V95" s="181">
        <v>15016159</v>
      </c>
      <c r="W95" s="181">
        <v>43909672</v>
      </c>
      <c r="X95" s="178">
        <v>44408</v>
      </c>
      <c r="Y95" s="87" t="s">
        <v>7151</v>
      </c>
      <c r="Z95" s="87" t="s">
        <v>7152</v>
      </c>
      <c r="AA95" s="182" t="s">
        <v>183</v>
      </c>
    </row>
    <row r="96" spans="1:27" ht="15.75" customHeight="1" x14ac:dyDescent="0.2">
      <c r="A96" s="182">
        <v>2150</v>
      </c>
      <c r="B96" s="75" t="str">
        <f>VLOOKUP(A96,'BASE REGISTRO MAYO'!$A$1:$T$884,2,FALSE)</f>
        <v>Fundacion COANIL</v>
      </c>
      <c r="C96" s="75">
        <f>VLOOKUP(A96,'BASE REGISTRO MAYO'!$A$1:$T$884,3,FALSE)</f>
        <v>702670004</v>
      </c>
      <c r="D96" s="75" t="str">
        <f>VLOOKUP(A96,'BASE REGISTRO MAYO'!$A$1:$T$884,4,FALSE)</f>
        <v>Fundación de Derecho Privado.</v>
      </c>
      <c r="E96" s="75" t="str">
        <f>VLOOKUP(A96,'BASE REGISTRO MAYO'!$A$1:$T$884,5,FALSE)</f>
        <v xml:space="preserve">Decreto Supremo Nº 213, de 17 de febrero de 1975, del Ministerio de Justicia. </v>
      </c>
      <c r="F96" s="75" t="str">
        <f>VLOOKUP(A96,'BASE REGISTRO MAYO'!$A$1:$T$884,6,FALSE)</f>
        <v>Certificado de Vigencia de persona jurídica sin fines de lucro Folio Nº 500349405687, de 7 de octubre de 2020, emitido por el Servicio de Registro Civil e Identificación.</v>
      </c>
      <c r="G96" s="75" t="str">
        <f>VLOOKUP(A96,'BASE REGISTRO MAYO'!$A$1:$T$884,7,FALSE)</f>
        <v xml:space="preserve">Propender al desarrollo integral de los niños intelectualmente limitados hasta su incorporación a la vida del trabajo.
</v>
      </c>
      <c r="H96" s="75" t="str">
        <f>VLOOKUP(A96,'BASE REGISTRO MAYO'!$A$1:$T$884,8,FALSE)</f>
        <v>Presidente: 
Felipe Arteaga Manieu,
Vicepresidente: 
Edgar Witt Gebert
Secretario: 
Luis Lizama Portal
Tesorero: 
Rodrigo Pablo Roa
Directores:
Álvaro Agustín Morales Adaro
Carolina Beatriz Muñoz Guzmán
Sergio Espejo Yaksic</v>
      </c>
      <c r="I96" s="75" t="str">
        <f>VLOOKUP(A96,'BASE REGISTRO MAYO'!$A$1:$T$884,9,FALSE)</f>
        <v>Duran dos años en sus funciones. Renovación parcial anual de tres directores</v>
      </c>
      <c r="J96" s="75" t="str">
        <f>VLOOKUP(A96,'BASE REGISTRO MAYO'!$A$1:$T$884,10,FALSE)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6" s="75" t="str">
        <f>VLOOKUP(A96,'BASE REGISTRO MAYO'!$A$1:$T$884,11,FALSE)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6" s="75" t="str">
        <f>VLOOKUP(A96,'BASE REGISTRO MAYO'!$A$1:$T$884,12,FALSE)</f>
        <v xml:space="preserve">Julio Prado N° 1761, comuna de Ñuñoa, Región Metropolitana
</v>
      </c>
      <c r="M96" s="75" t="str">
        <f>VLOOKUP(A96,'BASE REGISTRO MAYO'!$A$1:$T$884,13,FALSE)</f>
        <v>XIII</v>
      </c>
      <c r="N96" s="75" t="str">
        <f>VLOOKUP(A96,'BASE REGISTRO MAYO'!$A$1:$T$884,14,FALSE)</f>
        <v>Ñuñoa</v>
      </c>
      <c r="O96" s="75" t="str">
        <f>VLOOKUP(A96,'BASE REGISTRO MAYO'!$A$1:$T$884,15,FALSE)</f>
        <v xml:space="preserve">4768500
</v>
      </c>
      <c r="P96" s="75" t="str">
        <f>VLOOKUP(A96,'BASE REGISTRO MAYO'!$A$1:$T$884,16,FALSE)</f>
        <v xml:space="preserve">gerenciageneral@coanil.cl
</v>
      </c>
      <c r="Q96" s="75">
        <f>VLOOKUP(A96,'BASE REGISTRO MAYO'!$A$1:$T$884,17,FALSE)</f>
        <v>0</v>
      </c>
      <c r="R96" s="75">
        <f>VLOOKUP(A96,'BASE REGISTRO MAYO'!$A$1:$T$884,18,FALSE)</f>
        <v>93401</v>
      </c>
      <c r="S96" s="75" t="str">
        <f>VLOOKUP(A96,'BASE REGISTRO MAYO'!$A$1:$T$884,19,FALSE)</f>
        <v>Se acompaña Certificado de Antecedentes Financieros de la Institución correspondiente al año 2019, aprobados USUFI</v>
      </c>
      <c r="T96" s="177">
        <f>VLOOKUP(A96,'BASE REGISTRO MAYO'!$A$1:$T$884,20,FALSE)</f>
        <v>37970</v>
      </c>
      <c r="U96" s="182">
        <v>2150</v>
      </c>
      <c r="V96" s="181">
        <v>16388601</v>
      </c>
      <c r="W96" s="181">
        <v>54932268</v>
      </c>
      <c r="X96" s="178">
        <v>44408</v>
      </c>
      <c r="Y96" s="87" t="s">
        <v>7151</v>
      </c>
      <c r="Z96" s="87" t="s">
        <v>7152</v>
      </c>
      <c r="AA96" s="182" t="s">
        <v>8188</v>
      </c>
    </row>
    <row r="97" spans="1:27" ht="15.75" customHeight="1" x14ac:dyDescent="0.2">
      <c r="A97" s="182">
        <v>2260</v>
      </c>
      <c r="B97" s="75" t="str">
        <f>VLOOKUP(A97,'BASE REGISTRO MAYO'!$A$1:$T$884,2,FALSE)</f>
        <v xml:space="preserve">
Corporacion Educacional y Asistencial Hellen Keller
</v>
      </c>
      <c r="C97" s="75">
        <f>VLOOKUP(A97,'BASE REGISTRO MAYO'!$A$1:$T$884,3,FALSE)</f>
        <v>711620001</v>
      </c>
      <c r="D97" s="75" t="str">
        <f>VLOOKUP(A97,'BASE REGISTRO MAYO'!$A$1:$T$884,4,FALSE)</f>
        <v>Corporación de Derecho Privado.</v>
      </c>
      <c r="E97" s="75" t="str">
        <f>VLOOKUP(A97,'BASE REGISTRO MAYO'!$A$1:$T$884,5,FALSE)</f>
        <v>Otorgado por Decreto Supremo Nº 500, de 18 de mayo de 2003, del Ministerio de Justicia.</v>
      </c>
      <c r="F97" s="75" t="str">
        <f>VLOOKUP(A97,'BASE REGISTRO MAYO'!$A$1:$T$884,6,FALSE)</f>
        <v xml:space="preserve">Certificado de vigencia de persona jurídica sin fines de lucro, folio Nº 500340076446, de fecha 11 de agosto de 2020, del Servicio de Registro Civil e Identificación.
</v>
      </c>
      <c r="G97" s="75" t="str">
        <f>VLOOKUP(A97,'BASE REGISTRO MAYO'!$A$1:$T$884,7,FALSE)</f>
        <v>Su objeto será brindar una atención asistencial al menor sordo en situación irregular; y desarrollar iniciativas para impartir educación diferencial.</v>
      </c>
      <c r="H97" s="75" t="str">
        <f>VLOOKUP(A97,'BASE REGISTRO MAYO'!$A$1:$T$884,8,FALSE)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7" s="75" t="str">
        <f>VLOOKUP(A97,'BASE REGISTRO MAYO'!$A$1:$T$884,9,FALSE)</f>
        <v xml:space="preserve">3 años. </v>
      </c>
      <c r="J97" s="75" t="str">
        <f>VLOOKUP(A97,'BASE REGISTRO MAYO'!$A$1:$T$884,10,FALSE)</f>
        <v>14 de enero de 2019 al 14 de enero de 2022.</v>
      </c>
      <c r="K97" s="75" t="str">
        <f>VLOOKUP(A97,'BASE REGISTRO MAYO'!$A$1:$T$884,11,FALSE)</f>
        <v xml:space="preserve">Alicia Cristina Véliz Ilabaca 
</v>
      </c>
      <c r="L97" s="75" t="str">
        <f>VLOOKUP(A97,'BASE REGISTRO MAYO'!$A$1:$T$884,12,FALSE)</f>
        <v xml:space="preserve">Willy Brandt N° 107, comuna La Florida, Región Metropolitana,
</v>
      </c>
      <c r="M97" s="75" t="str">
        <f>VLOOKUP(A97,'BASE REGISTRO MAYO'!$A$1:$T$884,13,FALSE)</f>
        <v>XIII</v>
      </c>
      <c r="N97" s="75" t="str">
        <f>VLOOKUP(A97,'BASE REGISTRO MAYO'!$A$1:$T$884,14,FALSE)</f>
        <v>La Florida</v>
      </c>
      <c r="O97" s="75">
        <f>VLOOKUP(A97,'BASE REGISTRO MAYO'!$A$1:$T$884,15,FALSE)</f>
        <v>225589874</v>
      </c>
      <c r="P97" s="75" t="str">
        <f>VLOOKUP(A97,'BASE REGISTRO MAYO'!$A$1:$T$884,16,FALSE)</f>
        <v xml:space="preserve">centralhellenkeller@gmail.com </v>
      </c>
      <c r="Q97" s="75">
        <f>VLOOKUP(A97,'BASE REGISTRO MAYO'!$A$1:$T$884,17,FALSE)</f>
        <v>0</v>
      </c>
      <c r="R97" s="75">
        <f>VLOOKUP(A97,'BASE REGISTRO MAYO'!$A$1:$T$884,18,FALSE)</f>
        <v>93401</v>
      </c>
      <c r="S97" s="75" t="str">
        <f>VLOOKUP(A97,'BASE REGISTRO MAYO'!$A$1:$T$884,19,FALSE)</f>
        <v>Se acompaña balance general del año 2019 y certificado financiero año 2019, firmado ante notario público, aprobado por el Sub Departamento de Supervisión Financiera Nacional</v>
      </c>
      <c r="T97" s="177">
        <f>VLOOKUP(A97,'BASE REGISTRO MAYO'!$A$1:$T$884,20,FALSE)</f>
        <v>37970</v>
      </c>
      <c r="U97" s="182">
        <v>2260</v>
      </c>
      <c r="V97" s="181">
        <v>0</v>
      </c>
      <c r="W97" s="181">
        <v>29652800</v>
      </c>
      <c r="X97" s="178">
        <v>44408</v>
      </c>
      <c r="Y97" s="87" t="s">
        <v>7151</v>
      </c>
      <c r="Z97" s="87" t="s">
        <v>7152</v>
      </c>
      <c r="AA97" s="182" t="s">
        <v>7211</v>
      </c>
    </row>
    <row r="98" spans="1:27" ht="15.75" customHeight="1" x14ac:dyDescent="0.2">
      <c r="A98" s="182">
        <v>2260</v>
      </c>
      <c r="B98" s="75" t="str">
        <f>VLOOKUP(A98,'BASE REGISTRO MAYO'!$A$1:$T$884,2,FALSE)</f>
        <v xml:space="preserve">
Corporacion Educacional y Asistencial Hellen Keller
</v>
      </c>
      <c r="C98" s="75">
        <f>VLOOKUP(A98,'BASE REGISTRO MAYO'!$A$1:$T$884,3,FALSE)</f>
        <v>711620001</v>
      </c>
      <c r="D98" s="75" t="str">
        <f>VLOOKUP(A98,'BASE REGISTRO MAYO'!$A$1:$T$884,4,FALSE)</f>
        <v>Corporación de Derecho Privado.</v>
      </c>
      <c r="E98" s="75" t="str">
        <f>VLOOKUP(A98,'BASE REGISTRO MAYO'!$A$1:$T$884,5,FALSE)</f>
        <v>Otorgado por Decreto Supremo Nº 500, de 18 de mayo de 2003, del Ministerio de Justicia.</v>
      </c>
      <c r="F98" s="75" t="str">
        <f>VLOOKUP(A98,'BASE REGISTRO MAYO'!$A$1:$T$884,6,FALSE)</f>
        <v xml:space="preserve">Certificado de vigencia de persona jurídica sin fines de lucro, folio Nº 500340076446, de fecha 11 de agosto de 2020, del Servicio de Registro Civil e Identificación.
</v>
      </c>
      <c r="G98" s="75" t="str">
        <f>VLOOKUP(A98,'BASE REGISTRO MAYO'!$A$1:$T$884,7,FALSE)</f>
        <v>Su objeto será brindar una atención asistencial al menor sordo en situación irregular; y desarrollar iniciativas para impartir educación diferencial.</v>
      </c>
      <c r="H98" s="75" t="str">
        <f>VLOOKUP(A98,'BASE REGISTRO MAYO'!$A$1:$T$884,8,FALSE)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8" s="75" t="str">
        <f>VLOOKUP(A98,'BASE REGISTRO MAYO'!$A$1:$T$884,9,FALSE)</f>
        <v xml:space="preserve">3 años. </v>
      </c>
      <c r="J98" s="75" t="str">
        <f>VLOOKUP(A98,'BASE REGISTRO MAYO'!$A$1:$T$884,10,FALSE)</f>
        <v>14 de enero de 2019 al 14 de enero de 2022.</v>
      </c>
      <c r="K98" s="75" t="str">
        <f>VLOOKUP(A98,'BASE REGISTRO MAYO'!$A$1:$T$884,11,FALSE)</f>
        <v xml:space="preserve">Alicia Cristina Véliz Ilabaca 
</v>
      </c>
      <c r="L98" s="75" t="str">
        <f>VLOOKUP(A98,'BASE REGISTRO MAYO'!$A$1:$T$884,12,FALSE)</f>
        <v xml:space="preserve">Willy Brandt N° 107, comuna La Florida, Región Metropolitana,
</v>
      </c>
      <c r="M98" s="75" t="str">
        <f>VLOOKUP(A98,'BASE REGISTRO MAYO'!$A$1:$T$884,13,FALSE)</f>
        <v>XIII</v>
      </c>
      <c r="N98" s="75" t="str">
        <f>VLOOKUP(A98,'BASE REGISTRO MAYO'!$A$1:$T$884,14,FALSE)</f>
        <v>La Florida</v>
      </c>
      <c r="O98" s="75">
        <f>VLOOKUP(A98,'BASE REGISTRO MAYO'!$A$1:$T$884,15,FALSE)</f>
        <v>225589874</v>
      </c>
      <c r="P98" s="75" t="str">
        <f>VLOOKUP(A98,'BASE REGISTRO MAYO'!$A$1:$T$884,16,FALSE)</f>
        <v xml:space="preserve">centralhellenkeller@gmail.com </v>
      </c>
      <c r="Q98" s="75">
        <f>VLOOKUP(A98,'BASE REGISTRO MAYO'!$A$1:$T$884,17,FALSE)</f>
        <v>0</v>
      </c>
      <c r="R98" s="75">
        <f>VLOOKUP(A98,'BASE REGISTRO MAYO'!$A$1:$T$884,18,FALSE)</f>
        <v>93401</v>
      </c>
      <c r="S98" s="75" t="str">
        <f>VLOOKUP(A98,'BASE REGISTRO MAYO'!$A$1:$T$884,19,FALSE)</f>
        <v>Se acompaña balance general del año 2019 y certificado financiero año 2019, firmado ante notario público, aprobado por el Sub Departamento de Supervisión Financiera Nacional</v>
      </c>
      <c r="T98" s="177">
        <f>VLOOKUP(A98,'BASE REGISTRO MAYO'!$A$1:$T$884,20,FALSE)</f>
        <v>37970</v>
      </c>
      <c r="U98" s="182">
        <v>2260</v>
      </c>
      <c r="V98" s="181">
        <v>57797100</v>
      </c>
      <c r="W98" s="181">
        <v>404965014</v>
      </c>
      <c r="X98" s="178">
        <v>44408</v>
      </c>
      <c r="Y98" s="87" t="s">
        <v>7151</v>
      </c>
      <c r="Z98" s="87" t="s">
        <v>7152</v>
      </c>
      <c r="AA98" s="182" t="s">
        <v>7218</v>
      </c>
    </row>
    <row r="99" spans="1:27" ht="15.75" customHeight="1" x14ac:dyDescent="0.2">
      <c r="A99" s="182">
        <v>2260</v>
      </c>
      <c r="B99" s="75" t="str">
        <f>VLOOKUP(A99,'BASE REGISTRO MAYO'!$A$1:$T$884,2,FALSE)</f>
        <v xml:space="preserve">
Corporacion Educacional y Asistencial Hellen Keller
</v>
      </c>
      <c r="C99" s="75">
        <f>VLOOKUP(A99,'BASE REGISTRO MAYO'!$A$1:$T$884,3,FALSE)</f>
        <v>711620001</v>
      </c>
      <c r="D99" s="75" t="str">
        <f>VLOOKUP(A99,'BASE REGISTRO MAYO'!$A$1:$T$884,4,FALSE)</f>
        <v>Corporación de Derecho Privado.</v>
      </c>
      <c r="E99" s="75" t="str">
        <f>VLOOKUP(A99,'BASE REGISTRO MAYO'!$A$1:$T$884,5,FALSE)</f>
        <v>Otorgado por Decreto Supremo Nº 500, de 18 de mayo de 2003, del Ministerio de Justicia.</v>
      </c>
      <c r="F99" s="75" t="str">
        <f>VLOOKUP(A99,'BASE REGISTRO MAYO'!$A$1:$T$884,6,FALSE)</f>
        <v xml:space="preserve">Certificado de vigencia de persona jurídica sin fines de lucro, folio Nº 500340076446, de fecha 11 de agosto de 2020, del Servicio de Registro Civil e Identificación.
</v>
      </c>
      <c r="G99" s="75" t="str">
        <f>VLOOKUP(A99,'BASE REGISTRO MAYO'!$A$1:$T$884,7,FALSE)</f>
        <v>Su objeto será brindar una atención asistencial al menor sordo en situación irregular; y desarrollar iniciativas para impartir educación diferencial.</v>
      </c>
      <c r="H99" s="75" t="str">
        <f>VLOOKUP(A99,'BASE REGISTRO MAYO'!$A$1:$T$884,8,FALSE)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9" s="75" t="str">
        <f>VLOOKUP(A99,'BASE REGISTRO MAYO'!$A$1:$T$884,9,FALSE)</f>
        <v xml:space="preserve">3 años. </v>
      </c>
      <c r="J99" s="75" t="str">
        <f>VLOOKUP(A99,'BASE REGISTRO MAYO'!$A$1:$T$884,10,FALSE)</f>
        <v>14 de enero de 2019 al 14 de enero de 2022.</v>
      </c>
      <c r="K99" s="75" t="str">
        <f>VLOOKUP(A99,'BASE REGISTRO MAYO'!$A$1:$T$884,11,FALSE)</f>
        <v xml:space="preserve">Alicia Cristina Véliz Ilabaca 
</v>
      </c>
      <c r="L99" s="75" t="str">
        <f>VLOOKUP(A99,'BASE REGISTRO MAYO'!$A$1:$T$884,12,FALSE)</f>
        <v xml:space="preserve">Willy Brandt N° 107, comuna La Florida, Región Metropolitana,
</v>
      </c>
      <c r="M99" s="75" t="str">
        <f>VLOOKUP(A99,'BASE REGISTRO MAYO'!$A$1:$T$884,13,FALSE)</f>
        <v>XIII</v>
      </c>
      <c r="N99" s="75" t="str">
        <f>VLOOKUP(A99,'BASE REGISTRO MAYO'!$A$1:$T$884,14,FALSE)</f>
        <v>La Florida</v>
      </c>
      <c r="O99" s="75">
        <f>VLOOKUP(A99,'BASE REGISTRO MAYO'!$A$1:$T$884,15,FALSE)</f>
        <v>225589874</v>
      </c>
      <c r="P99" s="75" t="str">
        <f>VLOOKUP(A99,'BASE REGISTRO MAYO'!$A$1:$T$884,16,FALSE)</f>
        <v xml:space="preserve">centralhellenkeller@gmail.com </v>
      </c>
      <c r="Q99" s="75">
        <f>VLOOKUP(A99,'BASE REGISTRO MAYO'!$A$1:$T$884,17,FALSE)</f>
        <v>0</v>
      </c>
      <c r="R99" s="75">
        <f>VLOOKUP(A99,'BASE REGISTRO MAYO'!$A$1:$T$884,18,FALSE)</f>
        <v>93401</v>
      </c>
      <c r="S99" s="75" t="str">
        <f>VLOOKUP(A99,'BASE REGISTRO MAYO'!$A$1:$T$884,19,FALSE)</f>
        <v>Se acompaña balance general del año 2019 y certificado financiero año 2019, firmado ante notario público, aprobado por el Sub Departamento de Supervisión Financiera Nacional</v>
      </c>
      <c r="T99" s="177">
        <f>VLOOKUP(A99,'BASE REGISTRO MAYO'!$A$1:$T$884,20,FALSE)</f>
        <v>37970</v>
      </c>
      <c r="U99" s="182">
        <v>2260</v>
      </c>
      <c r="V99" s="181">
        <v>9619920</v>
      </c>
      <c r="W99" s="181">
        <v>59002176</v>
      </c>
      <c r="X99" s="178">
        <v>44408</v>
      </c>
      <c r="Y99" s="87" t="s">
        <v>7151</v>
      </c>
      <c r="Z99" s="87" t="s">
        <v>7152</v>
      </c>
      <c r="AA99" s="182" t="s">
        <v>7219</v>
      </c>
    </row>
    <row r="100" spans="1:27" ht="15.75" customHeight="1" x14ac:dyDescent="0.2">
      <c r="A100" s="182">
        <v>2260</v>
      </c>
      <c r="B100" s="75" t="str">
        <f>VLOOKUP(A100,'BASE REGISTRO MAYO'!$A$1:$T$884,2,FALSE)</f>
        <v xml:space="preserve">
Corporacion Educacional y Asistencial Hellen Keller
</v>
      </c>
      <c r="C100" s="75">
        <f>VLOOKUP(A100,'BASE REGISTRO MAYO'!$A$1:$T$884,3,FALSE)</f>
        <v>711620001</v>
      </c>
      <c r="D100" s="75" t="str">
        <f>VLOOKUP(A100,'BASE REGISTRO MAYO'!$A$1:$T$884,4,FALSE)</f>
        <v>Corporación de Derecho Privado.</v>
      </c>
      <c r="E100" s="75" t="str">
        <f>VLOOKUP(A100,'BASE REGISTRO MAYO'!$A$1:$T$884,5,FALSE)</f>
        <v>Otorgado por Decreto Supremo Nº 500, de 18 de mayo de 2003, del Ministerio de Justicia.</v>
      </c>
      <c r="F100" s="75" t="str">
        <f>VLOOKUP(A100,'BASE REGISTRO MAYO'!$A$1:$T$884,6,FALSE)</f>
        <v xml:space="preserve">Certificado de vigencia de persona jurídica sin fines de lucro, folio Nº 500340076446, de fecha 11 de agosto de 2020, del Servicio de Registro Civil e Identificación.
</v>
      </c>
      <c r="G100" s="75" t="str">
        <f>VLOOKUP(A100,'BASE REGISTRO MAYO'!$A$1:$T$884,7,FALSE)</f>
        <v>Su objeto será brindar una atención asistencial al menor sordo en situación irregular; y desarrollar iniciativas para impartir educación diferencial.</v>
      </c>
      <c r="H100" s="75" t="str">
        <f>VLOOKUP(A100,'BASE REGISTRO MAYO'!$A$1:$T$884,8,FALSE)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0" s="75" t="str">
        <f>VLOOKUP(A100,'BASE REGISTRO MAYO'!$A$1:$T$884,9,FALSE)</f>
        <v xml:space="preserve">3 años. </v>
      </c>
      <c r="J100" s="75" t="str">
        <f>VLOOKUP(A100,'BASE REGISTRO MAYO'!$A$1:$T$884,10,FALSE)</f>
        <v>14 de enero de 2019 al 14 de enero de 2022.</v>
      </c>
      <c r="K100" s="75" t="str">
        <f>VLOOKUP(A100,'BASE REGISTRO MAYO'!$A$1:$T$884,11,FALSE)</f>
        <v xml:space="preserve">Alicia Cristina Véliz Ilabaca 
</v>
      </c>
      <c r="L100" s="75" t="str">
        <f>VLOOKUP(A100,'BASE REGISTRO MAYO'!$A$1:$T$884,12,FALSE)</f>
        <v xml:space="preserve">Willy Brandt N° 107, comuna La Florida, Región Metropolitana,
</v>
      </c>
      <c r="M100" s="75" t="str">
        <f>VLOOKUP(A100,'BASE REGISTRO MAYO'!$A$1:$T$884,13,FALSE)</f>
        <v>XIII</v>
      </c>
      <c r="N100" s="75" t="str">
        <f>VLOOKUP(A100,'BASE REGISTRO MAYO'!$A$1:$T$884,14,FALSE)</f>
        <v>La Florida</v>
      </c>
      <c r="O100" s="75">
        <f>VLOOKUP(A100,'BASE REGISTRO MAYO'!$A$1:$T$884,15,FALSE)</f>
        <v>225589874</v>
      </c>
      <c r="P100" s="75" t="str">
        <f>VLOOKUP(A100,'BASE REGISTRO MAYO'!$A$1:$T$884,16,FALSE)</f>
        <v xml:space="preserve">centralhellenkeller@gmail.com </v>
      </c>
      <c r="Q100" s="75">
        <f>VLOOKUP(A100,'BASE REGISTRO MAYO'!$A$1:$T$884,17,FALSE)</f>
        <v>0</v>
      </c>
      <c r="R100" s="75">
        <f>VLOOKUP(A100,'BASE REGISTRO MAYO'!$A$1:$T$884,18,FALSE)</f>
        <v>93401</v>
      </c>
      <c r="S100" s="75" t="str">
        <f>VLOOKUP(A100,'BASE REGISTRO MAYO'!$A$1:$T$884,19,FALSE)</f>
        <v>Se acompaña balance general del año 2019 y certificado financiero año 2019, firmado ante notario público, aprobado por el Sub Departamento de Supervisión Financiera Nacional</v>
      </c>
      <c r="T100" s="177">
        <f>VLOOKUP(A100,'BASE REGISTRO MAYO'!$A$1:$T$884,20,FALSE)</f>
        <v>37970</v>
      </c>
      <c r="U100" s="182">
        <v>2260</v>
      </c>
      <c r="V100" s="181">
        <v>7856268</v>
      </c>
      <c r="W100" s="181">
        <v>55955868</v>
      </c>
      <c r="X100" s="178">
        <v>44408</v>
      </c>
      <c r="Y100" s="87" t="s">
        <v>7151</v>
      </c>
      <c r="Z100" s="87" t="s">
        <v>7152</v>
      </c>
      <c r="AA100" s="182" t="s">
        <v>7220</v>
      </c>
    </row>
    <row r="101" spans="1:27" ht="15.75" customHeight="1" x14ac:dyDescent="0.2">
      <c r="A101" s="182">
        <v>2260</v>
      </c>
      <c r="B101" s="75" t="str">
        <f>VLOOKUP(A101,'BASE REGISTRO MAYO'!$A$1:$T$884,2,FALSE)</f>
        <v xml:space="preserve">
Corporacion Educacional y Asistencial Hellen Keller
</v>
      </c>
      <c r="C101" s="75">
        <f>VLOOKUP(A101,'BASE REGISTRO MAYO'!$A$1:$T$884,3,FALSE)</f>
        <v>711620001</v>
      </c>
      <c r="D101" s="75" t="str">
        <f>VLOOKUP(A101,'BASE REGISTRO MAYO'!$A$1:$T$884,4,FALSE)</f>
        <v>Corporación de Derecho Privado.</v>
      </c>
      <c r="E101" s="75" t="str">
        <f>VLOOKUP(A101,'BASE REGISTRO MAYO'!$A$1:$T$884,5,FALSE)</f>
        <v>Otorgado por Decreto Supremo Nº 500, de 18 de mayo de 2003, del Ministerio de Justicia.</v>
      </c>
      <c r="F101" s="75" t="str">
        <f>VLOOKUP(A101,'BASE REGISTRO MAYO'!$A$1:$T$884,6,FALSE)</f>
        <v xml:space="preserve">Certificado de vigencia de persona jurídica sin fines de lucro, folio Nº 500340076446, de fecha 11 de agosto de 2020, del Servicio de Registro Civil e Identificación.
</v>
      </c>
      <c r="G101" s="75" t="str">
        <f>VLOOKUP(A101,'BASE REGISTRO MAYO'!$A$1:$T$884,7,FALSE)</f>
        <v>Su objeto será brindar una atención asistencial al menor sordo en situación irregular; y desarrollar iniciativas para impartir educación diferencial.</v>
      </c>
      <c r="H101" s="75" t="str">
        <f>VLOOKUP(A101,'BASE REGISTRO MAYO'!$A$1:$T$884,8,FALSE)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1" s="75" t="str">
        <f>VLOOKUP(A101,'BASE REGISTRO MAYO'!$A$1:$T$884,9,FALSE)</f>
        <v xml:space="preserve">3 años. </v>
      </c>
      <c r="J101" s="75" t="str">
        <f>VLOOKUP(A101,'BASE REGISTRO MAYO'!$A$1:$T$884,10,FALSE)</f>
        <v>14 de enero de 2019 al 14 de enero de 2022.</v>
      </c>
      <c r="K101" s="75" t="str">
        <f>VLOOKUP(A101,'BASE REGISTRO MAYO'!$A$1:$T$884,11,FALSE)</f>
        <v xml:space="preserve">Alicia Cristina Véliz Ilabaca 
</v>
      </c>
      <c r="L101" s="75" t="str">
        <f>VLOOKUP(A101,'BASE REGISTRO MAYO'!$A$1:$T$884,12,FALSE)</f>
        <v xml:space="preserve">Willy Brandt N° 107, comuna La Florida, Región Metropolitana,
</v>
      </c>
      <c r="M101" s="75" t="str">
        <f>VLOOKUP(A101,'BASE REGISTRO MAYO'!$A$1:$T$884,13,FALSE)</f>
        <v>XIII</v>
      </c>
      <c r="N101" s="75" t="str">
        <f>VLOOKUP(A101,'BASE REGISTRO MAYO'!$A$1:$T$884,14,FALSE)</f>
        <v>La Florida</v>
      </c>
      <c r="O101" s="75">
        <f>VLOOKUP(A101,'BASE REGISTRO MAYO'!$A$1:$T$884,15,FALSE)</f>
        <v>225589874</v>
      </c>
      <c r="P101" s="75" t="str">
        <f>VLOOKUP(A101,'BASE REGISTRO MAYO'!$A$1:$T$884,16,FALSE)</f>
        <v xml:space="preserve">centralhellenkeller@gmail.com </v>
      </c>
      <c r="Q101" s="75">
        <f>VLOOKUP(A101,'BASE REGISTRO MAYO'!$A$1:$T$884,17,FALSE)</f>
        <v>0</v>
      </c>
      <c r="R101" s="75">
        <f>VLOOKUP(A101,'BASE REGISTRO MAYO'!$A$1:$T$884,18,FALSE)</f>
        <v>93401</v>
      </c>
      <c r="S101" s="75" t="str">
        <f>VLOOKUP(A101,'BASE REGISTRO MAYO'!$A$1:$T$884,19,FALSE)</f>
        <v>Se acompaña balance general del año 2019 y certificado financiero año 2019, firmado ante notario público, aprobado por el Sub Departamento de Supervisión Financiera Nacional</v>
      </c>
      <c r="T101" s="177">
        <f>VLOOKUP(A101,'BASE REGISTRO MAYO'!$A$1:$T$884,20,FALSE)</f>
        <v>37970</v>
      </c>
      <c r="U101" s="182">
        <v>2260</v>
      </c>
      <c r="V101" s="181">
        <v>7413200</v>
      </c>
      <c r="W101" s="181">
        <v>103488272</v>
      </c>
      <c r="X101" s="178">
        <v>44408</v>
      </c>
      <c r="Y101" s="87" t="s">
        <v>7151</v>
      </c>
      <c r="Z101" s="87" t="s">
        <v>7152</v>
      </c>
      <c r="AA101" s="182" t="s">
        <v>7206</v>
      </c>
    </row>
    <row r="102" spans="1:27" ht="15.75" customHeight="1" x14ac:dyDescent="0.2">
      <c r="A102" s="182">
        <v>2330</v>
      </c>
      <c r="B102" s="75" t="str">
        <f>VLOOKUP(A102,'BASE REGISTRO MAYO'!$A$1:$T$884,2,FALSE)</f>
        <v>Corporacion Gabriela Mistral.</v>
      </c>
      <c r="C102" s="75">
        <f>VLOOKUP(A102,'BASE REGISTRO MAYO'!$A$1:$T$884,3,FALSE)</f>
        <v>713523003</v>
      </c>
      <c r="D102" s="75" t="str">
        <f>VLOOKUP(A102,'BASE REGISTRO MAYO'!$A$1:$T$884,4,FALSE)</f>
        <v>Corporación de Derecho Privado.</v>
      </c>
      <c r="E102" s="75" t="str">
        <f>VLOOKUP(A102,'BASE REGISTRO MAYO'!$A$1:$T$884,5,FALSE)</f>
        <v xml:space="preserve">Otorgada por Decreto Supremo Nº 1027, de fecha 07 de noviembre de 1986, del Ministerio de Justicia, publicado en el Diario Oficial el día 22 de noviembre de 1986. </v>
      </c>
      <c r="F102" s="75" t="str">
        <f>VLOOKUP(A102,'BASE REGISTRO MAYO'!$A$1:$T$884,6,FALSE)</f>
        <v xml:space="preserve">Certificado de Vigencia Folio Nº 500334237413, de 28 de julio de 2020, otorgado por el Servicio de Registro Civil e Identificación.
</v>
      </c>
      <c r="G102" s="75" t="str">
        <f>VLOOKUP(A102,'BASE REGISTRO MAYO'!$A$1:$T$884,7,FALSE)</f>
        <v>El desarrollo de actividades de prevención y tratamiento, que sirvan para mejorar la atención a los menores en situación irregular en la Cuarta Región.</v>
      </c>
      <c r="H102" s="75" t="str">
        <f>VLOOKUP(A102,'BASE REGISTRO MAYO'!$A$1:$T$884,8,FALSE)</f>
        <v>Presidente: Francisco León Henríquez Adaros
Vicepresidente: Marcelo Hidalgo Molina
Secretario: Carlos Manuel Calvo Muñoz
Tesorero : Jorge Brusher Mac- Farlane 
Directores:
María Lucrecia Rivera Muñoz
René Corbeaux Cruz</v>
      </c>
      <c r="I102" s="75" t="str">
        <f>VLOOKUP(A102,'BASE REGISTRO MAYO'!$A$1:$T$884,9,FALSE)</f>
        <v>Durarán 03 años en sus cargos.</v>
      </c>
      <c r="J102" s="75" t="str">
        <f>VLOOKUP(A102,'BASE REGISTRO MAYO'!$A$1:$T$884,10,FALSE)</f>
        <v>De 20 de Mayo de 2020 al 20  de Mayo de 2023.</v>
      </c>
      <c r="K102" s="75" t="str">
        <f>VLOOKUP(A102,'BASE REGISTRO MAYO'!$A$1:$T$884,11,FALSE)</f>
        <v xml:space="preserve">Presidente: Francisco León Henríquez Adaros, 
Directora Ejecutiva: María Cristina Meléndez Jiménez,
</v>
      </c>
      <c r="L102" s="75" t="str">
        <f>VLOOKUP(A102,'BASE REGISTRO MAYO'!$A$1:$T$884,12,FALSE)</f>
        <v xml:space="preserve">La Pampilla S/N, Casilla 98, Coquimbo.
</v>
      </c>
      <c r="M102" s="75" t="str">
        <f>VLOOKUP(A102,'BASE REGISTRO MAYO'!$A$1:$T$884,13,FALSE)</f>
        <v>IV</v>
      </c>
      <c r="N102" s="75" t="str">
        <f>VLOOKUP(A102,'BASE REGISTRO MAYO'!$A$1:$T$884,14,FALSE)</f>
        <v>Coquimbo</v>
      </c>
      <c r="O102" s="75" t="str">
        <f>VLOOKUP(A102,'BASE REGISTRO MAYO'!$A$1:$T$884,15,FALSE)</f>
        <v>(51) 2321039</v>
      </c>
      <c r="P102" s="75" t="str">
        <f>VLOOKUP(A102,'BASE REGISTRO MAYO'!$A$1:$T$884,16,FALSE)</f>
        <v xml:space="preserve">cgmistral07@yahoo.es              ugesco@gmail.com
</v>
      </c>
      <c r="Q102" s="75" t="str">
        <f>VLOOKUP(A102,'BASE REGISTRO MAYO'!$A$1:$T$884,17,FALSE)</f>
        <v>Casilla 98</v>
      </c>
      <c r="R102" s="75" t="str">
        <f>VLOOKUP(A102,'BASE REGISTRO MAYO'!$A$1:$T$884,18,FALSE)</f>
        <v>93401: Institución de Asistencia Social</v>
      </c>
      <c r="S102" s="75" t="str">
        <f>VLOOKUP(A102,'BASE REGISTRO MAYO'!$A$1:$T$884,19,FALSE)</f>
        <v xml:space="preserve">Se acompaña certificado financiero correspondiente al año 2019 aprobado por el  Sub Departamento de Supervisión Financiera Nacional. </v>
      </c>
      <c r="T102" s="177">
        <f>VLOOKUP(A102,'BASE REGISTRO MAYO'!$A$1:$T$884,20,FALSE)</f>
        <v>37970</v>
      </c>
      <c r="U102" s="182">
        <v>2330</v>
      </c>
      <c r="V102" s="181">
        <v>10612944</v>
      </c>
      <c r="W102" s="181">
        <v>33365417</v>
      </c>
      <c r="X102" s="178">
        <v>44408</v>
      </c>
      <c r="Y102" s="87" t="s">
        <v>7151</v>
      </c>
      <c r="Z102" s="87" t="s">
        <v>7152</v>
      </c>
      <c r="AA102" s="182" t="s">
        <v>7221</v>
      </c>
    </row>
    <row r="103" spans="1:27" ht="15.75" customHeight="1" x14ac:dyDescent="0.2">
      <c r="A103" s="182">
        <v>2330</v>
      </c>
      <c r="B103" s="75" t="str">
        <f>VLOOKUP(A103,'BASE REGISTRO MAYO'!$A$1:$T$884,2,FALSE)</f>
        <v>Corporacion Gabriela Mistral.</v>
      </c>
      <c r="C103" s="75">
        <f>VLOOKUP(A103,'BASE REGISTRO MAYO'!$A$1:$T$884,3,FALSE)</f>
        <v>713523003</v>
      </c>
      <c r="D103" s="75" t="str">
        <f>VLOOKUP(A103,'BASE REGISTRO MAYO'!$A$1:$T$884,4,FALSE)</f>
        <v>Corporación de Derecho Privado.</v>
      </c>
      <c r="E103" s="75" t="str">
        <f>VLOOKUP(A103,'BASE REGISTRO MAYO'!$A$1:$T$884,5,FALSE)</f>
        <v xml:space="preserve">Otorgada por Decreto Supremo Nº 1027, de fecha 07 de noviembre de 1986, del Ministerio de Justicia, publicado en el Diario Oficial el día 22 de noviembre de 1986. </v>
      </c>
      <c r="F103" s="75" t="str">
        <f>VLOOKUP(A103,'BASE REGISTRO MAYO'!$A$1:$T$884,6,FALSE)</f>
        <v xml:space="preserve">Certificado de Vigencia Folio Nº 500334237413, de 28 de julio de 2020, otorgado por el Servicio de Registro Civil e Identificación.
</v>
      </c>
      <c r="G103" s="75" t="str">
        <f>VLOOKUP(A103,'BASE REGISTRO MAYO'!$A$1:$T$884,7,FALSE)</f>
        <v>El desarrollo de actividades de prevención y tratamiento, que sirvan para mejorar la atención a los menores en situación irregular en la Cuarta Región.</v>
      </c>
      <c r="H103" s="75" t="str">
        <f>VLOOKUP(A103,'BASE REGISTRO MAYO'!$A$1:$T$884,8,FALSE)</f>
        <v>Presidente: Francisco León Henríquez Adaros
Vicepresidente: Marcelo Hidalgo Molina
Secretario: Carlos Manuel Calvo Muñoz
Tesorero : Jorge Brusher Mac- Farlane 
Directores:
María Lucrecia Rivera Muñoz
René Corbeaux Cruz</v>
      </c>
      <c r="I103" s="75" t="str">
        <f>VLOOKUP(A103,'BASE REGISTRO MAYO'!$A$1:$T$884,9,FALSE)</f>
        <v>Durarán 03 años en sus cargos.</v>
      </c>
      <c r="J103" s="75" t="str">
        <f>VLOOKUP(A103,'BASE REGISTRO MAYO'!$A$1:$T$884,10,FALSE)</f>
        <v>De 20 de Mayo de 2020 al 20  de Mayo de 2023.</v>
      </c>
      <c r="K103" s="75" t="str">
        <f>VLOOKUP(A103,'BASE REGISTRO MAYO'!$A$1:$T$884,11,FALSE)</f>
        <v xml:space="preserve">Presidente: Francisco León Henríquez Adaros, 
Directora Ejecutiva: María Cristina Meléndez Jiménez,
</v>
      </c>
      <c r="L103" s="75" t="str">
        <f>VLOOKUP(A103,'BASE REGISTRO MAYO'!$A$1:$T$884,12,FALSE)</f>
        <v xml:space="preserve">La Pampilla S/N, Casilla 98, Coquimbo.
</v>
      </c>
      <c r="M103" s="75" t="str">
        <f>VLOOKUP(A103,'BASE REGISTRO MAYO'!$A$1:$T$884,13,FALSE)</f>
        <v>IV</v>
      </c>
      <c r="N103" s="75" t="str">
        <f>VLOOKUP(A103,'BASE REGISTRO MAYO'!$A$1:$T$884,14,FALSE)</f>
        <v>Coquimbo</v>
      </c>
      <c r="O103" s="75" t="str">
        <f>VLOOKUP(A103,'BASE REGISTRO MAYO'!$A$1:$T$884,15,FALSE)</f>
        <v>(51) 2321039</v>
      </c>
      <c r="P103" s="75" t="str">
        <f>VLOOKUP(A103,'BASE REGISTRO MAYO'!$A$1:$T$884,16,FALSE)</f>
        <v xml:space="preserve">cgmistral07@yahoo.es              ugesco@gmail.com
</v>
      </c>
      <c r="Q103" s="75" t="str">
        <f>VLOOKUP(A103,'BASE REGISTRO MAYO'!$A$1:$T$884,17,FALSE)</f>
        <v>Casilla 98</v>
      </c>
      <c r="R103" s="75" t="str">
        <f>VLOOKUP(A103,'BASE REGISTRO MAYO'!$A$1:$T$884,18,FALSE)</f>
        <v>93401: Institución de Asistencia Social</v>
      </c>
      <c r="S103" s="75" t="str">
        <f>VLOOKUP(A103,'BASE REGISTRO MAYO'!$A$1:$T$884,19,FALSE)</f>
        <v xml:space="preserve">Se acompaña certificado financiero correspondiente al año 2019 aprobado por el  Sub Departamento de Supervisión Financiera Nacional. </v>
      </c>
      <c r="T103" s="177">
        <f>VLOOKUP(A103,'BASE REGISTRO MAYO'!$A$1:$T$884,20,FALSE)</f>
        <v>37970</v>
      </c>
      <c r="U103" s="182">
        <v>2330</v>
      </c>
      <c r="V103" s="181">
        <v>9551631</v>
      </c>
      <c r="W103" s="181">
        <v>62616349</v>
      </c>
      <c r="X103" s="178">
        <v>44408</v>
      </c>
      <c r="Y103" s="87" t="s">
        <v>7151</v>
      </c>
      <c r="Z103" s="87" t="s">
        <v>7152</v>
      </c>
      <c r="AA103" s="182" t="s">
        <v>7222</v>
      </c>
    </row>
    <row r="104" spans="1:27" ht="15.75" customHeight="1" x14ac:dyDescent="0.2">
      <c r="A104" s="182">
        <v>2330</v>
      </c>
      <c r="B104" s="75" t="str">
        <f>VLOOKUP(A104,'BASE REGISTRO MAYO'!$A$1:$T$884,2,FALSE)</f>
        <v>Corporacion Gabriela Mistral.</v>
      </c>
      <c r="C104" s="75">
        <f>VLOOKUP(A104,'BASE REGISTRO MAYO'!$A$1:$T$884,3,FALSE)</f>
        <v>713523003</v>
      </c>
      <c r="D104" s="75" t="str">
        <f>VLOOKUP(A104,'BASE REGISTRO MAYO'!$A$1:$T$884,4,FALSE)</f>
        <v>Corporación de Derecho Privado.</v>
      </c>
      <c r="E104" s="75" t="str">
        <f>VLOOKUP(A104,'BASE REGISTRO MAYO'!$A$1:$T$884,5,FALSE)</f>
        <v xml:space="preserve">Otorgada por Decreto Supremo Nº 1027, de fecha 07 de noviembre de 1986, del Ministerio de Justicia, publicado en el Diario Oficial el día 22 de noviembre de 1986. </v>
      </c>
      <c r="F104" s="75" t="str">
        <f>VLOOKUP(A104,'BASE REGISTRO MAYO'!$A$1:$T$884,6,FALSE)</f>
        <v xml:space="preserve">Certificado de Vigencia Folio Nº 500334237413, de 28 de julio de 2020, otorgado por el Servicio de Registro Civil e Identificación.
</v>
      </c>
      <c r="G104" s="75" t="str">
        <f>VLOOKUP(A104,'BASE REGISTRO MAYO'!$A$1:$T$884,7,FALSE)</f>
        <v>El desarrollo de actividades de prevención y tratamiento, que sirvan para mejorar la atención a los menores en situación irregular en la Cuarta Región.</v>
      </c>
      <c r="H104" s="75" t="str">
        <f>VLOOKUP(A104,'BASE REGISTRO MAYO'!$A$1:$T$884,8,FALSE)</f>
        <v>Presidente: Francisco León Henríquez Adaros
Vicepresidente: Marcelo Hidalgo Molina
Secretario: Carlos Manuel Calvo Muñoz
Tesorero : Jorge Brusher Mac- Farlane 
Directores:
María Lucrecia Rivera Muñoz
René Corbeaux Cruz</v>
      </c>
      <c r="I104" s="75" t="str">
        <f>VLOOKUP(A104,'BASE REGISTRO MAYO'!$A$1:$T$884,9,FALSE)</f>
        <v>Durarán 03 años en sus cargos.</v>
      </c>
      <c r="J104" s="75" t="str">
        <f>VLOOKUP(A104,'BASE REGISTRO MAYO'!$A$1:$T$884,10,FALSE)</f>
        <v>De 20 de Mayo de 2020 al 20  de Mayo de 2023.</v>
      </c>
      <c r="K104" s="75" t="str">
        <f>VLOOKUP(A104,'BASE REGISTRO MAYO'!$A$1:$T$884,11,FALSE)</f>
        <v xml:space="preserve">Presidente: Francisco León Henríquez Adaros, 
Directora Ejecutiva: María Cristina Meléndez Jiménez,
</v>
      </c>
      <c r="L104" s="75" t="str">
        <f>VLOOKUP(A104,'BASE REGISTRO MAYO'!$A$1:$T$884,12,FALSE)</f>
        <v xml:space="preserve">La Pampilla S/N, Casilla 98, Coquimbo.
</v>
      </c>
      <c r="M104" s="75" t="str">
        <f>VLOOKUP(A104,'BASE REGISTRO MAYO'!$A$1:$T$884,13,FALSE)</f>
        <v>IV</v>
      </c>
      <c r="N104" s="75" t="str">
        <f>VLOOKUP(A104,'BASE REGISTRO MAYO'!$A$1:$T$884,14,FALSE)</f>
        <v>Coquimbo</v>
      </c>
      <c r="O104" s="75" t="str">
        <f>VLOOKUP(A104,'BASE REGISTRO MAYO'!$A$1:$T$884,15,FALSE)</f>
        <v>(51) 2321039</v>
      </c>
      <c r="P104" s="75" t="str">
        <f>VLOOKUP(A104,'BASE REGISTRO MAYO'!$A$1:$T$884,16,FALSE)</f>
        <v xml:space="preserve">cgmistral07@yahoo.es              ugesco@gmail.com
</v>
      </c>
      <c r="Q104" s="75" t="str">
        <f>VLOOKUP(A104,'BASE REGISTRO MAYO'!$A$1:$T$884,17,FALSE)</f>
        <v>Casilla 98</v>
      </c>
      <c r="R104" s="75" t="str">
        <f>VLOOKUP(A104,'BASE REGISTRO MAYO'!$A$1:$T$884,18,FALSE)</f>
        <v>93401: Institución de Asistencia Social</v>
      </c>
      <c r="S104" s="75" t="str">
        <f>VLOOKUP(A104,'BASE REGISTRO MAYO'!$A$1:$T$884,19,FALSE)</f>
        <v xml:space="preserve">Se acompaña certificado financiero correspondiente al año 2019 aprobado por el  Sub Departamento de Supervisión Financiera Nacional. </v>
      </c>
      <c r="T104" s="177">
        <f>VLOOKUP(A104,'BASE REGISTRO MAYO'!$A$1:$T$884,20,FALSE)</f>
        <v>37970</v>
      </c>
      <c r="U104" s="182">
        <v>2330</v>
      </c>
      <c r="V104" s="181">
        <v>52876785</v>
      </c>
      <c r="W104" s="181">
        <v>152861373</v>
      </c>
      <c r="X104" s="178">
        <v>44408</v>
      </c>
      <c r="Y104" s="87" t="s">
        <v>7151</v>
      </c>
      <c r="Z104" s="87" t="s">
        <v>7152</v>
      </c>
      <c r="AA104" s="182" t="s">
        <v>7223</v>
      </c>
    </row>
    <row r="105" spans="1:27" ht="15.75" customHeight="1" x14ac:dyDescent="0.2">
      <c r="A105" s="182">
        <v>2330</v>
      </c>
      <c r="B105" s="75" t="str">
        <f>VLOOKUP(A105,'BASE REGISTRO MAYO'!$A$1:$T$884,2,FALSE)</f>
        <v>Corporacion Gabriela Mistral.</v>
      </c>
      <c r="C105" s="75">
        <f>VLOOKUP(A105,'BASE REGISTRO MAYO'!$A$1:$T$884,3,FALSE)</f>
        <v>713523003</v>
      </c>
      <c r="D105" s="75" t="str">
        <f>VLOOKUP(A105,'BASE REGISTRO MAYO'!$A$1:$T$884,4,FALSE)</f>
        <v>Corporación de Derecho Privado.</v>
      </c>
      <c r="E105" s="75" t="str">
        <f>VLOOKUP(A105,'BASE REGISTRO MAYO'!$A$1:$T$884,5,FALSE)</f>
        <v xml:space="preserve">Otorgada por Decreto Supremo Nº 1027, de fecha 07 de noviembre de 1986, del Ministerio de Justicia, publicado en el Diario Oficial el día 22 de noviembre de 1986. </v>
      </c>
      <c r="F105" s="75" t="str">
        <f>VLOOKUP(A105,'BASE REGISTRO MAYO'!$A$1:$T$884,6,FALSE)</f>
        <v xml:space="preserve">Certificado de Vigencia Folio Nº 500334237413, de 28 de julio de 2020, otorgado por el Servicio de Registro Civil e Identificación.
</v>
      </c>
      <c r="G105" s="75" t="str">
        <f>VLOOKUP(A105,'BASE REGISTRO MAYO'!$A$1:$T$884,7,FALSE)</f>
        <v>El desarrollo de actividades de prevención y tratamiento, que sirvan para mejorar la atención a los menores en situación irregular en la Cuarta Región.</v>
      </c>
      <c r="H105" s="75" t="str">
        <f>VLOOKUP(A105,'BASE REGISTRO MAYO'!$A$1:$T$884,8,FALSE)</f>
        <v>Presidente: Francisco León Henríquez Adaros
Vicepresidente: Marcelo Hidalgo Molina
Secretario: Carlos Manuel Calvo Muñoz
Tesorero : Jorge Brusher Mac- Farlane 
Directores:
María Lucrecia Rivera Muñoz
René Corbeaux Cruz</v>
      </c>
      <c r="I105" s="75" t="str">
        <f>VLOOKUP(A105,'BASE REGISTRO MAYO'!$A$1:$T$884,9,FALSE)</f>
        <v>Durarán 03 años en sus cargos.</v>
      </c>
      <c r="J105" s="75" t="str">
        <f>VLOOKUP(A105,'BASE REGISTRO MAYO'!$A$1:$T$884,10,FALSE)</f>
        <v>De 20 de Mayo de 2020 al 20  de Mayo de 2023.</v>
      </c>
      <c r="K105" s="75" t="str">
        <f>VLOOKUP(A105,'BASE REGISTRO MAYO'!$A$1:$T$884,11,FALSE)</f>
        <v xml:space="preserve">Presidente: Francisco León Henríquez Adaros, 
Directora Ejecutiva: María Cristina Meléndez Jiménez,
</v>
      </c>
      <c r="L105" s="75" t="str">
        <f>VLOOKUP(A105,'BASE REGISTRO MAYO'!$A$1:$T$884,12,FALSE)</f>
        <v xml:space="preserve">La Pampilla S/N, Casilla 98, Coquimbo.
</v>
      </c>
      <c r="M105" s="75" t="str">
        <f>VLOOKUP(A105,'BASE REGISTRO MAYO'!$A$1:$T$884,13,FALSE)</f>
        <v>IV</v>
      </c>
      <c r="N105" s="75" t="str">
        <f>VLOOKUP(A105,'BASE REGISTRO MAYO'!$A$1:$T$884,14,FALSE)</f>
        <v>Coquimbo</v>
      </c>
      <c r="O105" s="75" t="str">
        <f>VLOOKUP(A105,'BASE REGISTRO MAYO'!$A$1:$T$884,15,FALSE)</f>
        <v>(51) 2321039</v>
      </c>
      <c r="P105" s="75" t="str">
        <f>VLOOKUP(A105,'BASE REGISTRO MAYO'!$A$1:$T$884,16,FALSE)</f>
        <v xml:space="preserve">cgmistral07@yahoo.es              ugesco@gmail.com
</v>
      </c>
      <c r="Q105" s="75" t="str">
        <f>VLOOKUP(A105,'BASE REGISTRO MAYO'!$A$1:$T$884,17,FALSE)</f>
        <v>Casilla 98</v>
      </c>
      <c r="R105" s="75" t="str">
        <f>VLOOKUP(A105,'BASE REGISTRO MAYO'!$A$1:$T$884,18,FALSE)</f>
        <v>93401: Institución de Asistencia Social</v>
      </c>
      <c r="S105" s="75" t="str">
        <f>VLOOKUP(A105,'BASE REGISTRO MAYO'!$A$1:$T$884,19,FALSE)</f>
        <v xml:space="preserve">Se acompaña certificado financiero correspondiente al año 2019 aprobado por el  Sub Departamento de Supervisión Financiera Nacional. </v>
      </c>
      <c r="T105" s="177">
        <f>VLOOKUP(A105,'BASE REGISTRO MAYO'!$A$1:$T$884,20,FALSE)</f>
        <v>37970</v>
      </c>
      <c r="U105" s="182">
        <v>2330</v>
      </c>
      <c r="V105" s="181">
        <v>18277824</v>
      </c>
      <c r="W105" s="181">
        <v>73111368</v>
      </c>
      <c r="X105" s="178">
        <v>44408</v>
      </c>
      <c r="Y105" s="87" t="s">
        <v>7151</v>
      </c>
      <c r="Z105" s="87" t="s">
        <v>7152</v>
      </c>
      <c r="AA105" s="182" t="s">
        <v>7163</v>
      </c>
    </row>
    <row r="106" spans="1:27" ht="15.75" customHeight="1" x14ac:dyDescent="0.2">
      <c r="A106" s="182">
        <v>2330</v>
      </c>
      <c r="B106" s="75" t="str">
        <f>VLOOKUP(A106,'BASE REGISTRO MAYO'!$A$1:$T$884,2,FALSE)</f>
        <v>Corporacion Gabriela Mistral.</v>
      </c>
      <c r="C106" s="75">
        <f>VLOOKUP(A106,'BASE REGISTRO MAYO'!$A$1:$T$884,3,FALSE)</f>
        <v>713523003</v>
      </c>
      <c r="D106" s="75" t="str">
        <f>VLOOKUP(A106,'BASE REGISTRO MAYO'!$A$1:$T$884,4,FALSE)</f>
        <v>Corporación de Derecho Privado.</v>
      </c>
      <c r="E106" s="75" t="str">
        <f>VLOOKUP(A106,'BASE REGISTRO MAYO'!$A$1:$T$884,5,FALSE)</f>
        <v xml:space="preserve">Otorgada por Decreto Supremo Nº 1027, de fecha 07 de noviembre de 1986, del Ministerio de Justicia, publicado en el Diario Oficial el día 22 de noviembre de 1986. </v>
      </c>
      <c r="F106" s="75" t="str">
        <f>VLOOKUP(A106,'BASE REGISTRO MAYO'!$A$1:$T$884,6,FALSE)</f>
        <v xml:space="preserve">Certificado de Vigencia Folio Nº 500334237413, de 28 de julio de 2020, otorgado por el Servicio de Registro Civil e Identificación.
</v>
      </c>
      <c r="G106" s="75" t="str">
        <f>VLOOKUP(A106,'BASE REGISTRO MAYO'!$A$1:$T$884,7,FALSE)</f>
        <v>El desarrollo de actividades de prevención y tratamiento, que sirvan para mejorar la atención a los menores en situación irregular en la Cuarta Región.</v>
      </c>
      <c r="H106" s="75" t="str">
        <f>VLOOKUP(A106,'BASE REGISTRO MAYO'!$A$1:$T$884,8,FALSE)</f>
        <v>Presidente: Francisco León Henríquez Adaros
Vicepresidente: Marcelo Hidalgo Molina
Secretario: Carlos Manuel Calvo Muñoz
Tesorero : Jorge Brusher Mac- Farlane 
Directores:
María Lucrecia Rivera Muñoz
René Corbeaux Cruz</v>
      </c>
      <c r="I106" s="75" t="str">
        <f>VLOOKUP(A106,'BASE REGISTRO MAYO'!$A$1:$T$884,9,FALSE)</f>
        <v>Durarán 03 años en sus cargos.</v>
      </c>
      <c r="J106" s="75" t="str">
        <f>VLOOKUP(A106,'BASE REGISTRO MAYO'!$A$1:$T$884,10,FALSE)</f>
        <v>De 20 de Mayo de 2020 al 20  de Mayo de 2023.</v>
      </c>
      <c r="K106" s="75" t="str">
        <f>VLOOKUP(A106,'BASE REGISTRO MAYO'!$A$1:$T$884,11,FALSE)</f>
        <v xml:space="preserve">Presidente: Francisco León Henríquez Adaros, 
Directora Ejecutiva: María Cristina Meléndez Jiménez,
</v>
      </c>
      <c r="L106" s="75" t="str">
        <f>VLOOKUP(A106,'BASE REGISTRO MAYO'!$A$1:$T$884,12,FALSE)</f>
        <v xml:space="preserve">La Pampilla S/N, Casilla 98, Coquimbo.
</v>
      </c>
      <c r="M106" s="75" t="str">
        <f>VLOOKUP(A106,'BASE REGISTRO MAYO'!$A$1:$T$884,13,FALSE)</f>
        <v>IV</v>
      </c>
      <c r="N106" s="75" t="str">
        <f>VLOOKUP(A106,'BASE REGISTRO MAYO'!$A$1:$T$884,14,FALSE)</f>
        <v>Coquimbo</v>
      </c>
      <c r="O106" s="75" t="str">
        <f>VLOOKUP(A106,'BASE REGISTRO MAYO'!$A$1:$T$884,15,FALSE)</f>
        <v>(51) 2321039</v>
      </c>
      <c r="P106" s="75" t="str">
        <f>VLOOKUP(A106,'BASE REGISTRO MAYO'!$A$1:$T$884,16,FALSE)</f>
        <v xml:space="preserve">cgmistral07@yahoo.es              ugesco@gmail.com
</v>
      </c>
      <c r="Q106" s="75" t="str">
        <f>VLOOKUP(A106,'BASE REGISTRO MAYO'!$A$1:$T$884,17,FALSE)</f>
        <v>Casilla 98</v>
      </c>
      <c r="R106" s="75" t="str">
        <f>VLOOKUP(A106,'BASE REGISTRO MAYO'!$A$1:$T$884,18,FALSE)</f>
        <v>93401: Institución de Asistencia Social</v>
      </c>
      <c r="S106" s="75" t="str">
        <f>VLOOKUP(A106,'BASE REGISTRO MAYO'!$A$1:$T$884,19,FALSE)</f>
        <v xml:space="preserve">Se acompaña certificado financiero correspondiente al año 2019 aprobado por el  Sub Departamento de Supervisión Financiera Nacional. </v>
      </c>
      <c r="T106" s="177">
        <f>VLOOKUP(A106,'BASE REGISTRO MAYO'!$A$1:$T$884,20,FALSE)</f>
        <v>37970</v>
      </c>
      <c r="U106" s="182">
        <v>2330</v>
      </c>
      <c r="V106" s="181">
        <v>8225013</v>
      </c>
      <c r="W106" s="181">
        <v>61997261</v>
      </c>
      <c r="X106" s="178">
        <v>44408</v>
      </c>
      <c r="Y106" s="87" t="s">
        <v>7151</v>
      </c>
      <c r="Z106" s="87" t="s">
        <v>7152</v>
      </c>
      <c r="AA106" s="182" t="s">
        <v>7224</v>
      </c>
    </row>
    <row r="107" spans="1:27" ht="15.75" customHeight="1" x14ac:dyDescent="0.2">
      <c r="A107" s="182">
        <v>2330</v>
      </c>
      <c r="B107" s="75" t="str">
        <f>VLOOKUP(A107,'BASE REGISTRO MAYO'!$A$1:$T$884,2,FALSE)</f>
        <v>Corporacion Gabriela Mistral.</v>
      </c>
      <c r="C107" s="75">
        <f>VLOOKUP(A107,'BASE REGISTRO MAYO'!$A$1:$T$884,3,FALSE)</f>
        <v>713523003</v>
      </c>
      <c r="D107" s="75" t="str">
        <f>VLOOKUP(A107,'BASE REGISTRO MAYO'!$A$1:$T$884,4,FALSE)</f>
        <v>Corporación de Derecho Privado.</v>
      </c>
      <c r="E107" s="75" t="str">
        <f>VLOOKUP(A107,'BASE REGISTRO MAYO'!$A$1:$T$884,5,FALSE)</f>
        <v xml:space="preserve">Otorgada por Decreto Supremo Nº 1027, de fecha 07 de noviembre de 1986, del Ministerio de Justicia, publicado en el Diario Oficial el día 22 de noviembre de 1986. </v>
      </c>
      <c r="F107" s="75" t="str">
        <f>VLOOKUP(A107,'BASE REGISTRO MAYO'!$A$1:$T$884,6,FALSE)</f>
        <v xml:space="preserve">Certificado de Vigencia Folio Nº 500334237413, de 28 de julio de 2020, otorgado por el Servicio de Registro Civil e Identificación.
</v>
      </c>
      <c r="G107" s="75" t="str">
        <f>VLOOKUP(A107,'BASE REGISTRO MAYO'!$A$1:$T$884,7,FALSE)</f>
        <v>El desarrollo de actividades de prevención y tratamiento, que sirvan para mejorar la atención a los menores en situación irregular en la Cuarta Región.</v>
      </c>
      <c r="H107" s="75" t="str">
        <f>VLOOKUP(A107,'BASE REGISTRO MAYO'!$A$1:$T$884,8,FALSE)</f>
        <v>Presidente: Francisco León Henríquez Adaros
Vicepresidente: Marcelo Hidalgo Molina
Secretario: Carlos Manuel Calvo Muñoz
Tesorero : Jorge Brusher Mac- Farlane 
Directores:
María Lucrecia Rivera Muñoz
René Corbeaux Cruz</v>
      </c>
      <c r="I107" s="75" t="str">
        <f>VLOOKUP(A107,'BASE REGISTRO MAYO'!$A$1:$T$884,9,FALSE)</f>
        <v>Durarán 03 años en sus cargos.</v>
      </c>
      <c r="J107" s="75" t="str">
        <f>VLOOKUP(A107,'BASE REGISTRO MAYO'!$A$1:$T$884,10,FALSE)</f>
        <v>De 20 de Mayo de 2020 al 20  de Mayo de 2023.</v>
      </c>
      <c r="K107" s="75" t="str">
        <f>VLOOKUP(A107,'BASE REGISTRO MAYO'!$A$1:$T$884,11,FALSE)</f>
        <v xml:space="preserve">Presidente: Francisco León Henríquez Adaros, 
Directora Ejecutiva: María Cristina Meléndez Jiménez,
</v>
      </c>
      <c r="L107" s="75" t="str">
        <f>VLOOKUP(A107,'BASE REGISTRO MAYO'!$A$1:$T$884,12,FALSE)</f>
        <v xml:space="preserve">La Pampilla S/N, Casilla 98, Coquimbo.
</v>
      </c>
      <c r="M107" s="75" t="str">
        <f>VLOOKUP(A107,'BASE REGISTRO MAYO'!$A$1:$T$884,13,FALSE)</f>
        <v>IV</v>
      </c>
      <c r="N107" s="75" t="str">
        <f>VLOOKUP(A107,'BASE REGISTRO MAYO'!$A$1:$T$884,14,FALSE)</f>
        <v>Coquimbo</v>
      </c>
      <c r="O107" s="75" t="str">
        <f>VLOOKUP(A107,'BASE REGISTRO MAYO'!$A$1:$T$884,15,FALSE)</f>
        <v>(51) 2321039</v>
      </c>
      <c r="P107" s="75" t="str">
        <f>VLOOKUP(A107,'BASE REGISTRO MAYO'!$A$1:$T$884,16,FALSE)</f>
        <v xml:space="preserve">cgmistral07@yahoo.es              ugesco@gmail.com
</v>
      </c>
      <c r="Q107" s="75" t="str">
        <f>VLOOKUP(A107,'BASE REGISTRO MAYO'!$A$1:$T$884,17,FALSE)</f>
        <v>Casilla 98</v>
      </c>
      <c r="R107" s="75" t="str">
        <f>VLOOKUP(A107,'BASE REGISTRO MAYO'!$A$1:$T$884,18,FALSE)</f>
        <v>93401: Institución de Asistencia Social</v>
      </c>
      <c r="S107" s="75" t="str">
        <f>VLOOKUP(A107,'BASE REGISTRO MAYO'!$A$1:$T$884,19,FALSE)</f>
        <v xml:space="preserve">Se acompaña certificado financiero correspondiente al año 2019 aprobado por el  Sub Departamento de Supervisión Financiera Nacional. </v>
      </c>
      <c r="T107" s="177">
        <f>VLOOKUP(A107,'BASE REGISTRO MAYO'!$A$1:$T$884,20,FALSE)</f>
        <v>37970</v>
      </c>
      <c r="U107" s="182">
        <v>2330</v>
      </c>
      <c r="V107" s="181">
        <v>0</v>
      </c>
      <c r="W107" s="181">
        <v>38915506</v>
      </c>
      <c r="X107" s="178">
        <v>44408</v>
      </c>
      <c r="Y107" s="87" t="s">
        <v>7151</v>
      </c>
      <c r="Z107" s="87" t="s">
        <v>7152</v>
      </c>
      <c r="AA107" s="182" t="s">
        <v>7186</v>
      </c>
    </row>
    <row r="108" spans="1:27" ht="15.75" customHeight="1" x14ac:dyDescent="0.2">
      <c r="A108" s="182">
        <v>2330</v>
      </c>
      <c r="B108" s="75" t="str">
        <f>VLOOKUP(A108,'BASE REGISTRO MAYO'!$A$1:$T$884,2,FALSE)</f>
        <v>Corporacion Gabriela Mistral.</v>
      </c>
      <c r="C108" s="75">
        <f>VLOOKUP(A108,'BASE REGISTRO MAYO'!$A$1:$T$884,3,FALSE)</f>
        <v>713523003</v>
      </c>
      <c r="D108" s="75" t="str">
        <f>VLOOKUP(A108,'BASE REGISTRO MAYO'!$A$1:$T$884,4,FALSE)</f>
        <v>Corporación de Derecho Privado.</v>
      </c>
      <c r="E108" s="75" t="str">
        <f>VLOOKUP(A108,'BASE REGISTRO MAYO'!$A$1:$T$884,5,FALSE)</f>
        <v xml:space="preserve">Otorgada por Decreto Supremo Nº 1027, de fecha 07 de noviembre de 1986, del Ministerio de Justicia, publicado en el Diario Oficial el día 22 de noviembre de 1986. </v>
      </c>
      <c r="F108" s="75" t="str">
        <f>VLOOKUP(A108,'BASE REGISTRO MAYO'!$A$1:$T$884,6,FALSE)</f>
        <v xml:space="preserve">Certificado de Vigencia Folio Nº 500334237413, de 28 de julio de 2020, otorgado por el Servicio de Registro Civil e Identificación.
</v>
      </c>
      <c r="G108" s="75" t="str">
        <f>VLOOKUP(A108,'BASE REGISTRO MAYO'!$A$1:$T$884,7,FALSE)</f>
        <v>El desarrollo de actividades de prevención y tratamiento, que sirvan para mejorar la atención a los menores en situación irregular en la Cuarta Región.</v>
      </c>
      <c r="H108" s="75" t="str">
        <f>VLOOKUP(A108,'BASE REGISTRO MAYO'!$A$1:$T$884,8,FALSE)</f>
        <v>Presidente: Francisco León Henríquez Adaros
Vicepresidente: Marcelo Hidalgo Molina
Secretario: Carlos Manuel Calvo Muñoz
Tesorero : Jorge Brusher Mac- Farlane 
Directores:
María Lucrecia Rivera Muñoz
René Corbeaux Cruz</v>
      </c>
      <c r="I108" s="75" t="str">
        <f>VLOOKUP(A108,'BASE REGISTRO MAYO'!$A$1:$T$884,9,FALSE)</f>
        <v>Durarán 03 años en sus cargos.</v>
      </c>
      <c r="J108" s="75" t="str">
        <f>VLOOKUP(A108,'BASE REGISTRO MAYO'!$A$1:$T$884,10,FALSE)</f>
        <v>De 20 de Mayo de 2020 al 20  de Mayo de 2023.</v>
      </c>
      <c r="K108" s="75" t="str">
        <f>VLOOKUP(A108,'BASE REGISTRO MAYO'!$A$1:$T$884,11,FALSE)</f>
        <v xml:space="preserve">Presidente: Francisco León Henríquez Adaros, 
Directora Ejecutiva: María Cristina Meléndez Jiménez,
</v>
      </c>
      <c r="L108" s="75" t="str">
        <f>VLOOKUP(A108,'BASE REGISTRO MAYO'!$A$1:$T$884,12,FALSE)</f>
        <v xml:space="preserve">La Pampilla S/N, Casilla 98, Coquimbo.
</v>
      </c>
      <c r="M108" s="75" t="str">
        <f>VLOOKUP(A108,'BASE REGISTRO MAYO'!$A$1:$T$884,13,FALSE)</f>
        <v>IV</v>
      </c>
      <c r="N108" s="75" t="str">
        <f>VLOOKUP(A108,'BASE REGISTRO MAYO'!$A$1:$T$884,14,FALSE)</f>
        <v>Coquimbo</v>
      </c>
      <c r="O108" s="75" t="str">
        <f>VLOOKUP(A108,'BASE REGISTRO MAYO'!$A$1:$T$884,15,FALSE)</f>
        <v>(51) 2321039</v>
      </c>
      <c r="P108" s="75" t="str">
        <f>VLOOKUP(A108,'BASE REGISTRO MAYO'!$A$1:$T$884,16,FALSE)</f>
        <v xml:space="preserve">cgmistral07@yahoo.es              ugesco@gmail.com
</v>
      </c>
      <c r="Q108" s="75" t="str">
        <f>VLOOKUP(A108,'BASE REGISTRO MAYO'!$A$1:$T$884,17,FALSE)</f>
        <v>Casilla 98</v>
      </c>
      <c r="R108" s="75" t="str">
        <f>VLOOKUP(A108,'BASE REGISTRO MAYO'!$A$1:$T$884,18,FALSE)</f>
        <v>93401: Institución de Asistencia Social</v>
      </c>
      <c r="S108" s="75" t="str">
        <f>VLOOKUP(A108,'BASE REGISTRO MAYO'!$A$1:$T$884,19,FALSE)</f>
        <v xml:space="preserve">Se acompaña certificado financiero correspondiente al año 2019 aprobado por el  Sub Departamento de Supervisión Financiera Nacional. </v>
      </c>
      <c r="T108" s="177">
        <f>VLOOKUP(A108,'BASE REGISTRO MAYO'!$A$1:$T$884,20,FALSE)</f>
        <v>37970</v>
      </c>
      <c r="U108" s="182">
        <v>2330</v>
      </c>
      <c r="V108" s="181">
        <v>14150560</v>
      </c>
      <c r="W108" s="181">
        <v>387090980</v>
      </c>
      <c r="X108" s="178">
        <v>44408</v>
      </c>
      <c r="Y108" s="87" t="s">
        <v>7151</v>
      </c>
      <c r="Z108" s="87" t="s">
        <v>7152</v>
      </c>
      <c r="AA108" s="182" t="s">
        <v>7187</v>
      </c>
    </row>
    <row r="109" spans="1:27" ht="15.75" customHeight="1" x14ac:dyDescent="0.2">
      <c r="A109" s="182">
        <v>2330</v>
      </c>
      <c r="B109" s="75" t="str">
        <f>VLOOKUP(A109,'BASE REGISTRO MAYO'!$A$1:$T$884,2,FALSE)</f>
        <v>Corporacion Gabriela Mistral.</v>
      </c>
      <c r="C109" s="75">
        <f>VLOOKUP(A109,'BASE REGISTRO MAYO'!$A$1:$T$884,3,FALSE)</f>
        <v>713523003</v>
      </c>
      <c r="D109" s="75" t="str">
        <f>VLOOKUP(A109,'BASE REGISTRO MAYO'!$A$1:$T$884,4,FALSE)</f>
        <v>Corporación de Derecho Privado.</v>
      </c>
      <c r="E109" s="75" t="str">
        <f>VLOOKUP(A109,'BASE REGISTRO MAYO'!$A$1:$T$884,5,FALSE)</f>
        <v xml:space="preserve">Otorgada por Decreto Supremo Nº 1027, de fecha 07 de noviembre de 1986, del Ministerio de Justicia, publicado en el Diario Oficial el día 22 de noviembre de 1986. </v>
      </c>
      <c r="F109" s="75" t="str">
        <f>VLOOKUP(A109,'BASE REGISTRO MAYO'!$A$1:$T$884,6,FALSE)</f>
        <v xml:space="preserve">Certificado de Vigencia Folio Nº 500334237413, de 28 de julio de 2020, otorgado por el Servicio de Registro Civil e Identificación.
</v>
      </c>
      <c r="G109" s="75" t="str">
        <f>VLOOKUP(A109,'BASE REGISTRO MAYO'!$A$1:$T$884,7,FALSE)</f>
        <v>El desarrollo de actividades de prevención y tratamiento, que sirvan para mejorar la atención a los menores en situación irregular en la Cuarta Región.</v>
      </c>
      <c r="H109" s="75" t="str">
        <f>VLOOKUP(A109,'BASE REGISTRO MAYO'!$A$1:$T$884,8,FALSE)</f>
        <v>Presidente: Francisco León Henríquez Adaros
Vicepresidente: Marcelo Hidalgo Molina
Secretario: Carlos Manuel Calvo Muñoz
Tesorero : Jorge Brusher Mac- Farlane 
Directores:
María Lucrecia Rivera Muñoz
René Corbeaux Cruz</v>
      </c>
      <c r="I109" s="75" t="str">
        <f>VLOOKUP(A109,'BASE REGISTRO MAYO'!$A$1:$T$884,9,FALSE)</f>
        <v>Durarán 03 años en sus cargos.</v>
      </c>
      <c r="J109" s="75" t="str">
        <f>VLOOKUP(A109,'BASE REGISTRO MAYO'!$A$1:$T$884,10,FALSE)</f>
        <v>De 20 de Mayo de 2020 al 20  de Mayo de 2023.</v>
      </c>
      <c r="K109" s="75" t="str">
        <f>VLOOKUP(A109,'BASE REGISTRO MAYO'!$A$1:$T$884,11,FALSE)</f>
        <v xml:space="preserve">Presidente: Francisco León Henríquez Adaros, 
Directora Ejecutiva: María Cristina Meléndez Jiménez,
</v>
      </c>
      <c r="L109" s="75" t="str">
        <f>VLOOKUP(A109,'BASE REGISTRO MAYO'!$A$1:$T$884,12,FALSE)</f>
        <v xml:space="preserve">La Pampilla S/N, Casilla 98, Coquimbo.
</v>
      </c>
      <c r="M109" s="75" t="str">
        <f>VLOOKUP(A109,'BASE REGISTRO MAYO'!$A$1:$T$884,13,FALSE)</f>
        <v>IV</v>
      </c>
      <c r="N109" s="75" t="str">
        <f>VLOOKUP(A109,'BASE REGISTRO MAYO'!$A$1:$T$884,14,FALSE)</f>
        <v>Coquimbo</v>
      </c>
      <c r="O109" s="75" t="str">
        <f>VLOOKUP(A109,'BASE REGISTRO MAYO'!$A$1:$T$884,15,FALSE)</f>
        <v>(51) 2321039</v>
      </c>
      <c r="P109" s="75" t="str">
        <f>VLOOKUP(A109,'BASE REGISTRO MAYO'!$A$1:$T$884,16,FALSE)</f>
        <v xml:space="preserve">cgmistral07@yahoo.es              ugesco@gmail.com
</v>
      </c>
      <c r="Q109" s="75" t="str">
        <f>VLOOKUP(A109,'BASE REGISTRO MAYO'!$A$1:$T$884,17,FALSE)</f>
        <v>Casilla 98</v>
      </c>
      <c r="R109" s="75" t="str">
        <f>VLOOKUP(A109,'BASE REGISTRO MAYO'!$A$1:$T$884,18,FALSE)</f>
        <v>93401: Institución de Asistencia Social</v>
      </c>
      <c r="S109" s="75" t="str">
        <f>VLOOKUP(A109,'BASE REGISTRO MAYO'!$A$1:$T$884,19,FALSE)</f>
        <v xml:space="preserve">Se acompaña certificado financiero correspondiente al año 2019 aprobado por el  Sub Departamento de Supervisión Financiera Nacional. </v>
      </c>
      <c r="T109" s="177">
        <f>VLOOKUP(A109,'BASE REGISTRO MAYO'!$A$1:$T$884,20,FALSE)</f>
        <v>37970</v>
      </c>
      <c r="U109" s="182">
        <v>2330</v>
      </c>
      <c r="V109" s="181">
        <v>10752690</v>
      </c>
      <c r="W109" s="181">
        <v>153602526</v>
      </c>
      <c r="X109" s="178">
        <v>44408</v>
      </c>
      <c r="Y109" s="87" t="s">
        <v>7151</v>
      </c>
      <c r="Z109" s="87" t="s">
        <v>7152</v>
      </c>
      <c r="AA109" s="182" t="s">
        <v>7225</v>
      </c>
    </row>
    <row r="110" spans="1:27" ht="15.75" customHeight="1" x14ac:dyDescent="0.2">
      <c r="A110" s="182">
        <v>2330</v>
      </c>
      <c r="B110" s="75" t="str">
        <f>VLOOKUP(A110,'BASE REGISTRO MAYO'!$A$1:$T$884,2,FALSE)</f>
        <v>Corporacion Gabriela Mistral.</v>
      </c>
      <c r="C110" s="75">
        <f>VLOOKUP(A110,'BASE REGISTRO MAYO'!$A$1:$T$884,3,FALSE)</f>
        <v>713523003</v>
      </c>
      <c r="D110" s="75" t="str">
        <f>VLOOKUP(A110,'BASE REGISTRO MAYO'!$A$1:$T$884,4,FALSE)</f>
        <v>Corporación de Derecho Privado.</v>
      </c>
      <c r="E110" s="75" t="str">
        <f>VLOOKUP(A110,'BASE REGISTRO MAYO'!$A$1:$T$884,5,FALSE)</f>
        <v xml:space="preserve">Otorgada por Decreto Supremo Nº 1027, de fecha 07 de noviembre de 1986, del Ministerio de Justicia, publicado en el Diario Oficial el día 22 de noviembre de 1986. </v>
      </c>
      <c r="F110" s="75" t="str">
        <f>VLOOKUP(A110,'BASE REGISTRO MAYO'!$A$1:$T$884,6,FALSE)</f>
        <v xml:space="preserve">Certificado de Vigencia Folio Nº 500334237413, de 28 de julio de 2020, otorgado por el Servicio de Registro Civil e Identificación.
</v>
      </c>
      <c r="G110" s="75" t="str">
        <f>VLOOKUP(A110,'BASE REGISTRO MAYO'!$A$1:$T$884,7,FALSE)</f>
        <v>El desarrollo de actividades de prevención y tratamiento, que sirvan para mejorar la atención a los menores en situación irregular en la Cuarta Región.</v>
      </c>
      <c r="H110" s="75" t="str">
        <f>VLOOKUP(A110,'BASE REGISTRO MAYO'!$A$1:$T$884,8,FALSE)</f>
        <v>Presidente: Francisco León Henríquez Adaros
Vicepresidente: Marcelo Hidalgo Molina
Secretario: Carlos Manuel Calvo Muñoz
Tesorero : Jorge Brusher Mac- Farlane 
Directores:
María Lucrecia Rivera Muñoz
René Corbeaux Cruz</v>
      </c>
      <c r="I110" s="75" t="str">
        <f>VLOOKUP(A110,'BASE REGISTRO MAYO'!$A$1:$T$884,9,FALSE)</f>
        <v>Durarán 03 años en sus cargos.</v>
      </c>
      <c r="J110" s="75" t="str">
        <f>VLOOKUP(A110,'BASE REGISTRO MAYO'!$A$1:$T$884,10,FALSE)</f>
        <v>De 20 de Mayo de 2020 al 20  de Mayo de 2023.</v>
      </c>
      <c r="K110" s="75" t="str">
        <f>VLOOKUP(A110,'BASE REGISTRO MAYO'!$A$1:$T$884,11,FALSE)</f>
        <v xml:space="preserve">Presidente: Francisco León Henríquez Adaros, 
Directora Ejecutiva: María Cristina Meléndez Jiménez,
</v>
      </c>
      <c r="L110" s="75" t="str">
        <f>VLOOKUP(A110,'BASE REGISTRO MAYO'!$A$1:$T$884,12,FALSE)</f>
        <v xml:space="preserve">La Pampilla S/N, Casilla 98, Coquimbo.
</v>
      </c>
      <c r="M110" s="75" t="str">
        <f>VLOOKUP(A110,'BASE REGISTRO MAYO'!$A$1:$T$884,13,FALSE)</f>
        <v>IV</v>
      </c>
      <c r="N110" s="75" t="str">
        <f>VLOOKUP(A110,'BASE REGISTRO MAYO'!$A$1:$T$884,14,FALSE)</f>
        <v>Coquimbo</v>
      </c>
      <c r="O110" s="75" t="str">
        <f>VLOOKUP(A110,'BASE REGISTRO MAYO'!$A$1:$T$884,15,FALSE)</f>
        <v>(51) 2321039</v>
      </c>
      <c r="P110" s="75" t="str">
        <f>VLOOKUP(A110,'BASE REGISTRO MAYO'!$A$1:$T$884,16,FALSE)</f>
        <v xml:space="preserve">cgmistral07@yahoo.es              ugesco@gmail.com
</v>
      </c>
      <c r="Q110" s="75" t="str">
        <f>VLOOKUP(A110,'BASE REGISTRO MAYO'!$A$1:$T$884,17,FALSE)</f>
        <v>Casilla 98</v>
      </c>
      <c r="R110" s="75" t="str">
        <f>VLOOKUP(A110,'BASE REGISTRO MAYO'!$A$1:$T$884,18,FALSE)</f>
        <v>93401: Institución de Asistencia Social</v>
      </c>
      <c r="S110" s="75" t="str">
        <f>VLOOKUP(A110,'BASE REGISTRO MAYO'!$A$1:$T$884,19,FALSE)</f>
        <v xml:space="preserve">Se acompaña certificado financiero correspondiente al año 2019 aprobado por el  Sub Departamento de Supervisión Financiera Nacional. </v>
      </c>
      <c r="T110" s="177">
        <f>VLOOKUP(A110,'BASE REGISTRO MAYO'!$A$1:$T$884,20,FALSE)</f>
        <v>37970</v>
      </c>
      <c r="U110" s="182">
        <v>2330</v>
      </c>
      <c r="V110" s="181">
        <v>46254747</v>
      </c>
      <c r="W110" s="181">
        <v>138046217</v>
      </c>
      <c r="X110" s="178">
        <v>44408</v>
      </c>
      <c r="Y110" s="87" t="s">
        <v>7151</v>
      </c>
      <c r="Z110" s="87" t="s">
        <v>7152</v>
      </c>
      <c r="AA110" s="182" t="s">
        <v>7176</v>
      </c>
    </row>
    <row r="111" spans="1:27" ht="15.75" customHeight="1" x14ac:dyDescent="0.2">
      <c r="A111" s="182">
        <v>2330</v>
      </c>
      <c r="B111" s="75" t="str">
        <f>VLOOKUP(A111,'BASE REGISTRO MAYO'!$A$1:$T$884,2,FALSE)</f>
        <v>Corporacion Gabriela Mistral.</v>
      </c>
      <c r="C111" s="75">
        <f>VLOOKUP(A111,'BASE REGISTRO MAYO'!$A$1:$T$884,3,FALSE)</f>
        <v>713523003</v>
      </c>
      <c r="D111" s="75" t="str">
        <f>VLOOKUP(A111,'BASE REGISTRO MAYO'!$A$1:$T$884,4,FALSE)</f>
        <v>Corporación de Derecho Privado.</v>
      </c>
      <c r="E111" s="75" t="str">
        <f>VLOOKUP(A111,'BASE REGISTRO MAYO'!$A$1:$T$884,5,FALSE)</f>
        <v xml:space="preserve">Otorgada por Decreto Supremo Nº 1027, de fecha 07 de noviembre de 1986, del Ministerio de Justicia, publicado en el Diario Oficial el día 22 de noviembre de 1986. </v>
      </c>
      <c r="F111" s="75" t="str">
        <f>VLOOKUP(A111,'BASE REGISTRO MAYO'!$A$1:$T$884,6,FALSE)</f>
        <v xml:space="preserve">Certificado de Vigencia Folio Nº 500334237413, de 28 de julio de 2020, otorgado por el Servicio de Registro Civil e Identificación.
</v>
      </c>
      <c r="G111" s="75" t="str">
        <f>VLOOKUP(A111,'BASE REGISTRO MAYO'!$A$1:$T$884,7,FALSE)</f>
        <v>El desarrollo de actividades de prevención y tratamiento, que sirvan para mejorar la atención a los menores en situación irregular en la Cuarta Región.</v>
      </c>
      <c r="H111" s="75" t="str">
        <f>VLOOKUP(A111,'BASE REGISTRO MAYO'!$A$1:$T$884,8,FALSE)</f>
        <v>Presidente: Francisco León Henríquez Adaros
Vicepresidente: Marcelo Hidalgo Molina
Secretario: Carlos Manuel Calvo Muñoz
Tesorero : Jorge Brusher Mac- Farlane 
Directores:
María Lucrecia Rivera Muñoz
René Corbeaux Cruz</v>
      </c>
      <c r="I111" s="75" t="str">
        <f>VLOOKUP(A111,'BASE REGISTRO MAYO'!$A$1:$T$884,9,FALSE)</f>
        <v>Durarán 03 años en sus cargos.</v>
      </c>
      <c r="J111" s="75" t="str">
        <f>VLOOKUP(A111,'BASE REGISTRO MAYO'!$A$1:$T$884,10,FALSE)</f>
        <v>De 20 de Mayo de 2020 al 20  de Mayo de 2023.</v>
      </c>
      <c r="K111" s="75" t="str">
        <f>VLOOKUP(A111,'BASE REGISTRO MAYO'!$A$1:$T$884,11,FALSE)</f>
        <v xml:space="preserve">Presidente: Francisco León Henríquez Adaros, 
Directora Ejecutiva: María Cristina Meléndez Jiménez,
</v>
      </c>
      <c r="L111" s="75" t="str">
        <f>VLOOKUP(A111,'BASE REGISTRO MAYO'!$A$1:$T$884,12,FALSE)</f>
        <v xml:space="preserve">La Pampilla S/N, Casilla 98, Coquimbo.
</v>
      </c>
      <c r="M111" s="75" t="str">
        <f>VLOOKUP(A111,'BASE REGISTRO MAYO'!$A$1:$T$884,13,FALSE)</f>
        <v>IV</v>
      </c>
      <c r="N111" s="75" t="str">
        <f>VLOOKUP(A111,'BASE REGISTRO MAYO'!$A$1:$T$884,14,FALSE)</f>
        <v>Coquimbo</v>
      </c>
      <c r="O111" s="75" t="str">
        <f>VLOOKUP(A111,'BASE REGISTRO MAYO'!$A$1:$T$884,15,FALSE)</f>
        <v>(51) 2321039</v>
      </c>
      <c r="P111" s="75" t="str">
        <f>VLOOKUP(A111,'BASE REGISTRO MAYO'!$A$1:$T$884,16,FALSE)</f>
        <v xml:space="preserve">cgmistral07@yahoo.es              ugesco@gmail.com
</v>
      </c>
      <c r="Q111" s="75" t="str">
        <f>VLOOKUP(A111,'BASE REGISTRO MAYO'!$A$1:$T$884,17,FALSE)</f>
        <v>Casilla 98</v>
      </c>
      <c r="R111" s="75" t="str">
        <f>VLOOKUP(A111,'BASE REGISTRO MAYO'!$A$1:$T$884,18,FALSE)</f>
        <v>93401: Institución de Asistencia Social</v>
      </c>
      <c r="S111" s="75" t="str">
        <f>VLOOKUP(A111,'BASE REGISTRO MAYO'!$A$1:$T$884,19,FALSE)</f>
        <v xml:space="preserve">Se acompaña certificado financiero correspondiente al año 2019 aprobado por el  Sub Departamento de Supervisión Financiera Nacional. </v>
      </c>
      <c r="T111" s="177">
        <f>VLOOKUP(A111,'BASE REGISTRO MAYO'!$A$1:$T$884,20,FALSE)</f>
        <v>37970</v>
      </c>
      <c r="U111" s="182">
        <v>2330</v>
      </c>
      <c r="V111" s="181">
        <v>7075312</v>
      </c>
      <c r="W111" s="181">
        <v>107898278</v>
      </c>
      <c r="X111" s="178">
        <v>44408</v>
      </c>
      <c r="Y111" s="87" t="s">
        <v>7151</v>
      </c>
      <c r="Z111" s="87" t="s">
        <v>7152</v>
      </c>
      <c r="AA111" s="182" t="s">
        <v>8192</v>
      </c>
    </row>
    <row r="112" spans="1:27" ht="15.75" customHeight="1" x14ac:dyDescent="0.2">
      <c r="A112" s="182">
        <v>2450</v>
      </c>
      <c r="B112" s="75" t="str">
        <f>VLOOKUP(A112,'BASE REGISTRO MAYO'!$A$1:$T$884,2,FALSE)</f>
        <v>Corporacion Metodista</v>
      </c>
      <c r="C112" s="75">
        <f>VLOOKUP(A112,'BASE REGISTRO MAYO'!$A$1:$T$884,3,FALSE)</f>
        <v>700028100</v>
      </c>
      <c r="D112" s="75" t="str">
        <f>VLOOKUP(A112,'BASE REGISTRO MAYO'!$A$1:$T$884,4,FALSE)</f>
        <v>Corporación de Derecho Privado</v>
      </c>
      <c r="E112" s="75" t="str">
        <f>VLOOKUP(A112,'BASE REGISTRO MAYO'!$A$1:$T$884,5,FALSE)</f>
        <v>Otorgada por Decreto Supremo N° 2929, de 15 de septiembre de 1996, por el Ministerio de Justicia.</v>
      </c>
      <c r="F112" s="75" t="str">
        <f>VLOOKUP(A112,'BASE REGISTRO MAYO'!$A$1:$T$884,6,FALSE)</f>
        <v>Certificado de Vigencia Folio N° 50035513600, de 09 de noviembre de 2020, del Servicio de Registro Civil e Identificación</v>
      </c>
      <c r="G112" s="75" t="str">
        <f>VLOOKUP(A112,'BASE REGISTRO MAYO'!$A$1:$T$884,7,FALSE)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2" s="75" t="str">
        <f>VLOOKUP(A112,'BASE REGISTRO MAYO'!$A$1:$T$884,8,FALSE)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2" s="75" t="str">
        <f>VLOOKUP(A112,'BASE REGISTRO MAYO'!$A$1:$T$884,9,FALSE)</f>
        <v>Un año en sus cargos.</v>
      </c>
      <c r="J112" s="75" t="str">
        <f>VLOOKUP(A112,'BASE REGISTRO MAYO'!$A$1:$T$884,10,FALSE)</f>
        <v>15 de mayo de 2019 a 15 de mayo de 2020. Se acompaña 
Ley N° 21239, que prorroga mandato de directorios por tiempos de pandemia</v>
      </c>
      <c r="K112" s="75" t="str">
        <f>VLOOKUP(A112,'BASE REGISTRO MAYO'!$A$1:$T$884,11,FALSE)</f>
        <v xml:space="preserve">Presidente: Obispo (H) Neftalí Aravena Bravo,
Poder: Superintendente Distrito Concepción: Olga Romero Sanzana, 
</v>
      </c>
      <c r="L112" s="75" t="str">
        <f>VLOOKUP(A112,'BASE REGISTRO MAYO'!$A$1:$T$884,12,FALSE)</f>
        <v xml:space="preserve">Sargento Aldea N° 1041, comuna de Santiago, Región Metropolitana
</v>
      </c>
      <c r="M112" s="75" t="str">
        <f>VLOOKUP(A112,'BASE REGISTRO MAYO'!$A$1:$T$884,13,FALSE)</f>
        <v>XIII</v>
      </c>
      <c r="N112" s="75" t="str">
        <f>VLOOKUP(A112,'BASE REGISTRO MAYO'!$A$1:$T$884,14,FALSE)</f>
        <v>Santiago</v>
      </c>
      <c r="O112" s="75" t="str">
        <f>VLOOKUP(A112,'BASE REGISTRO MAYO'!$A$1:$T$884,15,FALSE)</f>
        <v>225569454- 225517112</v>
      </c>
      <c r="P112" s="75" t="str">
        <f>VLOOKUP(A112,'BASE REGISTRO MAYO'!$A$1:$T$884,16,FALSE)</f>
        <v>cormetoficinalegal@gmail.com</v>
      </c>
      <c r="Q112" s="75">
        <f>VLOOKUP(A112,'BASE REGISTRO MAYO'!$A$1:$T$884,17,FALSE)</f>
        <v>0</v>
      </c>
      <c r="R112" s="75">
        <f>VLOOKUP(A112,'BASE REGISTRO MAYO'!$A$1:$T$884,18,FALSE)</f>
        <v>93401</v>
      </c>
      <c r="S112" s="75" t="str">
        <f>VLOOKUP(A112,'BASE REGISTRO MAYO'!$A$1:$T$884,19,FALSE)</f>
        <v xml:space="preserve">Se acompaña certificado financiero de la Institución, correspondiente a antecedentes del año 2019 aprobado por el Sub Depto Supervisión Financiera. </v>
      </c>
      <c r="T112" s="177">
        <f>VLOOKUP(A112,'BASE REGISTRO MAYO'!$A$1:$T$884,20,FALSE)</f>
        <v>37970</v>
      </c>
      <c r="U112" s="182">
        <v>2450</v>
      </c>
      <c r="V112" s="181">
        <v>11325025</v>
      </c>
      <c r="W112" s="181">
        <v>111042368</v>
      </c>
      <c r="X112" s="178">
        <v>44408</v>
      </c>
      <c r="Y112" s="87" t="s">
        <v>7151</v>
      </c>
      <c r="Z112" s="87" t="s">
        <v>7152</v>
      </c>
      <c r="AA112" s="182" t="s">
        <v>7183</v>
      </c>
    </row>
    <row r="113" spans="1:27" ht="15.75" customHeight="1" x14ac:dyDescent="0.2">
      <c r="A113" s="182">
        <v>2450</v>
      </c>
      <c r="B113" s="75" t="str">
        <f>VLOOKUP(A113,'BASE REGISTRO MAYO'!$A$1:$T$884,2,FALSE)</f>
        <v>Corporacion Metodista</v>
      </c>
      <c r="C113" s="75">
        <f>VLOOKUP(A113,'BASE REGISTRO MAYO'!$A$1:$T$884,3,FALSE)</f>
        <v>700028100</v>
      </c>
      <c r="D113" s="75" t="str">
        <f>VLOOKUP(A113,'BASE REGISTRO MAYO'!$A$1:$T$884,4,FALSE)</f>
        <v>Corporación de Derecho Privado</v>
      </c>
      <c r="E113" s="75" t="str">
        <f>VLOOKUP(A113,'BASE REGISTRO MAYO'!$A$1:$T$884,5,FALSE)</f>
        <v>Otorgada por Decreto Supremo N° 2929, de 15 de septiembre de 1996, por el Ministerio de Justicia.</v>
      </c>
      <c r="F113" s="75" t="str">
        <f>VLOOKUP(A113,'BASE REGISTRO MAYO'!$A$1:$T$884,6,FALSE)</f>
        <v>Certificado de Vigencia Folio N° 50035513600, de 09 de noviembre de 2020, del Servicio de Registro Civil e Identificación</v>
      </c>
      <c r="G113" s="75" t="str">
        <f>VLOOKUP(A113,'BASE REGISTRO MAYO'!$A$1:$T$884,7,FALSE)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3" s="75" t="str">
        <f>VLOOKUP(A113,'BASE REGISTRO MAYO'!$A$1:$T$884,8,FALSE)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3" s="75" t="str">
        <f>VLOOKUP(A113,'BASE REGISTRO MAYO'!$A$1:$T$884,9,FALSE)</f>
        <v>Un año en sus cargos.</v>
      </c>
      <c r="J113" s="75" t="str">
        <f>VLOOKUP(A113,'BASE REGISTRO MAYO'!$A$1:$T$884,10,FALSE)</f>
        <v>15 de mayo de 2019 a 15 de mayo de 2020. Se acompaña 
Ley N° 21239, que prorroga mandato de directorios por tiempos de pandemia</v>
      </c>
      <c r="K113" s="75" t="str">
        <f>VLOOKUP(A113,'BASE REGISTRO MAYO'!$A$1:$T$884,11,FALSE)</f>
        <v xml:space="preserve">Presidente: Obispo (H) Neftalí Aravena Bravo,
Poder: Superintendente Distrito Concepción: Olga Romero Sanzana, 
</v>
      </c>
      <c r="L113" s="75" t="str">
        <f>VLOOKUP(A113,'BASE REGISTRO MAYO'!$A$1:$T$884,12,FALSE)</f>
        <v xml:space="preserve">Sargento Aldea N° 1041, comuna de Santiago, Región Metropolitana
</v>
      </c>
      <c r="M113" s="75" t="str">
        <f>VLOOKUP(A113,'BASE REGISTRO MAYO'!$A$1:$T$884,13,FALSE)</f>
        <v>XIII</v>
      </c>
      <c r="N113" s="75" t="str">
        <f>VLOOKUP(A113,'BASE REGISTRO MAYO'!$A$1:$T$884,14,FALSE)</f>
        <v>Santiago</v>
      </c>
      <c r="O113" s="75" t="str">
        <f>VLOOKUP(A113,'BASE REGISTRO MAYO'!$A$1:$T$884,15,FALSE)</f>
        <v>225569454- 225517112</v>
      </c>
      <c r="P113" s="75" t="str">
        <f>VLOOKUP(A113,'BASE REGISTRO MAYO'!$A$1:$T$884,16,FALSE)</f>
        <v>cormetoficinalegal@gmail.com</v>
      </c>
      <c r="Q113" s="75">
        <f>VLOOKUP(A113,'BASE REGISTRO MAYO'!$A$1:$T$884,17,FALSE)</f>
        <v>0</v>
      </c>
      <c r="R113" s="75">
        <f>VLOOKUP(A113,'BASE REGISTRO MAYO'!$A$1:$T$884,18,FALSE)</f>
        <v>93401</v>
      </c>
      <c r="S113" s="75" t="str">
        <f>VLOOKUP(A113,'BASE REGISTRO MAYO'!$A$1:$T$884,19,FALSE)</f>
        <v xml:space="preserve">Se acompaña certificado financiero de la Institución, correspondiente a antecedentes del año 2019 aprobado por el Sub Depto Supervisión Financiera. </v>
      </c>
      <c r="T113" s="177">
        <f>VLOOKUP(A113,'BASE REGISTRO MAYO'!$A$1:$T$884,20,FALSE)</f>
        <v>37970</v>
      </c>
      <c r="U113" s="182">
        <v>2450</v>
      </c>
      <c r="V113" s="181">
        <v>17911657</v>
      </c>
      <c r="W113" s="181">
        <v>182409355</v>
      </c>
      <c r="X113" s="178">
        <v>44408</v>
      </c>
      <c r="Y113" s="87" t="s">
        <v>7151</v>
      </c>
      <c r="Z113" s="87" t="s">
        <v>7152</v>
      </c>
      <c r="AA113" s="182" t="s">
        <v>7226</v>
      </c>
    </row>
    <row r="114" spans="1:27" ht="15.75" customHeight="1" x14ac:dyDescent="0.2">
      <c r="A114" s="182">
        <v>2550</v>
      </c>
      <c r="B114" s="75" t="str">
        <f>VLOOKUP(A114,'BASE REGISTRO MAYO'!$A$1:$T$884,2,FALSE)</f>
        <v xml:space="preserve">Corporacion Municipal de Conchali  de Educacion, Salud y Atencion de Menores, CORESAM </v>
      </c>
      <c r="C114" s="75">
        <f>VLOOKUP(A114,'BASE REGISTRO MAYO'!$A$1:$T$884,3,FALSE)</f>
        <v>708781002</v>
      </c>
      <c r="D114" s="75" t="str">
        <f>VLOOKUP(A114,'BASE REGISTRO MAYO'!$A$1:$T$884,4,FALSE)</f>
        <v>Corporación de Derecho Privado.</v>
      </c>
      <c r="E114" s="75" t="str">
        <f>VLOOKUP(A114,'BASE REGISTRO MAYO'!$A$1:$T$884,5,FALSE)</f>
        <v xml:space="preserve">Decreto Supremo Nº 1226, de  7 de septiembre de 1981, del Ministerio de Justicia. </v>
      </c>
      <c r="F114" s="75" t="str">
        <f>VLOOKUP(A114,'BASE REGISTRO MAYO'!$A$1:$T$884,6,FALSE)</f>
        <v>Certificado de Vigencia, Folio Nº 500354573727, emitido con fecha 06 de noviembre de 2020, por el Servicio de Registro Civil e Identificación.</v>
      </c>
      <c r="G114" s="75" t="str">
        <f>VLOOKUP(A114,'BASE REGISTRO MAYO'!$A$1:$T$884,7,FALSE)</f>
        <v>Administrar y operar servicios en las áreas de educación, salud y atención de menores que haya tomado a su cargo la I. Municipalidad de Conchalí, adoptando las medidas necesarias para su dotación, ampliación y perfeccionamiento.</v>
      </c>
      <c r="H114" s="75" t="str">
        <f>VLOOKUP(A114,'BASE REGISTRO MAYO'!$A$1:$T$884,8,FALSE)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4" s="75" t="str">
        <f>VLOOKUP(A114,'BASE REGISTRO MAYO'!$A$1:$T$884,9,FALSE)</f>
        <v xml:space="preserve">Dos años en sus cargos.
</v>
      </c>
      <c r="J114" s="75" t="str">
        <f>VLOOKUP(A114,'BASE REGISTRO MAYO'!$A$1:$T$884,10,FALSE)</f>
        <v>14-03-2019 según consta en Certificado de persona jurídica sin fines de lucro, Folio Nº 50035457050, emitido con fecha 06 de noviembre de 2020</v>
      </c>
      <c r="K114" s="75" t="str">
        <f>VLOOKUP(A114,'BASE REGISTRO MAYO'!$A$1:$T$884,11,FALSE)</f>
        <v xml:space="preserve">Presidente: Rene de La Vega Fuentes, 
Secretaria General: Tania Alejandra Alvarado Sotomayor
</v>
      </c>
      <c r="L114" s="75" t="str">
        <f>VLOOKUP(A114,'BASE REGISTRO MAYO'!$A$1:$T$884,12,FALSE)</f>
        <v xml:space="preserve">Avda. Guanaco N° 2531, Recoleta, Región Metropolitana
</v>
      </c>
      <c r="M114" s="75" t="str">
        <f>VLOOKUP(A114,'BASE REGISTRO MAYO'!$A$1:$T$884,13,FALSE)</f>
        <v>XIII</v>
      </c>
      <c r="N114" s="75" t="str">
        <f>VLOOKUP(A114,'BASE REGISTRO MAYO'!$A$1:$T$884,14,FALSE)</f>
        <v>Recoleta</v>
      </c>
      <c r="O114" s="75" t="str">
        <f>VLOOKUP(A114,'BASE REGISTRO MAYO'!$A$1:$T$884,15,FALSE)</f>
        <v>Fono: 7307900-7307902,</v>
      </c>
      <c r="P114" s="75" t="str">
        <f>VLOOKUP(A114,'BASE REGISTRO MAYO'!$A$1:$T$884,16,FALSE)</f>
        <v xml:space="preserve"> coresam@gmail.com</v>
      </c>
      <c r="Q114" s="75">
        <f>VLOOKUP(A114,'BASE REGISTRO MAYO'!$A$1:$T$884,17,FALSE)</f>
        <v>0</v>
      </c>
      <c r="R114" s="75">
        <f>VLOOKUP(A114,'BASE REGISTRO MAYO'!$A$1:$T$884,18,FALSE)</f>
        <v>93101</v>
      </c>
      <c r="S114" s="75" t="str">
        <f>VLOOKUP(A114,'BASE REGISTRO MAYO'!$A$1:$T$884,19,FALSE)</f>
        <v>Se acompaña Certificado de Antecedentes Financieros de la Institución, correspondiente  al año 2019 remitidos ara aprobación del Subdepartamento de Supervisión Financiera</v>
      </c>
      <c r="T114" s="177">
        <f>VLOOKUP(A114,'BASE REGISTRO MAYO'!$A$1:$T$884,20,FALSE)</f>
        <v>37970</v>
      </c>
      <c r="U114" s="182">
        <v>2550</v>
      </c>
      <c r="V114" s="181">
        <v>0</v>
      </c>
      <c r="W114" s="181">
        <v>145071907</v>
      </c>
      <c r="X114" s="178">
        <v>44408</v>
      </c>
      <c r="Y114" s="87" t="s">
        <v>7151</v>
      </c>
      <c r="Z114" s="87" t="s">
        <v>7152</v>
      </c>
      <c r="AA114" s="182" t="s">
        <v>7227</v>
      </c>
    </row>
    <row r="115" spans="1:27" ht="15.75" customHeight="1" x14ac:dyDescent="0.2">
      <c r="A115" s="182">
        <v>2550</v>
      </c>
      <c r="B115" s="75" t="str">
        <f>VLOOKUP(A115,'BASE REGISTRO MAYO'!$A$1:$T$884,2,FALSE)</f>
        <v xml:space="preserve">Corporacion Municipal de Conchali  de Educacion, Salud y Atencion de Menores, CORESAM </v>
      </c>
      <c r="C115" s="75">
        <f>VLOOKUP(A115,'BASE REGISTRO MAYO'!$A$1:$T$884,3,FALSE)</f>
        <v>708781002</v>
      </c>
      <c r="D115" s="75" t="str">
        <f>VLOOKUP(A115,'BASE REGISTRO MAYO'!$A$1:$T$884,4,FALSE)</f>
        <v>Corporación de Derecho Privado.</v>
      </c>
      <c r="E115" s="75" t="str">
        <f>VLOOKUP(A115,'BASE REGISTRO MAYO'!$A$1:$T$884,5,FALSE)</f>
        <v xml:space="preserve">Decreto Supremo Nº 1226, de  7 de septiembre de 1981, del Ministerio de Justicia. </v>
      </c>
      <c r="F115" s="75" t="str">
        <f>VLOOKUP(A115,'BASE REGISTRO MAYO'!$A$1:$T$884,6,FALSE)</f>
        <v>Certificado de Vigencia, Folio Nº 500354573727, emitido con fecha 06 de noviembre de 2020, por el Servicio de Registro Civil e Identificación.</v>
      </c>
      <c r="G115" s="75" t="str">
        <f>VLOOKUP(A115,'BASE REGISTRO MAYO'!$A$1:$T$884,7,FALSE)</f>
        <v>Administrar y operar servicios en las áreas de educación, salud y atención de menores que haya tomado a su cargo la I. Municipalidad de Conchalí, adoptando las medidas necesarias para su dotación, ampliación y perfeccionamiento.</v>
      </c>
      <c r="H115" s="75" t="str">
        <f>VLOOKUP(A115,'BASE REGISTRO MAYO'!$A$1:$T$884,8,FALSE)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5" s="75" t="str">
        <f>VLOOKUP(A115,'BASE REGISTRO MAYO'!$A$1:$T$884,9,FALSE)</f>
        <v xml:space="preserve">Dos años en sus cargos.
</v>
      </c>
      <c r="J115" s="75" t="str">
        <f>VLOOKUP(A115,'BASE REGISTRO MAYO'!$A$1:$T$884,10,FALSE)</f>
        <v>14-03-2019 según consta en Certificado de persona jurídica sin fines de lucro, Folio Nº 50035457050, emitido con fecha 06 de noviembre de 2020</v>
      </c>
      <c r="K115" s="75" t="str">
        <f>VLOOKUP(A115,'BASE REGISTRO MAYO'!$A$1:$T$884,11,FALSE)</f>
        <v xml:space="preserve">Presidente: Rene de La Vega Fuentes, 
Secretaria General: Tania Alejandra Alvarado Sotomayor
</v>
      </c>
      <c r="L115" s="75" t="str">
        <f>VLOOKUP(A115,'BASE REGISTRO MAYO'!$A$1:$T$884,12,FALSE)</f>
        <v xml:space="preserve">Avda. Guanaco N° 2531, Recoleta, Región Metropolitana
</v>
      </c>
      <c r="M115" s="75" t="str">
        <f>VLOOKUP(A115,'BASE REGISTRO MAYO'!$A$1:$T$884,13,FALSE)</f>
        <v>XIII</v>
      </c>
      <c r="N115" s="75" t="str">
        <f>VLOOKUP(A115,'BASE REGISTRO MAYO'!$A$1:$T$884,14,FALSE)</f>
        <v>Recoleta</v>
      </c>
      <c r="O115" s="75" t="str">
        <f>VLOOKUP(A115,'BASE REGISTRO MAYO'!$A$1:$T$884,15,FALSE)</f>
        <v>Fono: 7307900-7307902,</v>
      </c>
      <c r="P115" s="75" t="str">
        <f>VLOOKUP(A115,'BASE REGISTRO MAYO'!$A$1:$T$884,16,FALSE)</f>
        <v xml:space="preserve"> coresam@gmail.com</v>
      </c>
      <c r="Q115" s="75">
        <f>VLOOKUP(A115,'BASE REGISTRO MAYO'!$A$1:$T$884,17,FALSE)</f>
        <v>0</v>
      </c>
      <c r="R115" s="75">
        <f>VLOOKUP(A115,'BASE REGISTRO MAYO'!$A$1:$T$884,18,FALSE)</f>
        <v>93101</v>
      </c>
      <c r="S115" s="75" t="str">
        <f>VLOOKUP(A115,'BASE REGISTRO MAYO'!$A$1:$T$884,19,FALSE)</f>
        <v>Se acompaña Certificado de Antecedentes Financieros de la Institución, correspondiente  al año 2019 remitidos ara aprobación del Subdepartamento de Supervisión Financiera</v>
      </c>
      <c r="T115" s="177">
        <f>VLOOKUP(A115,'BASE REGISTRO MAYO'!$A$1:$T$884,20,FALSE)</f>
        <v>37970</v>
      </c>
      <c r="U115" s="182">
        <v>2550</v>
      </c>
      <c r="V115" s="181">
        <v>0</v>
      </c>
      <c r="W115" s="181">
        <v>44833143</v>
      </c>
      <c r="X115" s="178">
        <v>44408</v>
      </c>
      <c r="Y115" s="87" t="s">
        <v>7151</v>
      </c>
      <c r="Z115" s="87" t="s">
        <v>7152</v>
      </c>
      <c r="AA115" s="182" t="s">
        <v>231</v>
      </c>
    </row>
    <row r="116" spans="1:27" ht="15.75" customHeight="1" x14ac:dyDescent="0.2">
      <c r="A116" s="182">
        <v>3200</v>
      </c>
      <c r="B116" s="75" t="str">
        <f>VLOOKUP(A116,'BASE REGISTRO MAYO'!$A$1:$T$884,2,FALSE)</f>
        <v>Corporacion para la Orientacion, Proteccion y Rehabilitacion del Menor PROMESI</v>
      </c>
      <c r="C116" s="75">
        <f>VLOOKUP(A116,'BASE REGISTRO MAYO'!$A$1:$T$884,3,FALSE)</f>
        <v>709963007</v>
      </c>
      <c r="D116" s="75" t="str">
        <f>VLOOKUP(A116,'BASE REGISTRO MAYO'!$A$1:$T$884,4,FALSE)</f>
        <v>70.996.300-7</v>
      </c>
      <c r="E116" s="75" t="str">
        <f>VLOOKUP(A116,'BASE REGISTRO MAYO'!$A$1:$T$884,5,FALSE)</f>
        <v>Corporación de Derecho Privado.Decreto Supremo N° 10, de 5 de enero de 1982, del Ministerio de Justicia.</v>
      </c>
      <c r="F116" s="75" t="str">
        <f>VLOOKUP(A116,'BASE REGISTRO MAYO'!$A$1:$T$884,6,FALSE)</f>
        <v>Certificado de Vigencia de Persona Jurídica sin Fines de Lucro, folio N° 500355812467, de fecha 12 de noviembre de 2020, emitido por el Servicio de Registro Civil e Identificación.</v>
      </c>
      <c r="G116" s="75" t="str">
        <f>VLOOKUP(A116,'BASE REGISTRO MAYO'!$A$1:$T$884,7,FALSE)</f>
        <v>Asistencia, protección, orientación, capacitación y rehabilitación de menores en situación irregular y/o con desajustes conductuales.</v>
      </c>
      <c r="H116" s="75" t="str">
        <f>VLOOKUP(A116,'BASE REGISTRO MAYO'!$A$1:$T$884,8,FALSE)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6" s="75" t="str">
        <f>VLOOKUP(A116,'BASE REGISTRO MAYO'!$A$1:$T$884,9,FALSE)</f>
        <v xml:space="preserve">Anual. Reelección indefinida.
</v>
      </c>
      <c r="J116" s="75" t="str">
        <f>VLOOKUP(A116,'BASE REGISTRO MAYO'!$A$1:$T$884,10,FALSE)</f>
        <v>Directorio elegido con fecha 30 de abril de 2020, que durará por todo el presente año.</v>
      </c>
      <c r="K116" s="75" t="str">
        <f>VLOOKUP(A116,'BASE REGISTRO MAYO'!$A$1:$T$884,11,FALSE)</f>
        <v xml:space="preserve">Presidenta: Josefina Andrea Riveaux García Huidobro, 
Directora Ejecutiva: Bernardita García – Huidobro Catalan, 
Sub Directora Ejecutiva: Karina Rojas Arancibia
</v>
      </c>
      <c r="L116" s="75" t="str">
        <f>VLOOKUP(A116,'BASE REGISTRO MAYO'!$A$1:$T$884,12,FALSE)</f>
        <v xml:space="preserve">Los Cerezos N° 91, comuna de Ñuñoa, Región Metropolitana.
</v>
      </c>
      <c r="M116" s="75" t="str">
        <f>VLOOKUP(A116,'BASE REGISTRO MAYO'!$A$1:$T$884,13,FALSE)</f>
        <v>XIII</v>
      </c>
      <c r="N116" s="75" t="str">
        <f>VLOOKUP(A116,'BASE REGISTRO MAYO'!$A$1:$T$884,14,FALSE)</f>
        <v xml:space="preserve"> Ñuñoa</v>
      </c>
      <c r="O116" s="75">
        <f>VLOOKUP(A116,'BASE REGISTRO MAYO'!$A$1:$T$884,15,FALSE)</f>
        <v>0</v>
      </c>
      <c r="P116" s="75" t="str">
        <f>VLOOKUP(A116,'BASE REGISTRO MAYO'!$A$1:$T$884,16,FALSE)</f>
        <v xml:space="preserve">promesidireccion@gmail.com
dierccion@promesi.cl
</v>
      </c>
      <c r="Q116" s="75">
        <f>VLOOKUP(A116,'BASE REGISTRO MAYO'!$A$1:$T$884,17,FALSE)</f>
        <v>0</v>
      </c>
      <c r="R116" s="75" t="str">
        <f>VLOOKUP(A116,'BASE REGISTRO MAYO'!$A$1:$T$884,18,FALSE)</f>
        <v>93401: Instituciones de Asistencia Social</v>
      </c>
      <c r="S116" s="75" t="str">
        <f>VLOOKUP(A116,'BASE REGISTRO MAYO'!$A$1:$T$884,19,FALSE)</f>
        <v>Se acompaña Certificado financiero correspondiente al año 2019,  aprobados por el Sub Departamento de Supervisión Financiera Nacional</v>
      </c>
      <c r="T116" s="177">
        <f>VLOOKUP(A116,'BASE REGISTRO MAYO'!$A$1:$T$884,20,FALSE)</f>
        <v>37970</v>
      </c>
      <c r="U116" s="182">
        <v>3200</v>
      </c>
      <c r="V116" s="181">
        <v>11418914</v>
      </c>
      <c r="W116" s="181">
        <v>79400545</v>
      </c>
      <c r="X116" s="178">
        <v>44408</v>
      </c>
      <c r="Y116" s="87" t="s">
        <v>7151</v>
      </c>
      <c r="Z116" s="87" t="s">
        <v>7152</v>
      </c>
      <c r="AA116" s="182" t="s">
        <v>7228</v>
      </c>
    </row>
    <row r="117" spans="1:27" ht="15.75" customHeight="1" x14ac:dyDescent="0.2">
      <c r="A117" s="182">
        <v>3200</v>
      </c>
      <c r="B117" s="75" t="str">
        <f>VLOOKUP(A117,'BASE REGISTRO MAYO'!$A$1:$T$884,2,FALSE)</f>
        <v>Corporacion para la Orientacion, Proteccion y Rehabilitacion del Menor PROMESI</v>
      </c>
      <c r="C117" s="75">
        <f>VLOOKUP(A117,'BASE REGISTRO MAYO'!$A$1:$T$884,3,FALSE)</f>
        <v>709963007</v>
      </c>
      <c r="D117" s="75" t="str">
        <f>VLOOKUP(A117,'BASE REGISTRO MAYO'!$A$1:$T$884,4,FALSE)</f>
        <v>70.996.300-7</v>
      </c>
      <c r="E117" s="75" t="str">
        <f>VLOOKUP(A117,'BASE REGISTRO MAYO'!$A$1:$T$884,5,FALSE)</f>
        <v>Corporación de Derecho Privado.Decreto Supremo N° 10, de 5 de enero de 1982, del Ministerio de Justicia.</v>
      </c>
      <c r="F117" s="75" t="str">
        <f>VLOOKUP(A117,'BASE REGISTRO MAYO'!$A$1:$T$884,6,FALSE)</f>
        <v>Certificado de Vigencia de Persona Jurídica sin Fines de Lucro, folio N° 500355812467, de fecha 12 de noviembre de 2020, emitido por el Servicio de Registro Civil e Identificación.</v>
      </c>
      <c r="G117" s="75" t="str">
        <f>VLOOKUP(A117,'BASE REGISTRO MAYO'!$A$1:$T$884,7,FALSE)</f>
        <v>Asistencia, protección, orientación, capacitación y rehabilitación de menores en situación irregular y/o con desajustes conductuales.</v>
      </c>
      <c r="H117" s="75" t="str">
        <f>VLOOKUP(A117,'BASE REGISTRO MAYO'!$A$1:$T$884,8,FALSE)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7" s="75" t="str">
        <f>VLOOKUP(A117,'BASE REGISTRO MAYO'!$A$1:$T$884,9,FALSE)</f>
        <v xml:space="preserve">Anual. Reelección indefinida.
</v>
      </c>
      <c r="J117" s="75" t="str">
        <f>VLOOKUP(A117,'BASE REGISTRO MAYO'!$A$1:$T$884,10,FALSE)</f>
        <v>Directorio elegido con fecha 30 de abril de 2020, que durará por todo el presente año.</v>
      </c>
      <c r="K117" s="75" t="str">
        <f>VLOOKUP(A117,'BASE REGISTRO MAYO'!$A$1:$T$884,11,FALSE)</f>
        <v xml:space="preserve">Presidenta: Josefina Andrea Riveaux García Huidobro, 
Directora Ejecutiva: Bernardita García – Huidobro Catalan, 
Sub Directora Ejecutiva: Karina Rojas Arancibia
</v>
      </c>
      <c r="L117" s="75" t="str">
        <f>VLOOKUP(A117,'BASE REGISTRO MAYO'!$A$1:$T$884,12,FALSE)</f>
        <v xml:space="preserve">Los Cerezos N° 91, comuna de Ñuñoa, Región Metropolitana.
</v>
      </c>
      <c r="M117" s="75" t="str">
        <f>VLOOKUP(A117,'BASE REGISTRO MAYO'!$A$1:$T$884,13,FALSE)</f>
        <v>XIII</v>
      </c>
      <c r="N117" s="75" t="str">
        <f>VLOOKUP(A117,'BASE REGISTRO MAYO'!$A$1:$T$884,14,FALSE)</f>
        <v xml:space="preserve"> Ñuñoa</v>
      </c>
      <c r="O117" s="75">
        <f>VLOOKUP(A117,'BASE REGISTRO MAYO'!$A$1:$T$884,15,FALSE)</f>
        <v>0</v>
      </c>
      <c r="P117" s="75" t="str">
        <f>VLOOKUP(A117,'BASE REGISTRO MAYO'!$A$1:$T$884,16,FALSE)</f>
        <v xml:space="preserve">promesidireccion@gmail.com
dierccion@promesi.cl
</v>
      </c>
      <c r="Q117" s="75">
        <f>VLOOKUP(A117,'BASE REGISTRO MAYO'!$A$1:$T$884,17,FALSE)</f>
        <v>0</v>
      </c>
      <c r="R117" s="75" t="str">
        <f>VLOOKUP(A117,'BASE REGISTRO MAYO'!$A$1:$T$884,18,FALSE)</f>
        <v>93401: Instituciones de Asistencia Social</v>
      </c>
      <c r="S117" s="75" t="str">
        <f>VLOOKUP(A117,'BASE REGISTRO MAYO'!$A$1:$T$884,19,FALSE)</f>
        <v>Se acompaña Certificado financiero correspondiente al año 2019,  aprobados por el Sub Departamento de Supervisión Financiera Nacional</v>
      </c>
      <c r="T117" s="177">
        <f>VLOOKUP(A117,'BASE REGISTRO MAYO'!$A$1:$T$884,20,FALSE)</f>
        <v>37970</v>
      </c>
      <c r="U117" s="182">
        <v>3200</v>
      </c>
      <c r="V117" s="181">
        <v>10928781</v>
      </c>
      <c r="W117" s="181">
        <v>75525692</v>
      </c>
      <c r="X117" s="178">
        <v>44408</v>
      </c>
      <c r="Y117" s="87" t="s">
        <v>7151</v>
      </c>
      <c r="Z117" s="87" t="s">
        <v>7152</v>
      </c>
      <c r="AA117" s="182" t="s">
        <v>8193</v>
      </c>
    </row>
    <row r="118" spans="1:27" ht="15.75" customHeight="1" x14ac:dyDescent="0.2">
      <c r="A118" s="182">
        <v>3200</v>
      </c>
      <c r="B118" s="75" t="str">
        <f>VLOOKUP(A118,'BASE REGISTRO MAYO'!$A$1:$T$884,2,FALSE)</f>
        <v>Corporacion para la Orientacion, Proteccion y Rehabilitacion del Menor PROMESI</v>
      </c>
      <c r="C118" s="75">
        <f>VLOOKUP(A118,'BASE REGISTRO MAYO'!$A$1:$T$884,3,FALSE)</f>
        <v>709963007</v>
      </c>
      <c r="D118" s="75" t="str">
        <f>VLOOKUP(A118,'BASE REGISTRO MAYO'!$A$1:$T$884,4,FALSE)</f>
        <v>70.996.300-7</v>
      </c>
      <c r="E118" s="75" t="str">
        <f>VLOOKUP(A118,'BASE REGISTRO MAYO'!$A$1:$T$884,5,FALSE)</f>
        <v>Corporación de Derecho Privado.Decreto Supremo N° 10, de 5 de enero de 1982, del Ministerio de Justicia.</v>
      </c>
      <c r="F118" s="75" t="str">
        <f>VLOOKUP(A118,'BASE REGISTRO MAYO'!$A$1:$T$884,6,FALSE)</f>
        <v>Certificado de Vigencia de Persona Jurídica sin Fines de Lucro, folio N° 500355812467, de fecha 12 de noviembre de 2020, emitido por el Servicio de Registro Civil e Identificación.</v>
      </c>
      <c r="G118" s="75" t="str">
        <f>VLOOKUP(A118,'BASE REGISTRO MAYO'!$A$1:$T$884,7,FALSE)</f>
        <v>Asistencia, protección, orientación, capacitación y rehabilitación de menores en situación irregular y/o con desajustes conductuales.</v>
      </c>
      <c r="H118" s="75" t="str">
        <f>VLOOKUP(A118,'BASE REGISTRO MAYO'!$A$1:$T$884,8,FALSE)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8" s="75" t="str">
        <f>VLOOKUP(A118,'BASE REGISTRO MAYO'!$A$1:$T$884,9,FALSE)</f>
        <v xml:space="preserve">Anual. Reelección indefinida.
</v>
      </c>
      <c r="J118" s="75" t="str">
        <f>VLOOKUP(A118,'BASE REGISTRO MAYO'!$A$1:$T$884,10,FALSE)</f>
        <v>Directorio elegido con fecha 30 de abril de 2020, que durará por todo el presente año.</v>
      </c>
      <c r="K118" s="75" t="str">
        <f>VLOOKUP(A118,'BASE REGISTRO MAYO'!$A$1:$T$884,11,FALSE)</f>
        <v xml:space="preserve">Presidenta: Josefina Andrea Riveaux García Huidobro, 
Directora Ejecutiva: Bernardita García – Huidobro Catalan, 
Sub Directora Ejecutiva: Karina Rojas Arancibia
</v>
      </c>
      <c r="L118" s="75" t="str">
        <f>VLOOKUP(A118,'BASE REGISTRO MAYO'!$A$1:$T$884,12,FALSE)</f>
        <v xml:space="preserve">Los Cerezos N° 91, comuna de Ñuñoa, Región Metropolitana.
</v>
      </c>
      <c r="M118" s="75" t="str">
        <f>VLOOKUP(A118,'BASE REGISTRO MAYO'!$A$1:$T$884,13,FALSE)</f>
        <v>XIII</v>
      </c>
      <c r="N118" s="75" t="str">
        <f>VLOOKUP(A118,'BASE REGISTRO MAYO'!$A$1:$T$884,14,FALSE)</f>
        <v xml:space="preserve"> Ñuñoa</v>
      </c>
      <c r="O118" s="75">
        <f>VLOOKUP(A118,'BASE REGISTRO MAYO'!$A$1:$T$884,15,FALSE)</f>
        <v>0</v>
      </c>
      <c r="P118" s="75" t="str">
        <f>VLOOKUP(A118,'BASE REGISTRO MAYO'!$A$1:$T$884,16,FALSE)</f>
        <v xml:space="preserve">promesidireccion@gmail.com
dierccion@promesi.cl
</v>
      </c>
      <c r="Q118" s="75">
        <f>VLOOKUP(A118,'BASE REGISTRO MAYO'!$A$1:$T$884,17,FALSE)</f>
        <v>0</v>
      </c>
      <c r="R118" s="75" t="str">
        <f>VLOOKUP(A118,'BASE REGISTRO MAYO'!$A$1:$T$884,18,FALSE)</f>
        <v>93401: Instituciones de Asistencia Social</v>
      </c>
      <c r="S118" s="75" t="str">
        <f>VLOOKUP(A118,'BASE REGISTRO MAYO'!$A$1:$T$884,19,FALSE)</f>
        <v>Se acompaña Certificado financiero correspondiente al año 2019,  aprobados por el Sub Departamento de Supervisión Financiera Nacional</v>
      </c>
      <c r="T118" s="177">
        <f>VLOOKUP(A118,'BASE REGISTRO MAYO'!$A$1:$T$884,20,FALSE)</f>
        <v>37970</v>
      </c>
      <c r="U118" s="182">
        <v>3200</v>
      </c>
      <c r="V118" s="181">
        <v>8026082</v>
      </c>
      <c r="W118" s="181">
        <v>62925130</v>
      </c>
      <c r="X118" s="178">
        <v>44408</v>
      </c>
      <c r="Y118" s="87" t="s">
        <v>7151</v>
      </c>
      <c r="Z118" s="87" t="s">
        <v>7152</v>
      </c>
      <c r="AA118" s="182" t="s">
        <v>8194</v>
      </c>
    </row>
    <row r="119" spans="1:27" ht="15.75" customHeight="1" x14ac:dyDescent="0.2">
      <c r="A119" s="182">
        <v>3200</v>
      </c>
      <c r="B119" s="75" t="str">
        <f>VLOOKUP(A119,'BASE REGISTRO MAYO'!$A$1:$T$884,2,FALSE)</f>
        <v>Corporacion para la Orientacion, Proteccion y Rehabilitacion del Menor PROMESI</v>
      </c>
      <c r="C119" s="75">
        <f>VLOOKUP(A119,'BASE REGISTRO MAYO'!$A$1:$T$884,3,FALSE)</f>
        <v>709963007</v>
      </c>
      <c r="D119" s="75" t="str">
        <f>VLOOKUP(A119,'BASE REGISTRO MAYO'!$A$1:$T$884,4,FALSE)</f>
        <v>70.996.300-7</v>
      </c>
      <c r="E119" s="75" t="str">
        <f>VLOOKUP(A119,'BASE REGISTRO MAYO'!$A$1:$T$884,5,FALSE)</f>
        <v>Corporación de Derecho Privado.Decreto Supremo N° 10, de 5 de enero de 1982, del Ministerio de Justicia.</v>
      </c>
      <c r="F119" s="75" t="str">
        <f>VLOOKUP(A119,'BASE REGISTRO MAYO'!$A$1:$T$884,6,FALSE)</f>
        <v>Certificado de Vigencia de Persona Jurídica sin Fines de Lucro, folio N° 500355812467, de fecha 12 de noviembre de 2020, emitido por el Servicio de Registro Civil e Identificación.</v>
      </c>
      <c r="G119" s="75" t="str">
        <f>VLOOKUP(A119,'BASE REGISTRO MAYO'!$A$1:$T$884,7,FALSE)</f>
        <v>Asistencia, protección, orientación, capacitación y rehabilitación de menores en situación irregular y/o con desajustes conductuales.</v>
      </c>
      <c r="H119" s="75" t="str">
        <f>VLOOKUP(A119,'BASE REGISTRO MAYO'!$A$1:$T$884,8,FALSE)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9" s="75" t="str">
        <f>VLOOKUP(A119,'BASE REGISTRO MAYO'!$A$1:$T$884,9,FALSE)</f>
        <v xml:space="preserve">Anual. Reelección indefinida.
</v>
      </c>
      <c r="J119" s="75" t="str">
        <f>VLOOKUP(A119,'BASE REGISTRO MAYO'!$A$1:$T$884,10,FALSE)</f>
        <v>Directorio elegido con fecha 30 de abril de 2020, que durará por todo el presente año.</v>
      </c>
      <c r="K119" s="75" t="str">
        <f>VLOOKUP(A119,'BASE REGISTRO MAYO'!$A$1:$T$884,11,FALSE)</f>
        <v xml:space="preserve">Presidenta: Josefina Andrea Riveaux García Huidobro, 
Directora Ejecutiva: Bernardita García – Huidobro Catalan, 
Sub Directora Ejecutiva: Karina Rojas Arancibia
</v>
      </c>
      <c r="L119" s="75" t="str">
        <f>VLOOKUP(A119,'BASE REGISTRO MAYO'!$A$1:$T$884,12,FALSE)</f>
        <v xml:space="preserve">Los Cerezos N° 91, comuna de Ñuñoa, Región Metropolitana.
</v>
      </c>
      <c r="M119" s="75" t="str">
        <f>VLOOKUP(A119,'BASE REGISTRO MAYO'!$A$1:$T$884,13,FALSE)</f>
        <v>XIII</v>
      </c>
      <c r="N119" s="75" t="str">
        <f>VLOOKUP(A119,'BASE REGISTRO MAYO'!$A$1:$T$884,14,FALSE)</f>
        <v xml:space="preserve"> Ñuñoa</v>
      </c>
      <c r="O119" s="75">
        <f>VLOOKUP(A119,'BASE REGISTRO MAYO'!$A$1:$T$884,15,FALSE)</f>
        <v>0</v>
      </c>
      <c r="P119" s="75" t="str">
        <f>VLOOKUP(A119,'BASE REGISTRO MAYO'!$A$1:$T$884,16,FALSE)</f>
        <v xml:space="preserve">promesidireccion@gmail.com
dierccion@promesi.cl
</v>
      </c>
      <c r="Q119" s="75">
        <f>VLOOKUP(A119,'BASE REGISTRO MAYO'!$A$1:$T$884,17,FALSE)</f>
        <v>0</v>
      </c>
      <c r="R119" s="75" t="str">
        <f>VLOOKUP(A119,'BASE REGISTRO MAYO'!$A$1:$T$884,18,FALSE)</f>
        <v>93401: Instituciones de Asistencia Social</v>
      </c>
      <c r="S119" s="75" t="str">
        <f>VLOOKUP(A119,'BASE REGISTRO MAYO'!$A$1:$T$884,19,FALSE)</f>
        <v>Se acompaña Certificado financiero correspondiente al año 2019,  aprobados por el Sub Departamento de Supervisión Financiera Nacional</v>
      </c>
      <c r="T119" s="177">
        <f>VLOOKUP(A119,'BASE REGISTRO MAYO'!$A$1:$T$884,20,FALSE)</f>
        <v>37970</v>
      </c>
      <c r="U119" s="182">
        <v>3200</v>
      </c>
      <c r="V119" s="181">
        <v>25322458</v>
      </c>
      <c r="W119" s="181">
        <v>182962955</v>
      </c>
      <c r="X119" s="178">
        <v>44408</v>
      </c>
      <c r="Y119" s="87" t="s">
        <v>7151</v>
      </c>
      <c r="Z119" s="87" t="s">
        <v>7152</v>
      </c>
      <c r="AA119" s="182" t="s">
        <v>7196</v>
      </c>
    </row>
    <row r="120" spans="1:27" ht="15.75" customHeight="1" x14ac:dyDescent="0.2">
      <c r="A120" s="182">
        <v>3450</v>
      </c>
      <c r="B120" s="75" t="str">
        <f>VLOOKUP(A120,'BASE REGISTRO MAYO'!$A$1:$T$884,2,FALSE)</f>
        <v>Cruz Roja Chilena</v>
      </c>
      <c r="C120" s="75">
        <f>VLOOKUP(A120,'BASE REGISTRO MAYO'!$A$1:$T$884,3,FALSE)</f>
        <v>705121001</v>
      </c>
      <c r="D120" s="75" t="str">
        <f>VLOOKUP(A120,'BASE REGISTRO MAYO'!$A$1:$T$884,4,FALSE)</f>
        <v>Persona jurídica regida por la Ley N° 3.924.</v>
      </c>
      <c r="E120" s="75" t="str">
        <f>VLOOKUP(A120,'BASE REGISTRO MAYO'!$A$1:$T$884,5,FALSE)</f>
        <v>Otorgada por la Ley N° 3.924.</v>
      </c>
      <c r="F120" s="75" t="str">
        <f>VLOOKUP(A120,'BASE REGISTRO MAYO'!$A$1:$T$884,6,FALSE)</f>
        <v>Indefinida.</v>
      </c>
      <c r="G120" s="75" t="str">
        <f>VLOOKUP(A120,'BASE REGISTRO MAYO'!$A$1:$T$884,7,FALSE)</f>
        <v xml:space="preserve">Mejoramiento de la salud pública, educación higiénica, asistencia y bienestar social y sanitario, y al alivio del sufrimiento humano.
</v>
      </c>
      <c r="H120" s="75" t="str">
        <f>VLOOKUP(A120,'BASE REGISTRO MAYO'!$A$1:$T$884,8,FALSE)</f>
        <v xml:space="preserve">Presidenta Nacional: 
María Teresa Cienfuegos Ugarte, 
Primera Vicepresidenta: 
Rosario Sau Vásquez, 
Segunda Vicepresidenta: 
Ana María Orellana Sepúlveda, 
Secretario: 
Felipe González Godoy
Tesorera Nacional: 
Aurora Sánchez Urrutia, </v>
      </c>
      <c r="I120" s="75" t="str">
        <f>VLOOKUP(A120,'BASE REGISTRO MAYO'!$A$1:$T$884,9,FALSE)</f>
        <v xml:space="preserve"> 4 años.</v>
      </c>
      <c r="J120" s="75" t="str">
        <f>VLOOKUP(A120,'BASE REGISTRO MAYO'!$A$1:$T$884,10,FALSE)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0" s="75" t="str">
        <f>VLOOKUP(A120,'BASE REGISTRO MAYO'!$A$1:$T$884,11,FALSE)</f>
        <v xml:space="preserve">María Teresa Cienfuegos Ugarte,
</v>
      </c>
      <c r="L120" s="75" t="str">
        <f>VLOOKUP(A120,'BASE REGISTRO MAYO'!$A$1:$T$884,12,FALSE)</f>
        <v xml:space="preserve">Avda. Santa María 0150, comuna de Providencia, Región Metropolitana.
</v>
      </c>
      <c r="M120" s="75" t="str">
        <f>VLOOKUP(A120,'BASE REGISTRO MAYO'!$A$1:$T$884,13,FALSE)</f>
        <v>XIII</v>
      </c>
      <c r="N120" s="75" t="str">
        <f>VLOOKUP(A120,'BASE REGISTRO MAYO'!$A$1:$T$884,14,FALSE)</f>
        <v>Providencia</v>
      </c>
      <c r="O120" s="75" t="str">
        <f>VLOOKUP(A120,'BASE REGISTRO MAYO'!$A$1:$T$884,15,FALSE)</f>
        <v>562 27834100</v>
      </c>
      <c r="P120" s="75" t="str">
        <f>VLOOKUP(A120,'BASE REGISTRO MAYO'!$A$1:$T$884,16,FALSE)</f>
        <v xml:space="preserve">cruzroja@cruzroja.cl
www.cruzroja.cl
</v>
      </c>
      <c r="Q120" s="75">
        <f>VLOOKUP(A120,'BASE REGISTRO MAYO'!$A$1:$T$884,17,FALSE)</f>
        <v>0</v>
      </c>
      <c r="R120" s="75" t="str">
        <f>VLOOKUP(A120,'BASE REGISTRO MAYO'!$A$1:$T$884,18,FALSE)</f>
        <v>93401: Instituciones de Asistencia Social</v>
      </c>
      <c r="S120" s="75" t="str">
        <f>VLOOKUP(A120,'BASE REGISTRO MAYO'!$A$1:$T$884,19,FALSE)</f>
        <v xml:space="preserve">Se acompañan antecedentes financieros correspondientes al año 2019, aprobados por la Unidad de Supervisión Financiera.
</v>
      </c>
      <c r="T120" s="177">
        <f>VLOOKUP(A120,'BASE REGISTRO MAYO'!$A$1:$T$884,20,FALSE)</f>
        <v>37970</v>
      </c>
      <c r="U120" s="182">
        <v>3450</v>
      </c>
      <c r="V120" s="181">
        <v>34175635</v>
      </c>
      <c r="W120" s="181">
        <v>217469983</v>
      </c>
      <c r="X120" s="178">
        <v>44408</v>
      </c>
      <c r="Y120" s="87" t="s">
        <v>7151</v>
      </c>
      <c r="Z120" s="87" t="s">
        <v>7152</v>
      </c>
      <c r="AA120" s="182" t="s">
        <v>7230</v>
      </c>
    </row>
    <row r="121" spans="1:27" ht="15.75" customHeight="1" x14ac:dyDescent="0.2">
      <c r="A121" s="182">
        <v>3450</v>
      </c>
      <c r="B121" s="75" t="str">
        <f>VLOOKUP(A121,'BASE REGISTRO MAYO'!$A$1:$T$884,2,FALSE)</f>
        <v>Cruz Roja Chilena</v>
      </c>
      <c r="C121" s="75">
        <f>VLOOKUP(A121,'BASE REGISTRO MAYO'!$A$1:$T$884,3,FALSE)</f>
        <v>705121001</v>
      </c>
      <c r="D121" s="75" t="str">
        <f>VLOOKUP(A121,'BASE REGISTRO MAYO'!$A$1:$T$884,4,FALSE)</f>
        <v>Persona jurídica regida por la Ley N° 3.924.</v>
      </c>
      <c r="E121" s="75" t="str">
        <f>VLOOKUP(A121,'BASE REGISTRO MAYO'!$A$1:$T$884,5,FALSE)</f>
        <v>Otorgada por la Ley N° 3.924.</v>
      </c>
      <c r="F121" s="75" t="str">
        <f>VLOOKUP(A121,'BASE REGISTRO MAYO'!$A$1:$T$884,6,FALSE)</f>
        <v>Indefinida.</v>
      </c>
      <c r="G121" s="75" t="str">
        <f>VLOOKUP(A121,'BASE REGISTRO MAYO'!$A$1:$T$884,7,FALSE)</f>
        <v xml:space="preserve">Mejoramiento de la salud pública, educación higiénica, asistencia y bienestar social y sanitario, y al alivio del sufrimiento humano.
</v>
      </c>
      <c r="H121" s="75" t="str">
        <f>VLOOKUP(A121,'BASE REGISTRO MAYO'!$A$1:$T$884,8,FALSE)</f>
        <v xml:space="preserve">Presidenta Nacional: 
María Teresa Cienfuegos Ugarte, 
Primera Vicepresidenta: 
Rosario Sau Vásquez, 
Segunda Vicepresidenta: 
Ana María Orellana Sepúlveda, 
Secretario: 
Felipe González Godoy
Tesorera Nacional: 
Aurora Sánchez Urrutia, </v>
      </c>
      <c r="I121" s="75" t="str">
        <f>VLOOKUP(A121,'BASE REGISTRO MAYO'!$A$1:$T$884,9,FALSE)</f>
        <v xml:space="preserve"> 4 años.</v>
      </c>
      <c r="J121" s="75" t="str">
        <f>VLOOKUP(A121,'BASE REGISTRO MAYO'!$A$1:$T$884,10,FALSE)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1" s="75" t="str">
        <f>VLOOKUP(A121,'BASE REGISTRO MAYO'!$A$1:$T$884,11,FALSE)</f>
        <v xml:space="preserve">María Teresa Cienfuegos Ugarte,
</v>
      </c>
      <c r="L121" s="75" t="str">
        <f>VLOOKUP(A121,'BASE REGISTRO MAYO'!$A$1:$T$884,12,FALSE)</f>
        <v xml:space="preserve">Avda. Santa María 0150, comuna de Providencia, Región Metropolitana.
</v>
      </c>
      <c r="M121" s="75" t="str">
        <f>VLOOKUP(A121,'BASE REGISTRO MAYO'!$A$1:$T$884,13,FALSE)</f>
        <v>XIII</v>
      </c>
      <c r="N121" s="75" t="str">
        <f>VLOOKUP(A121,'BASE REGISTRO MAYO'!$A$1:$T$884,14,FALSE)</f>
        <v>Providencia</v>
      </c>
      <c r="O121" s="75" t="str">
        <f>VLOOKUP(A121,'BASE REGISTRO MAYO'!$A$1:$T$884,15,FALSE)</f>
        <v>562 27834100</v>
      </c>
      <c r="P121" s="75" t="str">
        <f>VLOOKUP(A121,'BASE REGISTRO MAYO'!$A$1:$T$884,16,FALSE)</f>
        <v xml:space="preserve">cruzroja@cruzroja.cl
www.cruzroja.cl
</v>
      </c>
      <c r="Q121" s="75">
        <f>VLOOKUP(A121,'BASE REGISTRO MAYO'!$A$1:$T$884,17,FALSE)</f>
        <v>0</v>
      </c>
      <c r="R121" s="75" t="str">
        <f>VLOOKUP(A121,'BASE REGISTRO MAYO'!$A$1:$T$884,18,FALSE)</f>
        <v>93401: Instituciones de Asistencia Social</v>
      </c>
      <c r="S121" s="75" t="str">
        <f>VLOOKUP(A121,'BASE REGISTRO MAYO'!$A$1:$T$884,19,FALSE)</f>
        <v xml:space="preserve">Se acompañan antecedentes financieros correspondientes al año 2019, aprobados por la Unidad de Supervisión Financiera.
</v>
      </c>
      <c r="T121" s="177">
        <f>VLOOKUP(A121,'BASE REGISTRO MAYO'!$A$1:$T$884,20,FALSE)</f>
        <v>37970</v>
      </c>
      <c r="U121" s="182">
        <v>3450</v>
      </c>
      <c r="V121" s="181">
        <v>7075296</v>
      </c>
      <c r="W121" s="181">
        <v>54037583</v>
      </c>
      <c r="X121" s="178">
        <v>44408</v>
      </c>
      <c r="Y121" s="87" t="s">
        <v>7151</v>
      </c>
      <c r="Z121" s="87" t="s">
        <v>7152</v>
      </c>
      <c r="AA121" s="182" t="s">
        <v>7231</v>
      </c>
    </row>
    <row r="122" spans="1:27" ht="15.75" customHeight="1" x14ac:dyDescent="0.2">
      <c r="A122" s="182">
        <v>3650</v>
      </c>
      <c r="B122" s="75" t="str">
        <f>VLOOKUP(A122,'BASE REGISTRO MAYO'!$A$1:$T$884,2,FALSE)</f>
        <v>Fundacion de Beneficencia Aldea de Ninos Cardenal Raul Silva Henriquez</v>
      </c>
      <c r="C122" s="75">
        <f>VLOOKUP(A122,'BASE REGISTRO MAYO'!$A$1:$T$884,3,FALSE)</f>
        <v>714041002</v>
      </c>
      <c r="D122" s="75" t="str">
        <f>VLOOKUP(A122,'BASE REGISTRO MAYO'!$A$1:$T$884,4,FALSE)</f>
        <v>Fundación de Derecho Público.</v>
      </c>
      <c r="E122" s="75" t="str">
        <f>VLOOKUP(A122,'BASE REGISTRO MAYO'!$A$1:$T$884,5,FALSE)</f>
        <v>Erigida de acuerdo al Derecho Canónico, por Decreto N° 314, del Arzobispado de Santiago, de fecha 1 de octubre de 1999.</v>
      </c>
      <c r="F122" s="75" t="str">
        <f>VLOOKUP(A122,'BASE REGISTRO MAYO'!$A$1:$T$884,6,FALSE)</f>
        <v>Certificado del Arzobispado de Santiago C/707/2018, de 1 de junio de 2020, emitido por doña Marcela Arriaza Morales, Notaria del Arzobispado de Santiago</v>
      </c>
      <c r="G122" s="75" t="str">
        <f>VLOOKUP(A122,'BASE REGISTRO MAYO'!$A$1:$T$884,7,FALSE)</f>
        <v xml:space="preserve">Dar hogar a los niños desamparados que carecen de él; educarlos y prepararlos para la vida. </v>
      </c>
      <c r="H122" s="75" t="str">
        <f>VLOOKUP(A122,'BASE REGISTRO MAYO'!$A$1:$T$884,8,FALSE)</f>
        <v xml:space="preserve">Presidente: Rodrigo Dominguez Wagner, 
Vicepresidente Ejecutivo: Pablo de Iruarrizaga Samaniego,
Directores: 
Teresa Izquierdo Walker, 
Raúl Rencoret Domínguez, 
María Luisa Sepúlveda Edwards, 
María Teresa Correa Fontecilla,
Adriana Swett Lira
</v>
      </c>
      <c r="I122" s="75" t="str">
        <f>VLOOKUP(A122,'BASE REGISTRO MAYO'!$A$1:$T$884,9,FALSE)</f>
        <v>Durarán 3 años en sus cargos.</v>
      </c>
      <c r="J122" s="75" t="str">
        <f>VLOOKUP(A122,'BASE REGISTRO MAYO'!$A$1:$T$884,10,FALSE)</f>
        <v>3 años, hasta el 24 de septiembre de 2022.</v>
      </c>
      <c r="K122" s="75" t="str">
        <f>VLOOKUP(A122,'BASE REGISTRO MAYO'!$A$1:$T$884,11,FALSE)</f>
        <v xml:space="preserve">
Rodrigo Dominguez Wagner,   Poder: Soraya Marcela Hernández Lemus, RUT N° 12.882.805-7
</v>
      </c>
      <c r="L122" s="75" t="str">
        <f>VLOOKUP(A122,'BASE REGISTRO MAYO'!$A$1:$T$884,12,FALSE)</f>
        <v xml:space="preserve">Camino del Pastor s/n, comuna de El Quisco
</v>
      </c>
      <c r="M122" s="75" t="str">
        <f>VLOOKUP(A122,'BASE REGISTRO MAYO'!$A$1:$T$884,13,FALSE)</f>
        <v>V</v>
      </c>
      <c r="N122" s="75" t="str">
        <f>VLOOKUP(A122,'BASE REGISTRO MAYO'!$A$1:$T$884,14,FALSE)</f>
        <v>El Quisco</v>
      </c>
      <c r="O122" s="75">
        <f>VLOOKUP(A122,'BASE REGISTRO MAYO'!$A$1:$T$884,15,FALSE)</f>
        <v>352471664</v>
      </c>
      <c r="P122" s="75" t="str">
        <f>VLOOKUP(A122,'BASE REGISTRO MAYO'!$A$1:$T$884,16,FALSE)</f>
        <v>ALDEACARDENAL.DIRECCION@GMAIL.COM</v>
      </c>
      <c r="Q122" s="75">
        <f>VLOOKUP(A122,'BASE REGISTRO MAYO'!$A$1:$T$884,17,FALSE)</f>
        <v>0</v>
      </c>
      <c r="R122" s="75" t="str">
        <f>VLOOKUP(A122,'BASE REGISTRO MAYO'!$A$1:$T$884,18,FALSE)</f>
        <v>93401: Institución de Asistencia Social.</v>
      </c>
      <c r="S122" s="75" t="str">
        <f>VLOOKUP(A122,'BASE REGISTRO MAYO'!$A$1:$T$884,19,FALSE)</f>
        <v>Antecedentes Financieros correspondientes al año 2019, aprobados por el Sub Departamento de Supervisión Financiera Nacional</v>
      </c>
      <c r="T122" s="177">
        <f>VLOOKUP(A122,'BASE REGISTRO MAYO'!$A$1:$T$884,20,FALSE)</f>
        <v>37970</v>
      </c>
      <c r="U122" s="182">
        <v>3650</v>
      </c>
      <c r="V122" s="181">
        <v>40021626</v>
      </c>
      <c r="W122" s="181">
        <v>341313980</v>
      </c>
      <c r="X122" s="178">
        <v>44408</v>
      </c>
      <c r="Y122" s="87" t="s">
        <v>7151</v>
      </c>
      <c r="Z122" s="87" t="s">
        <v>7152</v>
      </c>
      <c r="AA122" s="182" t="s">
        <v>7232</v>
      </c>
    </row>
    <row r="123" spans="1:27" ht="15.75" customHeight="1" x14ac:dyDescent="0.2">
      <c r="A123" s="182">
        <v>3800</v>
      </c>
      <c r="B123" s="75" t="str">
        <f>VLOOKUP(A123,'BASE REGISTRO MAYO'!$A$1:$T$884,2,FALSE)</f>
        <v>Fundacion Ciudad del Nino Ricardo Espinosa</v>
      </c>
      <c r="C123" s="75">
        <f>VLOOKUP(A123,'BASE REGISTRO MAYO'!$A$1:$T$884,3,FALSE)</f>
        <v>700177300</v>
      </c>
      <c r="D123" s="75" t="str">
        <f>VLOOKUP(A123,'BASE REGISTRO MAYO'!$A$1:$T$884,4,FALSE)</f>
        <v>Fundación de Derecho Público</v>
      </c>
      <c r="E123" s="75" t="str">
        <f>VLOOKUP(A123,'BASE REGISTRO MAYO'!$A$1:$T$884,5,FALSE)</f>
        <v>Erigida de acuerdo al Derecho Canónico. Fundada por la autoridad eclesiástica del Arzobispado de Concepción por Decretos N°s. 1563, 1564 y 1565, del 14 de julio de 1958.</v>
      </c>
      <c r="F123" s="75" t="str">
        <f>VLOOKUP(A123,'BASE REGISTRO MAYO'!$A$1:$T$884,6,FALSE)</f>
        <v>Indefinida</v>
      </c>
      <c r="G123" s="75" t="str">
        <f>VLOOKUP(A123,'BASE REGISTRO MAYO'!$A$1:$T$884,7,FALSE)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3" s="75" t="str">
        <f>VLOOKUP(A123,'BASE REGISTRO MAYO'!$A$1:$T$884,8,FALSE)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3" s="75" t="str">
        <f>VLOOKUP(A123,'BASE REGISTRO MAYO'!$A$1:$T$884,9,FALSE)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3" s="75" t="str">
        <f>VLOOKUP(A123,'BASE REGISTRO MAYO'!$A$1:$T$884,10,FALSE)</f>
        <v>Designación de Presidente y Representante Legal: Por periodo de 3 años (17-12-2012). Aprobación autoridad eclesiástica: 25-08-2020.</v>
      </c>
      <c r="K123" s="75" t="str">
        <f>VLOOKUP(A123,'BASE REGISTRO MAYO'!$A$1:$T$884,11,FALSE)</f>
        <v xml:space="preserve">Padre José Teodoro Cartes Gómez 
</v>
      </c>
      <c r="L123" s="75" t="str">
        <f>VLOOKUP(A123,'BASE REGISTRO MAYO'!$A$1:$T$884,12,FALSE)</f>
        <v xml:space="preserve">Arteaga Alemparte S/N, comuna de Hualpen
</v>
      </c>
      <c r="M123" s="75" t="str">
        <f>VLOOKUP(A123,'BASE REGISTRO MAYO'!$A$1:$T$884,13,FALSE)</f>
        <v>VIII</v>
      </c>
      <c r="N123" s="75" t="str">
        <f>VLOOKUP(A123,'BASE REGISTRO MAYO'!$A$1:$T$884,14,FALSE)</f>
        <v>Hualpen</v>
      </c>
      <c r="O123" s="75">
        <f>VLOOKUP(A123,'BASE REGISTRO MAYO'!$A$1:$T$884,15,FALSE)</f>
        <v>0</v>
      </c>
      <c r="P123" s="75" t="str">
        <f>VLOOKUP(A123,'BASE REGISTRO MAYO'!$A$1:$T$884,16,FALSE)</f>
        <v xml:space="preserve"> administracion@fundacioncdn.cl</v>
      </c>
      <c r="Q123" s="75">
        <f>VLOOKUP(A123,'BASE REGISTRO MAYO'!$A$1:$T$884,17,FALSE)</f>
        <v>0</v>
      </c>
      <c r="R123" s="75" t="str">
        <f>VLOOKUP(A123,'BASE REGISTRO MAYO'!$A$1:$T$884,18,FALSE)</f>
        <v>93401: Instituciones de Asistencia Social</v>
      </c>
      <c r="S123" s="75" t="str">
        <f>VLOOKUP(A123,'BASE REGISTRO MAYO'!$A$1:$T$884,19,FALSE)</f>
        <v>Se acompañan Antecedentes financieros del año 2019, aprobados por el  Subdepartamento de Supervisión  Financiera Nacional.</v>
      </c>
      <c r="T123" s="177">
        <f>VLOOKUP(A123,'BASE REGISTRO MAYO'!$A$1:$T$884,20,FALSE)</f>
        <v>37970</v>
      </c>
      <c r="U123" s="182">
        <v>3800</v>
      </c>
      <c r="V123" s="181">
        <v>26670445</v>
      </c>
      <c r="W123" s="181">
        <v>173566386</v>
      </c>
      <c r="X123" s="178">
        <v>44408</v>
      </c>
      <c r="Y123" s="87" t="s">
        <v>7151</v>
      </c>
      <c r="Z123" s="87" t="s">
        <v>7152</v>
      </c>
      <c r="AA123" s="182" t="s">
        <v>7180</v>
      </c>
    </row>
    <row r="124" spans="1:27" ht="15.75" customHeight="1" x14ac:dyDescent="0.2">
      <c r="A124" s="182">
        <v>3800</v>
      </c>
      <c r="B124" s="75" t="str">
        <f>VLOOKUP(A124,'BASE REGISTRO MAYO'!$A$1:$T$884,2,FALSE)</f>
        <v>Fundacion Ciudad del Nino Ricardo Espinosa</v>
      </c>
      <c r="C124" s="75">
        <f>VLOOKUP(A124,'BASE REGISTRO MAYO'!$A$1:$T$884,3,FALSE)</f>
        <v>700177300</v>
      </c>
      <c r="D124" s="75" t="str">
        <f>VLOOKUP(A124,'BASE REGISTRO MAYO'!$A$1:$T$884,4,FALSE)</f>
        <v>Fundación de Derecho Público</v>
      </c>
      <c r="E124" s="75" t="str">
        <f>VLOOKUP(A124,'BASE REGISTRO MAYO'!$A$1:$T$884,5,FALSE)</f>
        <v>Erigida de acuerdo al Derecho Canónico. Fundada por la autoridad eclesiástica del Arzobispado de Concepción por Decretos N°s. 1563, 1564 y 1565, del 14 de julio de 1958.</v>
      </c>
      <c r="F124" s="75" t="str">
        <f>VLOOKUP(A124,'BASE REGISTRO MAYO'!$A$1:$T$884,6,FALSE)</f>
        <v>Indefinida</v>
      </c>
      <c r="G124" s="75" t="str">
        <f>VLOOKUP(A124,'BASE REGISTRO MAYO'!$A$1:$T$884,7,FALSE)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4" s="75" t="str">
        <f>VLOOKUP(A124,'BASE REGISTRO MAYO'!$A$1:$T$884,8,FALSE)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4" s="75" t="str">
        <f>VLOOKUP(A124,'BASE REGISTRO MAYO'!$A$1:$T$884,9,FALSE)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4" s="75" t="str">
        <f>VLOOKUP(A124,'BASE REGISTRO MAYO'!$A$1:$T$884,10,FALSE)</f>
        <v>Designación de Presidente y Representante Legal: Por periodo de 3 años (17-12-2012). Aprobación autoridad eclesiástica: 25-08-2020.</v>
      </c>
      <c r="K124" s="75" t="str">
        <f>VLOOKUP(A124,'BASE REGISTRO MAYO'!$A$1:$T$884,11,FALSE)</f>
        <v xml:space="preserve">Padre José Teodoro Cartes Gómez 
</v>
      </c>
      <c r="L124" s="75" t="str">
        <f>VLOOKUP(A124,'BASE REGISTRO MAYO'!$A$1:$T$884,12,FALSE)</f>
        <v xml:space="preserve">Arteaga Alemparte S/N, comuna de Hualpen
</v>
      </c>
      <c r="M124" s="75" t="str">
        <f>VLOOKUP(A124,'BASE REGISTRO MAYO'!$A$1:$T$884,13,FALSE)</f>
        <v>VIII</v>
      </c>
      <c r="N124" s="75" t="str">
        <f>VLOOKUP(A124,'BASE REGISTRO MAYO'!$A$1:$T$884,14,FALSE)</f>
        <v>Hualpen</v>
      </c>
      <c r="O124" s="75">
        <f>VLOOKUP(A124,'BASE REGISTRO MAYO'!$A$1:$T$884,15,FALSE)</f>
        <v>0</v>
      </c>
      <c r="P124" s="75" t="str">
        <f>VLOOKUP(A124,'BASE REGISTRO MAYO'!$A$1:$T$884,16,FALSE)</f>
        <v xml:space="preserve"> administracion@fundacioncdn.cl</v>
      </c>
      <c r="Q124" s="75">
        <f>VLOOKUP(A124,'BASE REGISTRO MAYO'!$A$1:$T$884,17,FALSE)</f>
        <v>0</v>
      </c>
      <c r="R124" s="75" t="str">
        <f>VLOOKUP(A124,'BASE REGISTRO MAYO'!$A$1:$T$884,18,FALSE)</f>
        <v>93401: Instituciones de Asistencia Social</v>
      </c>
      <c r="S124" s="75" t="str">
        <f>VLOOKUP(A124,'BASE REGISTRO MAYO'!$A$1:$T$884,19,FALSE)</f>
        <v>Se acompañan Antecedentes financieros del año 2019, aprobados por el  Subdepartamento de Supervisión  Financiera Nacional.</v>
      </c>
      <c r="T124" s="177">
        <f>VLOOKUP(A124,'BASE REGISTRO MAYO'!$A$1:$T$884,20,FALSE)</f>
        <v>37970</v>
      </c>
      <c r="U124" s="182">
        <v>3800</v>
      </c>
      <c r="V124" s="181">
        <v>88114537</v>
      </c>
      <c r="W124" s="181">
        <v>613881839</v>
      </c>
      <c r="X124" s="178">
        <v>44408</v>
      </c>
      <c r="Y124" s="87" t="s">
        <v>7151</v>
      </c>
      <c r="Z124" s="87" t="s">
        <v>7152</v>
      </c>
      <c r="AA124" s="182" t="s">
        <v>149</v>
      </c>
    </row>
    <row r="125" spans="1:27" ht="15.75" customHeight="1" x14ac:dyDescent="0.2">
      <c r="A125" s="182">
        <v>3800</v>
      </c>
      <c r="B125" s="75" t="str">
        <f>VLOOKUP(A125,'BASE REGISTRO MAYO'!$A$1:$T$884,2,FALSE)</f>
        <v>Fundacion Ciudad del Nino Ricardo Espinosa</v>
      </c>
      <c r="C125" s="75">
        <f>VLOOKUP(A125,'BASE REGISTRO MAYO'!$A$1:$T$884,3,FALSE)</f>
        <v>700177300</v>
      </c>
      <c r="D125" s="75" t="str">
        <f>VLOOKUP(A125,'BASE REGISTRO MAYO'!$A$1:$T$884,4,FALSE)</f>
        <v>Fundación de Derecho Público</v>
      </c>
      <c r="E125" s="75" t="str">
        <f>VLOOKUP(A125,'BASE REGISTRO MAYO'!$A$1:$T$884,5,FALSE)</f>
        <v>Erigida de acuerdo al Derecho Canónico. Fundada por la autoridad eclesiástica del Arzobispado de Concepción por Decretos N°s. 1563, 1564 y 1565, del 14 de julio de 1958.</v>
      </c>
      <c r="F125" s="75" t="str">
        <f>VLOOKUP(A125,'BASE REGISTRO MAYO'!$A$1:$T$884,6,FALSE)</f>
        <v>Indefinida</v>
      </c>
      <c r="G125" s="75" t="str">
        <f>VLOOKUP(A125,'BASE REGISTRO MAYO'!$A$1:$T$884,7,FALSE)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5" s="75" t="str">
        <f>VLOOKUP(A125,'BASE REGISTRO MAYO'!$A$1:$T$884,8,FALSE)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5" s="75" t="str">
        <f>VLOOKUP(A125,'BASE REGISTRO MAYO'!$A$1:$T$884,9,FALSE)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5" s="75" t="str">
        <f>VLOOKUP(A125,'BASE REGISTRO MAYO'!$A$1:$T$884,10,FALSE)</f>
        <v>Designación de Presidente y Representante Legal: Por periodo de 3 años (17-12-2012). Aprobación autoridad eclesiástica: 25-08-2020.</v>
      </c>
      <c r="K125" s="75" t="str">
        <f>VLOOKUP(A125,'BASE REGISTRO MAYO'!$A$1:$T$884,11,FALSE)</f>
        <v xml:space="preserve">Padre José Teodoro Cartes Gómez 
</v>
      </c>
      <c r="L125" s="75" t="str">
        <f>VLOOKUP(A125,'BASE REGISTRO MAYO'!$A$1:$T$884,12,FALSE)</f>
        <v xml:space="preserve">Arteaga Alemparte S/N, comuna de Hualpen
</v>
      </c>
      <c r="M125" s="75" t="str">
        <f>VLOOKUP(A125,'BASE REGISTRO MAYO'!$A$1:$T$884,13,FALSE)</f>
        <v>VIII</v>
      </c>
      <c r="N125" s="75" t="str">
        <f>VLOOKUP(A125,'BASE REGISTRO MAYO'!$A$1:$T$884,14,FALSE)</f>
        <v>Hualpen</v>
      </c>
      <c r="O125" s="75">
        <f>VLOOKUP(A125,'BASE REGISTRO MAYO'!$A$1:$T$884,15,FALSE)</f>
        <v>0</v>
      </c>
      <c r="P125" s="75" t="str">
        <f>VLOOKUP(A125,'BASE REGISTRO MAYO'!$A$1:$T$884,16,FALSE)</f>
        <v xml:space="preserve"> administracion@fundacioncdn.cl</v>
      </c>
      <c r="Q125" s="75">
        <f>VLOOKUP(A125,'BASE REGISTRO MAYO'!$A$1:$T$884,17,FALSE)</f>
        <v>0</v>
      </c>
      <c r="R125" s="75" t="str">
        <f>VLOOKUP(A125,'BASE REGISTRO MAYO'!$A$1:$T$884,18,FALSE)</f>
        <v>93401: Instituciones de Asistencia Social</v>
      </c>
      <c r="S125" s="75" t="str">
        <f>VLOOKUP(A125,'BASE REGISTRO MAYO'!$A$1:$T$884,19,FALSE)</f>
        <v>Se acompañan Antecedentes financieros del año 2019, aprobados por el  Subdepartamento de Supervisión  Financiera Nacional.</v>
      </c>
      <c r="T125" s="177">
        <f>VLOOKUP(A125,'BASE REGISTRO MAYO'!$A$1:$T$884,20,FALSE)</f>
        <v>37970</v>
      </c>
      <c r="U125" s="182">
        <v>3800</v>
      </c>
      <c r="V125" s="181">
        <v>89684619</v>
      </c>
      <c r="W125" s="181">
        <v>668732704</v>
      </c>
      <c r="X125" s="178">
        <v>44408</v>
      </c>
      <c r="Y125" s="87" t="s">
        <v>7151</v>
      </c>
      <c r="Z125" s="87" t="s">
        <v>7152</v>
      </c>
      <c r="AA125" s="182" t="s">
        <v>7212</v>
      </c>
    </row>
    <row r="126" spans="1:27" ht="15.75" customHeight="1" x14ac:dyDescent="0.2">
      <c r="A126" s="182">
        <v>3800</v>
      </c>
      <c r="B126" s="75" t="str">
        <f>VLOOKUP(A126,'BASE REGISTRO MAYO'!$A$1:$T$884,2,FALSE)</f>
        <v>Fundacion Ciudad del Nino Ricardo Espinosa</v>
      </c>
      <c r="C126" s="75">
        <f>VLOOKUP(A126,'BASE REGISTRO MAYO'!$A$1:$T$884,3,FALSE)</f>
        <v>700177300</v>
      </c>
      <c r="D126" s="75" t="str">
        <f>VLOOKUP(A126,'BASE REGISTRO MAYO'!$A$1:$T$884,4,FALSE)</f>
        <v>Fundación de Derecho Público</v>
      </c>
      <c r="E126" s="75" t="str">
        <f>VLOOKUP(A126,'BASE REGISTRO MAYO'!$A$1:$T$884,5,FALSE)</f>
        <v>Erigida de acuerdo al Derecho Canónico. Fundada por la autoridad eclesiástica del Arzobispado de Concepción por Decretos N°s. 1563, 1564 y 1565, del 14 de julio de 1958.</v>
      </c>
      <c r="F126" s="75" t="str">
        <f>VLOOKUP(A126,'BASE REGISTRO MAYO'!$A$1:$T$884,6,FALSE)</f>
        <v>Indefinida</v>
      </c>
      <c r="G126" s="75" t="str">
        <f>VLOOKUP(A126,'BASE REGISTRO MAYO'!$A$1:$T$884,7,FALSE)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6" s="75" t="str">
        <f>VLOOKUP(A126,'BASE REGISTRO MAYO'!$A$1:$T$884,8,FALSE)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6" s="75" t="str">
        <f>VLOOKUP(A126,'BASE REGISTRO MAYO'!$A$1:$T$884,9,FALSE)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6" s="75" t="str">
        <f>VLOOKUP(A126,'BASE REGISTRO MAYO'!$A$1:$T$884,10,FALSE)</f>
        <v>Designación de Presidente y Representante Legal: Por periodo de 3 años (17-12-2012). Aprobación autoridad eclesiástica: 25-08-2020.</v>
      </c>
      <c r="K126" s="75" t="str">
        <f>VLOOKUP(A126,'BASE REGISTRO MAYO'!$A$1:$T$884,11,FALSE)</f>
        <v xml:space="preserve">Padre José Teodoro Cartes Gómez 
</v>
      </c>
      <c r="L126" s="75" t="str">
        <f>VLOOKUP(A126,'BASE REGISTRO MAYO'!$A$1:$T$884,12,FALSE)</f>
        <v xml:space="preserve">Arteaga Alemparte S/N, comuna de Hualpen
</v>
      </c>
      <c r="M126" s="75" t="str">
        <f>VLOOKUP(A126,'BASE REGISTRO MAYO'!$A$1:$T$884,13,FALSE)</f>
        <v>VIII</v>
      </c>
      <c r="N126" s="75" t="str">
        <f>VLOOKUP(A126,'BASE REGISTRO MAYO'!$A$1:$T$884,14,FALSE)</f>
        <v>Hualpen</v>
      </c>
      <c r="O126" s="75">
        <f>VLOOKUP(A126,'BASE REGISTRO MAYO'!$A$1:$T$884,15,FALSE)</f>
        <v>0</v>
      </c>
      <c r="P126" s="75" t="str">
        <f>VLOOKUP(A126,'BASE REGISTRO MAYO'!$A$1:$T$884,16,FALSE)</f>
        <v xml:space="preserve"> administracion@fundacioncdn.cl</v>
      </c>
      <c r="Q126" s="75">
        <f>VLOOKUP(A126,'BASE REGISTRO MAYO'!$A$1:$T$884,17,FALSE)</f>
        <v>0</v>
      </c>
      <c r="R126" s="75" t="str">
        <f>VLOOKUP(A126,'BASE REGISTRO MAYO'!$A$1:$T$884,18,FALSE)</f>
        <v>93401: Instituciones de Asistencia Social</v>
      </c>
      <c r="S126" s="75" t="str">
        <f>VLOOKUP(A126,'BASE REGISTRO MAYO'!$A$1:$T$884,19,FALSE)</f>
        <v>Se acompañan Antecedentes financieros del año 2019, aprobados por el  Subdepartamento de Supervisión  Financiera Nacional.</v>
      </c>
      <c r="T126" s="177">
        <f>VLOOKUP(A126,'BASE REGISTRO MAYO'!$A$1:$T$884,20,FALSE)</f>
        <v>37970</v>
      </c>
      <c r="U126" s="182">
        <v>3800</v>
      </c>
      <c r="V126" s="181">
        <v>26502880</v>
      </c>
      <c r="W126" s="181">
        <v>155089051</v>
      </c>
      <c r="X126" s="178">
        <v>44408</v>
      </c>
      <c r="Y126" s="87" t="s">
        <v>7151</v>
      </c>
      <c r="Z126" s="87" t="s">
        <v>7152</v>
      </c>
      <c r="AA126" s="182" t="s">
        <v>7204</v>
      </c>
    </row>
    <row r="127" spans="1:27" ht="15.75" customHeight="1" x14ac:dyDescent="0.2">
      <c r="A127" s="182">
        <v>3800</v>
      </c>
      <c r="B127" s="75" t="str">
        <f>VLOOKUP(A127,'BASE REGISTRO MAYO'!$A$1:$T$884,2,FALSE)</f>
        <v>Fundacion Ciudad del Nino Ricardo Espinosa</v>
      </c>
      <c r="C127" s="75">
        <f>VLOOKUP(A127,'BASE REGISTRO MAYO'!$A$1:$T$884,3,FALSE)</f>
        <v>700177300</v>
      </c>
      <c r="D127" s="75" t="str">
        <f>VLOOKUP(A127,'BASE REGISTRO MAYO'!$A$1:$T$884,4,FALSE)</f>
        <v>Fundación de Derecho Público</v>
      </c>
      <c r="E127" s="75" t="str">
        <f>VLOOKUP(A127,'BASE REGISTRO MAYO'!$A$1:$T$884,5,FALSE)</f>
        <v>Erigida de acuerdo al Derecho Canónico. Fundada por la autoridad eclesiástica del Arzobispado de Concepción por Decretos N°s. 1563, 1564 y 1565, del 14 de julio de 1958.</v>
      </c>
      <c r="F127" s="75" t="str">
        <f>VLOOKUP(A127,'BASE REGISTRO MAYO'!$A$1:$T$884,6,FALSE)</f>
        <v>Indefinida</v>
      </c>
      <c r="G127" s="75" t="str">
        <f>VLOOKUP(A127,'BASE REGISTRO MAYO'!$A$1:$T$884,7,FALSE)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7" s="75" t="str">
        <f>VLOOKUP(A127,'BASE REGISTRO MAYO'!$A$1:$T$884,8,FALSE)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7" s="75" t="str">
        <f>VLOOKUP(A127,'BASE REGISTRO MAYO'!$A$1:$T$884,9,FALSE)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7" s="75" t="str">
        <f>VLOOKUP(A127,'BASE REGISTRO MAYO'!$A$1:$T$884,10,FALSE)</f>
        <v>Designación de Presidente y Representante Legal: Por periodo de 3 años (17-12-2012). Aprobación autoridad eclesiástica: 25-08-2020.</v>
      </c>
      <c r="K127" s="75" t="str">
        <f>VLOOKUP(A127,'BASE REGISTRO MAYO'!$A$1:$T$884,11,FALSE)</f>
        <v xml:space="preserve">Padre José Teodoro Cartes Gómez 
</v>
      </c>
      <c r="L127" s="75" t="str">
        <f>VLOOKUP(A127,'BASE REGISTRO MAYO'!$A$1:$T$884,12,FALSE)</f>
        <v xml:space="preserve">Arteaga Alemparte S/N, comuna de Hualpen
</v>
      </c>
      <c r="M127" s="75" t="str">
        <f>VLOOKUP(A127,'BASE REGISTRO MAYO'!$A$1:$T$884,13,FALSE)</f>
        <v>VIII</v>
      </c>
      <c r="N127" s="75" t="str">
        <f>VLOOKUP(A127,'BASE REGISTRO MAYO'!$A$1:$T$884,14,FALSE)</f>
        <v>Hualpen</v>
      </c>
      <c r="O127" s="75">
        <f>VLOOKUP(A127,'BASE REGISTRO MAYO'!$A$1:$T$884,15,FALSE)</f>
        <v>0</v>
      </c>
      <c r="P127" s="75" t="str">
        <f>VLOOKUP(A127,'BASE REGISTRO MAYO'!$A$1:$T$884,16,FALSE)</f>
        <v xml:space="preserve"> administracion@fundacioncdn.cl</v>
      </c>
      <c r="Q127" s="75">
        <f>VLOOKUP(A127,'BASE REGISTRO MAYO'!$A$1:$T$884,17,FALSE)</f>
        <v>0</v>
      </c>
      <c r="R127" s="75" t="str">
        <f>VLOOKUP(A127,'BASE REGISTRO MAYO'!$A$1:$T$884,18,FALSE)</f>
        <v>93401: Instituciones de Asistencia Social</v>
      </c>
      <c r="S127" s="75" t="str">
        <f>VLOOKUP(A127,'BASE REGISTRO MAYO'!$A$1:$T$884,19,FALSE)</f>
        <v>Se acompañan Antecedentes financieros del año 2019, aprobados por el  Subdepartamento de Supervisión  Financiera Nacional.</v>
      </c>
      <c r="T127" s="177">
        <f>VLOOKUP(A127,'BASE REGISTRO MAYO'!$A$1:$T$884,20,FALSE)</f>
        <v>37970</v>
      </c>
      <c r="U127" s="182">
        <v>3800</v>
      </c>
      <c r="V127" s="181">
        <v>49082073</v>
      </c>
      <c r="W127" s="181">
        <v>315536973</v>
      </c>
      <c r="X127" s="178">
        <v>44408</v>
      </c>
      <c r="Y127" s="87" t="s">
        <v>7151</v>
      </c>
      <c r="Z127" s="87" t="s">
        <v>7152</v>
      </c>
      <c r="AA127" s="182" t="s">
        <v>7233</v>
      </c>
    </row>
    <row r="128" spans="1:27" ht="15.75" customHeight="1" x14ac:dyDescent="0.2">
      <c r="A128" s="182">
        <v>3842</v>
      </c>
      <c r="B128" s="75" t="str">
        <f>VLOOKUP(A128,'BASE REGISTRO MAYO'!$A$1:$T$884,2,FALSE)</f>
        <v>Corporacion de Desarrollo Social de la Asociacion Cristiana de Jovenes de Santiago. (ACJ de Santiago)</v>
      </c>
      <c r="C128" s="75">
        <f>VLOOKUP(A128,'BASE REGISTRO MAYO'!$A$1:$T$884,3,FALSE)</f>
        <v>719400000</v>
      </c>
      <c r="D128" s="75" t="str">
        <f>VLOOKUP(A128,'BASE REGISTRO MAYO'!$A$1:$T$884,4,FALSE)</f>
        <v>Corporación de Derecho Privado.</v>
      </c>
      <c r="E128" s="75" t="str">
        <f>VLOOKUP(A128,'BASE REGISTRO MAYO'!$A$1:$T$884,5,FALSE)</f>
        <v>Otorgada por Decreto Supremo Nº 528, de fecha 16 de mayo de 1991, del Ministerio de Justicia, publicado en el Diario Oficial el día 19 de noviembre de 1991.</v>
      </c>
      <c r="F128" s="75" t="str">
        <f>VLOOKUP(A128,'BASE REGISTRO MAYO'!$A$1:$T$884,6,FALSE)</f>
        <v>Certificado de vigencia Folio Nº 500347784174, de fecha 28 de septiembre de 2020, emitido por el Servicio de Registro Civil e Identificación.</v>
      </c>
      <c r="G128" s="75" t="str">
        <f>VLOOKUP(A128,'BASE REGISTRO MAYO'!$A$1:$T$884,7,FALSE)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8" s="75" t="str">
        <f>VLOOKUP(A128,'BASE REGISTRO MAYO'!$A$1:$T$884,8,FALSE)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8" s="75" t="str">
        <f>VLOOKUP(A128,'BASE REGISTRO MAYO'!$A$1:$T$884,9,FALSE)</f>
        <v>Tres años.</v>
      </c>
      <c r="J128" s="75" t="str">
        <f>VLOOKUP(A128,'BASE REGISTRO MAYO'!$A$1:$T$884,10,FALSE)</f>
        <v xml:space="preserve">De  29 de julio de 2016 a 29 de julio de 2019. </v>
      </c>
      <c r="K128" s="75" t="str">
        <f>VLOOKUP(A128,'BASE REGISTRO MAYO'!$A$1:$T$884,11,FALSE)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8" s="75" t="str">
        <f>VLOOKUP(A128,'BASE REGISTRO MAYO'!$A$1:$T$884,12,FALSE)</f>
        <v xml:space="preserve">Santa Isabel Nº 345, Santiago, Región Metropolitana. 
</v>
      </c>
      <c r="M128" s="75" t="str">
        <f>VLOOKUP(A128,'BASE REGISTRO MAYO'!$A$1:$T$884,13,FALSE)</f>
        <v>XIII</v>
      </c>
      <c r="N128" s="75" t="str">
        <f>VLOOKUP(A128,'BASE REGISTRO MAYO'!$A$1:$T$884,14,FALSE)</f>
        <v>Santiago</v>
      </c>
      <c r="O128" s="75" t="str">
        <f>VLOOKUP(A128,'BASE REGISTRO MAYO'!$A$1:$T$884,15,FALSE)</f>
        <v>2228893- 2225181     Jaime Enrique Vilches González: 992386370- oficina: 226346252</v>
      </c>
      <c r="P128" s="75" t="str">
        <f>VLOOKUP(A128,'BASE REGISTRO MAYO'!$A$1:$T$884,16,FALSE)</f>
        <v xml:space="preserve">corporacion.central@gmail.com
vilches.jaime@gmail.com
</v>
      </c>
      <c r="Q128" s="75">
        <f>VLOOKUP(A128,'BASE REGISTRO MAYO'!$A$1:$T$884,17,FALSE)</f>
        <v>0</v>
      </c>
      <c r="R128" s="75" t="str">
        <f>VLOOKUP(A128,'BASE REGISTRO MAYO'!$A$1:$T$884,18,FALSE)</f>
        <v>93401: Institución de Asistencia Social</v>
      </c>
      <c r="S128" s="75" t="str">
        <f>VLOOKUP(A128,'BASE REGISTRO MAYO'!$A$1:$T$884,19,FALSE)</f>
        <v xml:space="preserve">Se acompaña certificado de antecedentes financieros, correspondiente al año 2019 aprobados por el Sub Departamento de Supervisión Financiera Nacional. </v>
      </c>
      <c r="T128" s="177">
        <f>VLOOKUP(A128,'BASE REGISTRO MAYO'!$A$1:$T$884,20,FALSE)</f>
        <v>37970</v>
      </c>
      <c r="U128" s="182">
        <v>3842</v>
      </c>
      <c r="V128" s="181">
        <v>0</v>
      </c>
      <c r="W128" s="181">
        <v>27126798</v>
      </c>
      <c r="X128" s="178">
        <v>44408</v>
      </c>
      <c r="Y128" s="87" t="s">
        <v>7151</v>
      </c>
      <c r="Z128" s="87" t="s">
        <v>7152</v>
      </c>
      <c r="AA128" s="182" t="s">
        <v>7184</v>
      </c>
    </row>
    <row r="129" spans="1:27" ht="15.75" customHeight="1" x14ac:dyDescent="0.2">
      <c r="A129" s="182">
        <v>3842</v>
      </c>
      <c r="B129" s="75" t="str">
        <f>VLOOKUP(A129,'BASE REGISTRO MAYO'!$A$1:$T$884,2,FALSE)</f>
        <v>Corporacion de Desarrollo Social de la Asociacion Cristiana de Jovenes de Santiago. (ACJ de Santiago)</v>
      </c>
      <c r="C129" s="75">
        <f>VLOOKUP(A129,'BASE REGISTRO MAYO'!$A$1:$T$884,3,FALSE)</f>
        <v>719400000</v>
      </c>
      <c r="D129" s="75" t="str">
        <f>VLOOKUP(A129,'BASE REGISTRO MAYO'!$A$1:$T$884,4,FALSE)</f>
        <v>Corporación de Derecho Privado.</v>
      </c>
      <c r="E129" s="75" t="str">
        <f>VLOOKUP(A129,'BASE REGISTRO MAYO'!$A$1:$T$884,5,FALSE)</f>
        <v>Otorgada por Decreto Supremo Nº 528, de fecha 16 de mayo de 1991, del Ministerio de Justicia, publicado en el Diario Oficial el día 19 de noviembre de 1991.</v>
      </c>
      <c r="F129" s="75" t="str">
        <f>VLOOKUP(A129,'BASE REGISTRO MAYO'!$A$1:$T$884,6,FALSE)</f>
        <v>Certificado de vigencia Folio Nº 500347784174, de fecha 28 de septiembre de 2020, emitido por el Servicio de Registro Civil e Identificación.</v>
      </c>
      <c r="G129" s="75" t="str">
        <f>VLOOKUP(A129,'BASE REGISTRO MAYO'!$A$1:$T$884,7,FALSE)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9" s="75" t="str">
        <f>VLOOKUP(A129,'BASE REGISTRO MAYO'!$A$1:$T$884,8,FALSE)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9" s="75" t="str">
        <f>VLOOKUP(A129,'BASE REGISTRO MAYO'!$A$1:$T$884,9,FALSE)</f>
        <v>Tres años.</v>
      </c>
      <c r="J129" s="75" t="str">
        <f>VLOOKUP(A129,'BASE REGISTRO MAYO'!$A$1:$T$884,10,FALSE)</f>
        <v xml:space="preserve">De  29 de julio de 2016 a 29 de julio de 2019. </v>
      </c>
      <c r="K129" s="75" t="str">
        <f>VLOOKUP(A129,'BASE REGISTRO MAYO'!$A$1:$T$884,11,FALSE)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9" s="75" t="str">
        <f>VLOOKUP(A129,'BASE REGISTRO MAYO'!$A$1:$T$884,12,FALSE)</f>
        <v xml:space="preserve">Santa Isabel Nº 345, Santiago, Región Metropolitana. 
</v>
      </c>
      <c r="M129" s="75" t="str">
        <f>VLOOKUP(A129,'BASE REGISTRO MAYO'!$A$1:$T$884,13,FALSE)</f>
        <v>XIII</v>
      </c>
      <c r="N129" s="75" t="str">
        <f>VLOOKUP(A129,'BASE REGISTRO MAYO'!$A$1:$T$884,14,FALSE)</f>
        <v>Santiago</v>
      </c>
      <c r="O129" s="75" t="str">
        <f>VLOOKUP(A129,'BASE REGISTRO MAYO'!$A$1:$T$884,15,FALSE)</f>
        <v>2228893- 2225181     Jaime Enrique Vilches González: 992386370- oficina: 226346252</v>
      </c>
      <c r="P129" s="75" t="str">
        <f>VLOOKUP(A129,'BASE REGISTRO MAYO'!$A$1:$T$884,16,FALSE)</f>
        <v xml:space="preserve">corporacion.central@gmail.com
vilches.jaime@gmail.com
</v>
      </c>
      <c r="Q129" s="75">
        <f>VLOOKUP(A129,'BASE REGISTRO MAYO'!$A$1:$T$884,17,FALSE)</f>
        <v>0</v>
      </c>
      <c r="R129" s="75" t="str">
        <f>VLOOKUP(A129,'BASE REGISTRO MAYO'!$A$1:$T$884,18,FALSE)</f>
        <v>93401: Institución de Asistencia Social</v>
      </c>
      <c r="S129" s="75" t="str">
        <f>VLOOKUP(A129,'BASE REGISTRO MAYO'!$A$1:$T$884,19,FALSE)</f>
        <v xml:space="preserve">Se acompaña certificado de antecedentes financieros, correspondiente al año 2019 aprobados por el Sub Departamento de Supervisión Financiera Nacional. </v>
      </c>
      <c r="T129" s="177">
        <f>VLOOKUP(A129,'BASE REGISTRO MAYO'!$A$1:$T$884,20,FALSE)</f>
        <v>37970</v>
      </c>
      <c r="U129" s="182">
        <v>3842</v>
      </c>
      <c r="V129" s="181">
        <v>11150832</v>
      </c>
      <c r="W129" s="181">
        <v>82213834</v>
      </c>
      <c r="X129" s="178">
        <v>44408</v>
      </c>
      <c r="Y129" s="87" t="s">
        <v>7151</v>
      </c>
      <c r="Z129" s="87" t="s">
        <v>7152</v>
      </c>
      <c r="AA129" s="182" t="s">
        <v>7234</v>
      </c>
    </row>
    <row r="130" spans="1:27" ht="15.75" customHeight="1" x14ac:dyDescent="0.2">
      <c r="A130" s="182">
        <v>3842</v>
      </c>
      <c r="B130" s="75" t="str">
        <f>VLOOKUP(A130,'BASE REGISTRO MAYO'!$A$1:$T$884,2,FALSE)</f>
        <v>Corporacion de Desarrollo Social de la Asociacion Cristiana de Jovenes de Santiago. (ACJ de Santiago)</v>
      </c>
      <c r="C130" s="75">
        <f>VLOOKUP(A130,'BASE REGISTRO MAYO'!$A$1:$T$884,3,FALSE)</f>
        <v>719400000</v>
      </c>
      <c r="D130" s="75" t="str">
        <f>VLOOKUP(A130,'BASE REGISTRO MAYO'!$A$1:$T$884,4,FALSE)</f>
        <v>Corporación de Derecho Privado.</v>
      </c>
      <c r="E130" s="75" t="str">
        <f>VLOOKUP(A130,'BASE REGISTRO MAYO'!$A$1:$T$884,5,FALSE)</f>
        <v>Otorgada por Decreto Supremo Nº 528, de fecha 16 de mayo de 1991, del Ministerio de Justicia, publicado en el Diario Oficial el día 19 de noviembre de 1991.</v>
      </c>
      <c r="F130" s="75" t="str">
        <f>VLOOKUP(A130,'BASE REGISTRO MAYO'!$A$1:$T$884,6,FALSE)</f>
        <v>Certificado de vigencia Folio Nº 500347784174, de fecha 28 de septiembre de 2020, emitido por el Servicio de Registro Civil e Identificación.</v>
      </c>
      <c r="G130" s="75" t="str">
        <f>VLOOKUP(A130,'BASE REGISTRO MAYO'!$A$1:$T$884,7,FALSE)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0" s="75" t="str">
        <f>VLOOKUP(A130,'BASE REGISTRO MAYO'!$A$1:$T$884,8,FALSE)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0" s="75" t="str">
        <f>VLOOKUP(A130,'BASE REGISTRO MAYO'!$A$1:$T$884,9,FALSE)</f>
        <v>Tres años.</v>
      </c>
      <c r="J130" s="75" t="str">
        <f>VLOOKUP(A130,'BASE REGISTRO MAYO'!$A$1:$T$884,10,FALSE)</f>
        <v xml:space="preserve">De  29 de julio de 2016 a 29 de julio de 2019. </v>
      </c>
      <c r="K130" s="75" t="str">
        <f>VLOOKUP(A130,'BASE REGISTRO MAYO'!$A$1:$T$884,11,FALSE)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0" s="75" t="str">
        <f>VLOOKUP(A130,'BASE REGISTRO MAYO'!$A$1:$T$884,12,FALSE)</f>
        <v xml:space="preserve">Santa Isabel Nº 345, Santiago, Región Metropolitana. 
</v>
      </c>
      <c r="M130" s="75" t="str">
        <f>VLOOKUP(A130,'BASE REGISTRO MAYO'!$A$1:$T$884,13,FALSE)</f>
        <v>XIII</v>
      </c>
      <c r="N130" s="75" t="str">
        <f>VLOOKUP(A130,'BASE REGISTRO MAYO'!$A$1:$T$884,14,FALSE)</f>
        <v>Santiago</v>
      </c>
      <c r="O130" s="75" t="str">
        <f>VLOOKUP(A130,'BASE REGISTRO MAYO'!$A$1:$T$884,15,FALSE)</f>
        <v>2228893- 2225181     Jaime Enrique Vilches González: 992386370- oficina: 226346252</v>
      </c>
      <c r="P130" s="75" t="str">
        <f>VLOOKUP(A130,'BASE REGISTRO MAYO'!$A$1:$T$884,16,FALSE)</f>
        <v xml:space="preserve">corporacion.central@gmail.com
vilches.jaime@gmail.com
</v>
      </c>
      <c r="Q130" s="75">
        <f>VLOOKUP(A130,'BASE REGISTRO MAYO'!$A$1:$T$884,17,FALSE)</f>
        <v>0</v>
      </c>
      <c r="R130" s="75" t="str">
        <f>VLOOKUP(A130,'BASE REGISTRO MAYO'!$A$1:$T$884,18,FALSE)</f>
        <v>93401: Institución de Asistencia Social</v>
      </c>
      <c r="S130" s="75" t="str">
        <f>VLOOKUP(A130,'BASE REGISTRO MAYO'!$A$1:$T$884,19,FALSE)</f>
        <v xml:space="preserve">Se acompaña certificado de antecedentes financieros, correspondiente al año 2019 aprobados por el Sub Departamento de Supervisión Financiera Nacional. </v>
      </c>
      <c r="T130" s="177">
        <f>VLOOKUP(A130,'BASE REGISTRO MAYO'!$A$1:$T$884,20,FALSE)</f>
        <v>37970</v>
      </c>
      <c r="U130" s="182">
        <v>3842</v>
      </c>
      <c r="V130" s="181">
        <v>100185002</v>
      </c>
      <c r="W130" s="181">
        <v>466640371</v>
      </c>
      <c r="X130" s="178">
        <v>44408</v>
      </c>
      <c r="Y130" s="87" t="s">
        <v>7151</v>
      </c>
      <c r="Z130" s="87" t="s">
        <v>7152</v>
      </c>
      <c r="AA130" s="182" t="s">
        <v>7169</v>
      </c>
    </row>
    <row r="131" spans="1:27" ht="15.75" customHeight="1" x14ac:dyDescent="0.2">
      <c r="A131" s="182">
        <v>3842</v>
      </c>
      <c r="B131" s="75" t="str">
        <f>VLOOKUP(A131,'BASE REGISTRO MAYO'!$A$1:$T$884,2,FALSE)</f>
        <v>Corporacion de Desarrollo Social de la Asociacion Cristiana de Jovenes de Santiago. (ACJ de Santiago)</v>
      </c>
      <c r="C131" s="75">
        <f>VLOOKUP(A131,'BASE REGISTRO MAYO'!$A$1:$T$884,3,FALSE)</f>
        <v>719400000</v>
      </c>
      <c r="D131" s="75" t="str">
        <f>VLOOKUP(A131,'BASE REGISTRO MAYO'!$A$1:$T$884,4,FALSE)</f>
        <v>Corporación de Derecho Privado.</v>
      </c>
      <c r="E131" s="75" t="str">
        <f>VLOOKUP(A131,'BASE REGISTRO MAYO'!$A$1:$T$884,5,FALSE)</f>
        <v>Otorgada por Decreto Supremo Nº 528, de fecha 16 de mayo de 1991, del Ministerio de Justicia, publicado en el Diario Oficial el día 19 de noviembre de 1991.</v>
      </c>
      <c r="F131" s="75" t="str">
        <f>VLOOKUP(A131,'BASE REGISTRO MAYO'!$A$1:$T$884,6,FALSE)</f>
        <v>Certificado de vigencia Folio Nº 500347784174, de fecha 28 de septiembre de 2020, emitido por el Servicio de Registro Civil e Identificación.</v>
      </c>
      <c r="G131" s="75" t="str">
        <f>VLOOKUP(A131,'BASE REGISTRO MAYO'!$A$1:$T$884,7,FALSE)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1" s="75" t="str">
        <f>VLOOKUP(A131,'BASE REGISTRO MAYO'!$A$1:$T$884,8,FALSE)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1" s="75" t="str">
        <f>VLOOKUP(A131,'BASE REGISTRO MAYO'!$A$1:$T$884,9,FALSE)</f>
        <v>Tres años.</v>
      </c>
      <c r="J131" s="75" t="str">
        <f>VLOOKUP(A131,'BASE REGISTRO MAYO'!$A$1:$T$884,10,FALSE)</f>
        <v xml:space="preserve">De  29 de julio de 2016 a 29 de julio de 2019. </v>
      </c>
      <c r="K131" s="75" t="str">
        <f>VLOOKUP(A131,'BASE REGISTRO MAYO'!$A$1:$T$884,11,FALSE)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1" s="75" t="str">
        <f>VLOOKUP(A131,'BASE REGISTRO MAYO'!$A$1:$T$884,12,FALSE)</f>
        <v xml:space="preserve">Santa Isabel Nº 345, Santiago, Región Metropolitana. 
</v>
      </c>
      <c r="M131" s="75" t="str">
        <f>VLOOKUP(A131,'BASE REGISTRO MAYO'!$A$1:$T$884,13,FALSE)</f>
        <v>XIII</v>
      </c>
      <c r="N131" s="75" t="str">
        <f>VLOOKUP(A131,'BASE REGISTRO MAYO'!$A$1:$T$884,14,FALSE)</f>
        <v>Santiago</v>
      </c>
      <c r="O131" s="75" t="str">
        <f>VLOOKUP(A131,'BASE REGISTRO MAYO'!$A$1:$T$884,15,FALSE)</f>
        <v>2228893- 2225181     Jaime Enrique Vilches González: 992386370- oficina: 226346252</v>
      </c>
      <c r="P131" s="75" t="str">
        <f>VLOOKUP(A131,'BASE REGISTRO MAYO'!$A$1:$T$884,16,FALSE)</f>
        <v xml:space="preserve">corporacion.central@gmail.com
vilches.jaime@gmail.com
</v>
      </c>
      <c r="Q131" s="75">
        <f>VLOOKUP(A131,'BASE REGISTRO MAYO'!$A$1:$T$884,17,FALSE)</f>
        <v>0</v>
      </c>
      <c r="R131" s="75" t="str">
        <f>VLOOKUP(A131,'BASE REGISTRO MAYO'!$A$1:$T$884,18,FALSE)</f>
        <v>93401: Institución de Asistencia Social</v>
      </c>
      <c r="S131" s="75" t="str">
        <f>VLOOKUP(A131,'BASE REGISTRO MAYO'!$A$1:$T$884,19,FALSE)</f>
        <v xml:space="preserve">Se acompaña certificado de antecedentes financieros, correspondiente al año 2019 aprobados por el Sub Departamento de Supervisión Financiera Nacional. </v>
      </c>
      <c r="T131" s="177">
        <f>VLOOKUP(A131,'BASE REGISTRO MAYO'!$A$1:$T$884,20,FALSE)</f>
        <v>37970</v>
      </c>
      <c r="U131" s="182">
        <v>3842</v>
      </c>
      <c r="V131" s="181">
        <v>8761368</v>
      </c>
      <c r="W131" s="181">
        <v>63055300</v>
      </c>
      <c r="X131" s="178">
        <v>44408</v>
      </c>
      <c r="Y131" s="87" t="s">
        <v>7151</v>
      </c>
      <c r="Z131" s="87" t="s">
        <v>7152</v>
      </c>
      <c r="AA131" s="182" t="s">
        <v>7235</v>
      </c>
    </row>
    <row r="132" spans="1:27" ht="15.75" customHeight="1" x14ac:dyDescent="0.2">
      <c r="A132" s="182">
        <v>3842</v>
      </c>
      <c r="B132" s="75" t="str">
        <f>VLOOKUP(A132,'BASE REGISTRO MAYO'!$A$1:$T$884,2,FALSE)</f>
        <v>Corporacion de Desarrollo Social de la Asociacion Cristiana de Jovenes de Santiago. (ACJ de Santiago)</v>
      </c>
      <c r="C132" s="75">
        <f>VLOOKUP(A132,'BASE REGISTRO MAYO'!$A$1:$T$884,3,FALSE)</f>
        <v>719400000</v>
      </c>
      <c r="D132" s="75" t="str">
        <f>VLOOKUP(A132,'BASE REGISTRO MAYO'!$A$1:$T$884,4,FALSE)</f>
        <v>Corporación de Derecho Privado.</v>
      </c>
      <c r="E132" s="75" t="str">
        <f>VLOOKUP(A132,'BASE REGISTRO MAYO'!$A$1:$T$884,5,FALSE)</f>
        <v>Otorgada por Decreto Supremo Nº 528, de fecha 16 de mayo de 1991, del Ministerio de Justicia, publicado en el Diario Oficial el día 19 de noviembre de 1991.</v>
      </c>
      <c r="F132" s="75" t="str">
        <f>VLOOKUP(A132,'BASE REGISTRO MAYO'!$A$1:$T$884,6,FALSE)</f>
        <v>Certificado de vigencia Folio Nº 500347784174, de fecha 28 de septiembre de 2020, emitido por el Servicio de Registro Civil e Identificación.</v>
      </c>
      <c r="G132" s="75" t="str">
        <f>VLOOKUP(A132,'BASE REGISTRO MAYO'!$A$1:$T$884,7,FALSE)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2" s="75" t="str">
        <f>VLOOKUP(A132,'BASE REGISTRO MAYO'!$A$1:$T$884,8,FALSE)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2" s="75" t="str">
        <f>VLOOKUP(A132,'BASE REGISTRO MAYO'!$A$1:$T$884,9,FALSE)</f>
        <v>Tres años.</v>
      </c>
      <c r="J132" s="75" t="str">
        <f>VLOOKUP(A132,'BASE REGISTRO MAYO'!$A$1:$T$884,10,FALSE)</f>
        <v xml:space="preserve">De  29 de julio de 2016 a 29 de julio de 2019. </v>
      </c>
      <c r="K132" s="75" t="str">
        <f>VLOOKUP(A132,'BASE REGISTRO MAYO'!$A$1:$T$884,11,FALSE)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2" s="75" t="str">
        <f>VLOOKUP(A132,'BASE REGISTRO MAYO'!$A$1:$T$884,12,FALSE)</f>
        <v xml:space="preserve">Santa Isabel Nº 345, Santiago, Región Metropolitana. 
</v>
      </c>
      <c r="M132" s="75" t="str">
        <f>VLOOKUP(A132,'BASE REGISTRO MAYO'!$A$1:$T$884,13,FALSE)</f>
        <v>XIII</v>
      </c>
      <c r="N132" s="75" t="str">
        <f>VLOOKUP(A132,'BASE REGISTRO MAYO'!$A$1:$T$884,14,FALSE)</f>
        <v>Santiago</v>
      </c>
      <c r="O132" s="75" t="str">
        <f>VLOOKUP(A132,'BASE REGISTRO MAYO'!$A$1:$T$884,15,FALSE)</f>
        <v>2228893- 2225181     Jaime Enrique Vilches González: 992386370- oficina: 226346252</v>
      </c>
      <c r="P132" s="75" t="str">
        <f>VLOOKUP(A132,'BASE REGISTRO MAYO'!$A$1:$T$884,16,FALSE)</f>
        <v xml:space="preserve">corporacion.central@gmail.com
vilches.jaime@gmail.com
</v>
      </c>
      <c r="Q132" s="75">
        <f>VLOOKUP(A132,'BASE REGISTRO MAYO'!$A$1:$T$884,17,FALSE)</f>
        <v>0</v>
      </c>
      <c r="R132" s="75" t="str">
        <f>VLOOKUP(A132,'BASE REGISTRO MAYO'!$A$1:$T$884,18,FALSE)</f>
        <v>93401: Institución de Asistencia Social</v>
      </c>
      <c r="S132" s="75" t="str">
        <f>VLOOKUP(A132,'BASE REGISTRO MAYO'!$A$1:$T$884,19,FALSE)</f>
        <v xml:space="preserve">Se acompaña certificado de antecedentes financieros, correspondiente al año 2019 aprobados por el Sub Departamento de Supervisión Financiera Nacional. </v>
      </c>
      <c r="T132" s="177">
        <f>VLOOKUP(A132,'BASE REGISTRO MAYO'!$A$1:$T$884,20,FALSE)</f>
        <v>37970</v>
      </c>
      <c r="U132" s="182">
        <v>3842</v>
      </c>
      <c r="V132" s="181">
        <v>21805152</v>
      </c>
      <c r="W132" s="181">
        <v>262486458</v>
      </c>
      <c r="X132" s="178">
        <v>44408</v>
      </c>
      <c r="Y132" s="87" t="s">
        <v>7151</v>
      </c>
      <c r="Z132" s="87" t="s">
        <v>7152</v>
      </c>
      <c r="AA132" s="182" t="s">
        <v>7236</v>
      </c>
    </row>
    <row r="133" spans="1:27" ht="15.75" customHeight="1" x14ac:dyDescent="0.2">
      <c r="A133" s="182">
        <v>3842</v>
      </c>
      <c r="B133" s="75" t="str">
        <f>VLOOKUP(A133,'BASE REGISTRO MAYO'!$A$1:$T$884,2,FALSE)</f>
        <v>Corporacion de Desarrollo Social de la Asociacion Cristiana de Jovenes de Santiago. (ACJ de Santiago)</v>
      </c>
      <c r="C133" s="75">
        <f>VLOOKUP(A133,'BASE REGISTRO MAYO'!$A$1:$T$884,3,FALSE)</f>
        <v>719400000</v>
      </c>
      <c r="D133" s="75" t="str">
        <f>VLOOKUP(A133,'BASE REGISTRO MAYO'!$A$1:$T$884,4,FALSE)</f>
        <v>Corporación de Derecho Privado.</v>
      </c>
      <c r="E133" s="75" t="str">
        <f>VLOOKUP(A133,'BASE REGISTRO MAYO'!$A$1:$T$884,5,FALSE)</f>
        <v>Otorgada por Decreto Supremo Nº 528, de fecha 16 de mayo de 1991, del Ministerio de Justicia, publicado en el Diario Oficial el día 19 de noviembre de 1991.</v>
      </c>
      <c r="F133" s="75" t="str">
        <f>VLOOKUP(A133,'BASE REGISTRO MAYO'!$A$1:$T$884,6,FALSE)</f>
        <v>Certificado de vigencia Folio Nº 500347784174, de fecha 28 de septiembre de 2020, emitido por el Servicio de Registro Civil e Identificación.</v>
      </c>
      <c r="G133" s="75" t="str">
        <f>VLOOKUP(A133,'BASE REGISTRO MAYO'!$A$1:$T$884,7,FALSE)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3" s="75" t="str">
        <f>VLOOKUP(A133,'BASE REGISTRO MAYO'!$A$1:$T$884,8,FALSE)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3" s="75" t="str">
        <f>VLOOKUP(A133,'BASE REGISTRO MAYO'!$A$1:$T$884,9,FALSE)</f>
        <v>Tres años.</v>
      </c>
      <c r="J133" s="75" t="str">
        <f>VLOOKUP(A133,'BASE REGISTRO MAYO'!$A$1:$T$884,10,FALSE)</f>
        <v xml:space="preserve">De  29 de julio de 2016 a 29 de julio de 2019. </v>
      </c>
      <c r="K133" s="75" t="str">
        <f>VLOOKUP(A133,'BASE REGISTRO MAYO'!$A$1:$T$884,11,FALSE)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3" s="75" t="str">
        <f>VLOOKUP(A133,'BASE REGISTRO MAYO'!$A$1:$T$884,12,FALSE)</f>
        <v xml:space="preserve">Santa Isabel Nº 345, Santiago, Región Metropolitana. 
</v>
      </c>
      <c r="M133" s="75" t="str">
        <f>VLOOKUP(A133,'BASE REGISTRO MAYO'!$A$1:$T$884,13,FALSE)</f>
        <v>XIII</v>
      </c>
      <c r="N133" s="75" t="str">
        <f>VLOOKUP(A133,'BASE REGISTRO MAYO'!$A$1:$T$884,14,FALSE)</f>
        <v>Santiago</v>
      </c>
      <c r="O133" s="75" t="str">
        <f>VLOOKUP(A133,'BASE REGISTRO MAYO'!$A$1:$T$884,15,FALSE)</f>
        <v>2228893- 2225181     Jaime Enrique Vilches González: 992386370- oficina: 226346252</v>
      </c>
      <c r="P133" s="75" t="str">
        <f>VLOOKUP(A133,'BASE REGISTRO MAYO'!$A$1:$T$884,16,FALSE)</f>
        <v xml:space="preserve">corporacion.central@gmail.com
vilches.jaime@gmail.com
</v>
      </c>
      <c r="Q133" s="75">
        <f>VLOOKUP(A133,'BASE REGISTRO MAYO'!$A$1:$T$884,17,FALSE)</f>
        <v>0</v>
      </c>
      <c r="R133" s="75" t="str">
        <f>VLOOKUP(A133,'BASE REGISTRO MAYO'!$A$1:$T$884,18,FALSE)</f>
        <v>93401: Institución de Asistencia Social</v>
      </c>
      <c r="S133" s="75" t="str">
        <f>VLOOKUP(A133,'BASE REGISTRO MAYO'!$A$1:$T$884,19,FALSE)</f>
        <v xml:space="preserve">Se acompaña certificado de antecedentes financieros, correspondiente al año 2019 aprobados por el Sub Departamento de Supervisión Financiera Nacional. </v>
      </c>
      <c r="T133" s="177">
        <f>VLOOKUP(A133,'BASE REGISTRO MAYO'!$A$1:$T$884,20,FALSE)</f>
        <v>37970</v>
      </c>
      <c r="U133" s="182">
        <v>3842</v>
      </c>
      <c r="V133" s="181">
        <v>33640067</v>
      </c>
      <c r="W133" s="181">
        <v>247377278</v>
      </c>
      <c r="X133" s="178">
        <v>44408</v>
      </c>
      <c r="Y133" s="87" t="s">
        <v>7151</v>
      </c>
      <c r="Z133" s="87" t="s">
        <v>7152</v>
      </c>
      <c r="AA133" s="182" t="s">
        <v>7237</v>
      </c>
    </row>
    <row r="134" spans="1:27" ht="15.75" customHeight="1" x14ac:dyDescent="0.2">
      <c r="A134" s="182">
        <v>3842</v>
      </c>
      <c r="B134" s="75" t="str">
        <f>VLOOKUP(A134,'BASE REGISTRO MAYO'!$A$1:$T$884,2,FALSE)</f>
        <v>Corporacion de Desarrollo Social de la Asociacion Cristiana de Jovenes de Santiago. (ACJ de Santiago)</v>
      </c>
      <c r="C134" s="75">
        <f>VLOOKUP(A134,'BASE REGISTRO MAYO'!$A$1:$T$884,3,FALSE)</f>
        <v>719400000</v>
      </c>
      <c r="D134" s="75" t="str">
        <f>VLOOKUP(A134,'BASE REGISTRO MAYO'!$A$1:$T$884,4,FALSE)</f>
        <v>Corporación de Derecho Privado.</v>
      </c>
      <c r="E134" s="75" t="str">
        <f>VLOOKUP(A134,'BASE REGISTRO MAYO'!$A$1:$T$884,5,FALSE)</f>
        <v>Otorgada por Decreto Supremo Nº 528, de fecha 16 de mayo de 1991, del Ministerio de Justicia, publicado en el Diario Oficial el día 19 de noviembre de 1991.</v>
      </c>
      <c r="F134" s="75" t="str">
        <f>VLOOKUP(A134,'BASE REGISTRO MAYO'!$A$1:$T$884,6,FALSE)</f>
        <v>Certificado de vigencia Folio Nº 500347784174, de fecha 28 de septiembre de 2020, emitido por el Servicio de Registro Civil e Identificación.</v>
      </c>
      <c r="G134" s="75" t="str">
        <f>VLOOKUP(A134,'BASE REGISTRO MAYO'!$A$1:$T$884,7,FALSE)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4" s="75" t="str">
        <f>VLOOKUP(A134,'BASE REGISTRO MAYO'!$A$1:$T$884,8,FALSE)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4" s="75" t="str">
        <f>VLOOKUP(A134,'BASE REGISTRO MAYO'!$A$1:$T$884,9,FALSE)</f>
        <v>Tres años.</v>
      </c>
      <c r="J134" s="75" t="str">
        <f>VLOOKUP(A134,'BASE REGISTRO MAYO'!$A$1:$T$884,10,FALSE)</f>
        <v xml:space="preserve">De  29 de julio de 2016 a 29 de julio de 2019. </v>
      </c>
      <c r="K134" s="75" t="str">
        <f>VLOOKUP(A134,'BASE REGISTRO MAYO'!$A$1:$T$884,11,FALSE)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4" s="75" t="str">
        <f>VLOOKUP(A134,'BASE REGISTRO MAYO'!$A$1:$T$884,12,FALSE)</f>
        <v xml:space="preserve">Santa Isabel Nº 345, Santiago, Región Metropolitana. 
</v>
      </c>
      <c r="M134" s="75" t="str">
        <f>VLOOKUP(A134,'BASE REGISTRO MAYO'!$A$1:$T$884,13,FALSE)</f>
        <v>XIII</v>
      </c>
      <c r="N134" s="75" t="str">
        <f>VLOOKUP(A134,'BASE REGISTRO MAYO'!$A$1:$T$884,14,FALSE)</f>
        <v>Santiago</v>
      </c>
      <c r="O134" s="75" t="str">
        <f>VLOOKUP(A134,'BASE REGISTRO MAYO'!$A$1:$T$884,15,FALSE)</f>
        <v>2228893- 2225181     Jaime Enrique Vilches González: 992386370- oficina: 226346252</v>
      </c>
      <c r="P134" s="75" t="str">
        <f>VLOOKUP(A134,'BASE REGISTRO MAYO'!$A$1:$T$884,16,FALSE)</f>
        <v xml:space="preserve">corporacion.central@gmail.com
vilches.jaime@gmail.com
</v>
      </c>
      <c r="Q134" s="75">
        <f>VLOOKUP(A134,'BASE REGISTRO MAYO'!$A$1:$T$884,17,FALSE)</f>
        <v>0</v>
      </c>
      <c r="R134" s="75" t="str">
        <f>VLOOKUP(A134,'BASE REGISTRO MAYO'!$A$1:$T$884,18,FALSE)</f>
        <v>93401: Institución de Asistencia Social</v>
      </c>
      <c r="S134" s="75" t="str">
        <f>VLOOKUP(A134,'BASE REGISTRO MAYO'!$A$1:$T$884,19,FALSE)</f>
        <v xml:space="preserve">Se acompaña certificado de antecedentes financieros, correspondiente al año 2019 aprobados por el Sub Departamento de Supervisión Financiera Nacional. </v>
      </c>
      <c r="T134" s="177">
        <f>VLOOKUP(A134,'BASE REGISTRO MAYO'!$A$1:$T$884,20,FALSE)</f>
        <v>37970</v>
      </c>
      <c r="U134" s="182">
        <v>3842</v>
      </c>
      <c r="V134" s="181">
        <v>56705812</v>
      </c>
      <c r="W134" s="181">
        <v>200931516</v>
      </c>
      <c r="X134" s="178">
        <v>44408</v>
      </c>
      <c r="Y134" s="87" t="s">
        <v>7151</v>
      </c>
      <c r="Z134" s="87" t="s">
        <v>7152</v>
      </c>
      <c r="AA134" s="182" t="s">
        <v>7203</v>
      </c>
    </row>
    <row r="135" spans="1:27" ht="15.75" customHeight="1" x14ac:dyDescent="0.2">
      <c r="A135" s="182">
        <v>3842</v>
      </c>
      <c r="B135" s="75" t="str">
        <f>VLOOKUP(A135,'BASE REGISTRO MAYO'!$A$1:$T$884,2,FALSE)</f>
        <v>Corporacion de Desarrollo Social de la Asociacion Cristiana de Jovenes de Santiago. (ACJ de Santiago)</v>
      </c>
      <c r="C135" s="75">
        <f>VLOOKUP(A135,'BASE REGISTRO MAYO'!$A$1:$T$884,3,FALSE)</f>
        <v>719400000</v>
      </c>
      <c r="D135" s="75" t="str">
        <f>VLOOKUP(A135,'BASE REGISTRO MAYO'!$A$1:$T$884,4,FALSE)</f>
        <v>Corporación de Derecho Privado.</v>
      </c>
      <c r="E135" s="75" t="str">
        <f>VLOOKUP(A135,'BASE REGISTRO MAYO'!$A$1:$T$884,5,FALSE)</f>
        <v>Otorgada por Decreto Supremo Nº 528, de fecha 16 de mayo de 1991, del Ministerio de Justicia, publicado en el Diario Oficial el día 19 de noviembre de 1991.</v>
      </c>
      <c r="F135" s="75" t="str">
        <f>VLOOKUP(A135,'BASE REGISTRO MAYO'!$A$1:$T$884,6,FALSE)</f>
        <v>Certificado de vigencia Folio Nº 500347784174, de fecha 28 de septiembre de 2020, emitido por el Servicio de Registro Civil e Identificación.</v>
      </c>
      <c r="G135" s="75" t="str">
        <f>VLOOKUP(A135,'BASE REGISTRO MAYO'!$A$1:$T$884,7,FALSE)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5" s="75" t="str">
        <f>VLOOKUP(A135,'BASE REGISTRO MAYO'!$A$1:$T$884,8,FALSE)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5" s="75" t="str">
        <f>VLOOKUP(A135,'BASE REGISTRO MAYO'!$A$1:$T$884,9,FALSE)</f>
        <v>Tres años.</v>
      </c>
      <c r="J135" s="75" t="str">
        <f>VLOOKUP(A135,'BASE REGISTRO MAYO'!$A$1:$T$884,10,FALSE)</f>
        <v xml:space="preserve">De  29 de julio de 2016 a 29 de julio de 2019. </v>
      </c>
      <c r="K135" s="75" t="str">
        <f>VLOOKUP(A135,'BASE REGISTRO MAYO'!$A$1:$T$884,11,FALSE)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5" s="75" t="str">
        <f>VLOOKUP(A135,'BASE REGISTRO MAYO'!$A$1:$T$884,12,FALSE)</f>
        <v xml:space="preserve">Santa Isabel Nº 345, Santiago, Región Metropolitana. 
</v>
      </c>
      <c r="M135" s="75" t="str">
        <f>VLOOKUP(A135,'BASE REGISTRO MAYO'!$A$1:$T$884,13,FALSE)</f>
        <v>XIII</v>
      </c>
      <c r="N135" s="75" t="str">
        <f>VLOOKUP(A135,'BASE REGISTRO MAYO'!$A$1:$T$884,14,FALSE)</f>
        <v>Santiago</v>
      </c>
      <c r="O135" s="75" t="str">
        <f>VLOOKUP(A135,'BASE REGISTRO MAYO'!$A$1:$T$884,15,FALSE)</f>
        <v>2228893- 2225181     Jaime Enrique Vilches González: 992386370- oficina: 226346252</v>
      </c>
      <c r="P135" s="75" t="str">
        <f>VLOOKUP(A135,'BASE REGISTRO MAYO'!$A$1:$T$884,16,FALSE)</f>
        <v xml:space="preserve">corporacion.central@gmail.com
vilches.jaime@gmail.com
</v>
      </c>
      <c r="Q135" s="75">
        <f>VLOOKUP(A135,'BASE REGISTRO MAYO'!$A$1:$T$884,17,FALSE)</f>
        <v>0</v>
      </c>
      <c r="R135" s="75" t="str">
        <f>VLOOKUP(A135,'BASE REGISTRO MAYO'!$A$1:$T$884,18,FALSE)</f>
        <v>93401: Institución de Asistencia Social</v>
      </c>
      <c r="S135" s="75" t="str">
        <f>VLOOKUP(A135,'BASE REGISTRO MAYO'!$A$1:$T$884,19,FALSE)</f>
        <v xml:space="preserve">Se acompaña certificado de antecedentes financieros, correspondiente al año 2019 aprobados por el Sub Departamento de Supervisión Financiera Nacional. </v>
      </c>
      <c r="T135" s="177">
        <f>VLOOKUP(A135,'BASE REGISTRO MAYO'!$A$1:$T$884,20,FALSE)</f>
        <v>37970</v>
      </c>
      <c r="U135" s="182">
        <v>3842</v>
      </c>
      <c r="V135" s="181">
        <v>21231750</v>
      </c>
      <c r="W135" s="181">
        <v>136451673</v>
      </c>
      <c r="X135" s="178">
        <v>44408</v>
      </c>
      <c r="Y135" s="87" t="s">
        <v>7151</v>
      </c>
      <c r="Z135" s="87" t="s">
        <v>7152</v>
      </c>
      <c r="AA135" s="182" t="s">
        <v>7217</v>
      </c>
    </row>
    <row r="136" spans="1:27" ht="15.75" customHeight="1" x14ac:dyDescent="0.2">
      <c r="A136" s="182">
        <v>3842</v>
      </c>
      <c r="B136" s="75" t="str">
        <f>VLOOKUP(A136,'BASE REGISTRO MAYO'!$A$1:$T$884,2,FALSE)</f>
        <v>Corporacion de Desarrollo Social de la Asociacion Cristiana de Jovenes de Santiago. (ACJ de Santiago)</v>
      </c>
      <c r="C136" s="75">
        <f>VLOOKUP(A136,'BASE REGISTRO MAYO'!$A$1:$T$884,3,FALSE)</f>
        <v>719400000</v>
      </c>
      <c r="D136" s="75" t="str">
        <f>VLOOKUP(A136,'BASE REGISTRO MAYO'!$A$1:$T$884,4,FALSE)</f>
        <v>Corporación de Derecho Privado.</v>
      </c>
      <c r="E136" s="75" t="str">
        <f>VLOOKUP(A136,'BASE REGISTRO MAYO'!$A$1:$T$884,5,FALSE)</f>
        <v>Otorgada por Decreto Supremo Nº 528, de fecha 16 de mayo de 1991, del Ministerio de Justicia, publicado en el Diario Oficial el día 19 de noviembre de 1991.</v>
      </c>
      <c r="F136" s="75" t="str">
        <f>VLOOKUP(A136,'BASE REGISTRO MAYO'!$A$1:$T$884,6,FALSE)</f>
        <v>Certificado de vigencia Folio Nº 500347784174, de fecha 28 de septiembre de 2020, emitido por el Servicio de Registro Civil e Identificación.</v>
      </c>
      <c r="G136" s="75" t="str">
        <f>VLOOKUP(A136,'BASE REGISTRO MAYO'!$A$1:$T$884,7,FALSE)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6" s="75" t="str">
        <f>VLOOKUP(A136,'BASE REGISTRO MAYO'!$A$1:$T$884,8,FALSE)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6" s="75" t="str">
        <f>VLOOKUP(A136,'BASE REGISTRO MAYO'!$A$1:$T$884,9,FALSE)</f>
        <v>Tres años.</v>
      </c>
      <c r="J136" s="75" t="str">
        <f>VLOOKUP(A136,'BASE REGISTRO MAYO'!$A$1:$T$884,10,FALSE)</f>
        <v xml:space="preserve">De  29 de julio de 2016 a 29 de julio de 2019. </v>
      </c>
      <c r="K136" s="75" t="str">
        <f>VLOOKUP(A136,'BASE REGISTRO MAYO'!$A$1:$T$884,11,FALSE)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6" s="75" t="str">
        <f>VLOOKUP(A136,'BASE REGISTRO MAYO'!$A$1:$T$884,12,FALSE)</f>
        <v xml:space="preserve">Santa Isabel Nº 345, Santiago, Región Metropolitana. 
</v>
      </c>
      <c r="M136" s="75" t="str">
        <f>VLOOKUP(A136,'BASE REGISTRO MAYO'!$A$1:$T$884,13,FALSE)</f>
        <v>XIII</v>
      </c>
      <c r="N136" s="75" t="str">
        <f>VLOOKUP(A136,'BASE REGISTRO MAYO'!$A$1:$T$884,14,FALSE)</f>
        <v>Santiago</v>
      </c>
      <c r="O136" s="75" t="str">
        <f>VLOOKUP(A136,'BASE REGISTRO MAYO'!$A$1:$T$884,15,FALSE)</f>
        <v>2228893- 2225181     Jaime Enrique Vilches González: 992386370- oficina: 226346252</v>
      </c>
      <c r="P136" s="75" t="str">
        <f>VLOOKUP(A136,'BASE REGISTRO MAYO'!$A$1:$T$884,16,FALSE)</f>
        <v xml:space="preserve">corporacion.central@gmail.com
vilches.jaime@gmail.com
</v>
      </c>
      <c r="Q136" s="75">
        <f>VLOOKUP(A136,'BASE REGISTRO MAYO'!$A$1:$T$884,17,FALSE)</f>
        <v>0</v>
      </c>
      <c r="R136" s="75" t="str">
        <f>VLOOKUP(A136,'BASE REGISTRO MAYO'!$A$1:$T$884,18,FALSE)</f>
        <v>93401: Institución de Asistencia Social</v>
      </c>
      <c r="S136" s="75" t="str">
        <f>VLOOKUP(A136,'BASE REGISTRO MAYO'!$A$1:$T$884,19,FALSE)</f>
        <v xml:space="preserve">Se acompaña certificado de antecedentes financieros, correspondiente al año 2019 aprobados por el Sub Departamento de Supervisión Financiera Nacional. </v>
      </c>
      <c r="T136" s="177">
        <f>VLOOKUP(A136,'BASE REGISTRO MAYO'!$A$1:$T$884,20,FALSE)</f>
        <v>37970</v>
      </c>
      <c r="U136" s="182">
        <v>3842</v>
      </c>
      <c r="V136" s="181">
        <v>17358094</v>
      </c>
      <c r="W136" s="181">
        <v>128244039</v>
      </c>
      <c r="X136" s="178">
        <v>44408</v>
      </c>
      <c r="Y136" s="87" t="s">
        <v>7151</v>
      </c>
      <c r="Z136" s="87" t="s">
        <v>7152</v>
      </c>
      <c r="AA136" s="182" t="s">
        <v>5877</v>
      </c>
    </row>
    <row r="137" spans="1:27" ht="15.75" customHeight="1" x14ac:dyDescent="0.2">
      <c r="A137" s="182">
        <v>3842</v>
      </c>
      <c r="B137" s="75" t="str">
        <f>VLOOKUP(A137,'BASE REGISTRO MAYO'!$A$1:$T$884,2,FALSE)</f>
        <v>Corporacion de Desarrollo Social de la Asociacion Cristiana de Jovenes de Santiago. (ACJ de Santiago)</v>
      </c>
      <c r="C137" s="75">
        <f>VLOOKUP(A137,'BASE REGISTRO MAYO'!$A$1:$T$884,3,FALSE)</f>
        <v>719400000</v>
      </c>
      <c r="D137" s="75" t="str">
        <f>VLOOKUP(A137,'BASE REGISTRO MAYO'!$A$1:$T$884,4,FALSE)</f>
        <v>Corporación de Derecho Privado.</v>
      </c>
      <c r="E137" s="75" t="str">
        <f>VLOOKUP(A137,'BASE REGISTRO MAYO'!$A$1:$T$884,5,FALSE)</f>
        <v>Otorgada por Decreto Supremo Nº 528, de fecha 16 de mayo de 1991, del Ministerio de Justicia, publicado en el Diario Oficial el día 19 de noviembre de 1991.</v>
      </c>
      <c r="F137" s="75" t="str">
        <f>VLOOKUP(A137,'BASE REGISTRO MAYO'!$A$1:$T$884,6,FALSE)</f>
        <v>Certificado de vigencia Folio Nº 500347784174, de fecha 28 de septiembre de 2020, emitido por el Servicio de Registro Civil e Identificación.</v>
      </c>
      <c r="G137" s="75" t="str">
        <f>VLOOKUP(A137,'BASE REGISTRO MAYO'!$A$1:$T$884,7,FALSE)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7" s="75" t="str">
        <f>VLOOKUP(A137,'BASE REGISTRO MAYO'!$A$1:$T$884,8,FALSE)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7" s="75" t="str">
        <f>VLOOKUP(A137,'BASE REGISTRO MAYO'!$A$1:$T$884,9,FALSE)</f>
        <v>Tres años.</v>
      </c>
      <c r="J137" s="75" t="str">
        <f>VLOOKUP(A137,'BASE REGISTRO MAYO'!$A$1:$T$884,10,FALSE)</f>
        <v xml:space="preserve">De  29 de julio de 2016 a 29 de julio de 2019. </v>
      </c>
      <c r="K137" s="75" t="str">
        <f>VLOOKUP(A137,'BASE REGISTRO MAYO'!$A$1:$T$884,11,FALSE)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7" s="75" t="str">
        <f>VLOOKUP(A137,'BASE REGISTRO MAYO'!$A$1:$T$884,12,FALSE)</f>
        <v xml:space="preserve">Santa Isabel Nº 345, Santiago, Región Metropolitana. 
</v>
      </c>
      <c r="M137" s="75" t="str">
        <f>VLOOKUP(A137,'BASE REGISTRO MAYO'!$A$1:$T$884,13,FALSE)</f>
        <v>XIII</v>
      </c>
      <c r="N137" s="75" t="str">
        <f>VLOOKUP(A137,'BASE REGISTRO MAYO'!$A$1:$T$884,14,FALSE)</f>
        <v>Santiago</v>
      </c>
      <c r="O137" s="75" t="str">
        <f>VLOOKUP(A137,'BASE REGISTRO MAYO'!$A$1:$T$884,15,FALSE)</f>
        <v>2228893- 2225181     Jaime Enrique Vilches González: 992386370- oficina: 226346252</v>
      </c>
      <c r="P137" s="75" t="str">
        <f>VLOOKUP(A137,'BASE REGISTRO MAYO'!$A$1:$T$884,16,FALSE)</f>
        <v xml:space="preserve">corporacion.central@gmail.com
vilches.jaime@gmail.com
</v>
      </c>
      <c r="Q137" s="75">
        <f>VLOOKUP(A137,'BASE REGISTRO MAYO'!$A$1:$T$884,17,FALSE)</f>
        <v>0</v>
      </c>
      <c r="R137" s="75" t="str">
        <f>VLOOKUP(A137,'BASE REGISTRO MAYO'!$A$1:$T$884,18,FALSE)</f>
        <v>93401: Institución de Asistencia Social</v>
      </c>
      <c r="S137" s="75" t="str">
        <f>VLOOKUP(A137,'BASE REGISTRO MAYO'!$A$1:$T$884,19,FALSE)</f>
        <v xml:space="preserve">Se acompaña certificado de antecedentes financieros, correspondiente al año 2019 aprobados por el Sub Departamento de Supervisión Financiera Nacional. </v>
      </c>
      <c r="T137" s="177">
        <f>VLOOKUP(A137,'BASE REGISTRO MAYO'!$A$1:$T$884,20,FALSE)</f>
        <v>37970</v>
      </c>
      <c r="U137" s="182">
        <v>3842</v>
      </c>
      <c r="V137" s="181">
        <v>10531054</v>
      </c>
      <c r="W137" s="181">
        <v>85818478</v>
      </c>
      <c r="X137" s="178">
        <v>44408</v>
      </c>
      <c r="Y137" s="87" t="s">
        <v>7151</v>
      </c>
      <c r="Z137" s="87" t="s">
        <v>7152</v>
      </c>
      <c r="AA137" s="182" t="s">
        <v>7206</v>
      </c>
    </row>
    <row r="138" spans="1:27" ht="15.75" customHeight="1" x14ac:dyDescent="0.2">
      <c r="A138" s="182">
        <v>3846</v>
      </c>
      <c r="B138" s="75" t="str">
        <f>VLOOKUP(A138,'BASE REGISTRO MAYO'!$A$1:$T$884,2,FALSE)</f>
        <v>Parroquia Sagrado Corazon de Jesus de Coronel</v>
      </c>
      <c r="C138" s="75">
        <f>VLOOKUP(A138,'BASE REGISTRO MAYO'!$A$1:$T$884,3,FALSE)</f>
        <v>800665612</v>
      </c>
      <c r="D138" s="75" t="str">
        <f>VLOOKUP(A138,'BASE REGISTRO MAYO'!$A$1:$T$884,4,FALSE)</f>
        <v>Institución eclesiástica</v>
      </c>
      <c r="E138" s="75" t="str">
        <f>VLOOKUP(A138,'BASE REGISTRO MAYO'!$A$1:$T$884,5,FALSE)</f>
        <v>Erigida de acuerdo al Derecho Canónico, por Decreto S/N, de 1954, de la Autoridad Eclesiástica hoy del Arzobispado de Concepción.</v>
      </c>
      <c r="F138" s="75" t="str">
        <f>VLOOKUP(A138,'BASE REGISTRO MAYO'!$A$1:$T$884,6,FALSE)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G138" s="75" t="str">
        <f>VLOOKUP(A138,'BASE REGISTRO MAYO'!$A$1:$T$884,7,FALSE)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H138" s="75" t="str">
        <f>VLOOKUP(A138,'BASE REGISTRO MAYO'!$A$1:$T$884,8,FALSE)</f>
        <v>no tiene</v>
      </c>
      <c r="I138" s="75">
        <f>VLOOKUP(A138,'BASE REGISTRO MAYO'!$A$1:$T$884,9,FALSE)</f>
        <v>0</v>
      </c>
      <c r="J138" s="75">
        <f>VLOOKUP(A138,'BASE REGISTRO MAYO'!$A$1:$T$884,10,FALSE)</f>
        <v>0</v>
      </c>
      <c r="K138" s="75" t="str">
        <f>VLOOKUP(A138,'BASE REGISTRO MAYO'!$A$1:$T$884,11,FALSE)</f>
        <v xml:space="preserve">Pbro. Ricardo Andrés Oliva Salazar, 
</v>
      </c>
      <c r="L138" s="75" t="str">
        <f>VLOOKUP(A138,'BASE REGISTRO MAYO'!$A$1:$T$884,12,FALSE)</f>
        <v xml:space="preserve">Manuel Montt N° 01180, Villa Mora, comuna de Coronel, Octava Región
</v>
      </c>
      <c r="M138" s="75" t="str">
        <f>VLOOKUP(A138,'BASE REGISTRO MAYO'!$A$1:$T$884,13,FALSE)</f>
        <v>VIII</v>
      </c>
      <c r="N138" s="75" t="str">
        <f>VLOOKUP(A138,'BASE REGISTRO MAYO'!$A$1:$T$884,14,FALSE)</f>
        <v>Coronel</v>
      </c>
      <c r="O138" s="75" t="str">
        <f>VLOOKUP(A138,'BASE REGISTRO MAYO'!$A$1:$T$884,15,FALSE)</f>
        <v>. Fono: 41-2711094.</v>
      </c>
      <c r="P138" s="75">
        <f>VLOOKUP(A138,'BASE REGISTRO MAYO'!$A$1:$T$884,16,FALSE)</f>
        <v>0</v>
      </c>
      <c r="Q138" s="75">
        <f>VLOOKUP(A138,'BASE REGISTRO MAYO'!$A$1:$T$884,17,FALSE)</f>
        <v>0</v>
      </c>
      <c r="R138" s="75" t="str">
        <f>VLOOKUP(A138,'BASE REGISTRO MAYO'!$A$1:$T$884,18,FALSE)</f>
        <v>93910: Organizaciones Religiosas</v>
      </c>
      <c r="S138" s="75" t="str">
        <f>VLOOKUP(A138,'BASE REGISTRO MAYO'!$A$1:$T$884,19,FALSE)</f>
        <v>Se acompaña Certificado de Antecedentes Financieros, correspondiente al año 2019, aprobados por el  Departamento de Administración y Finanzas.</v>
      </c>
      <c r="T138" s="177">
        <f>VLOOKUP(A138,'BASE REGISTRO MAYO'!$A$1:$T$884,20,FALSE)</f>
        <v>37970</v>
      </c>
      <c r="U138" s="182">
        <v>3846</v>
      </c>
      <c r="V138" s="181">
        <v>3782143</v>
      </c>
      <c r="W138" s="181">
        <v>53394913</v>
      </c>
      <c r="X138" s="178">
        <v>44408</v>
      </c>
      <c r="Y138" s="87" t="s">
        <v>7151</v>
      </c>
      <c r="Z138" s="87" t="s">
        <v>7152</v>
      </c>
      <c r="AA138" s="182" t="s">
        <v>7183</v>
      </c>
    </row>
    <row r="139" spans="1:27" ht="15.75" customHeight="1" x14ac:dyDescent="0.2">
      <c r="A139" s="182">
        <v>3848</v>
      </c>
      <c r="B139" s="75" t="str">
        <f>VLOOKUP(A139,'BASE REGISTRO MAYO'!$A$1:$T$884,2,FALSE)</f>
        <v>Parroquia San Pablo</v>
      </c>
      <c r="C139" s="75">
        <f>VLOOKUP(A139,'BASE REGISTRO MAYO'!$A$1:$T$884,3,FALSE)</f>
        <v>702085047</v>
      </c>
      <c r="D139" s="75" t="str">
        <f>VLOOKUP(A139,'BASE REGISTRO MAYO'!$A$1:$T$884,4,FALSE)</f>
        <v>Institución eclesiástica</v>
      </c>
      <c r="E139" s="75" t="str">
        <f>VLOOKUP(A139,'BASE REGISTRO MAYO'!$A$1:$T$884,5,FALSE)</f>
        <v>Erigida de acuerdo al Derecho Canónico</v>
      </c>
      <c r="F139" s="75" t="str">
        <f>VLOOKUP(A139,'BASE REGISTRO MAYO'!$A$1:$T$884,6,FALSE)</f>
        <v>Indefinida</v>
      </c>
      <c r="G139" s="75" t="str">
        <f>VLOOKUP(A139,'BASE REGISTRO MAYO'!$A$1:$T$884,7,FALSE)</f>
        <v xml:space="preserve">Actividad religiosa
</v>
      </c>
      <c r="H139" s="75" t="str">
        <f>VLOOKUP(A139,'BASE REGISTRO MAYO'!$A$1:$T$884,8,FALSE)</f>
        <v>no tiene</v>
      </c>
      <c r="I139" s="75">
        <f>VLOOKUP(A139,'BASE REGISTRO MAYO'!$A$1:$T$884,9,FALSE)</f>
        <v>0</v>
      </c>
      <c r="J139" s="75">
        <f>VLOOKUP(A139,'BASE REGISTRO MAYO'!$A$1:$T$884,10,FALSE)</f>
        <v>0</v>
      </c>
      <c r="K139" s="75" t="str">
        <f>VLOOKUP(A139,'BASE REGISTRO MAYO'!$A$1:$T$884,11,FALSE)</f>
        <v xml:space="preserve">Pbro. Juan Carlos Hernandez Mansilla, 
</v>
      </c>
      <c r="L139" s="75" t="str">
        <f>VLOOKUP(A139,'BASE REGISTRO MAYO'!$A$1:$T$884,12,FALSE)</f>
        <v xml:space="preserve">Janequeo esq Diego Portales s/n, Población Bdo O’Higgins, Puerto Montt.
</v>
      </c>
      <c r="M139" s="75" t="str">
        <f>VLOOKUP(A139,'BASE REGISTRO MAYO'!$A$1:$T$884,13,FALSE)</f>
        <v>X</v>
      </c>
      <c r="N139" s="75" t="str">
        <f>VLOOKUP(A139,'BASE REGISTRO MAYO'!$A$1:$T$884,14,FALSE)</f>
        <v xml:space="preserve"> Puerto Montt</v>
      </c>
      <c r="O139" s="75" t="str">
        <f>VLOOKUP(A139,'BASE REGISTRO MAYO'!$A$1:$T$884,15,FALSE)</f>
        <v>652260103-652251031.</v>
      </c>
      <c r="P139" s="75" t="str">
        <f>VLOOKUP(A139,'BASE REGISTRO MAYO'!$A$1:$T$884,16,FALSE)</f>
        <v>infosanpablo@gmail.com</v>
      </c>
      <c r="Q139" s="75">
        <f>VLOOKUP(A139,'BASE REGISTRO MAYO'!$A$1:$T$884,17,FALSE)</f>
        <v>0</v>
      </c>
      <c r="R139" s="75" t="str">
        <f>VLOOKUP(A139,'BASE REGISTRO MAYO'!$A$1:$T$884,18,FALSE)</f>
        <v>93910: Organizaciones Religiosas</v>
      </c>
      <c r="S139" s="75" t="str">
        <f>VLOOKUP(A139,'BASE REGISTRO MAYO'!$A$1:$T$884,19,FALSE)</f>
        <v>Se acompañan antecedentes financieros correspondientes al año 2019, aprobados por el Sub departamento de Supervisión Nacional.</v>
      </c>
      <c r="T139" s="177">
        <f>VLOOKUP(A139,'BASE REGISTRO MAYO'!$A$1:$T$884,20,FALSE)</f>
        <v>37970</v>
      </c>
      <c r="U139" s="182">
        <v>3848</v>
      </c>
      <c r="V139" s="181">
        <v>6993580</v>
      </c>
      <c r="W139" s="181">
        <v>50429984</v>
      </c>
      <c r="X139" s="178">
        <v>44408</v>
      </c>
      <c r="Y139" s="87" t="s">
        <v>7151</v>
      </c>
      <c r="Z139" s="87" t="s">
        <v>7152</v>
      </c>
      <c r="AA139" s="182" t="s">
        <v>7197</v>
      </c>
    </row>
    <row r="140" spans="1:27" ht="15.75" customHeight="1" x14ac:dyDescent="0.2">
      <c r="A140" s="182">
        <v>3950</v>
      </c>
      <c r="B140" s="75" t="str">
        <f>VLOOKUP(A140,'BASE REGISTRO MAYO'!$A$1:$T$884,2,FALSE)</f>
        <v>Fundacion de Beneficencia Hogar de Cristo</v>
      </c>
      <c r="C140" s="75">
        <f>VLOOKUP(A140,'BASE REGISTRO MAYO'!$A$1:$T$884,3,FALSE)</f>
        <v>814968006</v>
      </c>
      <c r="D140" s="75" t="str">
        <f>VLOOKUP(A140,'BASE REGISTRO MAYO'!$A$1:$T$884,4,FALSE)</f>
        <v>Fundación de Derecho Privado.</v>
      </c>
      <c r="E140" s="75" t="str">
        <f>VLOOKUP(A140,'BASE REGISTRO MAYO'!$A$1:$T$884,5,FALSE)</f>
        <v xml:space="preserve">Decreto Supremo Nº1688, de 09 de abril de 1945, del Ministerio de Justicia. </v>
      </c>
      <c r="F140" s="75" t="str">
        <f>VLOOKUP(A140,'BASE REGISTRO MAYO'!$A$1:$T$884,6,FALSE)</f>
        <v>Certificado de Vigencia Folio Nº 500342397975, emitido por el Servicio de Registro Civil e Identificación con fecha 25 de agosto de 2020.</v>
      </c>
      <c r="G140" s="75" t="str">
        <f>VLOOKUP(A140,'BASE REGISTRO MAYO'!$A$1:$T$884,7,FALSE)</f>
        <v xml:space="preserve">La creación y mantenimiento de obras de beneficencia y educación popular gratuita, especialmente por medio de hogares para indigentes, centros abiertos, guarderías y salas cuna.
</v>
      </c>
      <c r="H140" s="75" t="str">
        <f>VLOOKUP(A140,'BASE REGISTRO MAYO'!$A$1:$T$884,8,FALSE)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0" s="75" t="str">
        <f>VLOOKUP(A140,'BASE REGISTRO MAYO'!$A$1:$T$884,9,FALSE)</f>
        <v>Durarán 2 años en sus funciones. Renovación del Directorio cada año, por parcialidades de cuatro directores a la vez.
Duración de Mesa Directiva: Cada año.</v>
      </c>
      <c r="J140" s="75" t="str">
        <f>VLOOKUP(A140,'BASE REGISTRO MAYO'!$A$1:$T$884,10,FALSE)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0" s="75" t="str">
        <f>VLOOKUP(A140,'BASE REGISTRO MAYO'!$A$1:$T$884,11,FALSE)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0" s="75" t="str">
        <f>VLOOKUP(A140,'BASE REGISTRO MAYO'!$A$1:$T$884,12,FALSE)</f>
        <v xml:space="preserve">Hogar de Cristo N° 3812, comuna de Estación Central, Región Metropolitana
</v>
      </c>
      <c r="M140" s="75" t="str">
        <f>VLOOKUP(A140,'BASE REGISTRO MAYO'!$A$1:$T$884,13,FALSE)</f>
        <v>XIII</v>
      </c>
      <c r="N140" s="75" t="str">
        <f>VLOOKUP(A140,'BASE REGISTRO MAYO'!$A$1:$T$884,14,FALSE)</f>
        <v>Estación Central</v>
      </c>
      <c r="O140" s="75">
        <f>VLOOKUP(A140,'BASE REGISTRO MAYO'!$A$1:$T$884,15,FALSE)</f>
        <v>225409300</v>
      </c>
      <c r="P140" s="75" t="str">
        <f>VLOOKUP(A140,'BASE REGISTRO MAYO'!$A$1:$T$884,16,FALSE)</f>
        <v xml:space="preserve"> hogardecristo@hogardecristo.cl  </v>
      </c>
      <c r="Q140" s="75">
        <f>VLOOKUP(A140,'BASE REGISTRO MAYO'!$A$1:$T$884,17,FALSE)</f>
        <v>0</v>
      </c>
      <c r="R140" s="75" t="str">
        <f>VLOOKUP(A140,'BASE REGISTRO MAYO'!$A$1:$T$884,18,FALSE)</f>
        <v>93401: Institución de Asistencia Social.</v>
      </c>
      <c r="S140" s="75" t="str">
        <f>VLOOKUP(A140,'BASE REGISTRO MAYO'!$A$1:$T$884,19,FALSE)</f>
        <v xml:space="preserve">Certificado de Antecedentes financieros, correspondientes al año 2019, aprobados por  USUFI </v>
      </c>
      <c r="T140" s="177">
        <f>VLOOKUP(A140,'BASE REGISTRO MAYO'!$A$1:$T$884,20,FALSE)</f>
        <v>37970</v>
      </c>
      <c r="U140" s="182">
        <v>3950</v>
      </c>
      <c r="V140" s="181">
        <v>12777598</v>
      </c>
      <c r="W140" s="181">
        <v>75799597</v>
      </c>
      <c r="X140" s="178">
        <v>44408</v>
      </c>
      <c r="Y140" s="87" t="s">
        <v>7151</v>
      </c>
      <c r="Z140" s="87" t="s">
        <v>7152</v>
      </c>
      <c r="AA140" s="182" t="s">
        <v>7234</v>
      </c>
    </row>
    <row r="141" spans="1:27" ht="15.75" customHeight="1" x14ac:dyDescent="0.2">
      <c r="A141" s="182">
        <v>3950</v>
      </c>
      <c r="B141" s="75" t="str">
        <f>VLOOKUP(A141,'BASE REGISTRO MAYO'!$A$1:$T$884,2,FALSE)</f>
        <v>Fundacion de Beneficencia Hogar de Cristo</v>
      </c>
      <c r="C141" s="75">
        <f>VLOOKUP(A141,'BASE REGISTRO MAYO'!$A$1:$T$884,3,FALSE)</f>
        <v>814968006</v>
      </c>
      <c r="D141" s="75" t="str">
        <f>VLOOKUP(A141,'BASE REGISTRO MAYO'!$A$1:$T$884,4,FALSE)</f>
        <v>Fundación de Derecho Privado.</v>
      </c>
      <c r="E141" s="75" t="str">
        <f>VLOOKUP(A141,'BASE REGISTRO MAYO'!$A$1:$T$884,5,FALSE)</f>
        <v xml:space="preserve">Decreto Supremo Nº1688, de 09 de abril de 1945, del Ministerio de Justicia. </v>
      </c>
      <c r="F141" s="75" t="str">
        <f>VLOOKUP(A141,'BASE REGISTRO MAYO'!$A$1:$T$884,6,FALSE)</f>
        <v>Certificado de Vigencia Folio Nº 500342397975, emitido por el Servicio de Registro Civil e Identificación con fecha 25 de agosto de 2020.</v>
      </c>
      <c r="G141" s="75" t="str">
        <f>VLOOKUP(A141,'BASE REGISTRO MAYO'!$A$1:$T$884,7,FALSE)</f>
        <v xml:space="preserve">La creación y mantenimiento de obras de beneficencia y educación popular gratuita, especialmente por medio de hogares para indigentes, centros abiertos, guarderías y salas cuna.
</v>
      </c>
      <c r="H141" s="75" t="str">
        <f>VLOOKUP(A141,'BASE REGISTRO MAYO'!$A$1:$T$884,8,FALSE)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1" s="75" t="str">
        <f>VLOOKUP(A141,'BASE REGISTRO MAYO'!$A$1:$T$884,9,FALSE)</f>
        <v>Durarán 2 años en sus funciones. Renovación del Directorio cada año, por parcialidades de cuatro directores a la vez.
Duración de Mesa Directiva: Cada año.</v>
      </c>
      <c r="J141" s="75" t="str">
        <f>VLOOKUP(A141,'BASE REGISTRO MAYO'!$A$1:$T$884,10,FALSE)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1" s="75" t="str">
        <f>VLOOKUP(A141,'BASE REGISTRO MAYO'!$A$1:$T$884,11,FALSE)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1" s="75" t="str">
        <f>VLOOKUP(A141,'BASE REGISTRO MAYO'!$A$1:$T$884,12,FALSE)</f>
        <v xml:space="preserve">Hogar de Cristo N° 3812, comuna de Estación Central, Región Metropolitana
</v>
      </c>
      <c r="M141" s="75" t="str">
        <f>VLOOKUP(A141,'BASE REGISTRO MAYO'!$A$1:$T$884,13,FALSE)</f>
        <v>XIII</v>
      </c>
      <c r="N141" s="75" t="str">
        <f>VLOOKUP(A141,'BASE REGISTRO MAYO'!$A$1:$T$884,14,FALSE)</f>
        <v>Estación Central</v>
      </c>
      <c r="O141" s="75">
        <f>VLOOKUP(A141,'BASE REGISTRO MAYO'!$A$1:$T$884,15,FALSE)</f>
        <v>225409300</v>
      </c>
      <c r="P141" s="75" t="str">
        <f>VLOOKUP(A141,'BASE REGISTRO MAYO'!$A$1:$T$884,16,FALSE)</f>
        <v xml:space="preserve"> hogardecristo@hogardecristo.cl  </v>
      </c>
      <c r="Q141" s="75">
        <f>VLOOKUP(A141,'BASE REGISTRO MAYO'!$A$1:$T$884,17,FALSE)</f>
        <v>0</v>
      </c>
      <c r="R141" s="75" t="str">
        <f>VLOOKUP(A141,'BASE REGISTRO MAYO'!$A$1:$T$884,18,FALSE)</f>
        <v>93401: Institución de Asistencia Social.</v>
      </c>
      <c r="S141" s="75" t="str">
        <f>VLOOKUP(A141,'BASE REGISTRO MAYO'!$A$1:$T$884,19,FALSE)</f>
        <v xml:space="preserve">Certificado de Antecedentes financieros, correspondientes al año 2019, aprobados por  USUFI </v>
      </c>
      <c r="T141" s="177">
        <f>VLOOKUP(A141,'BASE REGISTRO MAYO'!$A$1:$T$884,20,FALSE)</f>
        <v>37970</v>
      </c>
      <c r="U141" s="182">
        <v>3950</v>
      </c>
      <c r="V141" s="181">
        <v>29232518</v>
      </c>
      <c r="W141" s="181">
        <v>193414038</v>
      </c>
      <c r="X141" s="178">
        <v>44408</v>
      </c>
      <c r="Y141" s="87" t="s">
        <v>7151</v>
      </c>
      <c r="Z141" s="87" t="s">
        <v>7152</v>
      </c>
      <c r="AA141" s="182" t="s">
        <v>7187</v>
      </c>
    </row>
    <row r="142" spans="1:27" ht="15.75" customHeight="1" x14ac:dyDescent="0.2">
      <c r="A142" s="182">
        <v>3950</v>
      </c>
      <c r="B142" s="75" t="str">
        <f>VLOOKUP(A142,'BASE REGISTRO MAYO'!$A$1:$T$884,2,FALSE)</f>
        <v>Fundacion de Beneficencia Hogar de Cristo</v>
      </c>
      <c r="C142" s="75">
        <f>VLOOKUP(A142,'BASE REGISTRO MAYO'!$A$1:$T$884,3,FALSE)</f>
        <v>814968006</v>
      </c>
      <c r="D142" s="75" t="str">
        <f>VLOOKUP(A142,'BASE REGISTRO MAYO'!$A$1:$T$884,4,FALSE)</f>
        <v>Fundación de Derecho Privado.</v>
      </c>
      <c r="E142" s="75" t="str">
        <f>VLOOKUP(A142,'BASE REGISTRO MAYO'!$A$1:$T$884,5,FALSE)</f>
        <v xml:space="preserve">Decreto Supremo Nº1688, de 09 de abril de 1945, del Ministerio de Justicia. </v>
      </c>
      <c r="F142" s="75" t="str">
        <f>VLOOKUP(A142,'BASE REGISTRO MAYO'!$A$1:$T$884,6,FALSE)</f>
        <v>Certificado de Vigencia Folio Nº 500342397975, emitido por el Servicio de Registro Civil e Identificación con fecha 25 de agosto de 2020.</v>
      </c>
      <c r="G142" s="75" t="str">
        <f>VLOOKUP(A142,'BASE REGISTRO MAYO'!$A$1:$T$884,7,FALSE)</f>
        <v xml:space="preserve">La creación y mantenimiento de obras de beneficencia y educación popular gratuita, especialmente por medio de hogares para indigentes, centros abiertos, guarderías y salas cuna.
</v>
      </c>
      <c r="H142" s="75" t="str">
        <f>VLOOKUP(A142,'BASE REGISTRO MAYO'!$A$1:$T$884,8,FALSE)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2" s="75" t="str">
        <f>VLOOKUP(A142,'BASE REGISTRO MAYO'!$A$1:$T$884,9,FALSE)</f>
        <v>Durarán 2 años en sus funciones. Renovación del Directorio cada año, por parcialidades de cuatro directores a la vez.
Duración de Mesa Directiva: Cada año.</v>
      </c>
      <c r="J142" s="75" t="str">
        <f>VLOOKUP(A142,'BASE REGISTRO MAYO'!$A$1:$T$884,10,FALSE)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2" s="75" t="str">
        <f>VLOOKUP(A142,'BASE REGISTRO MAYO'!$A$1:$T$884,11,FALSE)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2" s="75" t="str">
        <f>VLOOKUP(A142,'BASE REGISTRO MAYO'!$A$1:$T$884,12,FALSE)</f>
        <v xml:space="preserve">Hogar de Cristo N° 3812, comuna de Estación Central, Región Metropolitana
</v>
      </c>
      <c r="M142" s="75" t="str">
        <f>VLOOKUP(A142,'BASE REGISTRO MAYO'!$A$1:$T$884,13,FALSE)</f>
        <v>XIII</v>
      </c>
      <c r="N142" s="75" t="str">
        <f>VLOOKUP(A142,'BASE REGISTRO MAYO'!$A$1:$T$884,14,FALSE)</f>
        <v>Estación Central</v>
      </c>
      <c r="O142" s="75">
        <f>VLOOKUP(A142,'BASE REGISTRO MAYO'!$A$1:$T$884,15,FALSE)</f>
        <v>225409300</v>
      </c>
      <c r="P142" s="75" t="str">
        <f>VLOOKUP(A142,'BASE REGISTRO MAYO'!$A$1:$T$884,16,FALSE)</f>
        <v xml:space="preserve"> hogardecristo@hogardecristo.cl  </v>
      </c>
      <c r="Q142" s="75">
        <f>VLOOKUP(A142,'BASE REGISTRO MAYO'!$A$1:$T$884,17,FALSE)</f>
        <v>0</v>
      </c>
      <c r="R142" s="75" t="str">
        <f>VLOOKUP(A142,'BASE REGISTRO MAYO'!$A$1:$T$884,18,FALSE)</f>
        <v>93401: Institución de Asistencia Social.</v>
      </c>
      <c r="S142" s="75" t="str">
        <f>VLOOKUP(A142,'BASE REGISTRO MAYO'!$A$1:$T$884,19,FALSE)</f>
        <v xml:space="preserve">Certificado de Antecedentes financieros, correspondientes al año 2019, aprobados por  USUFI </v>
      </c>
      <c r="T142" s="177">
        <f>VLOOKUP(A142,'BASE REGISTRO MAYO'!$A$1:$T$884,20,FALSE)</f>
        <v>37970</v>
      </c>
      <c r="U142" s="182">
        <v>3950</v>
      </c>
      <c r="V142" s="181">
        <v>11798366</v>
      </c>
      <c r="W142" s="181">
        <v>11798366</v>
      </c>
      <c r="X142" s="178">
        <v>44408</v>
      </c>
      <c r="Y142" s="87" t="s">
        <v>7151</v>
      </c>
      <c r="Z142" s="87" t="s">
        <v>7152</v>
      </c>
      <c r="AA142" s="182" t="s">
        <v>71</v>
      </c>
    </row>
    <row r="143" spans="1:27" ht="15.75" customHeight="1" x14ac:dyDescent="0.2">
      <c r="A143" s="182">
        <v>4100</v>
      </c>
      <c r="B143" s="75" t="str">
        <f>VLOOKUP(A143,'BASE REGISTRO MAYO'!$A$1:$T$884,2,FALSE)</f>
        <v>Fundacion Hogar Infantil Club de Leones de Talca</v>
      </c>
      <c r="C143" s="75">
        <f>VLOOKUP(A143,'BASE REGISTRO MAYO'!$A$1:$T$884,3,FALSE)</f>
        <v>707182008</v>
      </c>
      <c r="D143" s="75" t="str">
        <f>VLOOKUP(A143,'BASE REGISTRO MAYO'!$A$1:$T$884,4,FALSE)</f>
        <v>Fundación de Derecho Privado</v>
      </c>
      <c r="E143" s="75" t="str">
        <f>VLOOKUP(A143,'BASE REGISTRO MAYO'!$A$1:$T$884,5,FALSE)</f>
        <v>Otorgada por Decreto Supremo N° 298, de fecha 18 de febrero de 1971, del Ministerio de Justicia.</v>
      </c>
      <c r="F143" s="75" t="str">
        <f>VLOOKUP(A143,'BASE REGISTRO MAYO'!$A$1:$T$884,6,FALSE)</f>
        <v>Certificado de Vigencia, folio Nº 500163618736, de 03 de octubre de 2017, emitido por el SRCeI.</v>
      </c>
      <c r="G143" s="75" t="str">
        <f>VLOOKUP(A143,'BASE REGISTRO MAYO'!$A$1:$T$884,7,FALSE)</f>
        <v>La asistencia y protección integral de la niñez en situación irregular de la provincia de Talca.</v>
      </c>
      <c r="H143" s="75" t="str">
        <f>VLOOKUP(A143,'BASE REGISTRO MAYO'!$A$1:$T$884,8,FALSE)</f>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
      <c r="I143" s="75" t="str">
        <f>VLOOKUP(A143,'BASE REGISTRO MAYO'!$A$1:$T$884,9,FALSE)</f>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
      <c r="J143" s="75" t="str">
        <f>VLOOKUP(A143,'BASE REGISTRO MAYO'!$A$1:$T$884,10,FALSE)</f>
        <v>Hasta el 25 de enero de 2021</v>
      </c>
      <c r="K143" s="75" t="str">
        <f>VLOOKUP(A143,'BASE REGISTRO MAYO'!$A$1:$T$884,11,FALSE)</f>
        <v xml:space="preserve">Américo Águila Uribe,
</v>
      </c>
      <c r="L143" s="75" t="str">
        <f>VLOOKUP(A143,'BASE REGISTRO MAYO'!$A$1:$T$884,12,FALSE)</f>
        <v xml:space="preserve">1 Norte N° 541,  comuna de Talca, Séptima Región.
</v>
      </c>
      <c r="M143" s="75" t="str">
        <f>VLOOKUP(A143,'BASE REGISTRO MAYO'!$A$1:$T$884,13,FALSE)</f>
        <v>VII</v>
      </c>
      <c r="N143" s="75" t="str">
        <f>VLOOKUP(A143,'BASE REGISTRO MAYO'!$A$1:$T$884,14,FALSE)</f>
        <v>Talca</v>
      </c>
      <c r="O143" s="75" t="str">
        <f>VLOOKUP(A143,'BASE REGISTRO MAYO'!$A$1:$T$884,15,FALSE)</f>
        <v>Fono: 685986</v>
      </c>
      <c r="P143" s="75" t="str">
        <f>VLOOKUP(A143,'BASE REGISTRO MAYO'!$A$1:$T$884,16,FALSE)</f>
        <v xml:space="preserve">funhogarinfantil@hotmail.com
</v>
      </c>
      <c r="Q143" s="75">
        <f>VLOOKUP(A143,'BASE REGISTRO MAYO'!$A$1:$T$884,17,FALSE)</f>
        <v>0</v>
      </c>
      <c r="R143" s="75">
        <f>VLOOKUP(A143,'BASE REGISTRO MAYO'!$A$1:$T$884,18,FALSE)</f>
        <v>91401</v>
      </c>
      <c r="S143" s="75" t="str">
        <f>VLOOKUP(A143,'BASE REGISTRO MAYO'!$A$1:$T$884,19,FALSE)</f>
        <v xml:space="preserve">Se acompañan antecedentes financieros correspondientes al año 2019, aprobados Subdepartamento de Supervisión Financiera Nacional
</v>
      </c>
      <c r="T143" s="177">
        <f>VLOOKUP(A143,'BASE REGISTRO MAYO'!$A$1:$T$884,20,FALSE)</f>
        <v>37970</v>
      </c>
      <c r="U143" s="182">
        <v>4100</v>
      </c>
      <c r="V143" s="181">
        <v>0</v>
      </c>
      <c r="W143" s="181">
        <v>37277791</v>
      </c>
      <c r="X143" s="178">
        <v>44408</v>
      </c>
      <c r="Y143" s="87" t="s">
        <v>7151</v>
      </c>
      <c r="Z143" s="87" t="s">
        <v>7152</v>
      </c>
      <c r="AA143" s="182" t="s">
        <v>7170</v>
      </c>
    </row>
    <row r="144" spans="1:27" ht="15.75" customHeight="1" x14ac:dyDescent="0.2">
      <c r="A144" s="182">
        <v>4250</v>
      </c>
      <c r="B144" s="75" t="str">
        <f>VLOOKUP(A144,'BASE REGISTRO MAYO'!$A$1:$T$884,2,FALSE)</f>
        <v xml:space="preserve">Fundacion Mi Casa </v>
      </c>
      <c r="C144" s="75" t="str">
        <f>VLOOKUP(A144,'BASE REGISTRO MAYO'!$A$1:$T$884,3,FALSE)</f>
        <v>70015680K</v>
      </c>
      <c r="D144" s="75" t="str">
        <f>VLOOKUP(A144,'BASE REGISTRO MAYO'!$A$1:$T$884,4,FALSE)</f>
        <v>Fundación de derecho privado</v>
      </c>
      <c r="E144" s="75" t="str">
        <f>VLOOKUP(A144,'BASE REGISTRO MAYO'!$A$1:$T$884,5,FALSE)</f>
        <v>Otorgado por Decreto Supremo Nº 1360, de fecha 22 de febrero de 1952, del Ministerio de Justicia.</v>
      </c>
      <c r="F144" s="75" t="str">
        <f>VLOOKUP(A144,'BASE REGISTRO MAYO'!$A$1:$T$884,6,FALSE)</f>
        <v>Certificado de Vigencia extendido por el SRCeI, folio Nº 500355844114, de fecha 17 de noviembre de 2020.</v>
      </c>
      <c r="G144" s="75" t="str">
        <f>VLOOKUP(A144,'BASE REGISTRO MAYO'!$A$1:$T$884,7,FALSE)</f>
        <v>Readaptar  y moralizar a niños y jóvenes vagos o desamparados.</v>
      </c>
      <c r="H144" s="75" t="str">
        <f>VLOOKUP(A144,'BASE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4" s="75" t="str">
        <f>VLOOKUP(A144,'BASE REGISTRO MAYO'!$A$1:$T$884,9,FALSE)</f>
        <v>5 años.</v>
      </c>
      <c r="J144" s="75" t="str">
        <f>VLOOKUP(A144,'BASE REGISTRO MAYO'!$A$1:$T$884,10,FALSE)</f>
        <v xml:space="preserve"> 5 años
24 de octubre de 2019 al 24 de octubre del 2024
</v>
      </c>
      <c r="K144" s="75" t="str">
        <f>VLOOKUP(A144,'BASE REGISTRO MAYO'!$A$1:$T$884,11,FALSE)</f>
        <v xml:space="preserve">Gerente General: Delia María Del Gatto Reyes       
Presidente: Fernando Enrique Correa Ríos, 
Representante Legal:  Luis Mario Riquelme Navarro            
Mandataria: Paulina Andrea Herrera Godoy            
</v>
      </c>
      <c r="L144" s="75" t="str">
        <f>VLOOKUP(A144,'BASE REGISTRO MAYO'!$A$1:$T$884,12,FALSE)</f>
        <v xml:space="preserve">Luis Barros Valdes Nº 775, comuna de Providencia, Santiago.
</v>
      </c>
      <c r="M144" s="75" t="str">
        <f>VLOOKUP(A144,'BASE REGISTRO MAYO'!$A$1:$T$884,13,FALSE)</f>
        <v>XIII</v>
      </c>
      <c r="N144" s="75" t="str">
        <f>VLOOKUP(A144,'BASE REGISTRO MAYO'!$A$1:$T$884,14,FALSE)</f>
        <v>Providencia</v>
      </c>
      <c r="O144" s="75" t="str">
        <f>VLOOKUP(A144,'BASE REGISTRO MAYO'!$A$1:$T$884,15,FALSE)</f>
        <v xml:space="preserve">02-7903800
</v>
      </c>
      <c r="P144" s="75" t="str">
        <f>VLOOKUP(A144,'BASE REGISTRO MAYO'!$A$1:$T$884,16,FALSE)</f>
        <v>•	info@fundacionmicasa.cl</v>
      </c>
      <c r="Q144" s="75">
        <f>VLOOKUP(A144,'BASE REGISTRO MAYO'!$A$1:$T$884,17,FALSE)</f>
        <v>0</v>
      </c>
      <c r="R144" s="75">
        <f>VLOOKUP(A144,'BASE REGISTRO MAYO'!$A$1:$T$884,18,FALSE)</f>
        <v>93401</v>
      </c>
      <c r="S144" s="75" t="str">
        <f>VLOOKUP(A144,'BASE REGISTRO MAYO'!$A$1:$T$884,19,FALSE)</f>
        <v>Se acompaña certificado financiero correspondiente al año 2019, aprobado por el Subdepartamento de Supervisión Financiera Nacional.</v>
      </c>
      <c r="T144" s="177">
        <f>VLOOKUP(A144,'BASE REGISTRO MAYO'!$A$1:$T$884,20,FALSE)</f>
        <v>37970</v>
      </c>
      <c r="U144" s="182">
        <v>4250</v>
      </c>
      <c r="V144" s="181">
        <v>9946692</v>
      </c>
      <c r="W144" s="181">
        <v>74852607</v>
      </c>
      <c r="X144" s="178">
        <v>44408</v>
      </c>
      <c r="Y144" s="87" t="s">
        <v>7151</v>
      </c>
      <c r="Z144" s="87" t="s">
        <v>7152</v>
      </c>
      <c r="AA144" s="182" t="s">
        <v>7177</v>
      </c>
    </row>
    <row r="145" spans="1:27" ht="15.75" customHeight="1" x14ac:dyDescent="0.2">
      <c r="A145" s="182">
        <v>4250</v>
      </c>
      <c r="B145" s="75" t="str">
        <f>VLOOKUP(A145,'BASE REGISTRO MAYO'!$A$1:$T$884,2,FALSE)</f>
        <v xml:space="preserve">Fundacion Mi Casa </v>
      </c>
      <c r="C145" s="75" t="str">
        <f>VLOOKUP(A145,'BASE REGISTRO MAYO'!$A$1:$T$884,3,FALSE)</f>
        <v>70015680K</v>
      </c>
      <c r="D145" s="75" t="str">
        <f>VLOOKUP(A145,'BASE REGISTRO MAYO'!$A$1:$T$884,4,FALSE)</f>
        <v>Fundación de derecho privado</v>
      </c>
      <c r="E145" s="75" t="str">
        <f>VLOOKUP(A145,'BASE REGISTRO MAYO'!$A$1:$T$884,5,FALSE)</f>
        <v>Otorgado por Decreto Supremo Nº 1360, de fecha 22 de febrero de 1952, del Ministerio de Justicia.</v>
      </c>
      <c r="F145" s="75" t="str">
        <f>VLOOKUP(A145,'BASE REGISTRO MAYO'!$A$1:$T$884,6,FALSE)</f>
        <v>Certificado de Vigencia extendido por el SRCeI, folio Nº 500355844114, de fecha 17 de noviembre de 2020.</v>
      </c>
      <c r="G145" s="75" t="str">
        <f>VLOOKUP(A145,'BASE REGISTRO MAYO'!$A$1:$T$884,7,FALSE)</f>
        <v>Readaptar  y moralizar a niños y jóvenes vagos o desamparados.</v>
      </c>
      <c r="H145" s="75" t="str">
        <f>VLOOKUP(A145,'BASE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5" s="75" t="str">
        <f>VLOOKUP(A145,'BASE REGISTRO MAYO'!$A$1:$T$884,9,FALSE)</f>
        <v>5 años.</v>
      </c>
      <c r="J145" s="75" t="str">
        <f>VLOOKUP(A145,'BASE REGISTRO MAYO'!$A$1:$T$884,10,FALSE)</f>
        <v xml:space="preserve"> 5 años
24 de octubre de 2019 al 24 de octubre del 2024
</v>
      </c>
      <c r="K145" s="75" t="str">
        <f>VLOOKUP(A145,'BASE REGISTRO MAYO'!$A$1:$T$884,11,FALSE)</f>
        <v xml:space="preserve">Gerente General: Delia María Del Gatto Reyes       
Presidente: Fernando Enrique Correa Ríos, 
Representante Legal:  Luis Mario Riquelme Navarro            
Mandataria: Paulina Andrea Herrera Godoy            
</v>
      </c>
      <c r="L145" s="75" t="str">
        <f>VLOOKUP(A145,'BASE REGISTRO MAYO'!$A$1:$T$884,12,FALSE)</f>
        <v xml:space="preserve">Luis Barros Valdes Nº 775, comuna de Providencia, Santiago.
</v>
      </c>
      <c r="M145" s="75" t="str">
        <f>VLOOKUP(A145,'BASE REGISTRO MAYO'!$A$1:$T$884,13,FALSE)</f>
        <v>XIII</v>
      </c>
      <c r="N145" s="75" t="str">
        <f>VLOOKUP(A145,'BASE REGISTRO MAYO'!$A$1:$T$884,14,FALSE)</f>
        <v>Providencia</v>
      </c>
      <c r="O145" s="75" t="str">
        <f>VLOOKUP(A145,'BASE REGISTRO MAYO'!$A$1:$T$884,15,FALSE)</f>
        <v xml:space="preserve">02-7903800
</v>
      </c>
      <c r="P145" s="75" t="str">
        <f>VLOOKUP(A145,'BASE REGISTRO MAYO'!$A$1:$T$884,16,FALSE)</f>
        <v>•	info@fundacionmicasa.cl</v>
      </c>
      <c r="Q145" s="75">
        <f>VLOOKUP(A145,'BASE REGISTRO MAYO'!$A$1:$T$884,17,FALSE)</f>
        <v>0</v>
      </c>
      <c r="R145" s="75">
        <f>VLOOKUP(A145,'BASE REGISTRO MAYO'!$A$1:$T$884,18,FALSE)</f>
        <v>93401</v>
      </c>
      <c r="S145" s="75" t="str">
        <f>VLOOKUP(A145,'BASE REGISTRO MAYO'!$A$1:$T$884,19,FALSE)</f>
        <v>Se acompaña certificado financiero correspondiente al año 2019, aprobado por el Subdepartamento de Supervisión Financiera Nacional.</v>
      </c>
      <c r="T145" s="177">
        <f>VLOOKUP(A145,'BASE REGISTRO MAYO'!$A$1:$T$884,20,FALSE)</f>
        <v>37970</v>
      </c>
      <c r="U145" s="182">
        <v>4250</v>
      </c>
      <c r="V145" s="181">
        <v>204318233</v>
      </c>
      <c r="W145" s="181">
        <v>424129420</v>
      </c>
      <c r="X145" s="178">
        <v>44408</v>
      </c>
      <c r="Y145" s="87" t="s">
        <v>7151</v>
      </c>
      <c r="Z145" s="87" t="s">
        <v>7152</v>
      </c>
      <c r="AA145" s="182" t="s">
        <v>7154</v>
      </c>
    </row>
    <row r="146" spans="1:27" ht="15.75" customHeight="1" x14ac:dyDescent="0.2">
      <c r="A146" s="182">
        <v>4250</v>
      </c>
      <c r="B146" s="75" t="str">
        <f>VLOOKUP(A146,'BASE REGISTRO MAYO'!$A$1:$T$884,2,FALSE)</f>
        <v xml:space="preserve">Fundacion Mi Casa </v>
      </c>
      <c r="C146" s="75" t="str">
        <f>VLOOKUP(A146,'BASE REGISTRO MAYO'!$A$1:$T$884,3,FALSE)</f>
        <v>70015680K</v>
      </c>
      <c r="D146" s="75" t="str">
        <f>VLOOKUP(A146,'BASE REGISTRO MAYO'!$A$1:$T$884,4,FALSE)</f>
        <v>Fundación de derecho privado</v>
      </c>
      <c r="E146" s="75" t="str">
        <f>VLOOKUP(A146,'BASE REGISTRO MAYO'!$A$1:$T$884,5,FALSE)</f>
        <v>Otorgado por Decreto Supremo Nº 1360, de fecha 22 de febrero de 1952, del Ministerio de Justicia.</v>
      </c>
      <c r="F146" s="75" t="str">
        <f>VLOOKUP(A146,'BASE REGISTRO MAYO'!$A$1:$T$884,6,FALSE)</f>
        <v>Certificado de Vigencia extendido por el SRCeI, folio Nº 500355844114, de fecha 17 de noviembre de 2020.</v>
      </c>
      <c r="G146" s="75" t="str">
        <f>VLOOKUP(A146,'BASE REGISTRO MAYO'!$A$1:$T$884,7,FALSE)</f>
        <v>Readaptar  y moralizar a niños y jóvenes vagos o desamparados.</v>
      </c>
      <c r="H146" s="75" t="str">
        <f>VLOOKUP(A146,'BASE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6" s="75" t="str">
        <f>VLOOKUP(A146,'BASE REGISTRO MAYO'!$A$1:$T$884,9,FALSE)</f>
        <v>5 años.</v>
      </c>
      <c r="J146" s="75" t="str">
        <f>VLOOKUP(A146,'BASE REGISTRO MAYO'!$A$1:$T$884,10,FALSE)</f>
        <v xml:space="preserve"> 5 años
24 de octubre de 2019 al 24 de octubre del 2024
</v>
      </c>
      <c r="K146" s="75" t="str">
        <f>VLOOKUP(A146,'BASE REGISTRO MAYO'!$A$1:$T$884,11,FALSE)</f>
        <v xml:space="preserve">Gerente General: Delia María Del Gatto Reyes       
Presidente: Fernando Enrique Correa Ríos, 
Representante Legal:  Luis Mario Riquelme Navarro            
Mandataria: Paulina Andrea Herrera Godoy            
</v>
      </c>
      <c r="L146" s="75" t="str">
        <f>VLOOKUP(A146,'BASE REGISTRO MAYO'!$A$1:$T$884,12,FALSE)</f>
        <v xml:space="preserve">Luis Barros Valdes Nº 775, comuna de Providencia, Santiago.
</v>
      </c>
      <c r="M146" s="75" t="str">
        <f>VLOOKUP(A146,'BASE REGISTRO MAYO'!$A$1:$T$884,13,FALSE)</f>
        <v>XIII</v>
      </c>
      <c r="N146" s="75" t="str">
        <f>VLOOKUP(A146,'BASE REGISTRO MAYO'!$A$1:$T$884,14,FALSE)</f>
        <v>Providencia</v>
      </c>
      <c r="O146" s="75" t="str">
        <f>VLOOKUP(A146,'BASE REGISTRO MAYO'!$A$1:$T$884,15,FALSE)</f>
        <v xml:space="preserve">02-7903800
</v>
      </c>
      <c r="P146" s="75" t="str">
        <f>VLOOKUP(A146,'BASE REGISTRO MAYO'!$A$1:$T$884,16,FALSE)</f>
        <v>•	info@fundacionmicasa.cl</v>
      </c>
      <c r="Q146" s="75">
        <f>VLOOKUP(A146,'BASE REGISTRO MAYO'!$A$1:$T$884,17,FALSE)</f>
        <v>0</v>
      </c>
      <c r="R146" s="75">
        <f>VLOOKUP(A146,'BASE REGISTRO MAYO'!$A$1:$T$884,18,FALSE)</f>
        <v>93401</v>
      </c>
      <c r="S146" s="75" t="str">
        <f>VLOOKUP(A146,'BASE REGISTRO MAYO'!$A$1:$T$884,19,FALSE)</f>
        <v>Se acompaña certificado financiero correspondiente al año 2019, aprobado por el Subdepartamento de Supervisión Financiera Nacional.</v>
      </c>
      <c r="T146" s="177">
        <f>VLOOKUP(A146,'BASE REGISTRO MAYO'!$A$1:$T$884,20,FALSE)</f>
        <v>37970</v>
      </c>
      <c r="U146" s="182">
        <v>4250</v>
      </c>
      <c r="V146" s="181">
        <v>12298046</v>
      </c>
      <c r="W146" s="181">
        <v>179141516</v>
      </c>
      <c r="X146" s="178">
        <v>44408</v>
      </c>
      <c r="Y146" s="87" t="s">
        <v>7151</v>
      </c>
      <c r="Z146" s="87" t="s">
        <v>7152</v>
      </c>
      <c r="AA146" s="182" t="s">
        <v>7171</v>
      </c>
    </row>
    <row r="147" spans="1:27" ht="15.75" customHeight="1" x14ac:dyDescent="0.2">
      <c r="A147" s="182">
        <v>4250</v>
      </c>
      <c r="B147" s="75" t="str">
        <f>VLOOKUP(A147,'BASE REGISTRO MAYO'!$A$1:$T$884,2,FALSE)</f>
        <v xml:space="preserve">Fundacion Mi Casa </v>
      </c>
      <c r="C147" s="75" t="str">
        <f>VLOOKUP(A147,'BASE REGISTRO MAYO'!$A$1:$T$884,3,FALSE)</f>
        <v>70015680K</v>
      </c>
      <c r="D147" s="75" t="str">
        <f>VLOOKUP(A147,'BASE REGISTRO MAYO'!$A$1:$T$884,4,FALSE)</f>
        <v>Fundación de derecho privado</v>
      </c>
      <c r="E147" s="75" t="str">
        <f>VLOOKUP(A147,'BASE REGISTRO MAYO'!$A$1:$T$884,5,FALSE)</f>
        <v>Otorgado por Decreto Supremo Nº 1360, de fecha 22 de febrero de 1952, del Ministerio de Justicia.</v>
      </c>
      <c r="F147" s="75" t="str">
        <f>VLOOKUP(A147,'BASE REGISTRO MAYO'!$A$1:$T$884,6,FALSE)</f>
        <v>Certificado de Vigencia extendido por el SRCeI, folio Nº 500355844114, de fecha 17 de noviembre de 2020.</v>
      </c>
      <c r="G147" s="75" t="str">
        <f>VLOOKUP(A147,'BASE REGISTRO MAYO'!$A$1:$T$884,7,FALSE)</f>
        <v>Readaptar  y moralizar a niños y jóvenes vagos o desamparados.</v>
      </c>
      <c r="H147" s="75" t="str">
        <f>VLOOKUP(A147,'BASE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7" s="75" t="str">
        <f>VLOOKUP(A147,'BASE REGISTRO MAYO'!$A$1:$T$884,9,FALSE)</f>
        <v>5 años.</v>
      </c>
      <c r="J147" s="75" t="str">
        <f>VLOOKUP(A147,'BASE REGISTRO MAYO'!$A$1:$T$884,10,FALSE)</f>
        <v xml:space="preserve"> 5 años
24 de octubre de 2019 al 24 de octubre del 2024
</v>
      </c>
      <c r="K147" s="75" t="str">
        <f>VLOOKUP(A147,'BASE REGISTRO MAYO'!$A$1:$T$884,11,FALSE)</f>
        <v xml:space="preserve">Gerente General: Delia María Del Gatto Reyes       
Presidente: Fernando Enrique Correa Ríos, 
Representante Legal:  Luis Mario Riquelme Navarro            
Mandataria: Paulina Andrea Herrera Godoy            
</v>
      </c>
      <c r="L147" s="75" t="str">
        <f>VLOOKUP(A147,'BASE REGISTRO MAYO'!$A$1:$T$884,12,FALSE)</f>
        <v xml:space="preserve">Luis Barros Valdes Nº 775, comuna de Providencia, Santiago.
</v>
      </c>
      <c r="M147" s="75" t="str">
        <f>VLOOKUP(A147,'BASE REGISTRO MAYO'!$A$1:$T$884,13,FALSE)</f>
        <v>XIII</v>
      </c>
      <c r="N147" s="75" t="str">
        <f>VLOOKUP(A147,'BASE REGISTRO MAYO'!$A$1:$T$884,14,FALSE)</f>
        <v>Providencia</v>
      </c>
      <c r="O147" s="75" t="str">
        <f>VLOOKUP(A147,'BASE REGISTRO MAYO'!$A$1:$T$884,15,FALSE)</f>
        <v xml:space="preserve">02-7903800
</v>
      </c>
      <c r="P147" s="75" t="str">
        <f>VLOOKUP(A147,'BASE REGISTRO MAYO'!$A$1:$T$884,16,FALSE)</f>
        <v>•	info@fundacionmicasa.cl</v>
      </c>
      <c r="Q147" s="75">
        <f>VLOOKUP(A147,'BASE REGISTRO MAYO'!$A$1:$T$884,17,FALSE)</f>
        <v>0</v>
      </c>
      <c r="R147" s="75">
        <f>VLOOKUP(A147,'BASE REGISTRO MAYO'!$A$1:$T$884,18,FALSE)</f>
        <v>93401</v>
      </c>
      <c r="S147" s="75" t="str">
        <f>VLOOKUP(A147,'BASE REGISTRO MAYO'!$A$1:$T$884,19,FALSE)</f>
        <v>Se acompaña certificado financiero correspondiente al año 2019, aprobado por el Subdepartamento de Supervisión Financiera Nacional.</v>
      </c>
      <c r="T147" s="177">
        <f>VLOOKUP(A147,'BASE REGISTRO MAYO'!$A$1:$T$884,20,FALSE)</f>
        <v>37970</v>
      </c>
      <c r="U147" s="182">
        <v>4250</v>
      </c>
      <c r="V147" s="181">
        <v>16033200</v>
      </c>
      <c r="W147" s="181">
        <v>117202692</v>
      </c>
      <c r="X147" s="178">
        <v>44408</v>
      </c>
      <c r="Y147" s="87" t="s">
        <v>7151</v>
      </c>
      <c r="Z147" s="87" t="s">
        <v>7152</v>
      </c>
      <c r="AA147" s="182" t="s">
        <v>7166</v>
      </c>
    </row>
    <row r="148" spans="1:27" ht="15.75" customHeight="1" x14ac:dyDescent="0.2">
      <c r="A148" s="182">
        <v>4250</v>
      </c>
      <c r="B148" s="75" t="str">
        <f>VLOOKUP(A148,'BASE REGISTRO MAYO'!$A$1:$T$884,2,FALSE)</f>
        <v xml:space="preserve">Fundacion Mi Casa </v>
      </c>
      <c r="C148" s="75" t="str">
        <f>VLOOKUP(A148,'BASE REGISTRO MAYO'!$A$1:$T$884,3,FALSE)</f>
        <v>70015680K</v>
      </c>
      <c r="D148" s="75" t="str">
        <f>VLOOKUP(A148,'BASE REGISTRO MAYO'!$A$1:$T$884,4,FALSE)</f>
        <v>Fundación de derecho privado</v>
      </c>
      <c r="E148" s="75" t="str">
        <f>VLOOKUP(A148,'BASE REGISTRO MAYO'!$A$1:$T$884,5,FALSE)</f>
        <v>Otorgado por Decreto Supremo Nº 1360, de fecha 22 de febrero de 1952, del Ministerio de Justicia.</v>
      </c>
      <c r="F148" s="75" t="str">
        <f>VLOOKUP(A148,'BASE REGISTRO MAYO'!$A$1:$T$884,6,FALSE)</f>
        <v>Certificado de Vigencia extendido por el SRCeI, folio Nº 500355844114, de fecha 17 de noviembre de 2020.</v>
      </c>
      <c r="G148" s="75" t="str">
        <f>VLOOKUP(A148,'BASE REGISTRO MAYO'!$A$1:$T$884,7,FALSE)</f>
        <v>Readaptar  y moralizar a niños y jóvenes vagos o desamparados.</v>
      </c>
      <c r="H148" s="75" t="str">
        <f>VLOOKUP(A148,'BASE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8" s="75" t="str">
        <f>VLOOKUP(A148,'BASE REGISTRO MAYO'!$A$1:$T$884,9,FALSE)</f>
        <v>5 años.</v>
      </c>
      <c r="J148" s="75" t="str">
        <f>VLOOKUP(A148,'BASE REGISTRO MAYO'!$A$1:$T$884,10,FALSE)</f>
        <v xml:space="preserve"> 5 años
24 de octubre de 2019 al 24 de octubre del 2024
</v>
      </c>
      <c r="K148" s="75" t="str">
        <f>VLOOKUP(A148,'BASE REGISTRO MAYO'!$A$1:$T$884,11,FALSE)</f>
        <v xml:space="preserve">Gerente General: Delia María Del Gatto Reyes       
Presidente: Fernando Enrique Correa Ríos, 
Representante Legal:  Luis Mario Riquelme Navarro            
Mandataria: Paulina Andrea Herrera Godoy            
</v>
      </c>
      <c r="L148" s="75" t="str">
        <f>VLOOKUP(A148,'BASE REGISTRO MAYO'!$A$1:$T$884,12,FALSE)</f>
        <v xml:space="preserve">Luis Barros Valdes Nº 775, comuna de Providencia, Santiago.
</v>
      </c>
      <c r="M148" s="75" t="str">
        <f>VLOOKUP(A148,'BASE REGISTRO MAYO'!$A$1:$T$884,13,FALSE)</f>
        <v>XIII</v>
      </c>
      <c r="N148" s="75" t="str">
        <f>VLOOKUP(A148,'BASE REGISTRO MAYO'!$A$1:$T$884,14,FALSE)</f>
        <v>Providencia</v>
      </c>
      <c r="O148" s="75" t="str">
        <f>VLOOKUP(A148,'BASE REGISTRO MAYO'!$A$1:$T$884,15,FALSE)</f>
        <v xml:space="preserve">02-7903800
</v>
      </c>
      <c r="P148" s="75" t="str">
        <f>VLOOKUP(A148,'BASE REGISTRO MAYO'!$A$1:$T$884,16,FALSE)</f>
        <v>•	info@fundacionmicasa.cl</v>
      </c>
      <c r="Q148" s="75">
        <f>VLOOKUP(A148,'BASE REGISTRO MAYO'!$A$1:$T$884,17,FALSE)</f>
        <v>0</v>
      </c>
      <c r="R148" s="75">
        <f>VLOOKUP(A148,'BASE REGISTRO MAYO'!$A$1:$T$884,18,FALSE)</f>
        <v>93401</v>
      </c>
      <c r="S148" s="75" t="str">
        <f>VLOOKUP(A148,'BASE REGISTRO MAYO'!$A$1:$T$884,19,FALSE)</f>
        <v>Se acompaña certificado financiero correspondiente al año 2019, aprobado por el Subdepartamento de Supervisión Financiera Nacional.</v>
      </c>
      <c r="T148" s="177">
        <f>VLOOKUP(A148,'BASE REGISTRO MAYO'!$A$1:$T$884,20,FALSE)</f>
        <v>37970</v>
      </c>
      <c r="U148" s="182">
        <v>4250</v>
      </c>
      <c r="V148" s="181">
        <v>135845126</v>
      </c>
      <c r="W148" s="181">
        <v>514382222</v>
      </c>
      <c r="X148" s="178">
        <v>44408</v>
      </c>
      <c r="Y148" s="87" t="s">
        <v>7151</v>
      </c>
      <c r="Z148" s="87" t="s">
        <v>7152</v>
      </c>
      <c r="AA148" s="182" t="s">
        <v>7155</v>
      </c>
    </row>
    <row r="149" spans="1:27" ht="15.75" customHeight="1" x14ac:dyDescent="0.2">
      <c r="A149" s="182">
        <v>4250</v>
      </c>
      <c r="B149" s="75" t="str">
        <f>VLOOKUP(A149,'BASE REGISTRO MAYO'!$A$1:$T$884,2,FALSE)</f>
        <v xml:space="preserve">Fundacion Mi Casa </v>
      </c>
      <c r="C149" s="75" t="str">
        <f>VLOOKUP(A149,'BASE REGISTRO MAYO'!$A$1:$T$884,3,FALSE)</f>
        <v>70015680K</v>
      </c>
      <c r="D149" s="75" t="str">
        <f>VLOOKUP(A149,'BASE REGISTRO MAYO'!$A$1:$T$884,4,FALSE)</f>
        <v>Fundación de derecho privado</v>
      </c>
      <c r="E149" s="75" t="str">
        <f>VLOOKUP(A149,'BASE REGISTRO MAYO'!$A$1:$T$884,5,FALSE)</f>
        <v>Otorgado por Decreto Supremo Nº 1360, de fecha 22 de febrero de 1952, del Ministerio de Justicia.</v>
      </c>
      <c r="F149" s="75" t="str">
        <f>VLOOKUP(A149,'BASE REGISTRO MAYO'!$A$1:$T$884,6,FALSE)</f>
        <v>Certificado de Vigencia extendido por el SRCeI, folio Nº 500355844114, de fecha 17 de noviembre de 2020.</v>
      </c>
      <c r="G149" s="75" t="str">
        <f>VLOOKUP(A149,'BASE REGISTRO MAYO'!$A$1:$T$884,7,FALSE)</f>
        <v>Readaptar  y moralizar a niños y jóvenes vagos o desamparados.</v>
      </c>
      <c r="H149" s="75" t="str">
        <f>VLOOKUP(A149,'BASE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9" s="75" t="str">
        <f>VLOOKUP(A149,'BASE REGISTRO MAYO'!$A$1:$T$884,9,FALSE)</f>
        <v>5 años.</v>
      </c>
      <c r="J149" s="75" t="str">
        <f>VLOOKUP(A149,'BASE REGISTRO MAYO'!$A$1:$T$884,10,FALSE)</f>
        <v xml:space="preserve"> 5 años
24 de octubre de 2019 al 24 de octubre del 2024
</v>
      </c>
      <c r="K149" s="75" t="str">
        <f>VLOOKUP(A149,'BASE REGISTRO MAYO'!$A$1:$T$884,11,FALSE)</f>
        <v xml:space="preserve">Gerente General: Delia María Del Gatto Reyes       
Presidente: Fernando Enrique Correa Ríos, 
Representante Legal:  Luis Mario Riquelme Navarro            
Mandataria: Paulina Andrea Herrera Godoy            
</v>
      </c>
      <c r="L149" s="75" t="str">
        <f>VLOOKUP(A149,'BASE REGISTRO MAYO'!$A$1:$T$884,12,FALSE)</f>
        <v xml:space="preserve">Luis Barros Valdes Nº 775, comuna de Providencia, Santiago.
</v>
      </c>
      <c r="M149" s="75" t="str">
        <f>VLOOKUP(A149,'BASE REGISTRO MAYO'!$A$1:$T$884,13,FALSE)</f>
        <v>XIII</v>
      </c>
      <c r="N149" s="75" t="str">
        <f>VLOOKUP(A149,'BASE REGISTRO MAYO'!$A$1:$T$884,14,FALSE)</f>
        <v>Providencia</v>
      </c>
      <c r="O149" s="75" t="str">
        <f>VLOOKUP(A149,'BASE REGISTRO MAYO'!$A$1:$T$884,15,FALSE)</f>
        <v xml:space="preserve">02-7903800
</v>
      </c>
      <c r="P149" s="75" t="str">
        <f>VLOOKUP(A149,'BASE REGISTRO MAYO'!$A$1:$T$884,16,FALSE)</f>
        <v>•	info@fundacionmicasa.cl</v>
      </c>
      <c r="Q149" s="75">
        <f>VLOOKUP(A149,'BASE REGISTRO MAYO'!$A$1:$T$884,17,FALSE)</f>
        <v>0</v>
      </c>
      <c r="R149" s="75">
        <f>VLOOKUP(A149,'BASE REGISTRO MAYO'!$A$1:$T$884,18,FALSE)</f>
        <v>93401</v>
      </c>
      <c r="S149" s="75" t="str">
        <f>VLOOKUP(A149,'BASE REGISTRO MAYO'!$A$1:$T$884,19,FALSE)</f>
        <v>Se acompaña certificado financiero correspondiente al año 2019, aprobado por el Subdepartamento de Supervisión Financiera Nacional.</v>
      </c>
      <c r="T149" s="177">
        <f>VLOOKUP(A149,'BASE REGISTRO MAYO'!$A$1:$T$884,20,FALSE)</f>
        <v>37970</v>
      </c>
      <c r="U149" s="182">
        <v>4250</v>
      </c>
      <c r="V149" s="181">
        <v>40371352</v>
      </c>
      <c r="W149" s="181">
        <v>167973694</v>
      </c>
      <c r="X149" s="178">
        <v>44408</v>
      </c>
      <c r="Y149" s="87" t="s">
        <v>7151</v>
      </c>
      <c r="Z149" s="87" t="s">
        <v>7152</v>
      </c>
      <c r="AA149" s="182" t="s">
        <v>7239</v>
      </c>
    </row>
    <row r="150" spans="1:27" ht="15.75" customHeight="1" x14ac:dyDescent="0.2">
      <c r="A150" s="182">
        <v>4250</v>
      </c>
      <c r="B150" s="75" t="str">
        <f>VLOOKUP(A150,'BASE REGISTRO MAYO'!$A$1:$T$884,2,FALSE)</f>
        <v xml:space="preserve">Fundacion Mi Casa </v>
      </c>
      <c r="C150" s="75" t="str">
        <f>VLOOKUP(A150,'BASE REGISTRO MAYO'!$A$1:$T$884,3,FALSE)</f>
        <v>70015680K</v>
      </c>
      <c r="D150" s="75" t="str">
        <f>VLOOKUP(A150,'BASE REGISTRO MAYO'!$A$1:$T$884,4,FALSE)</f>
        <v>Fundación de derecho privado</v>
      </c>
      <c r="E150" s="75" t="str">
        <f>VLOOKUP(A150,'BASE REGISTRO MAYO'!$A$1:$T$884,5,FALSE)</f>
        <v>Otorgado por Decreto Supremo Nº 1360, de fecha 22 de febrero de 1952, del Ministerio de Justicia.</v>
      </c>
      <c r="F150" s="75" t="str">
        <f>VLOOKUP(A150,'BASE REGISTRO MAYO'!$A$1:$T$884,6,FALSE)</f>
        <v>Certificado de Vigencia extendido por el SRCeI, folio Nº 500355844114, de fecha 17 de noviembre de 2020.</v>
      </c>
      <c r="G150" s="75" t="str">
        <f>VLOOKUP(A150,'BASE REGISTRO MAYO'!$A$1:$T$884,7,FALSE)</f>
        <v>Readaptar  y moralizar a niños y jóvenes vagos o desamparados.</v>
      </c>
      <c r="H150" s="75" t="str">
        <f>VLOOKUP(A150,'BASE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0" s="75" t="str">
        <f>VLOOKUP(A150,'BASE REGISTRO MAYO'!$A$1:$T$884,9,FALSE)</f>
        <v>5 años.</v>
      </c>
      <c r="J150" s="75" t="str">
        <f>VLOOKUP(A150,'BASE REGISTRO MAYO'!$A$1:$T$884,10,FALSE)</f>
        <v xml:space="preserve"> 5 años
24 de octubre de 2019 al 24 de octubre del 2024
</v>
      </c>
      <c r="K150" s="75" t="str">
        <f>VLOOKUP(A150,'BASE REGISTRO MAYO'!$A$1:$T$884,11,FALSE)</f>
        <v xml:space="preserve">Gerente General: Delia María Del Gatto Reyes       
Presidente: Fernando Enrique Correa Ríos, 
Representante Legal:  Luis Mario Riquelme Navarro            
Mandataria: Paulina Andrea Herrera Godoy            
</v>
      </c>
      <c r="L150" s="75" t="str">
        <f>VLOOKUP(A150,'BASE REGISTRO MAYO'!$A$1:$T$884,12,FALSE)</f>
        <v xml:space="preserve">Luis Barros Valdes Nº 775, comuna de Providencia, Santiago.
</v>
      </c>
      <c r="M150" s="75" t="str">
        <f>VLOOKUP(A150,'BASE REGISTRO MAYO'!$A$1:$T$884,13,FALSE)</f>
        <v>XIII</v>
      </c>
      <c r="N150" s="75" t="str">
        <f>VLOOKUP(A150,'BASE REGISTRO MAYO'!$A$1:$T$884,14,FALSE)</f>
        <v>Providencia</v>
      </c>
      <c r="O150" s="75" t="str">
        <f>VLOOKUP(A150,'BASE REGISTRO MAYO'!$A$1:$T$884,15,FALSE)</f>
        <v xml:space="preserve">02-7903800
</v>
      </c>
      <c r="P150" s="75" t="str">
        <f>VLOOKUP(A150,'BASE REGISTRO MAYO'!$A$1:$T$884,16,FALSE)</f>
        <v>•	info@fundacionmicasa.cl</v>
      </c>
      <c r="Q150" s="75">
        <f>VLOOKUP(A150,'BASE REGISTRO MAYO'!$A$1:$T$884,17,FALSE)</f>
        <v>0</v>
      </c>
      <c r="R150" s="75">
        <f>VLOOKUP(A150,'BASE REGISTRO MAYO'!$A$1:$T$884,18,FALSE)</f>
        <v>93401</v>
      </c>
      <c r="S150" s="75" t="str">
        <f>VLOOKUP(A150,'BASE REGISTRO MAYO'!$A$1:$T$884,19,FALSE)</f>
        <v>Se acompaña certificado financiero correspondiente al año 2019, aprobado por el Subdepartamento de Supervisión Financiera Nacional.</v>
      </c>
      <c r="T150" s="177">
        <f>VLOOKUP(A150,'BASE REGISTRO MAYO'!$A$1:$T$884,20,FALSE)</f>
        <v>37970</v>
      </c>
      <c r="U150" s="182">
        <v>4250</v>
      </c>
      <c r="V150" s="181">
        <v>4732380</v>
      </c>
      <c r="W150" s="181">
        <v>39565800</v>
      </c>
      <c r="X150" s="178">
        <v>44408</v>
      </c>
      <c r="Y150" s="87" t="s">
        <v>7151</v>
      </c>
      <c r="Z150" s="87" t="s">
        <v>7152</v>
      </c>
      <c r="AA150" s="182" t="s">
        <v>7240</v>
      </c>
    </row>
    <row r="151" spans="1:27" ht="15.75" customHeight="1" x14ac:dyDescent="0.2">
      <c r="A151" s="182">
        <v>4250</v>
      </c>
      <c r="B151" s="75" t="str">
        <f>VLOOKUP(A151,'BASE REGISTRO MAYO'!$A$1:$T$884,2,FALSE)</f>
        <v xml:space="preserve">Fundacion Mi Casa </v>
      </c>
      <c r="C151" s="75" t="str">
        <f>VLOOKUP(A151,'BASE REGISTRO MAYO'!$A$1:$T$884,3,FALSE)</f>
        <v>70015680K</v>
      </c>
      <c r="D151" s="75" t="str">
        <f>VLOOKUP(A151,'BASE REGISTRO MAYO'!$A$1:$T$884,4,FALSE)</f>
        <v>Fundación de derecho privado</v>
      </c>
      <c r="E151" s="75" t="str">
        <f>VLOOKUP(A151,'BASE REGISTRO MAYO'!$A$1:$T$884,5,FALSE)</f>
        <v>Otorgado por Decreto Supremo Nº 1360, de fecha 22 de febrero de 1952, del Ministerio de Justicia.</v>
      </c>
      <c r="F151" s="75" t="str">
        <f>VLOOKUP(A151,'BASE REGISTRO MAYO'!$A$1:$T$884,6,FALSE)</f>
        <v>Certificado de Vigencia extendido por el SRCeI, folio Nº 500355844114, de fecha 17 de noviembre de 2020.</v>
      </c>
      <c r="G151" s="75" t="str">
        <f>VLOOKUP(A151,'BASE REGISTRO MAYO'!$A$1:$T$884,7,FALSE)</f>
        <v>Readaptar  y moralizar a niños y jóvenes vagos o desamparados.</v>
      </c>
      <c r="H151" s="75" t="str">
        <f>VLOOKUP(A151,'BASE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1" s="75" t="str">
        <f>VLOOKUP(A151,'BASE REGISTRO MAYO'!$A$1:$T$884,9,FALSE)</f>
        <v>5 años.</v>
      </c>
      <c r="J151" s="75" t="str">
        <f>VLOOKUP(A151,'BASE REGISTRO MAYO'!$A$1:$T$884,10,FALSE)</f>
        <v xml:space="preserve"> 5 años
24 de octubre de 2019 al 24 de octubre del 2024
</v>
      </c>
      <c r="K151" s="75" t="str">
        <f>VLOOKUP(A151,'BASE REGISTRO MAYO'!$A$1:$T$884,11,FALSE)</f>
        <v xml:space="preserve">Gerente General: Delia María Del Gatto Reyes       
Presidente: Fernando Enrique Correa Ríos, 
Representante Legal:  Luis Mario Riquelme Navarro            
Mandataria: Paulina Andrea Herrera Godoy            
</v>
      </c>
      <c r="L151" s="75" t="str">
        <f>VLOOKUP(A151,'BASE REGISTRO MAYO'!$A$1:$T$884,12,FALSE)</f>
        <v xml:space="preserve">Luis Barros Valdes Nº 775, comuna de Providencia, Santiago.
</v>
      </c>
      <c r="M151" s="75" t="str">
        <f>VLOOKUP(A151,'BASE REGISTRO MAYO'!$A$1:$T$884,13,FALSE)</f>
        <v>XIII</v>
      </c>
      <c r="N151" s="75" t="str">
        <f>VLOOKUP(A151,'BASE REGISTRO MAYO'!$A$1:$T$884,14,FALSE)</f>
        <v>Providencia</v>
      </c>
      <c r="O151" s="75" t="str">
        <f>VLOOKUP(A151,'BASE REGISTRO MAYO'!$A$1:$T$884,15,FALSE)</f>
        <v xml:space="preserve">02-7903800
</v>
      </c>
      <c r="P151" s="75" t="str">
        <f>VLOOKUP(A151,'BASE REGISTRO MAYO'!$A$1:$T$884,16,FALSE)</f>
        <v>•	info@fundacionmicasa.cl</v>
      </c>
      <c r="Q151" s="75">
        <f>VLOOKUP(A151,'BASE REGISTRO MAYO'!$A$1:$T$884,17,FALSE)</f>
        <v>0</v>
      </c>
      <c r="R151" s="75">
        <f>VLOOKUP(A151,'BASE REGISTRO MAYO'!$A$1:$T$884,18,FALSE)</f>
        <v>93401</v>
      </c>
      <c r="S151" s="75" t="str">
        <f>VLOOKUP(A151,'BASE REGISTRO MAYO'!$A$1:$T$884,19,FALSE)</f>
        <v>Se acompaña certificado financiero correspondiente al año 2019, aprobado por el Subdepartamento de Supervisión Financiera Nacional.</v>
      </c>
      <c r="T151" s="177">
        <f>VLOOKUP(A151,'BASE REGISTRO MAYO'!$A$1:$T$884,20,FALSE)</f>
        <v>37970</v>
      </c>
      <c r="U151" s="182">
        <v>4250</v>
      </c>
      <c r="V151" s="181">
        <v>7944160</v>
      </c>
      <c r="W151" s="181">
        <v>55609312</v>
      </c>
      <c r="X151" s="178">
        <v>44408</v>
      </c>
      <c r="Y151" s="87" t="s">
        <v>7151</v>
      </c>
      <c r="Z151" s="87" t="s">
        <v>7152</v>
      </c>
      <c r="AA151" s="182" t="s">
        <v>7178</v>
      </c>
    </row>
    <row r="152" spans="1:27" ht="15.75" customHeight="1" x14ac:dyDescent="0.2">
      <c r="A152" s="182">
        <v>4250</v>
      </c>
      <c r="B152" s="75" t="str">
        <f>VLOOKUP(A152,'BASE REGISTRO MAYO'!$A$1:$T$884,2,FALSE)</f>
        <v xml:space="preserve">Fundacion Mi Casa </v>
      </c>
      <c r="C152" s="75" t="str">
        <f>VLOOKUP(A152,'BASE REGISTRO MAYO'!$A$1:$T$884,3,FALSE)</f>
        <v>70015680K</v>
      </c>
      <c r="D152" s="75" t="str">
        <f>VLOOKUP(A152,'BASE REGISTRO MAYO'!$A$1:$T$884,4,FALSE)</f>
        <v>Fundación de derecho privado</v>
      </c>
      <c r="E152" s="75" t="str">
        <f>VLOOKUP(A152,'BASE REGISTRO MAYO'!$A$1:$T$884,5,FALSE)</f>
        <v>Otorgado por Decreto Supremo Nº 1360, de fecha 22 de febrero de 1952, del Ministerio de Justicia.</v>
      </c>
      <c r="F152" s="75" t="str">
        <f>VLOOKUP(A152,'BASE REGISTRO MAYO'!$A$1:$T$884,6,FALSE)</f>
        <v>Certificado de Vigencia extendido por el SRCeI, folio Nº 500355844114, de fecha 17 de noviembre de 2020.</v>
      </c>
      <c r="G152" s="75" t="str">
        <f>VLOOKUP(A152,'BASE REGISTRO MAYO'!$A$1:$T$884,7,FALSE)</f>
        <v>Readaptar  y moralizar a niños y jóvenes vagos o desamparados.</v>
      </c>
      <c r="H152" s="75" t="str">
        <f>VLOOKUP(A152,'BASE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2" s="75" t="str">
        <f>VLOOKUP(A152,'BASE REGISTRO MAYO'!$A$1:$T$884,9,FALSE)</f>
        <v>5 años.</v>
      </c>
      <c r="J152" s="75" t="str">
        <f>VLOOKUP(A152,'BASE REGISTRO MAYO'!$A$1:$T$884,10,FALSE)</f>
        <v xml:space="preserve"> 5 años
24 de octubre de 2019 al 24 de octubre del 2024
</v>
      </c>
      <c r="K152" s="75" t="str">
        <f>VLOOKUP(A152,'BASE REGISTRO MAYO'!$A$1:$T$884,11,FALSE)</f>
        <v xml:space="preserve">Gerente General: Delia María Del Gatto Reyes       
Presidente: Fernando Enrique Correa Ríos, 
Representante Legal:  Luis Mario Riquelme Navarro            
Mandataria: Paulina Andrea Herrera Godoy            
</v>
      </c>
      <c r="L152" s="75" t="str">
        <f>VLOOKUP(A152,'BASE REGISTRO MAYO'!$A$1:$T$884,12,FALSE)</f>
        <v xml:space="preserve">Luis Barros Valdes Nº 775, comuna de Providencia, Santiago.
</v>
      </c>
      <c r="M152" s="75" t="str">
        <f>VLOOKUP(A152,'BASE REGISTRO MAYO'!$A$1:$T$884,13,FALSE)</f>
        <v>XIII</v>
      </c>
      <c r="N152" s="75" t="str">
        <f>VLOOKUP(A152,'BASE REGISTRO MAYO'!$A$1:$T$884,14,FALSE)</f>
        <v>Providencia</v>
      </c>
      <c r="O152" s="75" t="str">
        <f>VLOOKUP(A152,'BASE REGISTRO MAYO'!$A$1:$T$884,15,FALSE)</f>
        <v xml:space="preserve">02-7903800
</v>
      </c>
      <c r="P152" s="75" t="str">
        <f>VLOOKUP(A152,'BASE REGISTRO MAYO'!$A$1:$T$884,16,FALSE)</f>
        <v>•	info@fundacionmicasa.cl</v>
      </c>
      <c r="Q152" s="75">
        <f>VLOOKUP(A152,'BASE REGISTRO MAYO'!$A$1:$T$884,17,FALSE)</f>
        <v>0</v>
      </c>
      <c r="R152" s="75">
        <f>VLOOKUP(A152,'BASE REGISTRO MAYO'!$A$1:$T$884,18,FALSE)</f>
        <v>93401</v>
      </c>
      <c r="S152" s="75" t="str">
        <f>VLOOKUP(A152,'BASE REGISTRO MAYO'!$A$1:$T$884,19,FALSE)</f>
        <v>Se acompaña certificado financiero correspondiente al año 2019, aprobado por el Subdepartamento de Supervisión Financiera Nacional.</v>
      </c>
      <c r="T152" s="177">
        <f>VLOOKUP(A152,'BASE REGISTRO MAYO'!$A$1:$T$884,20,FALSE)</f>
        <v>37970</v>
      </c>
      <c r="U152" s="182">
        <v>4250</v>
      </c>
      <c r="V152" s="181">
        <v>45964587</v>
      </c>
      <c r="W152" s="181">
        <v>240462414</v>
      </c>
      <c r="X152" s="178">
        <v>44408</v>
      </c>
      <c r="Y152" s="87" t="s">
        <v>7151</v>
      </c>
      <c r="Z152" s="87" t="s">
        <v>7152</v>
      </c>
      <c r="AA152" s="182" t="s">
        <v>7241</v>
      </c>
    </row>
    <row r="153" spans="1:27" ht="15.75" customHeight="1" x14ac:dyDescent="0.2">
      <c r="A153" s="182">
        <v>4250</v>
      </c>
      <c r="B153" s="75" t="str">
        <f>VLOOKUP(A153,'BASE REGISTRO MAYO'!$A$1:$T$884,2,FALSE)</f>
        <v xml:space="preserve">Fundacion Mi Casa </v>
      </c>
      <c r="C153" s="75" t="str">
        <f>VLOOKUP(A153,'BASE REGISTRO MAYO'!$A$1:$T$884,3,FALSE)</f>
        <v>70015680K</v>
      </c>
      <c r="D153" s="75" t="str">
        <f>VLOOKUP(A153,'BASE REGISTRO MAYO'!$A$1:$T$884,4,FALSE)</f>
        <v>Fundación de derecho privado</v>
      </c>
      <c r="E153" s="75" t="str">
        <f>VLOOKUP(A153,'BASE REGISTRO MAYO'!$A$1:$T$884,5,FALSE)</f>
        <v>Otorgado por Decreto Supremo Nº 1360, de fecha 22 de febrero de 1952, del Ministerio de Justicia.</v>
      </c>
      <c r="F153" s="75" t="str">
        <f>VLOOKUP(A153,'BASE REGISTRO MAYO'!$A$1:$T$884,6,FALSE)</f>
        <v>Certificado de Vigencia extendido por el SRCeI, folio Nº 500355844114, de fecha 17 de noviembre de 2020.</v>
      </c>
      <c r="G153" s="75" t="str">
        <f>VLOOKUP(A153,'BASE REGISTRO MAYO'!$A$1:$T$884,7,FALSE)</f>
        <v>Readaptar  y moralizar a niños y jóvenes vagos o desamparados.</v>
      </c>
      <c r="H153" s="75" t="str">
        <f>VLOOKUP(A153,'BASE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3" s="75" t="str">
        <f>VLOOKUP(A153,'BASE REGISTRO MAYO'!$A$1:$T$884,9,FALSE)</f>
        <v>5 años.</v>
      </c>
      <c r="J153" s="75" t="str">
        <f>VLOOKUP(A153,'BASE REGISTRO MAYO'!$A$1:$T$884,10,FALSE)</f>
        <v xml:space="preserve"> 5 años
24 de octubre de 2019 al 24 de octubre del 2024
</v>
      </c>
      <c r="K153" s="75" t="str">
        <f>VLOOKUP(A153,'BASE REGISTRO MAYO'!$A$1:$T$884,11,FALSE)</f>
        <v xml:space="preserve">Gerente General: Delia María Del Gatto Reyes       
Presidente: Fernando Enrique Correa Ríos, 
Representante Legal:  Luis Mario Riquelme Navarro            
Mandataria: Paulina Andrea Herrera Godoy            
</v>
      </c>
      <c r="L153" s="75" t="str">
        <f>VLOOKUP(A153,'BASE REGISTRO MAYO'!$A$1:$T$884,12,FALSE)</f>
        <v xml:space="preserve">Luis Barros Valdes Nº 775, comuna de Providencia, Santiago.
</v>
      </c>
      <c r="M153" s="75" t="str">
        <f>VLOOKUP(A153,'BASE REGISTRO MAYO'!$A$1:$T$884,13,FALSE)</f>
        <v>XIII</v>
      </c>
      <c r="N153" s="75" t="str">
        <f>VLOOKUP(A153,'BASE REGISTRO MAYO'!$A$1:$T$884,14,FALSE)</f>
        <v>Providencia</v>
      </c>
      <c r="O153" s="75" t="str">
        <f>VLOOKUP(A153,'BASE REGISTRO MAYO'!$A$1:$T$884,15,FALSE)</f>
        <v xml:space="preserve">02-7903800
</v>
      </c>
      <c r="P153" s="75" t="str">
        <f>VLOOKUP(A153,'BASE REGISTRO MAYO'!$A$1:$T$884,16,FALSE)</f>
        <v>•	info@fundacionmicasa.cl</v>
      </c>
      <c r="Q153" s="75">
        <f>VLOOKUP(A153,'BASE REGISTRO MAYO'!$A$1:$T$884,17,FALSE)</f>
        <v>0</v>
      </c>
      <c r="R153" s="75">
        <f>VLOOKUP(A153,'BASE REGISTRO MAYO'!$A$1:$T$884,18,FALSE)</f>
        <v>93401</v>
      </c>
      <c r="S153" s="75" t="str">
        <f>VLOOKUP(A153,'BASE REGISTRO MAYO'!$A$1:$T$884,19,FALSE)</f>
        <v>Se acompaña certificado financiero correspondiente al año 2019, aprobado por el Subdepartamento de Supervisión Financiera Nacional.</v>
      </c>
      <c r="T153" s="177">
        <f>VLOOKUP(A153,'BASE REGISTRO MAYO'!$A$1:$T$884,20,FALSE)</f>
        <v>37970</v>
      </c>
      <c r="U153" s="182">
        <v>4250</v>
      </c>
      <c r="V153" s="181">
        <v>7447680</v>
      </c>
      <c r="W153" s="181">
        <v>75562920</v>
      </c>
      <c r="X153" s="178">
        <v>44408</v>
      </c>
      <c r="Y153" s="87" t="s">
        <v>7151</v>
      </c>
      <c r="Z153" s="87" t="s">
        <v>7152</v>
      </c>
      <c r="AA153" s="182" t="s">
        <v>7162</v>
      </c>
    </row>
    <row r="154" spans="1:27" ht="15.75" customHeight="1" x14ac:dyDescent="0.2">
      <c r="A154" s="182">
        <v>4250</v>
      </c>
      <c r="B154" s="75" t="str">
        <f>VLOOKUP(A154,'BASE REGISTRO MAYO'!$A$1:$T$884,2,FALSE)</f>
        <v xml:space="preserve">Fundacion Mi Casa </v>
      </c>
      <c r="C154" s="75" t="str">
        <f>VLOOKUP(A154,'BASE REGISTRO MAYO'!$A$1:$T$884,3,FALSE)</f>
        <v>70015680K</v>
      </c>
      <c r="D154" s="75" t="str">
        <f>VLOOKUP(A154,'BASE REGISTRO MAYO'!$A$1:$T$884,4,FALSE)</f>
        <v>Fundación de derecho privado</v>
      </c>
      <c r="E154" s="75" t="str">
        <f>VLOOKUP(A154,'BASE REGISTRO MAYO'!$A$1:$T$884,5,FALSE)</f>
        <v>Otorgado por Decreto Supremo Nº 1360, de fecha 22 de febrero de 1952, del Ministerio de Justicia.</v>
      </c>
      <c r="F154" s="75" t="str">
        <f>VLOOKUP(A154,'BASE REGISTRO MAYO'!$A$1:$T$884,6,FALSE)</f>
        <v>Certificado de Vigencia extendido por el SRCeI, folio Nº 500355844114, de fecha 17 de noviembre de 2020.</v>
      </c>
      <c r="G154" s="75" t="str">
        <f>VLOOKUP(A154,'BASE REGISTRO MAYO'!$A$1:$T$884,7,FALSE)</f>
        <v>Readaptar  y moralizar a niños y jóvenes vagos o desamparados.</v>
      </c>
      <c r="H154" s="75" t="str">
        <f>VLOOKUP(A154,'BASE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4" s="75" t="str">
        <f>VLOOKUP(A154,'BASE REGISTRO MAYO'!$A$1:$T$884,9,FALSE)</f>
        <v>5 años.</v>
      </c>
      <c r="J154" s="75" t="str">
        <f>VLOOKUP(A154,'BASE REGISTRO MAYO'!$A$1:$T$884,10,FALSE)</f>
        <v xml:space="preserve"> 5 años
24 de octubre de 2019 al 24 de octubre del 2024
</v>
      </c>
      <c r="K154" s="75" t="str">
        <f>VLOOKUP(A154,'BASE REGISTRO MAYO'!$A$1:$T$884,11,FALSE)</f>
        <v xml:space="preserve">Gerente General: Delia María Del Gatto Reyes       
Presidente: Fernando Enrique Correa Ríos, 
Representante Legal:  Luis Mario Riquelme Navarro            
Mandataria: Paulina Andrea Herrera Godoy            
</v>
      </c>
      <c r="L154" s="75" t="str">
        <f>VLOOKUP(A154,'BASE REGISTRO MAYO'!$A$1:$T$884,12,FALSE)</f>
        <v xml:space="preserve">Luis Barros Valdes Nº 775, comuna de Providencia, Santiago.
</v>
      </c>
      <c r="M154" s="75" t="str">
        <f>VLOOKUP(A154,'BASE REGISTRO MAYO'!$A$1:$T$884,13,FALSE)</f>
        <v>XIII</v>
      </c>
      <c r="N154" s="75" t="str">
        <f>VLOOKUP(A154,'BASE REGISTRO MAYO'!$A$1:$T$884,14,FALSE)</f>
        <v>Providencia</v>
      </c>
      <c r="O154" s="75" t="str">
        <f>VLOOKUP(A154,'BASE REGISTRO MAYO'!$A$1:$T$884,15,FALSE)</f>
        <v xml:space="preserve">02-7903800
</v>
      </c>
      <c r="P154" s="75" t="str">
        <f>VLOOKUP(A154,'BASE REGISTRO MAYO'!$A$1:$T$884,16,FALSE)</f>
        <v>•	info@fundacionmicasa.cl</v>
      </c>
      <c r="Q154" s="75">
        <f>VLOOKUP(A154,'BASE REGISTRO MAYO'!$A$1:$T$884,17,FALSE)</f>
        <v>0</v>
      </c>
      <c r="R154" s="75">
        <f>VLOOKUP(A154,'BASE REGISTRO MAYO'!$A$1:$T$884,18,FALSE)</f>
        <v>93401</v>
      </c>
      <c r="S154" s="75" t="str">
        <f>VLOOKUP(A154,'BASE REGISTRO MAYO'!$A$1:$T$884,19,FALSE)</f>
        <v>Se acompaña certificado financiero correspondiente al año 2019, aprobado por el Subdepartamento de Supervisión Financiera Nacional.</v>
      </c>
      <c r="T154" s="177">
        <f>VLOOKUP(A154,'BASE REGISTRO MAYO'!$A$1:$T$884,20,FALSE)</f>
        <v>37970</v>
      </c>
      <c r="U154" s="182">
        <v>4250</v>
      </c>
      <c r="V154" s="181">
        <v>2741676</v>
      </c>
      <c r="W154" s="181">
        <v>19191731</v>
      </c>
      <c r="X154" s="178">
        <v>44408</v>
      </c>
      <c r="Y154" s="87" t="s">
        <v>7151</v>
      </c>
      <c r="Z154" s="87" t="s">
        <v>7152</v>
      </c>
      <c r="AA154" s="182" t="s">
        <v>7223</v>
      </c>
    </row>
    <row r="155" spans="1:27" ht="15.75" customHeight="1" x14ac:dyDescent="0.2">
      <c r="A155" s="182">
        <v>4250</v>
      </c>
      <c r="B155" s="75" t="str">
        <f>VLOOKUP(A155,'BASE REGISTRO MAYO'!$A$1:$T$884,2,FALSE)</f>
        <v xml:space="preserve">Fundacion Mi Casa </v>
      </c>
      <c r="C155" s="75" t="str">
        <f>VLOOKUP(A155,'BASE REGISTRO MAYO'!$A$1:$T$884,3,FALSE)</f>
        <v>70015680K</v>
      </c>
      <c r="D155" s="75" t="str">
        <f>VLOOKUP(A155,'BASE REGISTRO MAYO'!$A$1:$T$884,4,FALSE)</f>
        <v>Fundación de derecho privado</v>
      </c>
      <c r="E155" s="75" t="str">
        <f>VLOOKUP(A155,'BASE REGISTRO MAYO'!$A$1:$T$884,5,FALSE)</f>
        <v>Otorgado por Decreto Supremo Nº 1360, de fecha 22 de febrero de 1952, del Ministerio de Justicia.</v>
      </c>
      <c r="F155" s="75" t="str">
        <f>VLOOKUP(A155,'BASE REGISTRO MAYO'!$A$1:$T$884,6,FALSE)</f>
        <v>Certificado de Vigencia extendido por el SRCeI, folio Nº 500355844114, de fecha 17 de noviembre de 2020.</v>
      </c>
      <c r="G155" s="75" t="str">
        <f>VLOOKUP(A155,'BASE REGISTRO MAYO'!$A$1:$T$884,7,FALSE)</f>
        <v>Readaptar  y moralizar a niños y jóvenes vagos o desamparados.</v>
      </c>
      <c r="H155" s="75" t="str">
        <f>VLOOKUP(A155,'BASE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5" s="75" t="str">
        <f>VLOOKUP(A155,'BASE REGISTRO MAYO'!$A$1:$T$884,9,FALSE)</f>
        <v>5 años.</v>
      </c>
      <c r="J155" s="75" t="str">
        <f>VLOOKUP(A155,'BASE REGISTRO MAYO'!$A$1:$T$884,10,FALSE)</f>
        <v xml:space="preserve"> 5 años
24 de octubre de 2019 al 24 de octubre del 2024
</v>
      </c>
      <c r="K155" s="75" t="str">
        <f>VLOOKUP(A155,'BASE REGISTRO MAYO'!$A$1:$T$884,11,FALSE)</f>
        <v xml:space="preserve">Gerente General: Delia María Del Gatto Reyes       
Presidente: Fernando Enrique Correa Ríos, 
Representante Legal:  Luis Mario Riquelme Navarro            
Mandataria: Paulina Andrea Herrera Godoy            
</v>
      </c>
      <c r="L155" s="75" t="str">
        <f>VLOOKUP(A155,'BASE REGISTRO MAYO'!$A$1:$T$884,12,FALSE)</f>
        <v xml:space="preserve">Luis Barros Valdes Nº 775, comuna de Providencia, Santiago.
</v>
      </c>
      <c r="M155" s="75" t="str">
        <f>VLOOKUP(A155,'BASE REGISTRO MAYO'!$A$1:$T$884,13,FALSE)</f>
        <v>XIII</v>
      </c>
      <c r="N155" s="75" t="str">
        <f>VLOOKUP(A155,'BASE REGISTRO MAYO'!$A$1:$T$884,14,FALSE)</f>
        <v>Providencia</v>
      </c>
      <c r="O155" s="75" t="str">
        <f>VLOOKUP(A155,'BASE REGISTRO MAYO'!$A$1:$T$884,15,FALSE)</f>
        <v xml:space="preserve">02-7903800
</v>
      </c>
      <c r="P155" s="75" t="str">
        <f>VLOOKUP(A155,'BASE REGISTRO MAYO'!$A$1:$T$884,16,FALSE)</f>
        <v>•	info@fundacionmicasa.cl</v>
      </c>
      <c r="Q155" s="75">
        <f>VLOOKUP(A155,'BASE REGISTRO MAYO'!$A$1:$T$884,17,FALSE)</f>
        <v>0</v>
      </c>
      <c r="R155" s="75">
        <f>VLOOKUP(A155,'BASE REGISTRO MAYO'!$A$1:$T$884,18,FALSE)</f>
        <v>93401</v>
      </c>
      <c r="S155" s="75" t="str">
        <f>VLOOKUP(A155,'BASE REGISTRO MAYO'!$A$1:$T$884,19,FALSE)</f>
        <v>Se acompaña certificado financiero correspondiente al año 2019, aprobado por el Subdepartamento de Supervisión Financiera Nacional.</v>
      </c>
      <c r="T155" s="177">
        <f>VLOOKUP(A155,'BASE REGISTRO MAYO'!$A$1:$T$884,20,FALSE)</f>
        <v>37970</v>
      </c>
      <c r="U155" s="182">
        <v>4250</v>
      </c>
      <c r="V155" s="181">
        <v>3290012</v>
      </c>
      <c r="W155" s="181">
        <v>23030099</v>
      </c>
      <c r="X155" s="178">
        <v>44408</v>
      </c>
      <c r="Y155" s="87" t="s">
        <v>7151</v>
      </c>
      <c r="Z155" s="87" t="s">
        <v>7152</v>
      </c>
      <c r="AA155" s="182" t="s">
        <v>7163</v>
      </c>
    </row>
    <row r="156" spans="1:27" ht="15.75" customHeight="1" x14ac:dyDescent="0.2">
      <c r="A156" s="182">
        <v>4250</v>
      </c>
      <c r="B156" s="75" t="str">
        <f>VLOOKUP(A156,'BASE REGISTRO MAYO'!$A$1:$T$884,2,FALSE)</f>
        <v xml:space="preserve">Fundacion Mi Casa </v>
      </c>
      <c r="C156" s="75" t="str">
        <f>VLOOKUP(A156,'BASE REGISTRO MAYO'!$A$1:$T$884,3,FALSE)</f>
        <v>70015680K</v>
      </c>
      <c r="D156" s="75" t="str">
        <f>VLOOKUP(A156,'BASE REGISTRO MAYO'!$A$1:$T$884,4,FALSE)</f>
        <v>Fundación de derecho privado</v>
      </c>
      <c r="E156" s="75" t="str">
        <f>VLOOKUP(A156,'BASE REGISTRO MAYO'!$A$1:$T$884,5,FALSE)</f>
        <v>Otorgado por Decreto Supremo Nº 1360, de fecha 22 de febrero de 1952, del Ministerio de Justicia.</v>
      </c>
      <c r="F156" s="75" t="str">
        <f>VLOOKUP(A156,'BASE REGISTRO MAYO'!$A$1:$T$884,6,FALSE)</f>
        <v>Certificado de Vigencia extendido por el SRCeI, folio Nº 500355844114, de fecha 17 de noviembre de 2020.</v>
      </c>
      <c r="G156" s="75" t="str">
        <f>VLOOKUP(A156,'BASE REGISTRO MAYO'!$A$1:$T$884,7,FALSE)</f>
        <v>Readaptar  y moralizar a niños y jóvenes vagos o desamparados.</v>
      </c>
      <c r="H156" s="75" t="str">
        <f>VLOOKUP(A156,'BASE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6" s="75" t="str">
        <f>VLOOKUP(A156,'BASE REGISTRO MAYO'!$A$1:$T$884,9,FALSE)</f>
        <v>5 años.</v>
      </c>
      <c r="J156" s="75" t="str">
        <f>VLOOKUP(A156,'BASE REGISTRO MAYO'!$A$1:$T$884,10,FALSE)</f>
        <v xml:space="preserve"> 5 años
24 de octubre de 2019 al 24 de octubre del 2024
</v>
      </c>
      <c r="K156" s="75" t="str">
        <f>VLOOKUP(A156,'BASE REGISTRO MAYO'!$A$1:$T$884,11,FALSE)</f>
        <v xml:space="preserve">Gerente General: Delia María Del Gatto Reyes       
Presidente: Fernando Enrique Correa Ríos, 
Representante Legal:  Luis Mario Riquelme Navarro            
Mandataria: Paulina Andrea Herrera Godoy            
</v>
      </c>
      <c r="L156" s="75" t="str">
        <f>VLOOKUP(A156,'BASE REGISTRO MAYO'!$A$1:$T$884,12,FALSE)</f>
        <v xml:space="preserve">Luis Barros Valdes Nº 775, comuna de Providencia, Santiago.
</v>
      </c>
      <c r="M156" s="75" t="str">
        <f>VLOOKUP(A156,'BASE REGISTRO MAYO'!$A$1:$T$884,13,FALSE)</f>
        <v>XIII</v>
      </c>
      <c r="N156" s="75" t="str">
        <f>VLOOKUP(A156,'BASE REGISTRO MAYO'!$A$1:$T$884,14,FALSE)</f>
        <v>Providencia</v>
      </c>
      <c r="O156" s="75" t="str">
        <f>VLOOKUP(A156,'BASE REGISTRO MAYO'!$A$1:$T$884,15,FALSE)</f>
        <v xml:space="preserve">02-7903800
</v>
      </c>
      <c r="P156" s="75" t="str">
        <f>VLOOKUP(A156,'BASE REGISTRO MAYO'!$A$1:$T$884,16,FALSE)</f>
        <v>•	info@fundacionmicasa.cl</v>
      </c>
      <c r="Q156" s="75">
        <f>VLOOKUP(A156,'BASE REGISTRO MAYO'!$A$1:$T$884,17,FALSE)</f>
        <v>0</v>
      </c>
      <c r="R156" s="75">
        <f>VLOOKUP(A156,'BASE REGISTRO MAYO'!$A$1:$T$884,18,FALSE)</f>
        <v>93401</v>
      </c>
      <c r="S156" s="75" t="str">
        <f>VLOOKUP(A156,'BASE REGISTRO MAYO'!$A$1:$T$884,19,FALSE)</f>
        <v>Se acompaña certificado financiero correspondiente al año 2019, aprobado por el Subdepartamento de Supervisión Financiera Nacional.</v>
      </c>
      <c r="T156" s="177">
        <f>VLOOKUP(A156,'BASE REGISTRO MAYO'!$A$1:$T$884,20,FALSE)</f>
        <v>37970</v>
      </c>
      <c r="U156" s="182">
        <v>4250</v>
      </c>
      <c r="V156" s="181">
        <v>7695936</v>
      </c>
      <c r="W156" s="181">
        <v>55795536</v>
      </c>
      <c r="X156" s="178">
        <v>44408</v>
      </c>
      <c r="Y156" s="87" t="s">
        <v>7151</v>
      </c>
      <c r="Z156" s="87" t="s">
        <v>7152</v>
      </c>
      <c r="AA156" s="182" t="s">
        <v>7218</v>
      </c>
    </row>
    <row r="157" spans="1:27" ht="15.75" customHeight="1" x14ac:dyDescent="0.2">
      <c r="A157" s="182">
        <v>4250</v>
      </c>
      <c r="B157" s="75" t="str">
        <f>VLOOKUP(A157,'BASE REGISTRO MAYO'!$A$1:$T$884,2,FALSE)</f>
        <v xml:space="preserve">Fundacion Mi Casa </v>
      </c>
      <c r="C157" s="75" t="str">
        <f>VLOOKUP(A157,'BASE REGISTRO MAYO'!$A$1:$T$884,3,FALSE)</f>
        <v>70015680K</v>
      </c>
      <c r="D157" s="75" t="str">
        <f>VLOOKUP(A157,'BASE REGISTRO MAYO'!$A$1:$T$884,4,FALSE)</f>
        <v>Fundación de derecho privado</v>
      </c>
      <c r="E157" s="75" t="str">
        <f>VLOOKUP(A157,'BASE REGISTRO MAYO'!$A$1:$T$884,5,FALSE)</f>
        <v>Otorgado por Decreto Supremo Nº 1360, de fecha 22 de febrero de 1952, del Ministerio de Justicia.</v>
      </c>
      <c r="F157" s="75" t="str">
        <f>VLOOKUP(A157,'BASE REGISTRO MAYO'!$A$1:$T$884,6,FALSE)</f>
        <v>Certificado de Vigencia extendido por el SRCeI, folio Nº 500355844114, de fecha 17 de noviembre de 2020.</v>
      </c>
      <c r="G157" s="75" t="str">
        <f>VLOOKUP(A157,'BASE REGISTRO MAYO'!$A$1:$T$884,7,FALSE)</f>
        <v>Readaptar  y moralizar a niños y jóvenes vagos o desamparados.</v>
      </c>
      <c r="H157" s="75" t="str">
        <f>VLOOKUP(A157,'BASE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7" s="75" t="str">
        <f>VLOOKUP(A157,'BASE REGISTRO MAYO'!$A$1:$T$884,9,FALSE)</f>
        <v>5 años.</v>
      </c>
      <c r="J157" s="75" t="str">
        <f>VLOOKUP(A157,'BASE REGISTRO MAYO'!$A$1:$T$884,10,FALSE)</f>
        <v xml:space="preserve"> 5 años
24 de octubre de 2019 al 24 de octubre del 2024
</v>
      </c>
      <c r="K157" s="75" t="str">
        <f>VLOOKUP(A157,'BASE REGISTRO MAYO'!$A$1:$T$884,11,FALSE)</f>
        <v xml:space="preserve">Gerente General: Delia María Del Gatto Reyes       
Presidente: Fernando Enrique Correa Ríos, 
Representante Legal:  Luis Mario Riquelme Navarro            
Mandataria: Paulina Andrea Herrera Godoy            
</v>
      </c>
      <c r="L157" s="75" t="str">
        <f>VLOOKUP(A157,'BASE REGISTRO MAYO'!$A$1:$T$884,12,FALSE)</f>
        <v xml:space="preserve">Luis Barros Valdes Nº 775, comuna de Providencia, Santiago.
</v>
      </c>
      <c r="M157" s="75" t="str">
        <f>VLOOKUP(A157,'BASE REGISTRO MAYO'!$A$1:$T$884,13,FALSE)</f>
        <v>XIII</v>
      </c>
      <c r="N157" s="75" t="str">
        <f>VLOOKUP(A157,'BASE REGISTRO MAYO'!$A$1:$T$884,14,FALSE)</f>
        <v>Providencia</v>
      </c>
      <c r="O157" s="75" t="str">
        <f>VLOOKUP(A157,'BASE REGISTRO MAYO'!$A$1:$T$884,15,FALSE)</f>
        <v xml:space="preserve">02-7903800
</v>
      </c>
      <c r="P157" s="75" t="str">
        <f>VLOOKUP(A157,'BASE REGISTRO MAYO'!$A$1:$T$884,16,FALSE)</f>
        <v>•	info@fundacionmicasa.cl</v>
      </c>
      <c r="Q157" s="75">
        <f>VLOOKUP(A157,'BASE REGISTRO MAYO'!$A$1:$T$884,17,FALSE)</f>
        <v>0</v>
      </c>
      <c r="R157" s="75">
        <f>VLOOKUP(A157,'BASE REGISTRO MAYO'!$A$1:$T$884,18,FALSE)</f>
        <v>93401</v>
      </c>
      <c r="S157" s="75" t="str">
        <f>VLOOKUP(A157,'BASE REGISTRO MAYO'!$A$1:$T$884,19,FALSE)</f>
        <v>Se acompaña certificado financiero correspondiente al año 2019, aprobado por el Subdepartamento de Supervisión Financiera Nacional.</v>
      </c>
      <c r="T157" s="177">
        <f>VLOOKUP(A157,'BASE REGISTRO MAYO'!$A$1:$T$884,20,FALSE)</f>
        <v>37970</v>
      </c>
      <c r="U157" s="182">
        <v>4250</v>
      </c>
      <c r="V157" s="181">
        <v>15919416</v>
      </c>
      <c r="W157" s="181">
        <v>62793238</v>
      </c>
      <c r="X157" s="178">
        <v>44408</v>
      </c>
      <c r="Y157" s="87" t="s">
        <v>7151</v>
      </c>
      <c r="Z157" s="87" t="s">
        <v>7152</v>
      </c>
      <c r="AA157" s="182" t="s">
        <v>7242</v>
      </c>
    </row>
    <row r="158" spans="1:27" ht="15.75" customHeight="1" x14ac:dyDescent="0.2">
      <c r="A158" s="182">
        <v>4250</v>
      </c>
      <c r="B158" s="75" t="str">
        <f>VLOOKUP(A158,'BASE REGISTRO MAYO'!$A$1:$T$884,2,FALSE)</f>
        <v xml:space="preserve">Fundacion Mi Casa </v>
      </c>
      <c r="C158" s="75" t="str">
        <f>VLOOKUP(A158,'BASE REGISTRO MAYO'!$A$1:$T$884,3,FALSE)</f>
        <v>70015680K</v>
      </c>
      <c r="D158" s="75" t="str">
        <f>VLOOKUP(A158,'BASE REGISTRO MAYO'!$A$1:$T$884,4,FALSE)</f>
        <v>Fundación de derecho privado</v>
      </c>
      <c r="E158" s="75" t="str">
        <f>VLOOKUP(A158,'BASE REGISTRO MAYO'!$A$1:$T$884,5,FALSE)</f>
        <v>Otorgado por Decreto Supremo Nº 1360, de fecha 22 de febrero de 1952, del Ministerio de Justicia.</v>
      </c>
      <c r="F158" s="75" t="str">
        <f>VLOOKUP(A158,'BASE REGISTRO MAYO'!$A$1:$T$884,6,FALSE)</f>
        <v>Certificado de Vigencia extendido por el SRCeI, folio Nº 500355844114, de fecha 17 de noviembre de 2020.</v>
      </c>
      <c r="G158" s="75" t="str">
        <f>VLOOKUP(A158,'BASE REGISTRO MAYO'!$A$1:$T$884,7,FALSE)</f>
        <v>Readaptar  y moralizar a niños y jóvenes vagos o desamparados.</v>
      </c>
      <c r="H158" s="75" t="str">
        <f>VLOOKUP(A158,'BASE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8" s="75" t="str">
        <f>VLOOKUP(A158,'BASE REGISTRO MAYO'!$A$1:$T$884,9,FALSE)</f>
        <v>5 años.</v>
      </c>
      <c r="J158" s="75" t="str">
        <f>VLOOKUP(A158,'BASE REGISTRO MAYO'!$A$1:$T$884,10,FALSE)</f>
        <v xml:space="preserve"> 5 años
24 de octubre de 2019 al 24 de octubre del 2024
</v>
      </c>
      <c r="K158" s="75" t="str">
        <f>VLOOKUP(A158,'BASE REGISTRO MAYO'!$A$1:$T$884,11,FALSE)</f>
        <v xml:space="preserve">Gerente General: Delia María Del Gatto Reyes       
Presidente: Fernando Enrique Correa Ríos, 
Representante Legal:  Luis Mario Riquelme Navarro            
Mandataria: Paulina Andrea Herrera Godoy            
</v>
      </c>
      <c r="L158" s="75" t="str">
        <f>VLOOKUP(A158,'BASE REGISTRO MAYO'!$A$1:$T$884,12,FALSE)</f>
        <v xml:space="preserve">Luis Barros Valdes Nº 775, comuna de Providencia, Santiago.
</v>
      </c>
      <c r="M158" s="75" t="str">
        <f>VLOOKUP(A158,'BASE REGISTRO MAYO'!$A$1:$T$884,13,FALSE)</f>
        <v>XIII</v>
      </c>
      <c r="N158" s="75" t="str">
        <f>VLOOKUP(A158,'BASE REGISTRO MAYO'!$A$1:$T$884,14,FALSE)</f>
        <v>Providencia</v>
      </c>
      <c r="O158" s="75" t="str">
        <f>VLOOKUP(A158,'BASE REGISTRO MAYO'!$A$1:$T$884,15,FALSE)</f>
        <v xml:space="preserve">02-7903800
</v>
      </c>
      <c r="P158" s="75" t="str">
        <f>VLOOKUP(A158,'BASE REGISTRO MAYO'!$A$1:$T$884,16,FALSE)</f>
        <v>•	info@fundacionmicasa.cl</v>
      </c>
      <c r="Q158" s="75">
        <f>VLOOKUP(A158,'BASE REGISTRO MAYO'!$A$1:$T$884,17,FALSE)</f>
        <v>0</v>
      </c>
      <c r="R158" s="75">
        <f>VLOOKUP(A158,'BASE REGISTRO MAYO'!$A$1:$T$884,18,FALSE)</f>
        <v>93401</v>
      </c>
      <c r="S158" s="75" t="str">
        <f>VLOOKUP(A158,'BASE REGISTRO MAYO'!$A$1:$T$884,19,FALSE)</f>
        <v>Se acompaña certificado financiero correspondiente al año 2019, aprobado por el Subdepartamento de Supervisión Financiera Nacional.</v>
      </c>
      <c r="T158" s="177">
        <f>VLOOKUP(A158,'BASE REGISTRO MAYO'!$A$1:$T$884,20,FALSE)</f>
        <v>37970</v>
      </c>
      <c r="U158" s="182">
        <v>4250</v>
      </c>
      <c r="V158" s="181">
        <v>3388700</v>
      </c>
      <c r="W158" s="181">
        <v>25778293</v>
      </c>
      <c r="X158" s="178">
        <v>44408</v>
      </c>
      <c r="Y158" s="87" t="s">
        <v>7151</v>
      </c>
      <c r="Z158" s="87" t="s">
        <v>7152</v>
      </c>
      <c r="AA158" s="182" t="s">
        <v>7243</v>
      </c>
    </row>
    <row r="159" spans="1:27" ht="15.75" customHeight="1" x14ac:dyDescent="0.2">
      <c r="A159" s="182">
        <v>4250</v>
      </c>
      <c r="B159" s="75" t="str">
        <f>VLOOKUP(A159,'BASE REGISTRO MAYO'!$A$1:$T$884,2,FALSE)</f>
        <v xml:space="preserve">Fundacion Mi Casa </v>
      </c>
      <c r="C159" s="75" t="str">
        <f>VLOOKUP(A159,'BASE REGISTRO MAYO'!$A$1:$T$884,3,FALSE)</f>
        <v>70015680K</v>
      </c>
      <c r="D159" s="75" t="str">
        <f>VLOOKUP(A159,'BASE REGISTRO MAYO'!$A$1:$T$884,4,FALSE)</f>
        <v>Fundación de derecho privado</v>
      </c>
      <c r="E159" s="75" t="str">
        <f>VLOOKUP(A159,'BASE REGISTRO MAYO'!$A$1:$T$884,5,FALSE)</f>
        <v>Otorgado por Decreto Supremo Nº 1360, de fecha 22 de febrero de 1952, del Ministerio de Justicia.</v>
      </c>
      <c r="F159" s="75" t="str">
        <f>VLOOKUP(A159,'BASE REGISTRO MAYO'!$A$1:$T$884,6,FALSE)</f>
        <v>Certificado de Vigencia extendido por el SRCeI, folio Nº 500355844114, de fecha 17 de noviembre de 2020.</v>
      </c>
      <c r="G159" s="75" t="str">
        <f>VLOOKUP(A159,'BASE REGISTRO MAYO'!$A$1:$T$884,7,FALSE)</f>
        <v>Readaptar  y moralizar a niños y jóvenes vagos o desamparados.</v>
      </c>
      <c r="H159" s="75" t="str">
        <f>VLOOKUP(A159,'BASE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9" s="75" t="str">
        <f>VLOOKUP(A159,'BASE REGISTRO MAYO'!$A$1:$T$884,9,FALSE)</f>
        <v>5 años.</v>
      </c>
      <c r="J159" s="75" t="str">
        <f>VLOOKUP(A159,'BASE REGISTRO MAYO'!$A$1:$T$884,10,FALSE)</f>
        <v xml:space="preserve"> 5 años
24 de octubre de 2019 al 24 de octubre del 2024
</v>
      </c>
      <c r="K159" s="75" t="str">
        <f>VLOOKUP(A159,'BASE REGISTRO MAYO'!$A$1:$T$884,11,FALSE)</f>
        <v xml:space="preserve">Gerente General: Delia María Del Gatto Reyes       
Presidente: Fernando Enrique Correa Ríos, 
Representante Legal:  Luis Mario Riquelme Navarro            
Mandataria: Paulina Andrea Herrera Godoy            
</v>
      </c>
      <c r="L159" s="75" t="str">
        <f>VLOOKUP(A159,'BASE REGISTRO MAYO'!$A$1:$T$884,12,FALSE)</f>
        <v xml:space="preserve">Luis Barros Valdes Nº 775, comuna de Providencia, Santiago.
</v>
      </c>
      <c r="M159" s="75" t="str">
        <f>VLOOKUP(A159,'BASE REGISTRO MAYO'!$A$1:$T$884,13,FALSE)</f>
        <v>XIII</v>
      </c>
      <c r="N159" s="75" t="str">
        <f>VLOOKUP(A159,'BASE REGISTRO MAYO'!$A$1:$T$884,14,FALSE)</f>
        <v>Providencia</v>
      </c>
      <c r="O159" s="75" t="str">
        <f>VLOOKUP(A159,'BASE REGISTRO MAYO'!$A$1:$T$884,15,FALSE)</f>
        <v xml:space="preserve">02-7903800
</v>
      </c>
      <c r="P159" s="75" t="str">
        <f>VLOOKUP(A159,'BASE REGISTRO MAYO'!$A$1:$T$884,16,FALSE)</f>
        <v>•	info@fundacionmicasa.cl</v>
      </c>
      <c r="Q159" s="75">
        <f>VLOOKUP(A159,'BASE REGISTRO MAYO'!$A$1:$T$884,17,FALSE)</f>
        <v>0</v>
      </c>
      <c r="R159" s="75">
        <f>VLOOKUP(A159,'BASE REGISTRO MAYO'!$A$1:$T$884,18,FALSE)</f>
        <v>93401</v>
      </c>
      <c r="S159" s="75" t="str">
        <f>VLOOKUP(A159,'BASE REGISTRO MAYO'!$A$1:$T$884,19,FALSE)</f>
        <v>Se acompaña certificado financiero correspondiente al año 2019, aprobado por el Subdepartamento de Supervisión Financiera Nacional.</v>
      </c>
      <c r="T159" s="177">
        <f>VLOOKUP(A159,'BASE REGISTRO MAYO'!$A$1:$T$884,20,FALSE)</f>
        <v>37970</v>
      </c>
      <c r="U159" s="182">
        <v>4250</v>
      </c>
      <c r="V159" s="181">
        <v>12645540</v>
      </c>
      <c r="W159" s="181">
        <v>67960080</v>
      </c>
      <c r="X159" s="178">
        <v>44408</v>
      </c>
      <c r="Y159" s="87" t="s">
        <v>7151</v>
      </c>
      <c r="Z159" s="87" t="s">
        <v>7152</v>
      </c>
      <c r="AA159" s="182" t="s">
        <v>7238</v>
      </c>
    </row>
    <row r="160" spans="1:27" ht="15.75" customHeight="1" x14ac:dyDescent="0.2">
      <c r="A160" s="182">
        <v>4250</v>
      </c>
      <c r="B160" s="75" t="str">
        <f>VLOOKUP(A160,'BASE REGISTRO MAYO'!$A$1:$T$884,2,FALSE)</f>
        <v xml:space="preserve">Fundacion Mi Casa </v>
      </c>
      <c r="C160" s="75" t="str">
        <f>VLOOKUP(A160,'BASE REGISTRO MAYO'!$A$1:$T$884,3,FALSE)</f>
        <v>70015680K</v>
      </c>
      <c r="D160" s="75" t="str">
        <f>VLOOKUP(A160,'BASE REGISTRO MAYO'!$A$1:$T$884,4,FALSE)</f>
        <v>Fundación de derecho privado</v>
      </c>
      <c r="E160" s="75" t="str">
        <f>VLOOKUP(A160,'BASE REGISTRO MAYO'!$A$1:$T$884,5,FALSE)</f>
        <v>Otorgado por Decreto Supremo Nº 1360, de fecha 22 de febrero de 1952, del Ministerio de Justicia.</v>
      </c>
      <c r="F160" s="75" t="str">
        <f>VLOOKUP(A160,'BASE REGISTRO MAYO'!$A$1:$T$884,6,FALSE)</f>
        <v>Certificado de Vigencia extendido por el SRCeI, folio Nº 500355844114, de fecha 17 de noviembre de 2020.</v>
      </c>
      <c r="G160" s="75" t="str">
        <f>VLOOKUP(A160,'BASE REGISTRO MAYO'!$A$1:$T$884,7,FALSE)</f>
        <v>Readaptar  y moralizar a niños y jóvenes vagos o desamparados.</v>
      </c>
      <c r="H160" s="75" t="str">
        <f>VLOOKUP(A160,'BASE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0" s="75" t="str">
        <f>VLOOKUP(A160,'BASE REGISTRO MAYO'!$A$1:$T$884,9,FALSE)</f>
        <v>5 años.</v>
      </c>
      <c r="J160" s="75" t="str">
        <f>VLOOKUP(A160,'BASE REGISTRO MAYO'!$A$1:$T$884,10,FALSE)</f>
        <v xml:space="preserve"> 5 años
24 de octubre de 2019 al 24 de octubre del 2024
</v>
      </c>
      <c r="K160" s="75" t="str">
        <f>VLOOKUP(A160,'BASE REGISTRO MAYO'!$A$1:$T$884,11,FALSE)</f>
        <v xml:space="preserve">Gerente General: Delia María Del Gatto Reyes       
Presidente: Fernando Enrique Correa Ríos, 
Representante Legal:  Luis Mario Riquelme Navarro            
Mandataria: Paulina Andrea Herrera Godoy            
</v>
      </c>
      <c r="L160" s="75" t="str">
        <f>VLOOKUP(A160,'BASE REGISTRO MAYO'!$A$1:$T$884,12,FALSE)</f>
        <v xml:space="preserve">Luis Barros Valdes Nº 775, comuna de Providencia, Santiago.
</v>
      </c>
      <c r="M160" s="75" t="str">
        <f>VLOOKUP(A160,'BASE REGISTRO MAYO'!$A$1:$T$884,13,FALSE)</f>
        <v>XIII</v>
      </c>
      <c r="N160" s="75" t="str">
        <f>VLOOKUP(A160,'BASE REGISTRO MAYO'!$A$1:$T$884,14,FALSE)</f>
        <v>Providencia</v>
      </c>
      <c r="O160" s="75" t="str">
        <f>VLOOKUP(A160,'BASE REGISTRO MAYO'!$A$1:$T$884,15,FALSE)</f>
        <v xml:space="preserve">02-7903800
</v>
      </c>
      <c r="P160" s="75" t="str">
        <f>VLOOKUP(A160,'BASE REGISTRO MAYO'!$A$1:$T$884,16,FALSE)</f>
        <v>•	info@fundacionmicasa.cl</v>
      </c>
      <c r="Q160" s="75">
        <f>VLOOKUP(A160,'BASE REGISTRO MAYO'!$A$1:$T$884,17,FALSE)</f>
        <v>0</v>
      </c>
      <c r="R160" s="75">
        <f>VLOOKUP(A160,'BASE REGISTRO MAYO'!$A$1:$T$884,18,FALSE)</f>
        <v>93401</v>
      </c>
      <c r="S160" s="75" t="str">
        <f>VLOOKUP(A160,'BASE REGISTRO MAYO'!$A$1:$T$884,19,FALSE)</f>
        <v>Se acompaña certificado financiero correspondiente al año 2019, aprobado por el Subdepartamento de Supervisión Financiera Nacional.</v>
      </c>
      <c r="T160" s="177">
        <f>VLOOKUP(A160,'BASE REGISTRO MAYO'!$A$1:$T$884,20,FALSE)</f>
        <v>37970</v>
      </c>
      <c r="U160" s="182">
        <v>4250</v>
      </c>
      <c r="V160" s="181">
        <v>7517486</v>
      </c>
      <c r="W160" s="181">
        <v>46976420</v>
      </c>
      <c r="X160" s="178">
        <v>44408</v>
      </c>
      <c r="Y160" s="87" t="s">
        <v>7151</v>
      </c>
      <c r="Z160" s="87" t="s">
        <v>7152</v>
      </c>
      <c r="AA160" s="182" t="s">
        <v>7244</v>
      </c>
    </row>
    <row r="161" spans="1:27" ht="15.75" customHeight="1" x14ac:dyDescent="0.2">
      <c r="A161" s="182">
        <v>4250</v>
      </c>
      <c r="B161" s="75" t="str">
        <f>VLOOKUP(A161,'BASE REGISTRO MAYO'!$A$1:$T$884,2,FALSE)</f>
        <v xml:space="preserve">Fundacion Mi Casa </v>
      </c>
      <c r="C161" s="75" t="str">
        <f>VLOOKUP(A161,'BASE REGISTRO MAYO'!$A$1:$T$884,3,FALSE)</f>
        <v>70015680K</v>
      </c>
      <c r="D161" s="75" t="str">
        <f>VLOOKUP(A161,'BASE REGISTRO MAYO'!$A$1:$T$884,4,FALSE)</f>
        <v>Fundación de derecho privado</v>
      </c>
      <c r="E161" s="75" t="str">
        <f>VLOOKUP(A161,'BASE REGISTRO MAYO'!$A$1:$T$884,5,FALSE)</f>
        <v>Otorgado por Decreto Supremo Nº 1360, de fecha 22 de febrero de 1952, del Ministerio de Justicia.</v>
      </c>
      <c r="F161" s="75" t="str">
        <f>VLOOKUP(A161,'BASE REGISTRO MAYO'!$A$1:$T$884,6,FALSE)</f>
        <v>Certificado de Vigencia extendido por el SRCeI, folio Nº 500355844114, de fecha 17 de noviembre de 2020.</v>
      </c>
      <c r="G161" s="75" t="str">
        <f>VLOOKUP(A161,'BASE REGISTRO MAYO'!$A$1:$T$884,7,FALSE)</f>
        <v>Readaptar  y moralizar a niños y jóvenes vagos o desamparados.</v>
      </c>
      <c r="H161" s="75" t="str">
        <f>VLOOKUP(A161,'BASE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1" s="75" t="str">
        <f>VLOOKUP(A161,'BASE REGISTRO MAYO'!$A$1:$T$884,9,FALSE)</f>
        <v>5 años.</v>
      </c>
      <c r="J161" s="75" t="str">
        <f>VLOOKUP(A161,'BASE REGISTRO MAYO'!$A$1:$T$884,10,FALSE)</f>
        <v xml:space="preserve"> 5 años
24 de octubre de 2019 al 24 de octubre del 2024
</v>
      </c>
      <c r="K161" s="75" t="str">
        <f>VLOOKUP(A161,'BASE REGISTRO MAYO'!$A$1:$T$884,11,FALSE)</f>
        <v xml:space="preserve">Gerente General: Delia María Del Gatto Reyes       
Presidente: Fernando Enrique Correa Ríos, 
Representante Legal:  Luis Mario Riquelme Navarro            
Mandataria: Paulina Andrea Herrera Godoy            
</v>
      </c>
      <c r="L161" s="75" t="str">
        <f>VLOOKUP(A161,'BASE REGISTRO MAYO'!$A$1:$T$884,12,FALSE)</f>
        <v xml:space="preserve">Luis Barros Valdes Nº 775, comuna de Providencia, Santiago.
</v>
      </c>
      <c r="M161" s="75" t="str">
        <f>VLOOKUP(A161,'BASE REGISTRO MAYO'!$A$1:$T$884,13,FALSE)</f>
        <v>XIII</v>
      </c>
      <c r="N161" s="75" t="str">
        <f>VLOOKUP(A161,'BASE REGISTRO MAYO'!$A$1:$T$884,14,FALSE)</f>
        <v>Providencia</v>
      </c>
      <c r="O161" s="75" t="str">
        <f>VLOOKUP(A161,'BASE REGISTRO MAYO'!$A$1:$T$884,15,FALSE)</f>
        <v xml:space="preserve">02-7903800
</v>
      </c>
      <c r="P161" s="75" t="str">
        <f>VLOOKUP(A161,'BASE REGISTRO MAYO'!$A$1:$T$884,16,FALSE)</f>
        <v>•	info@fundacionmicasa.cl</v>
      </c>
      <c r="Q161" s="75">
        <f>VLOOKUP(A161,'BASE REGISTRO MAYO'!$A$1:$T$884,17,FALSE)</f>
        <v>0</v>
      </c>
      <c r="R161" s="75">
        <f>VLOOKUP(A161,'BASE REGISTRO MAYO'!$A$1:$T$884,18,FALSE)</f>
        <v>93401</v>
      </c>
      <c r="S161" s="75" t="str">
        <f>VLOOKUP(A161,'BASE REGISTRO MAYO'!$A$1:$T$884,19,FALSE)</f>
        <v>Se acompaña certificado financiero correspondiente al año 2019, aprobado por el Subdepartamento de Supervisión Financiera Nacional.</v>
      </c>
      <c r="T161" s="177">
        <f>VLOOKUP(A161,'BASE REGISTRO MAYO'!$A$1:$T$884,20,FALSE)</f>
        <v>37970</v>
      </c>
      <c r="U161" s="182">
        <v>4250</v>
      </c>
      <c r="V161" s="181">
        <v>16033200</v>
      </c>
      <c r="W161" s="181">
        <v>132754896</v>
      </c>
      <c r="X161" s="178">
        <v>44408</v>
      </c>
      <c r="Y161" s="87" t="s">
        <v>7151</v>
      </c>
      <c r="Z161" s="87" t="s">
        <v>7152</v>
      </c>
      <c r="AA161" s="182" t="s">
        <v>7213</v>
      </c>
    </row>
    <row r="162" spans="1:27" ht="15.75" customHeight="1" x14ac:dyDescent="0.2">
      <c r="A162" s="182">
        <v>4250</v>
      </c>
      <c r="B162" s="75" t="str">
        <f>VLOOKUP(A162,'BASE REGISTRO MAYO'!$A$1:$T$884,2,FALSE)</f>
        <v xml:space="preserve">Fundacion Mi Casa </v>
      </c>
      <c r="C162" s="75" t="str">
        <f>VLOOKUP(A162,'BASE REGISTRO MAYO'!$A$1:$T$884,3,FALSE)</f>
        <v>70015680K</v>
      </c>
      <c r="D162" s="75" t="str">
        <f>VLOOKUP(A162,'BASE REGISTRO MAYO'!$A$1:$T$884,4,FALSE)</f>
        <v>Fundación de derecho privado</v>
      </c>
      <c r="E162" s="75" t="str">
        <f>VLOOKUP(A162,'BASE REGISTRO MAYO'!$A$1:$T$884,5,FALSE)</f>
        <v>Otorgado por Decreto Supremo Nº 1360, de fecha 22 de febrero de 1952, del Ministerio de Justicia.</v>
      </c>
      <c r="F162" s="75" t="str">
        <f>VLOOKUP(A162,'BASE REGISTRO MAYO'!$A$1:$T$884,6,FALSE)</f>
        <v>Certificado de Vigencia extendido por el SRCeI, folio Nº 500355844114, de fecha 17 de noviembre de 2020.</v>
      </c>
      <c r="G162" s="75" t="str">
        <f>VLOOKUP(A162,'BASE REGISTRO MAYO'!$A$1:$T$884,7,FALSE)</f>
        <v>Readaptar  y moralizar a niños y jóvenes vagos o desamparados.</v>
      </c>
      <c r="H162" s="75" t="str">
        <f>VLOOKUP(A162,'BASE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2" s="75" t="str">
        <f>VLOOKUP(A162,'BASE REGISTRO MAYO'!$A$1:$T$884,9,FALSE)</f>
        <v>5 años.</v>
      </c>
      <c r="J162" s="75" t="str">
        <f>VLOOKUP(A162,'BASE REGISTRO MAYO'!$A$1:$T$884,10,FALSE)</f>
        <v xml:space="preserve"> 5 años
24 de octubre de 2019 al 24 de octubre del 2024
</v>
      </c>
      <c r="K162" s="75" t="str">
        <f>VLOOKUP(A162,'BASE REGISTRO MAYO'!$A$1:$T$884,11,FALSE)</f>
        <v xml:space="preserve">Gerente General: Delia María Del Gatto Reyes       
Presidente: Fernando Enrique Correa Ríos, 
Representante Legal:  Luis Mario Riquelme Navarro            
Mandataria: Paulina Andrea Herrera Godoy            
</v>
      </c>
      <c r="L162" s="75" t="str">
        <f>VLOOKUP(A162,'BASE REGISTRO MAYO'!$A$1:$T$884,12,FALSE)</f>
        <v xml:space="preserve">Luis Barros Valdes Nº 775, comuna de Providencia, Santiago.
</v>
      </c>
      <c r="M162" s="75" t="str">
        <f>VLOOKUP(A162,'BASE REGISTRO MAYO'!$A$1:$T$884,13,FALSE)</f>
        <v>XIII</v>
      </c>
      <c r="N162" s="75" t="str">
        <f>VLOOKUP(A162,'BASE REGISTRO MAYO'!$A$1:$T$884,14,FALSE)</f>
        <v>Providencia</v>
      </c>
      <c r="O162" s="75" t="str">
        <f>VLOOKUP(A162,'BASE REGISTRO MAYO'!$A$1:$T$884,15,FALSE)</f>
        <v xml:space="preserve">02-7903800
</v>
      </c>
      <c r="P162" s="75" t="str">
        <f>VLOOKUP(A162,'BASE REGISTRO MAYO'!$A$1:$T$884,16,FALSE)</f>
        <v>•	info@fundacionmicasa.cl</v>
      </c>
      <c r="Q162" s="75">
        <f>VLOOKUP(A162,'BASE REGISTRO MAYO'!$A$1:$T$884,17,FALSE)</f>
        <v>0</v>
      </c>
      <c r="R162" s="75">
        <f>VLOOKUP(A162,'BASE REGISTRO MAYO'!$A$1:$T$884,18,FALSE)</f>
        <v>93401</v>
      </c>
      <c r="S162" s="75" t="str">
        <f>VLOOKUP(A162,'BASE REGISTRO MAYO'!$A$1:$T$884,19,FALSE)</f>
        <v>Se acompaña certificado financiero correspondiente al año 2019, aprobado por el Subdepartamento de Supervisión Financiera Nacional.</v>
      </c>
      <c r="T162" s="177">
        <f>VLOOKUP(A162,'BASE REGISTRO MAYO'!$A$1:$T$884,20,FALSE)</f>
        <v>37970</v>
      </c>
      <c r="U162" s="182">
        <v>4250</v>
      </c>
      <c r="V162" s="181">
        <v>16033200</v>
      </c>
      <c r="W162" s="181">
        <v>56116200</v>
      </c>
      <c r="X162" s="178">
        <v>44408</v>
      </c>
      <c r="Y162" s="87" t="s">
        <v>7151</v>
      </c>
      <c r="Z162" s="87" t="s">
        <v>7152</v>
      </c>
      <c r="AA162" s="182" t="s">
        <v>7245</v>
      </c>
    </row>
    <row r="163" spans="1:27" ht="15.75" customHeight="1" x14ac:dyDescent="0.2">
      <c r="A163" s="182">
        <v>4250</v>
      </c>
      <c r="B163" s="75" t="str">
        <f>VLOOKUP(A163,'BASE REGISTRO MAYO'!$A$1:$T$884,2,FALSE)</f>
        <v xml:space="preserve">Fundacion Mi Casa </v>
      </c>
      <c r="C163" s="75" t="str">
        <f>VLOOKUP(A163,'BASE REGISTRO MAYO'!$A$1:$T$884,3,FALSE)</f>
        <v>70015680K</v>
      </c>
      <c r="D163" s="75" t="str">
        <f>VLOOKUP(A163,'BASE REGISTRO MAYO'!$A$1:$T$884,4,FALSE)</f>
        <v>Fundación de derecho privado</v>
      </c>
      <c r="E163" s="75" t="str">
        <f>VLOOKUP(A163,'BASE REGISTRO MAYO'!$A$1:$T$884,5,FALSE)</f>
        <v>Otorgado por Decreto Supremo Nº 1360, de fecha 22 de febrero de 1952, del Ministerio de Justicia.</v>
      </c>
      <c r="F163" s="75" t="str">
        <f>VLOOKUP(A163,'BASE REGISTRO MAYO'!$A$1:$T$884,6,FALSE)</f>
        <v>Certificado de Vigencia extendido por el SRCeI, folio Nº 500355844114, de fecha 17 de noviembre de 2020.</v>
      </c>
      <c r="G163" s="75" t="str">
        <f>VLOOKUP(A163,'BASE REGISTRO MAYO'!$A$1:$T$884,7,FALSE)</f>
        <v>Readaptar  y moralizar a niños y jóvenes vagos o desamparados.</v>
      </c>
      <c r="H163" s="75" t="str">
        <f>VLOOKUP(A163,'BASE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3" s="75" t="str">
        <f>VLOOKUP(A163,'BASE REGISTRO MAYO'!$A$1:$T$884,9,FALSE)</f>
        <v>5 años.</v>
      </c>
      <c r="J163" s="75" t="str">
        <f>VLOOKUP(A163,'BASE REGISTRO MAYO'!$A$1:$T$884,10,FALSE)</f>
        <v xml:space="preserve"> 5 años
24 de octubre de 2019 al 24 de octubre del 2024
</v>
      </c>
      <c r="K163" s="75" t="str">
        <f>VLOOKUP(A163,'BASE REGISTRO MAYO'!$A$1:$T$884,11,FALSE)</f>
        <v xml:space="preserve">Gerente General: Delia María Del Gatto Reyes       
Presidente: Fernando Enrique Correa Ríos, 
Representante Legal:  Luis Mario Riquelme Navarro            
Mandataria: Paulina Andrea Herrera Godoy            
</v>
      </c>
      <c r="L163" s="75" t="str">
        <f>VLOOKUP(A163,'BASE REGISTRO MAYO'!$A$1:$T$884,12,FALSE)</f>
        <v xml:space="preserve">Luis Barros Valdes Nº 775, comuna de Providencia, Santiago.
</v>
      </c>
      <c r="M163" s="75" t="str">
        <f>VLOOKUP(A163,'BASE REGISTRO MAYO'!$A$1:$T$884,13,FALSE)</f>
        <v>XIII</v>
      </c>
      <c r="N163" s="75" t="str">
        <f>VLOOKUP(A163,'BASE REGISTRO MAYO'!$A$1:$T$884,14,FALSE)</f>
        <v>Providencia</v>
      </c>
      <c r="O163" s="75" t="str">
        <f>VLOOKUP(A163,'BASE REGISTRO MAYO'!$A$1:$T$884,15,FALSE)</f>
        <v xml:space="preserve">02-7903800
</v>
      </c>
      <c r="P163" s="75" t="str">
        <f>VLOOKUP(A163,'BASE REGISTRO MAYO'!$A$1:$T$884,16,FALSE)</f>
        <v>•	info@fundacionmicasa.cl</v>
      </c>
      <c r="Q163" s="75">
        <f>VLOOKUP(A163,'BASE REGISTRO MAYO'!$A$1:$T$884,17,FALSE)</f>
        <v>0</v>
      </c>
      <c r="R163" s="75">
        <f>VLOOKUP(A163,'BASE REGISTRO MAYO'!$A$1:$T$884,18,FALSE)</f>
        <v>93401</v>
      </c>
      <c r="S163" s="75" t="str">
        <f>VLOOKUP(A163,'BASE REGISTRO MAYO'!$A$1:$T$884,19,FALSE)</f>
        <v>Se acompaña certificado financiero correspondiente al año 2019, aprobado por el Subdepartamento de Supervisión Financiera Nacional.</v>
      </c>
      <c r="T163" s="177">
        <f>VLOOKUP(A163,'BASE REGISTRO MAYO'!$A$1:$T$884,20,FALSE)</f>
        <v>37970</v>
      </c>
      <c r="U163" s="182">
        <v>4250</v>
      </c>
      <c r="V163" s="181">
        <v>16033200</v>
      </c>
      <c r="W163" s="181">
        <v>151353408</v>
      </c>
      <c r="X163" s="178">
        <v>44408</v>
      </c>
      <c r="Y163" s="87" t="s">
        <v>7151</v>
      </c>
      <c r="Z163" s="87" t="s">
        <v>7152</v>
      </c>
      <c r="AA163" s="182" t="s">
        <v>7210</v>
      </c>
    </row>
    <row r="164" spans="1:27" ht="15.75" customHeight="1" x14ac:dyDescent="0.2">
      <c r="A164" s="182">
        <v>4250</v>
      </c>
      <c r="B164" s="75" t="str">
        <f>VLOOKUP(A164,'BASE REGISTRO MAYO'!$A$1:$T$884,2,FALSE)</f>
        <v xml:space="preserve">Fundacion Mi Casa </v>
      </c>
      <c r="C164" s="75" t="str">
        <f>VLOOKUP(A164,'BASE REGISTRO MAYO'!$A$1:$T$884,3,FALSE)</f>
        <v>70015680K</v>
      </c>
      <c r="D164" s="75" t="str">
        <f>VLOOKUP(A164,'BASE REGISTRO MAYO'!$A$1:$T$884,4,FALSE)</f>
        <v>Fundación de derecho privado</v>
      </c>
      <c r="E164" s="75" t="str">
        <f>VLOOKUP(A164,'BASE REGISTRO MAYO'!$A$1:$T$884,5,FALSE)</f>
        <v>Otorgado por Decreto Supremo Nº 1360, de fecha 22 de febrero de 1952, del Ministerio de Justicia.</v>
      </c>
      <c r="F164" s="75" t="str">
        <f>VLOOKUP(A164,'BASE REGISTRO MAYO'!$A$1:$T$884,6,FALSE)</f>
        <v>Certificado de Vigencia extendido por el SRCeI, folio Nº 500355844114, de fecha 17 de noviembre de 2020.</v>
      </c>
      <c r="G164" s="75" t="str">
        <f>VLOOKUP(A164,'BASE REGISTRO MAYO'!$A$1:$T$884,7,FALSE)</f>
        <v>Readaptar  y moralizar a niños y jóvenes vagos o desamparados.</v>
      </c>
      <c r="H164" s="75" t="str">
        <f>VLOOKUP(A164,'BASE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4" s="75" t="str">
        <f>VLOOKUP(A164,'BASE REGISTRO MAYO'!$A$1:$T$884,9,FALSE)</f>
        <v>5 años.</v>
      </c>
      <c r="J164" s="75" t="str">
        <f>VLOOKUP(A164,'BASE REGISTRO MAYO'!$A$1:$T$884,10,FALSE)</f>
        <v xml:space="preserve"> 5 años
24 de octubre de 2019 al 24 de octubre del 2024
</v>
      </c>
      <c r="K164" s="75" t="str">
        <f>VLOOKUP(A164,'BASE REGISTRO MAYO'!$A$1:$T$884,11,FALSE)</f>
        <v xml:space="preserve">Gerente General: Delia María Del Gatto Reyes       
Presidente: Fernando Enrique Correa Ríos, 
Representante Legal:  Luis Mario Riquelme Navarro            
Mandataria: Paulina Andrea Herrera Godoy            
</v>
      </c>
      <c r="L164" s="75" t="str">
        <f>VLOOKUP(A164,'BASE REGISTRO MAYO'!$A$1:$T$884,12,FALSE)</f>
        <v xml:space="preserve">Luis Barros Valdes Nº 775, comuna de Providencia, Santiago.
</v>
      </c>
      <c r="M164" s="75" t="str">
        <f>VLOOKUP(A164,'BASE REGISTRO MAYO'!$A$1:$T$884,13,FALSE)</f>
        <v>XIII</v>
      </c>
      <c r="N164" s="75" t="str">
        <f>VLOOKUP(A164,'BASE REGISTRO MAYO'!$A$1:$T$884,14,FALSE)</f>
        <v>Providencia</v>
      </c>
      <c r="O164" s="75" t="str">
        <f>VLOOKUP(A164,'BASE REGISTRO MAYO'!$A$1:$T$884,15,FALSE)</f>
        <v xml:space="preserve">02-7903800
</v>
      </c>
      <c r="P164" s="75" t="str">
        <f>VLOOKUP(A164,'BASE REGISTRO MAYO'!$A$1:$T$884,16,FALSE)</f>
        <v>•	info@fundacionmicasa.cl</v>
      </c>
      <c r="Q164" s="75">
        <f>VLOOKUP(A164,'BASE REGISTRO MAYO'!$A$1:$T$884,17,FALSE)</f>
        <v>0</v>
      </c>
      <c r="R164" s="75">
        <f>VLOOKUP(A164,'BASE REGISTRO MAYO'!$A$1:$T$884,18,FALSE)</f>
        <v>93401</v>
      </c>
      <c r="S164" s="75" t="str">
        <f>VLOOKUP(A164,'BASE REGISTRO MAYO'!$A$1:$T$884,19,FALSE)</f>
        <v>Se acompaña certificado financiero correspondiente al año 2019, aprobado por el Subdepartamento de Supervisión Financiera Nacional.</v>
      </c>
      <c r="T164" s="177">
        <f>VLOOKUP(A164,'BASE REGISTRO MAYO'!$A$1:$T$884,20,FALSE)</f>
        <v>37970</v>
      </c>
      <c r="U164" s="182">
        <v>4250</v>
      </c>
      <c r="V164" s="181">
        <v>15826320</v>
      </c>
      <c r="W164" s="181">
        <v>117999179</v>
      </c>
      <c r="X164" s="178">
        <v>44408</v>
      </c>
      <c r="Y164" s="87" t="s">
        <v>7151</v>
      </c>
      <c r="Z164" s="87" t="s">
        <v>7152</v>
      </c>
      <c r="AA164" s="182" t="s">
        <v>7246</v>
      </c>
    </row>
    <row r="165" spans="1:27" ht="15.75" customHeight="1" x14ac:dyDescent="0.2">
      <c r="A165" s="182">
        <v>4250</v>
      </c>
      <c r="B165" s="75" t="str">
        <f>VLOOKUP(A165,'BASE REGISTRO MAYO'!$A$1:$T$884,2,FALSE)</f>
        <v xml:space="preserve">Fundacion Mi Casa </v>
      </c>
      <c r="C165" s="75" t="str">
        <f>VLOOKUP(A165,'BASE REGISTRO MAYO'!$A$1:$T$884,3,FALSE)</f>
        <v>70015680K</v>
      </c>
      <c r="D165" s="75" t="str">
        <f>VLOOKUP(A165,'BASE REGISTRO MAYO'!$A$1:$T$884,4,FALSE)</f>
        <v>Fundación de derecho privado</v>
      </c>
      <c r="E165" s="75" t="str">
        <f>VLOOKUP(A165,'BASE REGISTRO MAYO'!$A$1:$T$884,5,FALSE)</f>
        <v>Otorgado por Decreto Supremo Nº 1360, de fecha 22 de febrero de 1952, del Ministerio de Justicia.</v>
      </c>
      <c r="F165" s="75" t="str">
        <f>VLOOKUP(A165,'BASE REGISTRO MAYO'!$A$1:$T$884,6,FALSE)</f>
        <v>Certificado de Vigencia extendido por el SRCeI, folio Nº 500355844114, de fecha 17 de noviembre de 2020.</v>
      </c>
      <c r="G165" s="75" t="str">
        <f>VLOOKUP(A165,'BASE REGISTRO MAYO'!$A$1:$T$884,7,FALSE)</f>
        <v>Readaptar  y moralizar a niños y jóvenes vagos o desamparados.</v>
      </c>
      <c r="H165" s="75" t="str">
        <f>VLOOKUP(A165,'BASE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5" s="75" t="str">
        <f>VLOOKUP(A165,'BASE REGISTRO MAYO'!$A$1:$T$884,9,FALSE)</f>
        <v>5 años.</v>
      </c>
      <c r="J165" s="75" t="str">
        <f>VLOOKUP(A165,'BASE REGISTRO MAYO'!$A$1:$T$884,10,FALSE)</f>
        <v xml:space="preserve"> 5 años
24 de octubre de 2019 al 24 de octubre del 2024
</v>
      </c>
      <c r="K165" s="75" t="str">
        <f>VLOOKUP(A165,'BASE REGISTRO MAYO'!$A$1:$T$884,11,FALSE)</f>
        <v xml:space="preserve">Gerente General: Delia María Del Gatto Reyes       
Presidente: Fernando Enrique Correa Ríos, 
Representante Legal:  Luis Mario Riquelme Navarro            
Mandataria: Paulina Andrea Herrera Godoy            
</v>
      </c>
      <c r="L165" s="75" t="str">
        <f>VLOOKUP(A165,'BASE REGISTRO MAYO'!$A$1:$T$884,12,FALSE)</f>
        <v xml:space="preserve">Luis Barros Valdes Nº 775, comuna de Providencia, Santiago.
</v>
      </c>
      <c r="M165" s="75" t="str">
        <f>VLOOKUP(A165,'BASE REGISTRO MAYO'!$A$1:$T$884,13,FALSE)</f>
        <v>XIII</v>
      </c>
      <c r="N165" s="75" t="str">
        <f>VLOOKUP(A165,'BASE REGISTRO MAYO'!$A$1:$T$884,14,FALSE)</f>
        <v>Providencia</v>
      </c>
      <c r="O165" s="75" t="str">
        <f>VLOOKUP(A165,'BASE REGISTRO MAYO'!$A$1:$T$884,15,FALSE)</f>
        <v xml:space="preserve">02-7903800
</v>
      </c>
      <c r="P165" s="75" t="str">
        <f>VLOOKUP(A165,'BASE REGISTRO MAYO'!$A$1:$T$884,16,FALSE)</f>
        <v>•	info@fundacionmicasa.cl</v>
      </c>
      <c r="Q165" s="75">
        <f>VLOOKUP(A165,'BASE REGISTRO MAYO'!$A$1:$T$884,17,FALSE)</f>
        <v>0</v>
      </c>
      <c r="R165" s="75">
        <f>VLOOKUP(A165,'BASE REGISTRO MAYO'!$A$1:$T$884,18,FALSE)</f>
        <v>93401</v>
      </c>
      <c r="S165" s="75" t="str">
        <f>VLOOKUP(A165,'BASE REGISTRO MAYO'!$A$1:$T$884,19,FALSE)</f>
        <v>Se acompaña certificado financiero correspondiente al año 2019, aprobado por el Subdepartamento de Supervisión Financiera Nacional.</v>
      </c>
      <c r="T165" s="177">
        <f>VLOOKUP(A165,'BASE REGISTRO MAYO'!$A$1:$T$884,20,FALSE)</f>
        <v>37970</v>
      </c>
      <c r="U165" s="182">
        <v>4250</v>
      </c>
      <c r="V165" s="181">
        <v>3315884</v>
      </c>
      <c r="W165" s="181">
        <v>30213683</v>
      </c>
      <c r="X165" s="178">
        <v>44408</v>
      </c>
      <c r="Y165" s="87" t="s">
        <v>7151</v>
      </c>
      <c r="Z165" s="87" t="s">
        <v>7152</v>
      </c>
      <c r="AA165" s="182" t="s">
        <v>7247</v>
      </c>
    </row>
    <row r="166" spans="1:27" ht="15.75" customHeight="1" x14ac:dyDescent="0.2">
      <c r="A166" s="182">
        <v>4250</v>
      </c>
      <c r="B166" s="75" t="str">
        <f>VLOOKUP(A166,'BASE REGISTRO MAYO'!$A$1:$T$884,2,FALSE)</f>
        <v xml:space="preserve">Fundacion Mi Casa </v>
      </c>
      <c r="C166" s="75" t="str">
        <f>VLOOKUP(A166,'BASE REGISTRO MAYO'!$A$1:$T$884,3,FALSE)</f>
        <v>70015680K</v>
      </c>
      <c r="D166" s="75" t="str">
        <f>VLOOKUP(A166,'BASE REGISTRO MAYO'!$A$1:$T$884,4,FALSE)</f>
        <v>Fundación de derecho privado</v>
      </c>
      <c r="E166" s="75" t="str">
        <f>VLOOKUP(A166,'BASE REGISTRO MAYO'!$A$1:$T$884,5,FALSE)</f>
        <v>Otorgado por Decreto Supremo Nº 1360, de fecha 22 de febrero de 1952, del Ministerio de Justicia.</v>
      </c>
      <c r="F166" s="75" t="str">
        <f>VLOOKUP(A166,'BASE REGISTRO MAYO'!$A$1:$T$884,6,FALSE)</f>
        <v>Certificado de Vigencia extendido por el SRCeI, folio Nº 500355844114, de fecha 17 de noviembre de 2020.</v>
      </c>
      <c r="G166" s="75" t="str">
        <f>VLOOKUP(A166,'BASE REGISTRO MAYO'!$A$1:$T$884,7,FALSE)</f>
        <v>Readaptar  y moralizar a niños y jóvenes vagos o desamparados.</v>
      </c>
      <c r="H166" s="75" t="str">
        <f>VLOOKUP(A166,'BASE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6" s="75" t="str">
        <f>VLOOKUP(A166,'BASE REGISTRO MAYO'!$A$1:$T$884,9,FALSE)</f>
        <v>5 años.</v>
      </c>
      <c r="J166" s="75" t="str">
        <f>VLOOKUP(A166,'BASE REGISTRO MAYO'!$A$1:$T$884,10,FALSE)</f>
        <v xml:space="preserve"> 5 años
24 de octubre de 2019 al 24 de octubre del 2024
</v>
      </c>
      <c r="K166" s="75" t="str">
        <f>VLOOKUP(A166,'BASE REGISTRO MAYO'!$A$1:$T$884,11,FALSE)</f>
        <v xml:space="preserve">Gerente General: Delia María Del Gatto Reyes       
Presidente: Fernando Enrique Correa Ríos, 
Representante Legal:  Luis Mario Riquelme Navarro            
Mandataria: Paulina Andrea Herrera Godoy            
</v>
      </c>
      <c r="L166" s="75" t="str">
        <f>VLOOKUP(A166,'BASE REGISTRO MAYO'!$A$1:$T$884,12,FALSE)</f>
        <v xml:space="preserve">Luis Barros Valdes Nº 775, comuna de Providencia, Santiago.
</v>
      </c>
      <c r="M166" s="75" t="str">
        <f>VLOOKUP(A166,'BASE REGISTRO MAYO'!$A$1:$T$884,13,FALSE)</f>
        <v>XIII</v>
      </c>
      <c r="N166" s="75" t="str">
        <f>VLOOKUP(A166,'BASE REGISTRO MAYO'!$A$1:$T$884,14,FALSE)</f>
        <v>Providencia</v>
      </c>
      <c r="O166" s="75" t="str">
        <f>VLOOKUP(A166,'BASE REGISTRO MAYO'!$A$1:$T$884,15,FALSE)</f>
        <v xml:space="preserve">02-7903800
</v>
      </c>
      <c r="P166" s="75" t="str">
        <f>VLOOKUP(A166,'BASE REGISTRO MAYO'!$A$1:$T$884,16,FALSE)</f>
        <v>•	info@fundacionmicasa.cl</v>
      </c>
      <c r="Q166" s="75">
        <f>VLOOKUP(A166,'BASE REGISTRO MAYO'!$A$1:$T$884,17,FALSE)</f>
        <v>0</v>
      </c>
      <c r="R166" s="75">
        <f>VLOOKUP(A166,'BASE REGISTRO MAYO'!$A$1:$T$884,18,FALSE)</f>
        <v>93401</v>
      </c>
      <c r="S166" s="75" t="str">
        <f>VLOOKUP(A166,'BASE REGISTRO MAYO'!$A$1:$T$884,19,FALSE)</f>
        <v>Se acompaña certificado financiero correspondiente al año 2019, aprobado por el Subdepartamento de Supervisión Financiera Nacional.</v>
      </c>
      <c r="T166" s="177">
        <f>VLOOKUP(A166,'BASE REGISTRO MAYO'!$A$1:$T$884,20,FALSE)</f>
        <v>37970</v>
      </c>
      <c r="U166" s="182">
        <v>4250</v>
      </c>
      <c r="V166" s="181">
        <v>16033200</v>
      </c>
      <c r="W166" s="181">
        <v>173479224</v>
      </c>
      <c r="X166" s="178">
        <v>44408</v>
      </c>
      <c r="Y166" s="87" t="s">
        <v>7151</v>
      </c>
      <c r="Z166" s="87" t="s">
        <v>7152</v>
      </c>
      <c r="AA166" s="182" t="s">
        <v>7219</v>
      </c>
    </row>
    <row r="167" spans="1:27" ht="15.75" customHeight="1" x14ac:dyDescent="0.2">
      <c r="A167" s="182">
        <v>4250</v>
      </c>
      <c r="B167" s="75" t="str">
        <f>VLOOKUP(A167,'BASE REGISTRO MAYO'!$A$1:$T$884,2,FALSE)</f>
        <v xml:space="preserve">Fundacion Mi Casa </v>
      </c>
      <c r="C167" s="75" t="str">
        <f>VLOOKUP(A167,'BASE REGISTRO MAYO'!$A$1:$T$884,3,FALSE)</f>
        <v>70015680K</v>
      </c>
      <c r="D167" s="75" t="str">
        <f>VLOOKUP(A167,'BASE REGISTRO MAYO'!$A$1:$T$884,4,FALSE)</f>
        <v>Fundación de derecho privado</v>
      </c>
      <c r="E167" s="75" t="str">
        <f>VLOOKUP(A167,'BASE REGISTRO MAYO'!$A$1:$T$884,5,FALSE)</f>
        <v>Otorgado por Decreto Supremo Nº 1360, de fecha 22 de febrero de 1952, del Ministerio de Justicia.</v>
      </c>
      <c r="F167" s="75" t="str">
        <f>VLOOKUP(A167,'BASE REGISTRO MAYO'!$A$1:$T$884,6,FALSE)</f>
        <v>Certificado de Vigencia extendido por el SRCeI, folio Nº 500355844114, de fecha 17 de noviembre de 2020.</v>
      </c>
      <c r="G167" s="75" t="str">
        <f>VLOOKUP(A167,'BASE REGISTRO MAYO'!$A$1:$T$884,7,FALSE)</f>
        <v>Readaptar  y moralizar a niños y jóvenes vagos o desamparados.</v>
      </c>
      <c r="H167" s="75" t="str">
        <f>VLOOKUP(A167,'BASE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7" s="75" t="str">
        <f>VLOOKUP(A167,'BASE REGISTRO MAYO'!$A$1:$T$884,9,FALSE)</f>
        <v>5 años.</v>
      </c>
      <c r="J167" s="75" t="str">
        <f>VLOOKUP(A167,'BASE REGISTRO MAYO'!$A$1:$T$884,10,FALSE)</f>
        <v xml:space="preserve"> 5 años
24 de octubre de 2019 al 24 de octubre del 2024
</v>
      </c>
      <c r="K167" s="75" t="str">
        <f>VLOOKUP(A167,'BASE REGISTRO MAYO'!$A$1:$T$884,11,FALSE)</f>
        <v xml:space="preserve">Gerente General: Delia María Del Gatto Reyes       
Presidente: Fernando Enrique Correa Ríos, 
Representante Legal:  Luis Mario Riquelme Navarro            
Mandataria: Paulina Andrea Herrera Godoy            
</v>
      </c>
      <c r="L167" s="75" t="str">
        <f>VLOOKUP(A167,'BASE REGISTRO MAYO'!$A$1:$T$884,12,FALSE)</f>
        <v xml:space="preserve">Luis Barros Valdes Nº 775, comuna de Providencia, Santiago.
</v>
      </c>
      <c r="M167" s="75" t="str">
        <f>VLOOKUP(A167,'BASE REGISTRO MAYO'!$A$1:$T$884,13,FALSE)</f>
        <v>XIII</v>
      </c>
      <c r="N167" s="75" t="str">
        <f>VLOOKUP(A167,'BASE REGISTRO MAYO'!$A$1:$T$884,14,FALSE)</f>
        <v>Providencia</v>
      </c>
      <c r="O167" s="75" t="str">
        <f>VLOOKUP(A167,'BASE REGISTRO MAYO'!$A$1:$T$884,15,FALSE)</f>
        <v xml:space="preserve">02-7903800
</v>
      </c>
      <c r="P167" s="75" t="str">
        <f>VLOOKUP(A167,'BASE REGISTRO MAYO'!$A$1:$T$884,16,FALSE)</f>
        <v>•	info@fundacionmicasa.cl</v>
      </c>
      <c r="Q167" s="75">
        <f>VLOOKUP(A167,'BASE REGISTRO MAYO'!$A$1:$T$884,17,FALSE)</f>
        <v>0</v>
      </c>
      <c r="R167" s="75">
        <f>VLOOKUP(A167,'BASE REGISTRO MAYO'!$A$1:$T$884,18,FALSE)</f>
        <v>93401</v>
      </c>
      <c r="S167" s="75" t="str">
        <f>VLOOKUP(A167,'BASE REGISTRO MAYO'!$A$1:$T$884,19,FALSE)</f>
        <v>Se acompaña certificado financiero correspondiente al año 2019, aprobado por el Subdepartamento de Supervisión Financiera Nacional.</v>
      </c>
      <c r="T167" s="177">
        <f>VLOOKUP(A167,'BASE REGISTRO MAYO'!$A$1:$T$884,20,FALSE)</f>
        <v>37970</v>
      </c>
      <c r="U167" s="182">
        <v>4250</v>
      </c>
      <c r="V167" s="181">
        <v>8937180</v>
      </c>
      <c r="W167" s="181">
        <v>80066298</v>
      </c>
      <c r="X167" s="178">
        <v>44408</v>
      </c>
      <c r="Y167" s="87" t="s">
        <v>7151</v>
      </c>
      <c r="Z167" s="87" t="s">
        <v>7152</v>
      </c>
      <c r="AA167" s="182" t="s">
        <v>7248</v>
      </c>
    </row>
    <row r="168" spans="1:27" ht="15.75" customHeight="1" x14ac:dyDescent="0.2">
      <c r="A168" s="182">
        <v>4250</v>
      </c>
      <c r="B168" s="75" t="str">
        <f>VLOOKUP(A168,'BASE REGISTRO MAYO'!$A$1:$T$884,2,FALSE)</f>
        <v xml:space="preserve">Fundacion Mi Casa </v>
      </c>
      <c r="C168" s="75" t="str">
        <f>VLOOKUP(A168,'BASE REGISTRO MAYO'!$A$1:$T$884,3,FALSE)</f>
        <v>70015680K</v>
      </c>
      <c r="D168" s="75" t="str">
        <f>VLOOKUP(A168,'BASE REGISTRO MAYO'!$A$1:$T$884,4,FALSE)</f>
        <v>Fundación de derecho privado</v>
      </c>
      <c r="E168" s="75" t="str">
        <f>VLOOKUP(A168,'BASE REGISTRO MAYO'!$A$1:$T$884,5,FALSE)</f>
        <v>Otorgado por Decreto Supremo Nº 1360, de fecha 22 de febrero de 1952, del Ministerio de Justicia.</v>
      </c>
      <c r="F168" s="75" t="str">
        <f>VLOOKUP(A168,'BASE REGISTRO MAYO'!$A$1:$T$884,6,FALSE)</f>
        <v>Certificado de Vigencia extendido por el SRCeI, folio Nº 500355844114, de fecha 17 de noviembre de 2020.</v>
      </c>
      <c r="G168" s="75" t="str">
        <f>VLOOKUP(A168,'BASE REGISTRO MAYO'!$A$1:$T$884,7,FALSE)</f>
        <v>Readaptar  y moralizar a niños y jóvenes vagos o desamparados.</v>
      </c>
      <c r="H168" s="75" t="str">
        <f>VLOOKUP(A168,'BASE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8" s="75" t="str">
        <f>VLOOKUP(A168,'BASE REGISTRO MAYO'!$A$1:$T$884,9,FALSE)</f>
        <v>5 años.</v>
      </c>
      <c r="J168" s="75" t="str">
        <f>VLOOKUP(A168,'BASE REGISTRO MAYO'!$A$1:$T$884,10,FALSE)</f>
        <v xml:space="preserve"> 5 años
24 de octubre de 2019 al 24 de octubre del 2024
</v>
      </c>
      <c r="K168" s="75" t="str">
        <f>VLOOKUP(A168,'BASE REGISTRO MAYO'!$A$1:$T$884,11,FALSE)</f>
        <v xml:space="preserve">Gerente General: Delia María Del Gatto Reyes       
Presidente: Fernando Enrique Correa Ríos, 
Representante Legal:  Luis Mario Riquelme Navarro            
Mandataria: Paulina Andrea Herrera Godoy            
</v>
      </c>
      <c r="L168" s="75" t="str">
        <f>VLOOKUP(A168,'BASE REGISTRO MAYO'!$A$1:$T$884,12,FALSE)</f>
        <v xml:space="preserve">Luis Barros Valdes Nº 775, comuna de Providencia, Santiago.
</v>
      </c>
      <c r="M168" s="75" t="str">
        <f>VLOOKUP(A168,'BASE REGISTRO MAYO'!$A$1:$T$884,13,FALSE)</f>
        <v>XIII</v>
      </c>
      <c r="N168" s="75" t="str">
        <f>VLOOKUP(A168,'BASE REGISTRO MAYO'!$A$1:$T$884,14,FALSE)</f>
        <v>Providencia</v>
      </c>
      <c r="O168" s="75" t="str">
        <f>VLOOKUP(A168,'BASE REGISTRO MAYO'!$A$1:$T$884,15,FALSE)</f>
        <v xml:space="preserve">02-7903800
</v>
      </c>
      <c r="P168" s="75" t="str">
        <f>VLOOKUP(A168,'BASE REGISTRO MAYO'!$A$1:$T$884,16,FALSE)</f>
        <v>•	info@fundacionmicasa.cl</v>
      </c>
      <c r="Q168" s="75">
        <f>VLOOKUP(A168,'BASE REGISTRO MAYO'!$A$1:$T$884,17,FALSE)</f>
        <v>0</v>
      </c>
      <c r="R168" s="75">
        <f>VLOOKUP(A168,'BASE REGISTRO MAYO'!$A$1:$T$884,18,FALSE)</f>
        <v>93401</v>
      </c>
      <c r="S168" s="75" t="str">
        <f>VLOOKUP(A168,'BASE REGISTRO MAYO'!$A$1:$T$884,19,FALSE)</f>
        <v>Se acompaña certificado financiero correspondiente al año 2019, aprobado por el Subdepartamento de Supervisión Financiera Nacional.</v>
      </c>
      <c r="T168" s="177">
        <f>VLOOKUP(A168,'BASE REGISTRO MAYO'!$A$1:$T$884,20,FALSE)</f>
        <v>37970</v>
      </c>
      <c r="U168" s="182">
        <v>4250</v>
      </c>
      <c r="V168" s="181">
        <v>118118976</v>
      </c>
      <c r="W168" s="181">
        <v>578383871</v>
      </c>
      <c r="X168" s="178">
        <v>44408</v>
      </c>
      <c r="Y168" s="87" t="s">
        <v>7151</v>
      </c>
      <c r="Z168" s="87" t="s">
        <v>7152</v>
      </c>
      <c r="AA168" s="182" t="s">
        <v>7153</v>
      </c>
    </row>
    <row r="169" spans="1:27" ht="15.75" customHeight="1" x14ac:dyDescent="0.2">
      <c r="A169" s="182">
        <v>4250</v>
      </c>
      <c r="B169" s="75" t="str">
        <f>VLOOKUP(A169,'BASE REGISTRO MAYO'!$A$1:$T$884,2,FALSE)</f>
        <v xml:space="preserve">Fundacion Mi Casa </v>
      </c>
      <c r="C169" s="75" t="str">
        <f>VLOOKUP(A169,'BASE REGISTRO MAYO'!$A$1:$T$884,3,FALSE)</f>
        <v>70015680K</v>
      </c>
      <c r="D169" s="75" t="str">
        <f>VLOOKUP(A169,'BASE REGISTRO MAYO'!$A$1:$T$884,4,FALSE)</f>
        <v>Fundación de derecho privado</v>
      </c>
      <c r="E169" s="75" t="str">
        <f>VLOOKUP(A169,'BASE REGISTRO MAYO'!$A$1:$T$884,5,FALSE)</f>
        <v>Otorgado por Decreto Supremo Nº 1360, de fecha 22 de febrero de 1952, del Ministerio de Justicia.</v>
      </c>
      <c r="F169" s="75" t="str">
        <f>VLOOKUP(A169,'BASE REGISTRO MAYO'!$A$1:$T$884,6,FALSE)</f>
        <v>Certificado de Vigencia extendido por el SRCeI, folio Nº 500355844114, de fecha 17 de noviembre de 2020.</v>
      </c>
      <c r="G169" s="75" t="str">
        <f>VLOOKUP(A169,'BASE REGISTRO MAYO'!$A$1:$T$884,7,FALSE)</f>
        <v>Readaptar  y moralizar a niños y jóvenes vagos o desamparados.</v>
      </c>
      <c r="H169" s="75" t="str">
        <f>VLOOKUP(A169,'BASE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9" s="75" t="str">
        <f>VLOOKUP(A169,'BASE REGISTRO MAYO'!$A$1:$T$884,9,FALSE)</f>
        <v>5 años.</v>
      </c>
      <c r="J169" s="75" t="str">
        <f>VLOOKUP(A169,'BASE REGISTRO MAYO'!$A$1:$T$884,10,FALSE)</f>
        <v xml:space="preserve"> 5 años
24 de octubre de 2019 al 24 de octubre del 2024
</v>
      </c>
      <c r="K169" s="75" t="str">
        <f>VLOOKUP(A169,'BASE REGISTRO MAYO'!$A$1:$T$884,11,FALSE)</f>
        <v xml:space="preserve">Gerente General: Delia María Del Gatto Reyes       
Presidente: Fernando Enrique Correa Ríos, 
Representante Legal:  Luis Mario Riquelme Navarro            
Mandataria: Paulina Andrea Herrera Godoy            
</v>
      </c>
      <c r="L169" s="75" t="str">
        <f>VLOOKUP(A169,'BASE REGISTRO MAYO'!$A$1:$T$884,12,FALSE)</f>
        <v xml:space="preserve">Luis Barros Valdes Nº 775, comuna de Providencia, Santiago.
</v>
      </c>
      <c r="M169" s="75" t="str">
        <f>VLOOKUP(A169,'BASE REGISTRO MAYO'!$A$1:$T$884,13,FALSE)</f>
        <v>XIII</v>
      </c>
      <c r="N169" s="75" t="str">
        <f>VLOOKUP(A169,'BASE REGISTRO MAYO'!$A$1:$T$884,14,FALSE)</f>
        <v>Providencia</v>
      </c>
      <c r="O169" s="75" t="str">
        <f>VLOOKUP(A169,'BASE REGISTRO MAYO'!$A$1:$T$884,15,FALSE)</f>
        <v xml:space="preserve">02-7903800
</v>
      </c>
      <c r="P169" s="75" t="str">
        <f>VLOOKUP(A169,'BASE REGISTRO MAYO'!$A$1:$T$884,16,FALSE)</f>
        <v>•	info@fundacionmicasa.cl</v>
      </c>
      <c r="Q169" s="75">
        <f>VLOOKUP(A169,'BASE REGISTRO MAYO'!$A$1:$T$884,17,FALSE)</f>
        <v>0</v>
      </c>
      <c r="R169" s="75">
        <f>VLOOKUP(A169,'BASE REGISTRO MAYO'!$A$1:$T$884,18,FALSE)</f>
        <v>93401</v>
      </c>
      <c r="S169" s="75" t="str">
        <f>VLOOKUP(A169,'BASE REGISTRO MAYO'!$A$1:$T$884,19,FALSE)</f>
        <v>Se acompaña certificado financiero correspondiente al año 2019, aprobado por el Subdepartamento de Supervisión Financiera Nacional.</v>
      </c>
      <c r="T169" s="177">
        <f>VLOOKUP(A169,'BASE REGISTRO MAYO'!$A$1:$T$884,20,FALSE)</f>
        <v>37970</v>
      </c>
      <c r="U169" s="182">
        <v>4250</v>
      </c>
      <c r="V169" s="181">
        <v>26237538</v>
      </c>
      <c r="W169" s="181">
        <v>234628585</v>
      </c>
      <c r="X169" s="178">
        <v>44408</v>
      </c>
      <c r="Y169" s="87" t="s">
        <v>7151</v>
      </c>
      <c r="Z169" s="87" t="s">
        <v>7152</v>
      </c>
      <c r="AA169" s="182" t="s">
        <v>7225</v>
      </c>
    </row>
    <row r="170" spans="1:27" ht="15.75" customHeight="1" x14ac:dyDescent="0.2">
      <c r="A170" s="182">
        <v>4250</v>
      </c>
      <c r="B170" s="75" t="str">
        <f>VLOOKUP(A170,'BASE REGISTRO MAYO'!$A$1:$T$884,2,FALSE)</f>
        <v xml:space="preserve">Fundacion Mi Casa </v>
      </c>
      <c r="C170" s="75" t="str">
        <f>VLOOKUP(A170,'BASE REGISTRO MAYO'!$A$1:$T$884,3,FALSE)</f>
        <v>70015680K</v>
      </c>
      <c r="D170" s="75" t="str">
        <f>VLOOKUP(A170,'BASE REGISTRO MAYO'!$A$1:$T$884,4,FALSE)</f>
        <v>Fundación de derecho privado</v>
      </c>
      <c r="E170" s="75" t="str">
        <f>VLOOKUP(A170,'BASE REGISTRO MAYO'!$A$1:$T$884,5,FALSE)</f>
        <v>Otorgado por Decreto Supremo Nº 1360, de fecha 22 de febrero de 1952, del Ministerio de Justicia.</v>
      </c>
      <c r="F170" s="75" t="str">
        <f>VLOOKUP(A170,'BASE REGISTRO MAYO'!$A$1:$T$884,6,FALSE)</f>
        <v>Certificado de Vigencia extendido por el SRCeI, folio Nº 500355844114, de fecha 17 de noviembre de 2020.</v>
      </c>
      <c r="G170" s="75" t="str">
        <f>VLOOKUP(A170,'BASE REGISTRO MAYO'!$A$1:$T$884,7,FALSE)</f>
        <v>Readaptar  y moralizar a niños y jóvenes vagos o desamparados.</v>
      </c>
      <c r="H170" s="75" t="str">
        <f>VLOOKUP(A170,'BASE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0" s="75" t="str">
        <f>VLOOKUP(A170,'BASE REGISTRO MAYO'!$A$1:$T$884,9,FALSE)</f>
        <v>5 años.</v>
      </c>
      <c r="J170" s="75" t="str">
        <f>VLOOKUP(A170,'BASE REGISTRO MAYO'!$A$1:$T$884,10,FALSE)</f>
        <v xml:space="preserve"> 5 años
24 de octubre de 2019 al 24 de octubre del 2024
</v>
      </c>
      <c r="K170" s="75" t="str">
        <f>VLOOKUP(A170,'BASE REGISTRO MAYO'!$A$1:$T$884,11,FALSE)</f>
        <v xml:space="preserve">Gerente General: Delia María Del Gatto Reyes       
Presidente: Fernando Enrique Correa Ríos, 
Representante Legal:  Luis Mario Riquelme Navarro            
Mandataria: Paulina Andrea Herrera Godoy            
</v>
      </c>
      <c r="L170" s="75" t="str">
        <f>VLOOKUP(A170,'BASE REGISTRO MAYO'!$A$1:$T$884,12,FALSE)</f>
        <v xml:space="preserve">Luis Barros Valdes Nº 775, comuna de Providencia, Santiago.
</v>
      </c>
      <c r="M170" s="75" t="str">
        <f>VLOOKUP(A170,'BASE REGISTRO MAYO'!$A$1:$T$884,13,FALSE)</f>
        <v>XIII</v>
      </c>
      <c r="N170" s="75" t="str">
        <f>VLOOKUP(A170,'BASE REGISTRO MAYO'!$A$1:$T$884,14,FALSE)</f>
        <v>Providencia</v>
      </c>
      <c r="O170" s="75" t="str">
        <f>VLOOKUP(A170,'BASE REGISTRO MAYO'!$A$1:$T$884,15,FALSE)</f>
        <v xml:space="preserve">02-7903800
</v>
      </c>
      <c r="P170" s="75" t="str">
        <f>VLOOKUP(A170,'BASE REGISTRO MAYO'!$A$1:$T$884,16,FALSE)</f>
        <v>•	info@fundacionmicasa.cl</v>
      </c>
      <c r="Q170" s="75">
        <f>VLOOKUP(A170,'BASE REGISTRO MAYO'!$A$1:$T$884,17,FALSE)</f>
        <v>0</v>
      </c>
      <c r="R170" s="75">
        <f>VLOOKUP(A170,'BASE REGISTRO MAYO'!$A$1:$T$884,18,FALSE)</f>
        <v>93401</v>
      </c>
      <c r="S170" s="75" t="str">
        <f>VLOOKUP(A170,'BASE REGISTRO MAYO'!$A$1:$T$884,19,FALSE)</f>
        <v>Se acompaña certificado financiero correspondiente al año 2019, aprobado por el Subdepartamento de Supervisión Financiera Nacional.</v>
      </c>
      <c r="T170" s="177">
        <f>VLOOKUP(A170,'BASE REGISTRO MAYO'!$A$1:$T$884,20,FALSE)</f>
        <v>37970</v>
      </c>
      <c r="U170" s="182">
        <v>4250</v>
      </c>
      <c r="V170" s="181">
        <v>17449219</v>
      </c>
      <c r="W170" s="181">
        <v>75731969</v>
      </c>
      <c r="X170" s="178">
        <v>44408</v>
      </c>
      <c r="Y170" s="87" t="s">
        <v>7151</v>
      </c>
      <c r="Z170" s="87" t="s">
        <v>7152</v>
      </c>
      <c r="AA170" s="182" t="s">
        <v>7193</v>
      </c>
    </row>
    <row r="171" spans="1:27" ht="15.75" customHeight="1" x14ac:dyDescent="0.2">
      <c r="A171" s="182">
        <v>4250</v>
      </c>
      <c r="B171" s="75" t="str">
        <f>VLOOKUP(A171,'BASE REGISTRO MAYO'!$A$1:$T$884,2,FALSE)</f>
        <v xml:space="preserve">Fundacion Mi Casa </v>
      </c>
      <c r="C171" s="75" t="str">
        <f>VLOOKUP(A171,'BASE REGISTRO MAYO'!$A$1:$T$884,3,FALSE)</f>
        <v>70015680K</v>
      </c>
      <c r="D171" s="75" t="str">
        <f>VLOOKUP(A171,'BASE REGISTRO MAYO'!$A$1:$T$884,4,FALSE)</f>
        <v>Fundación de derecho privado</v>
      </c>
      <c r="E171" s="75" t="str">
        <f>VLOOKUP(A171,'BASE REGISTRO MAYO'!$A$1:$T$884,5,FALSE)</f>
        <v>Otorgado por Decreto Supremo Nº 1360, de fecha 22 de febrero de 1952, del Ministerio de Justicia.</v>
      </c>
      <c r="F171" s="75" t="str">
        <f>VLOOKUP(A171,'BASE REGISTRO MAYO'!$A$1:$T$884,6,FALSE)</f>
        <v>Certificado de Vigencia extendido por el SRCeI, folio Nº 500355844114, de fecha 17 de noviembre de 2020.</v>
      </c>
      <c r="G171" s="75" t="str">
        <f>VLOOKUP(A171,'BASE REGISTRO MAYO'!$A$1:$T$884,7,FALSE)</f>
        <v>Readaptar  y moralizar a niños y jóvenes vagos o desamparados.</v>
      </c>
      <c r="H171" s="75" t="str">
        <f>VLOOKUP(A171,'BASE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1" s="75" t="str">
        <f>VLOOKUP(A171,'BASE REGISTRO MAYO'!$A$1:$T$884,9,FALSE)</f>
        <v>5 años.</v>
      </c>
      <c r="J171" s="75" t="str">
        <f>VLOOKUP(A171,'BASE REGISTRO MAYO'!$A$1:$T$884,10,FALSE)</f>
        <v xml:space="preserve"> 5 años
24 de octubre de 2019 al 24 de octubre del 2024
</v>
      </c>
      <c r="K171" s="75" t="str">
        <f>VLOOKUP(A171,'BASE REGISTRO MAYO'!$A$1:$T$884,11,FALSE)</f>
        <v xml:space="preserve">Gerente General: Delia María Del Gatto Reyes       
Presidente: Fernando Enrique Correa Ríos, 
Representante Legal:  Luis Mario Riquelme Navarro            
Mandataria: Paulina Andrea Herrera Godoy            
</v>
      </c>
      <c r="L171" s="75" t="str">
        <f>VLOOKUP(A171,'BASE REGISTRO MAYO'!$A$1:$T$884,12,FALSE)</f>
        <v xml:space="preserve">Luis Barros Valdes Nº 775, comuna de Providencia, Santiago.
</v>
      </c>
      <c r="M171" s="75" t="str">
        <f>VLOOKUP(A171,'BASE REGISTRO MAYO'!$A$1:$T$884,13,FALSE)</f>
        <v>XIII</v>
      </c>
      <c r="N171" s="75" t="str">
        <f>VLOOKUP(A171,'BASE REGISTRO MAYO'!$A$1:$T$884,14,FALSE)</f>
        <v>Providencia</v>
      </c>
      <c r="O171" s="75" t="str">
        <f>VLOOKUP(A171,'BASE REGISTRO MAYO'!$A$1:$T$884,15,FALSE)</f>
        <v xml:space="preserve">02-7903800
</v>
      </c>
      <c r="P171" s="75" t="str">
        <f>VLOOKUP(A171,'BASE REGISTRO MAYO'!$A$1:$T$884,16,FALSE)</f>
        <v>•	info@fundacionmicasa.cl</v>
      </c>
      <c r="Q171" s="75">
        <f>VLOOKUP(A171,'BASE REGISTRO MAYO'!$A$1:$T$884,17,FALSE)</f>
        <v>0</v>
      </c>
      <c r="R171" s="75">
        <f>VLOOKUP(A171,'BASE REGISTRO MAYO'!$A$1:$T$884,18,FALSE)</f>
        <v>93401</v>
      </c>
      <c r="S171" s="75" t="str">
        <f>VLOOKUP(A171,'BASE REGISTRO MAYO'!$A$1:$T$884,19,FALSE)</f>
        <v>Se acompaña certificado financiero correspondiente al año 2019, aprobado por el Subdepartamento de Supervisión Financiera Nacional.</v>
      </c>
      <c r="T171" s="177">
        <f>VLOOKUP(A171,'BASE REGISTRO MAYO'!$A$1:$T$884,20,FALSE)</f>
        <v>37970</v>
      </c>
      <c r="U171" s="182">
        <v>4250</v>
      </c>
      <c r="V171" s="181">
        <v>6206400</v>
      </c>
      <c r="W171" s="181">
        <v>45996271</v>
      </c>
      <c r="X171" s="178">
        <v>44408</v>
      </c>
      <c r="Y171" s="87" t="s">
        <v>7151</v>
      </c>
      <c r="Z171" s="87" t="s">
        <v>7152</v>
      </c>
      <c r="AA171" s="182" t="s">
        <v>8191</v>
      </c>
    </row>
    <row r="172" spans="1:27" ht="15.75" customHeight="1" x14ac:dyDescent="0.2">
      <c r="A172" s="182">
        <v>4250</v>
      </c>
      <c r="B172" s="75" t="str">
        <f>VLOOKUP(A172,'BASE REGISTRO MAYO'!$A$1:$T$884,2,FALSE)</f>
        <v xml:space="preserve">Fundacion Mi Casa </v>
      </c>
      <c r="C172" s="75" t="str">
        <f>VLOOKUP(A172,'BASE REGISTRO MAYO'!$A$1:$T$884,3,FALSE)</f>
        <v>70015680K</v>
      </c>
      <c r="D172" s="75" t="str">
        <f>VLOOKUP(A172,'BASE REGISTRO MAYO'!$A$1:$T$884,4,FALSE)</f>
        <v>Fundación de derecho privado</v>
      </c>
      <c r="E172" s="75" t="str">
        <f>VLOOKUP(A172,'BASE REGISTRO MAYO'!$A$1:$T$884,5,FALSE)</f>
        <v>Otorgado por Decreto Supremo Nº 1360, de fecha 22 de febrero de 1952, del Ministerio de Justicia.</v>
      </c>
      <c r="F172" s="75" t="str">
        <f>VLOOKUP(A172,'BASE REGISTRO MAYO'!$A$1:$T$884,6,FALSE)</f>
        <v>Certificado de Vigencia extendido por el SRCeI, folio Nº 500355844114, de fecha 17 de noviembre de 2020.</v>
      </c>
      <c r="G172" s="75" t="str">
        <f>VLOOKUP(A172,'BASE REGISTRO MAYO'!$A$1:$T$884,7,FALSE)</f>
        <v>Readaptar  y moralizar a niños y jóvenes vagos o desamparados.</v>
      </c>
      <c r="H172" s="75" t="str">
        <f>VLOOKUP(A172,'BASE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2" s="75" t="str">
        <f>VLOOKUP(A172,'BASE REGISTRO MAYO'!$A$1:$T$884,9,FALSE)</f>
        <v>5 años.</v>
      </c>
      <c r="J172" s="75" t="str">
        <f>VLOOKUP(A172,'BASE REGISTRO MAYO'!$A$1:$T$884,10,FALSE)</f>
        <v xml:space="preserve"> 5 años
24 de octubre de 2019 al 24 de octubre del 2024
</v>
      </c>
      <c r="K172" s="75" t="str">
        <f>VLOOKUP(A172,'BASE REGISTRO MAYO'!$A$1:$T$884,11,FALSE)</f>
        <v xml:space="preserve">Gerente General: Delia María Del Gatto Reyes       
Presidente: Fernando Enrique Correa Ríos, 
Representante Legal:  Luis Mario Riquelme Navarro            
Mandataria: Paulina Andrea Herrera Godoy            
</v>
      </c>
      <c r="L172" s="75" t="str">
        <f>VLOOKUP(A172,'BASE REGISTRO MAYO'!$A$1:$T$884,12,FALSE)</f>
        <v xml:space="preserve">Luis Barros Valdes Nº 775, comuna de Providencia, Santiago.
</v>
      </c>
      <c r="M172" s="75" t="str">
        <f>VLOOKUP(A172,'BASE REGISTRO MAYO'!$A$1:$T$884,13,FALSE)</f>
        <v>XIII</v>
      </c>
      <c r="N172" s="75" t="str">
        <f>VLOOKUP(A172,'BASE REGISTRO MAYO'!$A$1:$T$884,14,FALSE)</f>
        <v>Providencia</v>
      </c>
      <c r="O172" s="75" t="str">
        <f>VLOOKUP(A172,'BASE REGISTRO MAYO'!$A$1:$T$884,15,FALSE)</f>
        <v xml:space="preserve">02-7903800
</v>
      </c>
      <c r="P172" s="75" t="str">
        <f>VLOOKUP(A172,'BASE REGISTRO MAYO'!$A$1:$T$884,16,FALSE)</f>
        <v>•	info@fundacionmicasa.cl</v>
      </c>
      <c r="Q172" s="75">
        <f>VLOOKUP(A172,'BASE REGISTRO MAYO'!$A$1:$T$884,17,FALSE)</f>
        <v>0</v>
      </c>
      <c r="R172" s="75">
        <f>VLOOKUP(A172,'BASE REGISTRO MAYO'!$A$1:$T$884,18,FALSE)</f>
        <v>93401</v>
      </c>
      <c r="S172" s="75" t="str">
        <f>VLOOKUP(A172,'BASE REGISTRO MAYO'!$A$1:$T$884,19,FALSE)</f>
        <v>Se acompaña certificado financiero correspondiente al año 2019, aprobado por el Subdepartamento de Supervisión Financiera Nacional.</v>
      </c>
      <c r="T172" s="177">
        <f>VLOOKUP(A172,'BASE REGISTRO MAYO'!$A$1:$T$884,20,FALSE)</f>
        <v>37970</v>
      </c>
      <c r="U172" s="182">
        <v>4250</v>
      </c>
      <c r="V172" s="181">
        <v>4292760</v>
      </c>
      <c r="W172" s="181">
        <v>31264740</v>
      </c>
      <c r="X172" s="178">
        <v>44408</v>
      </c>
      <c r="Y172" s="87" t="s">
        <v>7151</v>
      </c>
      <c r="Z172" s="87" t="s">
        <v>7152</v>
      </c>
      <c r="AA172" s="182" t="s">
        <v>7312</v>
      </c>
    </row>
    <row r="173" spans="1:27" ht="15.75" customHeight="1" x14ac:dyDescent="0.2">
      <c r="A173" s="182">
        <v>4250</v>
      </c>
      <c r="B173" s="75" t="str">
        <f>VLOOKUP(A173,'BASE REGISTRO MAYO'!$A$1:$T$884,2,FALSE)</f>
        <v xml:space="preserve">Fundacion Mi Casa </v>
      </c>
      <c r="C173" s="75" t="str">
        <f>VLOOKUP(A173,'BASE REGISTRO MAYO'!$A$1:$T$884,3,FALSE)</f>
        <v>70015680K</v>
      </c>
      <c r="D173" s="75" t="str">
        <f>VLOOKUP(A173,'BASE REGISTRO MAYO'!$A$1:$T$884,4,FALSE)</f>
        <v>Fundación de derecho privado</v>
      </c>
      <c r="E173" s="75" t="str">
        <f>VLOOKUP(A173,'BASE REGISTRO MAYO'!$A$1:$T$884,5,FALSE)</f>
        <v>Otorgado por Decreto Supremo Nº 1360, de fecha 22 de febrero de 1952, del Ministerio de Justicia.</v>
      </c>
      <c r="F173" s="75" t="str">
        <f>VLOOKUP(A173,'BASE REGISTRO MAYO'!$A$1:$T$884,6,FALSE)</f>
        <v>Certificado de Vigencia extendido por el SRCeI, folio Nº 500355844114, de fecha 17 de noviembre de 2020.</v>
      </c>
      <c r="G173" s="75" t="str">
        <f>VLOOKUP(A173,'BASE REGISTRO MAYO'!$A$1:$T$884,7,FALSE)</f>
        <v>Readaptar  y moralizar a niños y jóvenes vagos o desamparados.</v>
      </c>
      <c r="H173" s="75" t="str">
        <f>VLOOKUP(A173,'BASE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3" s="75" t="str">
        <f>VLOOKUP(A173,'BASE REGISTRO MAYO'!$A$1:$T$884,9,FALSE)</f>
        <v>5 años.</v>
      </c>
      <c r="J173" s="75" t="str">
        <f>VLOOKUP(A173,'BASE REGISTRO MAYO'!$A$1:$T$884,10,FALSE)</f>
        <v xml:space="preserve"> 5 años
24 de octubre de 2019 al 24 de octubre del 2024
</v>
      </c>
      <c r="K173" s="75" t="str">
        <f>VLOOKUP(A173,'BASE REGISTRO MAYO'!$A$1:$T$884,11,FALSE)</f>
        <v xml:space="preserve">Gerente General: Delia María Del Gatto Reyes       
Presidente: Fernando Enrique Correa Ríos, 
Representante Legal:  Luis Mario Riquelme Navarro            
Mandataria: Paulina Andrea Herrera Godoy            
</v>
      </c>
      <c r="L173" s="75" t="str">
        <f>VLOOKUP(A173,'BASE REGISTRO MAYO'!$A$1:$T$884,12,FALSE)</f>
        <v xml:space="preserve">Luis Barros Valdes Nº 775, comuna de Providencia, Santiago.
</v>
      </c>
      <c r="M173" s="75" t="str">
        <f>VLOOKUP(A173,'BASE REGISTRO MAYO'!$A$1:$T$884,13,FALSE)</f>
        <v>XIII</v>
      </c>
      <c r="N173" s="75" t="str">
        <f>VLOOKUP(A173,'BASE REGISTRO MAYO'!$A$1:$T$884,14,FALSE)</f>
        <v>Providencia</v>
      </c>
      <c r="O173" s="75" t="str">
        <f>VLOOKUP(A173,'BASE REGISTRO MAYO'!$A$1:$T$884,15,FALSE)</f>
        <v xml:space="preserve">02-7903800
</v>
      </c>
      <c r="P173" s="75" t="str">
        <f>VLOOKUP(A173,'BASE REGISTRO MAYO'!$A$1:$T$884,16,FALSE)</f>
        <v>•	info@fundacionmicasa.cl</v>
      </c>
      <c r="Q173" s="75">
        <f>VLOOKUP(A173,'BASE REGISTRO MAYO'!$A$1:$T$884,17,FALSE)</f>
        <v>0</v>
      </c>
      <c r="R173" s="75">
        <f>VLOOKUP(A173,'BASE REGISTRO MAYO'!$A$1:$T$884,18,FALSE)</f>
        <v>93401</v>
      </c>
      <c r="S173" s="75" t="str">
        <f>VLOOKUP(A173,'BASE REGISTRO MAYO'!$A$1:$T$884,19,FALSE)</f>
        <v>Se acompaña certificado financiero correspondiente al año 2019, aprobado por el Subdepartamento de Supervisión Financiera Nacional.</v>
      </c>
      <c r="T173" s="177">
        <f>VLOOKUP(A173,'BASE REGISTRO MAYO'!$A$1:$T$884,20,FALSE)</f>
        <v>37970</v>
      </c>
      <c r="U173" s="182">
        <v>4250</v>
      </c>
      <c r="V173" s="181">
        <v>4386660</v>
      </c>
      <c r="W173" s="181">
        <v>74652224</v>
      </c>
      <c r="X173" s="178">
        <v>44408</v>
      </c>
      <c r="Y173" s="87" t="s">
        <v>7151</v>
      </c>
      <c r="Z173" s="87" t="s">
        <v>7152</v>
      </c>
      <c r="AA173" s="182" t="s">
        <v>7197</v>
      </c>
    </row>
    <row r="174" spans="1:27" ht="15.75" customHeight="1" x14ac:dyDescent="0.2">
      <c r="A174" s="182">
        <v>4250</v>
      </c>
      <c r="B174" s="75" t="str">
        <f>VLOOKUP(A174,'BASE REGISTRO MAYO'!$A$1:$T$884,2,FALSE)</f>
        <v xml:space="preserve">Fundacion Mi Casa </v>
      </c>
      <c r="C174" s="75" t="str">
        <f>VLOOKUP(A174,'BASE REGISTRO MAYO'!$A$1:$T$884,3,FALSE)</f>
        <v>70015680K</v>
      </c>
      <c r="D174" s="75" t="str">
        <f>VLOOKUP(A174,'BASE REGISTRO MAYO'!$A$1:$T$884,4,FALSE)</f>
        <v>Fundación de derecho privado</v>
      </c>
      <c r="E174" s="75" t="str">
        <f>VLOOKUP(A174,'BASE REGISTRO MAYO'!$A$1:$T$884,5,FALSE)</f>
        <v>Otorgado por Decreto Supremo Nº 1360, de fecha 22 de febrero de 1952, del Ministerio de Justicia.</v>
      </c>
      <c r="F174" s="75" t="str">
        <f>VLOOKUP(A174,'BASE REGISTRO MAYO'!$A$1:$T$884,6,FALSE)</f>
        <v>Certificado de Vigencia extendido por el SRCeI, folio Nº 500355844114, de fecha 17 de noviembre de 2020.</v>
      </c>
      <c r="G174" s="75" t="str">
        <f>VLOOKUP(A174,'BASE REGISTRO MAYO'!$A$1:$T$884,7,FALSE)</f>
        <v>Readaptar  y moralizar a niños y jóvenes vagos o desamparados.</v>
      </c>
      <c r="H174" s="75" t="str">
        <f>VLOOKUP(A174,'BASE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4" s="75" t="str">
        <f>VLOOKUP(A174,'BASE REGISTRO MAYO'!$A$1:$T$884,9,FALSE)</f>
        <v>5 años.</v>
      </c>
      <c r="J174" s="75" t="str">
        <f>VLOOKUP(A174,'BASE REGISTRO MAYO'!$A$1:$T$884,10,FALSE)</f>
        <v xml:space="preserve"> 5 años
24 de octubre de 2019 al 24 de octubre del 2024
</v>
      </c>
      <c r="K174" s="75" t="str">
        <f>VLOOKUP(A174,'BASE REGISTRO MAYO'!$A$1:$T$884,11,FALSE)</f>
        <v xml:space="preserve">Gerente General: Delia María Del Gatto Reyes       
Presidente: Fernando Enrique Correa Ríos, 
Representante Legal:  Luis Mario Riquelme Navarro            
Mandataria: Paulina Andrea Herrera Godoy            
</v>
      </c>
      <c r="L174" s="75" t="str">
        <f>VLOOKUP(A174,'BASE REGISTRO MAYO'!$A$1:$T$884,12,FALSE)</f>
        <v xml:space="preserve">Luis Barros Valdes Nº 775, comuna de Providencia, Santiago.
</v>
      </c>
      <c r="M174" s="75" t="str">
        <f>VLOOKUP(A174,'BASE REGISTRO MAYO'!$A$1:$T$884,13,FALSE)</f>
        <v>XIII</v>
      </c>
      <c r="N174" s="75" t="str">
        <f>VLOOKUP(A174,'BASE REGISTRO MAYO'!$A$1:$T$884,14,FALSE)</f>
        <v>Providencia</v>
      </c>
      <c r="O174" s="75" t="str">
        <f>VLOOKUP(A174,'BASE REGISTRO MAYO'!$A$1:$T$884,15,FALSE)</f>
        <v xml:space="preserve">02-7903800
</v>
      </c>
      <c r="P174" s="75" t="str">
        <f>VLOOKUP(A174,'BASE REGISTRO MAYO'!$A$1:$T$884,16,FALSE)</f>
        <v>•	info@fundacionmicasa.cl</v>
      </c>
      <c r="Q174" s="75">
        <f>VLOOKUP(A174,'BASE REGISTRO MAYO'!$A$1:$T$884,17,FALSE)</f>
        <v>0</v>
      </c>
      <c r="R174" s="75">
        <f>VLOOKUP(A174,'BASE REGISTRO MAYO'!$A$1:$T$884,18,FALSE)</f>
        <v>93401</v>
      </c>
      <c r="S174" s="75" t="str">
        <f>VLOOKUP(A174,'BASE REGISTRO MAYO'!$A$1:$T$884,19,FALSE)</f>
        <v>Se acompaña certificado financiero correspondiente al año 2019, aprobado por el Subdepartamento de Supervisión Financiera Nacional.</v>
      </c>
      <c r="T174" s="177">
        <f>VLOOKUP(A174,'BASE REGISTRO MAYO'!$A$1:$T$884,20,FALSE)</f>
        <v>37970</v>
      </c>
      <c r="U174" s="182">
        <v>4250</v>
      </c>
      <c r="V174" s="181">
        <v>24429581</v>
      </c>
      <c r="W174" s="181">
        <v>24429581</v>
      </c>
      <c r="X174" s="178">
        <v>44408</v>
      </c>
      <c r="Y174" s="87" t="s">
        <v>7151</v>
      </c>
      <c r="Z174" s="87" t="s">
        <v>7152</v>
      </c>
      <c r="AA174" s="182" t="s">
        <v>7226</v>
      </c>
    </row>
    <row r="175" spans="1:27" ht="15.75" customHeight="1" x14ac:dyDescent="0.2">
      <c r="A175" s="182">
        <v>4250</v>
      </c>
      <c r="B175" s="75" t="str">
        <f>VLOOKUP(A175,'BASE REGISTRO MAYO'!$A$1:$T$884,2,FALSE)</f>
        <v xml:space="preserve">Fundacion Mi Casa </v>
      </c>
      <c r="C175" s="75" t="str">
        <f>VLOOKUP(A175,'BASE REGISTRO MAYO'!$A$1:$T$884,3,FALSE)</f>
        <v>70015680K</v>
      </c>
      <c r="D175" s="75" t="str">
        <f>VLOOKUP(A175,'BASE REGISTRO MAYO'!$A$1:$T$884,4,FALSE)</f>
        <v>Fundación de derecho privado</v>
      </c>
      <c r="E175" s="75" t="str">
        <f>VLOOKUP(A175,'BASE REGISTRO MAYO'!$A$1:$T$884,5,FALSE)</f>
        <v>Otorgado por Decreto Supremo Nº 1360, de fecha 22 de febrero de 1952, del Ministerio de Justicia.</v>
      </c>
      <c r="F175" s="75" t="str">
        <f>VLOOKUP(A175,'BASE REGISTRO MAYO'!$A$1:$T$884,6,FALSE)</f>
        <v>Certificado de Vigencia extendido por el SRCeI, folio Nº 500355844114, de fecha 17 de noviembre de 2020.</v>
      </c>
      <c r="G175" s="75" t="str">
        <f>VLOOKUP(A175,'BASE REGISTRO MAYO'!$A$1:$T$884,7,FALSE)</f>
        <v>Readaptar  y moralizar a niños y jóvenes vagos o desamparados.</v>
      </c>
      <c r="H175" s="75" t="str">
        <f>VLOOKUP(A175,'BASE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5" s="75" t="str">
        <f>VLOOKUP(A175,'BASE REGISTRO MAYO'!$A$1:$T$884,9,FALSE)</f>
        <v>5 años.</v>
      </c>
      <c r="J175" s="75" t="str">
        <f>VLOOKUP(A175,'BASE REGISTRO MAYO'!$A$1:$T$884,10,FALSE)</f>
        <v xml:space="preserve"> 5 años
24 de octubre de 2019 al 24 de octubre del 2024
</v>
      </c>
      <c r="K175" s="75" t="str">
        <f>VLOOKUP(A175,'BASE REGISTRO MAYO'!$A$1:$T$884,11,FALSE)</f>
        <v xml:space="preserve">Gerente General: Delia María Del Gatto Reyes       
Presidente: Fernando Enrique Correa Ríos, 
Representante Legal:  Luis Mario Riquelme Navarro            
Mandataria: Paulina Andrea Herrera Godoy            
</v>
      </c>
      <c r="L175" s="75" t="str">
        <f>VLOOKUP(A175,'BASE REGISTRO MAYO'!$A$1:$T$884,12,FALSE)</f>
        <v xml:space="preserve">Luis Barros Valdes Nº 775, comuna de Providencia, Santiago.
</v>
      </c>
      <c r="M175" s="75" t="str">
        <f>VLOOKUP(A175,'BASE REGISTRO MAYO'!$A$1:$T$884,13,FALSE)</f>
        <v>XIII</v>
      </c>
      <c r="N175" s="75" t="str">
        <f>VLOOKUP(A175,'BASE REGISTRO MAYO'!$A$1:$T$884,14,FALSE)</f>
        <v>Providencia</v>
      </c>
      <c r="O175" s="75" t="str">
        <f>VLOOKUP(A175,'BASE REGISTRO MAYO'!$A$1:$T$884,15,FALSE)</f>
        <v xml:space="preserve">02-7903800
</v>
      </c>
      <c r="P175" s="75" t="str">
        <f>VLOOKUP(A175,'BASE REGISTRO MAYO'!$A$1:$T$884,16,FALSE)</f>
        <v>•	info@fundacionmicasa.cl</v>
      </c>
      <c r="Q175" s="75">
        <f>VLOOKUP(A175,'BASE REGISTRO MAYO'!$A$1:$T$884,17,FALSE)</f>
        <v>0</v>
      </c>
      <c r="R175" s="75">
        <f>VLOOKUP(A175,'BASE REGISTRO MAYO'!$A$1:$T$884,18,FALSE)</f>
        <v>93401</v>
      </c>
      <c r="S175" s="75" t="str">
        <f>VLOOKUP(A175,'BASE REGISTRO MAYO'!$A$1:$T$884,19,FALSE)</f>
        <v>Se acompaña certificado financiero correspondiente al año 2019, aprobado por el Subdepartamento de Supervisión Financiera Nacional.</v>
      </c>
      <c r="T175" s="177">
        <f>VLOOKUP(A175,'BASE REGISTRO MAYO'!$A$1:$T$884,20,FALSE)</f>
        <v>37970</v>
      </c>
      <c r="U175" s="182">
        <v>4250</v>
      </c>
      <c r="V175" s="181">
        <v>64019016</v>
      </c>
      <c r="W175" s="181">
        <v>284087616</v>
      </c>
      <c r="X175" s="178">
        <v>44408</v>
      </c>
      <c r="Y175" s="87" t="s">
        <v>7151</v>
      </c>
      <c r="Z175" s="87" t="s">
        <v>7152</v>
      </c>
      <c r="AA175" s="182" t="s">
        <v>7169</v>
      </c>
    </row>
    <row r="176" spans="1:27" ht="15.75" customHeight="1" x14ac:dyDescent="0.2">
      <c r="A176" s="182">
        <v>4250</v>
      </c>
      <c r="B176" s="75" t="str">
        <f>VLOOKUP(A176,'BASE REGISTRO MAYO'!$A$1:$T$884,2,FALSE)</f>
        <v xml:space="preserve">Fundacion Mi Casa </v>
      </c>
      <c r="C176" s="75" t="str">
        <f>VLOOKUP(A176,'BASE REGISTRO MAYO'!$A$1:$T$884,3,FALSE)</f>
        <v>70015680K</v>
      </c>
      <c r="D176" s="75" t="str">
        <f>VLOOKUP(A176,'BASE REGISTRO MAYO'!$A$1:$T$884,4,FALSE)</f>
        <v>Fundación de derecho privado</v>
      </c>
      <c r="E176" s="75" t="str">
        <f>VLOOKUP(A176,'BASE REGISTRO MAYO'!$A$1:$T$884,5,FALSE)</f>
        <v>Otorgado por Decreto Supremo Nº 1360, de fecha 22 de febrero de 1952, del Ministerio de Justicia.</v>
      </c>
      <c r="F176" s="75" t="str">
        <f>VLOOKUP(A176,'BASE REGISTRO MAYO'!$A$1:$T$884,6,FALSE)</f>
        <v>Certificado de Vigencia extendido por el SRCeI, folio Nº 500355844114, de fecha 17 de noviembre de 2020.</v>
      </c>
      <c r="G176" s="75" t="str">
        <f>VLOOKUP(A176,'BASE REGISTRO MAYO'!$A$1:$T$884,7,FALSE)</f>
        <v>Readaptar  y moralizar a niños y jóvenes vagos o desamparados.</v>
      </c>
      <c r="H176" s="75" t="str">
        <f>VLOOKUP(A176,'BASE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6" s="75" t="str">
        <f>VLOOKUP(A176,'BASE REGISTRO MAYO'!$A$1:$T$884,9,FALSE)</f>
        <v>5 años.</v>
      </c>
      <c r="J176" s="75" t="str">
        <f>VLOOKUP(A176,'BASE REGISTRO MAYO'!$A$1:$T$884,10,FALSE)</f>
        <v xml:space="preserve"> 5 años
24 de octubre de 2019 al 24 de octubre del 2024
</v>
      </c>
      <c r="K176" s="75" t="str">
        <f>VLOOKUP(A176,'BASE REGISTRO MAYO'!$A$1:$T$884,11,FALSE)</f>
        <v xml:space="preserve">Gerente General: Delia María Del Gatto Reyes       
Presidente: Fernando Enrique Correa Ríos, 
Representante Legal:  Luis Mario Riquelme Navarro            
Mandataria: Paulina Andrea Herrera Godoy            
</v>
      </c>
      <c r="L176" s="75" t="str">
        <f>VLOOKUP(A176,'BASE REGISTRO MAYO'!$A$1:$T$884,12,FALSE)</f>
        <v xml:space="preserve">Luis Barros Valdes Nº 775, comuna de Providencia, Santiago.
</v>
      </c>
      <c r="M176" s="75" t="str">
        <f>VLOOKUP(A176,'BASE REGISTRO MAYO'!$A$1:$T$884,13,FALSE)</f>
        <v>XIII</v>
      </c>
      <c r="N176" s="75" t="str">
        <f>VLOOKUP(A176,'BASE REGISTRO MAYO'!$A$1:$T$884,14,FALSE)</f>
        <v>Providencia</v>
      </c>
      <c r="O176" s="75" t="str">
        <f>VLOOKUP(A176,'BASE REGISTRO MAYO'!$A$1:$T$884,15,FALSE)</f>
        <v xml:space="preserve">02-7903800
</v>
      </c>
      <c r="P176" s="75" t="str">
        <f>VLOOKUP(A176,'BASE REGISTRO MAYO'!$A$1:$T$884,16,FALSE)</f>
        <v>•	info@fundacionmicasa.cl</v>
      </c>
      <c r="Q176" s="75">
        <f>VLOOKUP(A176,'BASE REGISTRO MAYO'!$A$1:$T$884,17,FALSE)</f>
        <v>0</v>
      </c>
      <c r="R176" s="75">
        <f>VLOOKUP(A176,'BASE REGISTRO MAYO'!$A$1:$T$884,18,FALSE)</f>
        <v>93401</v>
      </c>
      <c r="S176" s="75" t="str">
        <f>VLOOKUP(A176,'BASE REGISTRO MAYO'!$A$1:$T$884,19,FALSE)</f>
        <v>Se acompaña certificado financiero correspondiente al año 2019, aprobado por el Subdepartamento de Supervisión Financiera Nacional.</v>
      </c>
      <c r="T176" s="177">
        <f>VLOOKUP(A176,'BASE REGISTRO MAYO'!$A$1:$T$884,20,FALSE)</f>
        <v>37970</v>
      </c>
      <c r="U176" s="182">
        <v>4250</v>
      </c>
      <c r="V176" s="181">
        <v>74398013</v>
      </c>
      <c r="W176" s="181">
        <v>132303725</v>
      </c>
      <c r="X176" s="178">
        <v>44408</v>
      </c>
      <c r="Y176" s="87" t="s">
        <v>7151</v>
      </c>
      <c r="Z176" s="87" t="s">
        <v>7152</v>
      </c>
      <c r="AA176" s="182" t="s">
        <v>7236</v>
      </c>
    </row>
    <row r="177" spans="1:27" ht="15.75" customHeight="1" x14ac:dyDescent="0.2">
      <c r="A177" s="182">
        <v>4250</v>
      </c>
      <c r="B177" s="75" t="str">
        <f>VLOOKUP(A177,'BASE REGISTRO MAYO'!$A$1:$T$884,2,FALSE)</f>
        <v xml:space="preserve">Fundacion Mi Casa </v>
      </c>
      <c r="C177" s="75" t="str">
        <f>VLOOKUP(A177,'BASE REGISTRO MAYO'!$A$1:$T$884,3,FALSE)</f>
        <v>70015680K</v>
      </c>
      <c r="D177" s="75" t="str">
        <f>VLOOKUP(A177,'BASE REGISTRO MAYO'!$A$1:$T$884,4,FALSE)</f>
        <v>Fundación de derecho privado</v>
      </c>
      <c r="E177" s="75" t="str">
        <f>VLOOKUP(A177,'BASE REGISTRO MAYO'!$A$1:$T$884,5,FALSE)</f>
        <v>Otorgado por Decreto Supremo Nº 1360, de fecha 22 de febrero de 1952, del Ministerio de Justicia.</v>
      </c>
      <c r="F177" s="75" t="str">
        <f>VLOOKUP(A177,'BASE REGISTRO MAYO'!$A$1:$T$884,6,FALSE)</f>
        <v>Certificado de Vigencia extendido por el SRCeI, folio Nº 500355844114, de fecha 17 de noviembre de 2020.</v>
      </c>
      <c r="G177" s="75" t="str">
        <f>VLOOKUP(A177,'BASE REGISTRO MAYO'!$A$1:$T$884,7,FALSE)</f>
        <v>Readaptar  y moralizar a niños y jóvenes vagos o desamparados.</v>
      </c>
      <c r="H177" s="75" t="str">
        <f>VLOOKUP(A177,'BASE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7" s="75" t="str">
        <f>VLOOKUP(A177,'BASE REGISTRO MAYO'!$A$1:$T$884,9,FALSE)</f>
        <v>5 años.</v>
      </c>
      <c r="J177" s="75" t="str">
        <f>VLOOKUP(A177,'BASE REGISTRO MAYO'!$A$1:$T$884,10,FALSE)</f>
        <v xml:space="preserve"> 5 años
24 de octubre de 2019 al 24 de octubre del 2024
</v>
      </c>
      <c r="K177" s="75" t="str">
        <f>VLOOKUP(A177,'BASE REGISTRO MAYO'!$A$1:$T$884,11,FALSE)</f>
        <v xml:space="preserve">Gerente General: Delia María Del Gatto Reyes       
Presidente: Fernando Enrique Correa Ríos, 
Representante Legal:  Luis Mario Riquelme Navarro            
Mandataria: Paulina Andrea Herrera Godoy            
</v>
      </c>
      <c r="L177" s="75" t="str">
        <f>VLOOKUP(A177,'BASE REGISTRO MAYO'!$A$1:$T$884,12,FALSE)</f>
        <v xml:space="preserve">Luis Barros Valdes Nº 775, comuna de Providencia, Santiago.
</v>
      </c>
      <c r="M177" s="75" t="str">
        <f>VLOOKUP(A177,'BASE REGISTRO MAYO'!$A$1:$T$884,13,FALSE)</f>
        <v>XIII</v>
      </c>
      <c r="N177" s="75" t="str">
        <f>VLOOKUP(A177,'BASE REGISTRO MAYO'!$A$1:$T$884,14,FALSE)</f>
        <v>Providencia</v>
      </c>
      <c r="O177" s="75" t="str">
        <f>VLOOKUP(A177,'BASE REGISTRO MAYO'!$A$1:$T$884,15,FALSE)</f>
        <v xml:space="preserve">02-7903800
</v>
      </c>
      <c r="P177" s="75" t="str">
        <f>VLOOKUP(A177,'BASE REGISTRO MAYO'!$A$1:$T$884,16,FALSE)</f>
        <v>•	info@fundacionmicasa.cl</v>
      </c>
      <c r="Q177" s="75">
        <f>VLOOKUP(A177,'BASE REGISTRO MAYO'!$A$1:$T$884,17,FALSE)</f>
        <v>0</v>
      </c>
      <c r="R177" s="75">
        <f>VLOOKUP(A177,'BASE REGISTRO MAYO'!$A$1:$T$884,18,FALSE)</f>
        <v>93401</v>
      </c>
      <c r="S177" s="75" t="str">
        <f>VLOOKUP(A177,'BASE REGISTRO MAYO'!$A$1:$T$884,19,FALSE)</f>
        <v>Se acompaña certificado financiero correspondiente al año 2019, aprobado por el Subdepartamento de Supervisión Financiera Nacional.</v>
      </c>
      <c r="T177" s="177">
        <f>VLOOKUP(A177,'BASE REGISTRO MAYO'!$A$1:$T$884,20,FALSE)</f>
        <v>37970</v>
      </c>
      <c r="U177" s="182">
        <v>4250</v>
      </c>
      <c r="V177" s="181">
        <v>59414729</v>
      </c>
      <c r="W177" s="181">
        <v>305194056</v>
      </c>
      <c r="X177" s="178">
        <v>44408</v>
      </c>
      <c r="Y177" s="87" t="s">
        <v>7151</v>
      </c>
      <c r="Z177" s="87" t="s">
        <v>7152</v>
      </c>
      <c r="AA177" s="182" t="s">
        <v>7202</v>
      </c>
    </row>
    <row r="178" spans="1:27" ht="15.75" customHeight="1" x14ac:dyDescent="0.2">
      <c r="A178" s="182">
        <v>4250</v>
      </c>
      <c r="B178" s="75" t="str">
        <f>VLOOKUP(A178,'BASE REGISTRO MAYO'!$A$1:$T$884,2,FALSE)</f>
        <v xml:space="preserve">Fundacion Mi Casa </v>
      </c>
      <c r="C178" s="75" t="str">
        <f>VLOOKUP(A178,'BASE REGISTRO MAYO'!$A$1:$T$884,3,FALSE)</f>
        <v>70015680K</v>
      </c>
      <c r="D178" s="75" t="str">
        <f>VLOOKUP(A178,'BASE REGISTRO MAYO'!$A$1:$T$884,4,FALSE)</f>
        <v>Fundación de derecho privado</v>
      </c>
      <c r="E178" s="75" t="str">
        <f>VLOOKUP(A178,'BASE REGISTRO MAYO'!$A$1:$T$884,5,FALSE)</f>
        <v>Otorgado por Decreto Supremo Nº 1360, de fecha 22 de febrero de 1952, del Ministerio de Justicia.</v>
      </c>
      <c r="F178" s="75" t="str">
        <f>VLOOKUP(A178,'BASE REGISTRO MAYO'!$A$1:$T$884,6,FALSE)</f>
        <v>Certificado de Vigencia extendido por el SRCeI, folio Nº 500355844114, de fecha 17 de noviembre de 2020.</v>
      </c>
      <c r="G178" s="75" t="str">
        <f>VLOOKUP(A178,'BASE REGISTRO MAYO'!$A$1:$T$884,7,FALSE)</f>
        <v>Readaptar  y moralizar a niños y jóvenes vagos o desamparados.</v>
      </c>
      <c r="H178" s="75" t="str">
        <f>VLOOKUP(A178,'BASE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8" s="75" t="str">
        <f>VLOOKUP(A178,'BASE REGISTRO MAYO'!$A$1:$T$884,9,FALSE)</f>
        <v>5 años.</v>
      </c>
      <c r="J178" s="75" t="str">
        <f>VLOOKUP(A178,'BASE REGISTRO MAYO'!$A$1:$T$884,10,FALSE)</f>
        <v xml:space="preserve"> 5 años
24 de octubre de 2019 al 24 de octubre del 2024
</v>
      </c>
      <c r="K178" s="75" t="str">
        <f>VLOOKUP(A178,'BASE REGISTRO MAYO'!$A$1:$T$884,11,FALSE)</f>
        <v xml:space="preserve">Gerente General: Delia María Del Gatto Reyes       
Presidente: Fernando Enrique Correa Ríos, 
Representante Legal:  Luis Mario Riquelme Navarro            
Mandataria: Paulina Andrea Herrera Godoy            
</v>
      </c>
      <c r="L178" s="75" t="str">
        <f>VLOOKUP(A178,'BASE REGISTRO MAYO'!$A$1:$T$884,12,FALSE)</f>
        <v xml:space="preserve">Luis Barros Valdes Nº 775, comuna de Providencia, Santiago.
</v>
      </c>
      <c r="M178" s="75" t="str">
        <f>VLOOKUP(A178,'BASE REGISTRO MAYO'!$A$1:$T$884,13,FALSE)</f>
        <v>XIII</v>
      </c>
      <c r="N178" s="75" t="str">
        <f>VLOOKUP(A178,'BASE REGISTRO MAYO'!$A$1:$T$884,14,FALSE)</f>
        <v>Providencia</v>
      </c>
      <c r="O178" s="75" t="str">
        <f>VLOOKUP(A178,'BASE REGISTRO MAYO'!$A$1:$T$884,15,FALSE)</f>
        <v xml:space="preserve">02-7903800
</v>
      </c>
      <c r="P178" s="75" t="str">
        <f>VLOOKUP(A178,'BASE REGISTRO MAYO'!$A$1:$T$884,16,FALSE)</f>
        <v>•	info@fundacionmicasa.cl</v>
      </c>
      <c r="Q178" s="75">
        <f>VLOOKUP(A178,'BASE REGISTRO MAYO'!$A$1:$T$884,17,FALSE)</f>
        <v>0</v>
      </c>
      <c r="R178" s="75">
        <f>VLOOKUP(A178,'BASE REGISTRO MAYO'!$A$1:$T$884,18,FALSE)</f>
        <v>93401</v>
      </c>
      <c r="S178" s="75" t="str">
        <f>VLOOKUP(A178,'BASE REGISTRO MAYO'!$A$1:$T$884,19,FALSE)</f>
        <v>Se acompaña certificado financiero correspondiente al año 2019, aprobado por el Subdepartamento de Supervisión Financiera Nacional.</v>
      </c>
      <c r="T178" s="177">
        <f>VLOOKUP(A178,'BASE REGISTRO MAYO'!$A$1:$T$884,20,FALSE)</f>
        <v>37970</v>
      </c>
      <c r="U178" s="182">
        <v>4250</v>
      </c>
      <c r="V178" s="181">
        <v>62442726</v>
      </c>
      <c r="W178" s="181">
        <v>435206325</v>
      </c>
      <c r="X178" s="178">
        <v>44408</v>
      </c>
      <c r="Y178" s="87" t="s">
        <v>7151</v>
      </c>
      <c r="Z178" s="87" t="s">
        <v>7152</v>
      </c>
      <c r="AA178" s="182" t="s">
        <v>7237</v>
      </c>
    </row>
    <row r="179" spans="1:27" ht="15.75" customHeight="1" x14ac:dyDescent="0.2">
      <c r="A179" s="182">
        <v>4250</v>
      </c>
      <c r="B179" s="75" t="str">
        <f>VLOOKUP(A179,'BASE REGISTRO MAYO'!$A$1:$T$884,2,FALSE)</f>
        <v xml:space="preserve">Fundacion Mi Casa </v>
      </c>
      <c r="C179" s="75" t="str">
        <f>VLOOKUP(A179,'BASE REGISTRO MAYO'!$A$1:$T$884,3,FALSE)</f>
        <v>70015680K</v>
      </c>
      <c r="D179" s="75" t="str">
        <f>VLOOKUP(A179,'BASE REGISTRO MAYO'!$A$1:$T$884,4,FALSE)</f>
        <v>Fundación de derecho privado</v>
      </c>
      <c r="E179" s="75" t="str">
        <f>VLOOKUP(A179,'BASE REGISTRO MAYO'!$A$1:$T$884,5,FALSE)</f>
        <v>Otorgado por Decreto Supremo Nº 1360, de fecha 22 de febrero de 1952, del Ministerio de Justicia.</v>
      </c>
      <c r="F179" s="75" t="str">
        <f>VLOOKUP(A179,'BASE REGISTRO MAYO'!$A$1:$T$884,6,FALSE)</f>
        <v>Certificado de Vigencia extendido por el SRCeI, folio Nº 500355844114, de fecha 17 de noviembre de 2020.</v>
      </c>
      <c r="G179" s="75" t="str">
        <f>VLOOKUP(A179,'BASE REGISTRO MAYO'!$A$1:$T$884,7,FALSE)</f>
        <v>Readaptar  y moralizar a niños y jóvenes vagos o desamparados.</v>
      </c>
      <c r="H179" s="75" t="str">
        <f>VLOOKUP(A179,'BASE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9" s="75" t="str">
        <f>VLOOKUP(A179,'BASE REGISTRO MAYO'!$A$1:$T$884,9,FALSE)</f>
        <v>5 años.</v>
      </c>
      <c r="J179" s="75" t="str">
        <f>VLOOKUP(A179,'BASE REGISTRO MAYO'!$A$1:$T$884,10,FALSE)</f>
        <v xml:space="preserve"> 5 años
24 de octubre de 2019 al 24 de octubre del 2024
</v>
      </c>
      <c r="K179" s="75" t="str">
        <f>VLOOKUP(A179,'BASE REGISTRO MAYO'!$A$1:$T$884,11,FALSE)</f>
        <v xml:space="preserve">Gerente General: Delia María Del Gatto Reyes       
Presidente: Fernando Enrique Correa Ríos, 
Representante Legal:  Luis Mario Riquelme Navarro            
Mandataria: Paulina Andrea Herrera Godoy            
</v>
      </c>
      <c r="L179" s="75" t="str">
        <f>VLOOKUP(A179,'BASE REGISTRO MAYO'!$A$1:$T$884,12,FALSE)</f>
        <v xml:space="preserve">Luis Barros Valdes Nº 775, comuna de Providencia, Santiago.
</v>
      </c>
      <c r="M179" s="75" t="str">
        <f>VLOOKUP(A179,'BASE REGISTRO MAYO'!$A$1:$T$884,13,FALSE)</f>
        <v>XIII</v>
      </c>
      <c r="N179" s="75" t="str">
        <f>VLOOKUP(A179,'BASE REGISTRO MAYO'!$A$1:$T$884,14,FALSE)</f>
        <v>Providencia</v>
      </c>
      <c r="O179" s="75" t="str">
        <f>VLOOKUP(A179,'BASE REGISTRO MAYO'!$A$1:$T$884,15,FALSE)</f>
        <v xml:space="preserve">02-7903800
</v>
      </c>
      <c r="P179" s="75" t="str">
        <f>VLOOKUP(A179,'BASE REGISTRO MAYO'!$A$1:$T$884,16,FALSE)</f>
        <v>•	info@fundacionmicasa.cl</v>
      </c>
      <c r="Q179" s="75">
        <f>VLOOKUP(A179,'BASE REGISTRO MAYO'!$A$1:$T$884,17,FALSE)</f>
        <v>0</v>
      </c>
      <c r="R179" s="75">
        <f>VLOOKUP(A179,'BASE REGISTRO MAYO'!$A$1:$T$884,18,FALSE)</f>
        <v>93401</v>
      </c>
      <c r="S179" s="75" t="str">
        <f>VLOOKUP(A179,'BASE REGISTRO MAYO'!$A$1:$T$884,19,FALSE)</f>
        <v>Se acompaña certificado financiero correspondiente al año 2019, aprobado por el Subdepartamento de Supervisión Financiera Nacional.</v>
      </c>
      <c r="T179" s="177">
        <f>VLOOKUP(A179,'BASE REGISTRO MAYO'!$A$1:$T$884,20,FALSE)</f>
        <v>37970</v>
      </c>
      <c r="U179" s="182">
        <v>4250</v>
      </c>
      <c r="V179" s="181">
        <v>22287141</v>
      </c>
      <c r="W179" s="181">
        <v>208427054</v>
      </c>
      <c r="X179" s="178">
        <v>44408</v>
      </c>
      <c r="Y179" s="87" t="s">
        <v>7151</v>
      </c>
      <c r="Z179" s="87" t="s">
        <v>7152</v>
      </c>
      <c r="AA179" s="182" t="s">
        <v>7249</v>
      </c>
    </row>
    <row r="180" spans="1:27" ht="15.75" customHeight="1" x14ac:dyDescent="0.2">
      <c r="A180" s="182">
        <v>4250</v>
      </c>
      <c r="B180" s="75" t="str">
        <f>VLOOKUP(A180,'BASE REGISTRO MAYO'!$A$1:$T$884,2,FALSE)</f>
        <v xml:space="preserve">Fundacion Mi Casa </v>
      </c>
      <c r="C180" s="75" t="str">
        <f>VLOOKUP(A180,'BASE REGISTRO MAYO'!$A$1:$T$884,3,FALSE)</f>
        <v>70015680K</v>
      </c>
      <c r="D180" s="75" t="str">
        <f>VLOOKUP(A180,'BASE REGISTRO MAYO'!$A$1:$T$884,4,FALSE)</f>
        <v>Fundación de derecho privado</v>
      </c>
      <c r="E180" s="75" t="str">
        <f>VLOOKUP(A180,'BASE REGISTRO MAYO'!$A$1:$T$884,5,FALSE)</f>
        <v>Otorgado por Decreto Supremo Nº 1360, de fecha 22 de febrero de 1952, del Ministerio de Justicia.</v>
      </c>
      <c r="F180" s="75" t="str">
        <f>VLOOKUP(A180,'BASE REGISTRO MAYO'!$A$1:$T$884,6,FALSE)</f>
        <v>Certificado de Vigencia extendido por el SRCeI, folio Nº 500355844114, de fecha 17 de noviembre de 2020.</v>
      </c>
      <c r="G180" s="75" t="str">
        <f>VLOOKUP(A180,'BASE REGISTRO MAYO'!$A$1:$T$884,7,FALSE)</f>
        <v>Readaptar  y moralizar a niños y jóvenes vagos o desamparados.</v>
      </c>
      <c r="H180" s="75" t="str">
        <f>VLOOKUP(A180,'BASE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0" s="75" t="str">
        <f>VLOOKUP(A180,'BASE REGISTRO MAYO'!$A$1:$T$884,9,FALSE)</f>
        <v>5 años.</v>
      </c>
      <c r="J180" s="75" t="str">
        <f>VLOOKUP(A180,'BASE REGISTRO MAYO'!$A$1:$T$884,10,FALSE)</f>
        <v xml:space="preserve"> 5 años
24 de octubre de 2019 al 24 de octubre del 2024
</v>
      </c>
      <c r="K180" s="75" t="str">
        <f>VLOOKUP(A180,'BASE REGISTRO MAYO'!$A$1:$T$884,11,FALSE)</f>
        <v xml:space="preserve">Gerente General: Delia María Del Gatto Reyes       
Presidente: Fernando Enrique Correa Ríos, 
Representante Legal:  Luis Mario Riquelme Navarro            
Mandataria: Paulina Andrea Herrera Godoy            
</v>
      </c>
      <c r="L180" s="75" t="str">
        <f>VLOOKUP(A180,'BASE REGISTRO MAYO'!$A$1:$T$884,12,FALSE)</f>
        <v xml:space="preserve">Luis Barros Valdes Nº 775, comuna de Providencia, Santiago.
</v>
      </c>
      <c r="M180" s="75" t="str">
        <f>VLOOKUP(A180,'BASE REGISTRO MAYO'!$A$1:$T$884,13,FALSE)</f>
        <v>XIII</v>
      </c>
      <c r="N180" s="75" t="str">
        <f>VLOOKUP(A180,'BASE REGISTRO MAYO'!$A$1:$T$884,14,FALSE)</f>
        <v>Providencia</v>
      </c>
      <c r="O180" s="75" t="str">
        <f>VLOOKUP(A180,'BASE REGISTRO MAYO'!$A$1:$T$884,15,FALSE)</f>
        <v xml:space="preserve">02-7903800
</v>
      </c>
      <c r="P180" s="75" t="str">
        <f>VLOOKUP(A180,'BASE REGISTRO MAYO'!$A$1:$T$884,16,FALSE)</f>
        <v>•	info@fundacionmicasa.cl</v>
      </c>
      <c r="Q180" s="75">
        <f>VLOOKUP(A180,'BASE REGISTRO MAYO'!$A$1:$T$884,17,FALSE)</f>
        <v>0</v>
      </c>
      <c r="R180" s="75">
        <f>VLOOKUP(A180,'BASE REGISTRO MAYO'!$A$1:$T$884,18,FALSE)</f>
        <v>93401</v>
      </c>
      <c r="S180" s="75" t="str">
        <f>VLOOKUP(A180,'BASE REGISTRO MAYO'!$A$1:$T$884,19,FALSE)</f>
        <v>Se acompaña certificado financiero correspondiente al año 2019, aprobado por el Subdepartamento de Supervisión Financiera Nacional.</v>
      </c>
      <c r="T180" s="177">
        <f>VLOOKUP(A180,'BASE REGISTRO MAYO'!$A$1:$T$884,20,FALSE)</f>
        <v>37970</v>
      </c>
      <c r="U180" s="182">
        <v>4250</v>
      </c>
      <c r="V180" s="181">
        <v>25015689</v>
      </c>
      <c r="W180" s="181">
        <v>158453289</v>
      </c>
      <c r="X180" s="178">
        <v>44408</v>
      </c>
      <c r="Y180" s="87" t="s">
        <v>7151</v>
      </c>
      <c r="Z180" s="87" t="s">
        <v>7152</v>
      </c>
      <c r="AA180" s="182" t="s">
        <v>7217</v>
      </c>
    </row>
    <row r="181" spans="1:27" ht="15.75" customHeight="1" x14ac:dyDescent="0.2">
      <c r="A181" s="182">
        <v>4250</v>
      </c>
      <c r="B181" s="75" t="str">
        <f>VLOOKUP(A181,'BASE REGISTRO MAYO'!$A$1:$T$884,2,FALSE)</f>
        <v xml:space="preserve">Fundacion Mi Casa </v>
      </c>
      <c r="C181" s="75" t="str">
        <f>VLOOKUP(A181,'BASE REGISTRO MAYO'!$A$1:$T$884,3,FALSE)</f>
        <v>70015680K</v>
      </c>
      <c r="D181" s="75" t="str">
        <f>VLOOKUP(A181,'BASE REGISTRO MAYO'!$A$1:$T$884,4,FALSE)</f>
        <v>Fundación de derecho privado</v>
      </c>
      <c r="E181" s="75" t="str">
        <f>VLOOKUP(A181,'BASE REGISTRO MAYO'!$A$1:$T$884,5,FALSE)</f>
        <v>Otorgado por Decreto Supremo Nº 1360, de fecha 22 de febrero de 1952, del Ministerio de Justicia.</v>
      </c>
      <c r="F181" s="75" t="str">
        <f>VLOOKUP(A181,'BASE REGISTRO MAYO'!$A$1:$T$884,6,FALSE)</f>
        <v>Certificado de Vigencia extendido por el SRCeI, folio Nº 500355844114, de fecha 17 de noviembre de 2020.</v>
      </c>
      <c r="G181" s="75" t="str">
        <f>VLOOKUP(A181,'BASE REGISTRO MAYO'!$A$1:$T$884,7,FALSE)</f>
        <v>Readaptar  y moralizar a niños y jóvenes vagos o desamparados.</v>
      </c>
      <c r="H181" s="75" t="str">
        <f>VLOOKUP(A181,'BASE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1" s="75" t="str">
        <f>VLOOKUP(A181,'BASE REGISTRO MAYO'!$A$1:$T$884,9,FALSE)</f>
        <v>5 años.</v>
      </c>
      <c r="J181" s="75" t="str">
        <f>VLOOKUP(A181,'BASE REGISTRO MAYO'!$A$1:$T$884,10,FALSE)</f>
        <v xml:space="preserve"> 5 años
24 de octubre de 2019 al 24 de octubre del 2024
</v>
      </c>
      <c r="K181" s="75" t="str">
        <f>VLOOKUP(A181,'BASE REGISTRO MAYO'!$A$1:$T$884,11,FALSE)</f>
        <v xml:space="preserve">Gerente General: Delia María Del Gatto Reyes       
Presidente: Fernando Enrique Correa Ríos, 
Representante Legal:  Luis Mario Riquelme Navarro            
Mandataria: Paulina Andrea Herrera Godoy            
</v>
      </c>
      <c r="L181" s="75" t="str">
        <f>VLOOKUP(A181,'BASE REGISTRO MAYO'!$A$1:$T$884,12,FALSE)</f>
        <v xml:space="preserve">Luis Barros Valdes Nº 775, comuna de Providencia, Santiago.
</v>
      </c>
      <c r="M181" s="75" t="str">
        <f>VLOOKUP(A181,'BASE REGISTRO MAYO'!$A$1:$T$884,13,FALSE)</f>
        <v>XIII</v>
      </c>
      <c r="N181" s="75" t="str">
        <f>VLOOKUP(A181,'BASE REGISTRO MAYO'!$A$1:$T$884,14,FALSE)</f>
        <v>Providencia</v>
      </c>
      <c r="O181" s="75" t="str">
        <f>VLOOKUP(A181,'BASE REGISTRO MAYO'!$A$1:$T$884,15,FALSE)</f>
        <v xml:space="preserve">02-7903800
</v>
      </c>
      <c r="P181" s="75" t="str">
        <f>VLOOKUP(A181,'BASE REGISTRO MAYO'!$A$1:$T$884,16,FALSE)</f>
        <v>•	info@fundacionmicasa.cl</v>
      </c>
      <c r="Q181" s="75">
        <f>VLOOKUP(A181,'BASE REGISTRO MAYO'!$A$1:$T$884,17,FALSE)</f>
        <v>0</v>
      </c>
      <c r="R181" s="75">
        <f>VLOOKUP(A181,'BASE REGISTRO MAYO'!$A$1:$T$884,18,FALSE)</f>
        <v>93401</v>
      </c>
      <c r="S181" s="75" t="str">
        <f>VLOOKUP(A181,'BASE REGISTRO MAYO'!$A$1:$T$884,19,FALSE)</f>
        <v>Se acompaña certificado financiero correspondiente al año 2019, aprobado por el Subdepartamento de Supervisión Financiera Nacional.</v>
      </c>
      <c r="T181" s="177">
        <f>VLOOKUP(A181,'BASE REGISTRO MAYO'!$A$1:$T$884,20,FALSE)</f>
        <v>37970</v>
      </c>
      <c r="U181" s="182">
        <v>4250</v>
      </c>
      <c r="V181" s="181">
        <v>8016600</v>
      </c>
      <c r="W181" s="181">
        <v>56116200</v>
      </c>
      <c r="X181" s="178">
        <v>44408</v>
      </c>
      <c r="Y181" s="87" t="s">
        <v>7151</v>
      </c>
      <c r="Z181" s="87" t="s">
        <v>7152</v>
      </c>
      <c r="AA181" s="182" t="s">
        <v>7250</v>
      </c>
    </row>
    <row r="182" spans="1:27" ht="15.75" customHeight="1" x14ac:dyDescent="0.2">
      <c r="A182" s="182">
        <v>4250</v>
      </c>
      <c r="B182" s="75" t="str">
        <f>VLOOKUP(A182,'BASE REGISTRO MAYO'!$A$1:$T$884,2,FALSE)</f>
        <v xml:space="preserve">Fundacion Mi Casa </v>
      </c>
      <c r="C182" s="75" t="str">
        <f>VLOOKUP(A182,'BASE REGISTRO MAYO'!$A$1:$T$884,3,FALSE)</f>
        <v>70015680K</v>
      </c>
      <c r="D182" s="75" t="str">
        <f>VLOOKUP(A182,'BASE REGISTRO MAYO'!$A$1:$T$884,4,FALSE)</f>
        <v>Fundación de derecho privado</v>
      </c>
      <c r="E182" s="75" t="str">
        <f>VLOOKUP(A182,'BASE REGISTRO MAYO'!$A$1:$T$884,5,FALSE)</f>
        <v>Otorgado por Decreto Supremo Nº 1360, de fecha 22 de febrero de 1952, del Ministerio de Justicia.</v>
      </c>
      <c r="F182" s="75" t="str">
        <f>VLOOKUP(A182,'BASE REGISTRO MAYO'!$A$1:$T$884,6,FALSE)</f>
        <v>Certificado de Vigencia extendido por el SRCeI, folio Nº 500355844114, de fecha 17 de noviembre de 2020.</v>
      </c>
      <c r="G182" s="75" t="str">
        <f>VLOOKUP(A182,'BASE REGISTRO MAYO'!$A$1:$T$884,7,FALSE)</f>
        <v>Readaptar  y moralizar a niños y jóvenes vagos o desamparados.</v>
      </c>
      <c r="H182" s="75" t="str">
        <f>VLOOKUP(A182,'BASE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2" s="75" t="str">
        <f>VLOOKUP(A182,'BASE REGISTRO MAYO'!$A$1:$T$884,9,FALSE)</f>
        <v>5 años.</v>
      </c>
      <c r="J182" s="75" t="str">
        <f>VLOOKUP(A182,'BASE REGISTRO MAYO'!$A$1:$T$884,10,FALSE)</f>
        <v xml:space="preserve"> 5 años
24 de octubre de 2019 al 24 de octubre del 2024
</v>
      </c>
      <c r="K182" s="75" t="str">
        <f>VLOOKUP(A182,'BASE REGISTRO MAYO'!$A$1:$T$884,11,FALSE)</f>
        <v xml:space="preserve">Gerente General: Delia María Del Gatto Reyes       
Presidente: Fernando Enrique Correa Ríos, 
Representante Legal:  Luis Mario Riquelme Navarro            
Mandataria: Paulina Andrea Herrera Godoy            
</v>
      </c>
      <c r="L182" s="75" t="str">
        <f>VLOOKUP(A182,'BASE REGISTRO MAYO'!$A$1:$T$884,12,FALSE)</f>
        <v xml:space="preserve">Luis Barros Valdes Nº 775, comuna de Providencia, Santiago.
</v>
      </c>
      <c r="M182" s="75" t="str">
        <f>VLOOKUP(A182,'BASE REGISTRO MAYO'!$A$1:$T$884,13,FALSE)</f>
        <v>XIII</v>
      </c>
      <c r="N182" s="75" t="str">
        <f>VLOOKUP(A182,'BASE REGISTRO MAYO'!$A$1:$T$884,14,FALSE)</f>
        <v>Providencia</v>
      </c>
      <c r="O182" s="75" t="str">
        <f>VLOOKUP(A182,'BASE REGISTRO MAYO'!$A$1:$T$884,15,FALSE)</f>
        <v xml:space="preserve">02-7903800
</v>
      </c>
      <c r="P182" s="75" t="str">
        <f>VLOOKUP(A182,'BASE REGISTRO MAYO'!$A$1:$T$884,16,FALSE)</f>
        <v>•	info@fundacionmicasa.cl</v>
      </c>
      <c r="Q182" s="75">
        <f>VLOOKUP(A182,'BASE REGISTRO MAYO'!$A$1:$T$884,17,FALSE)</f>
        <v>0</v>
      </c>
      <c r="R182" s="75">
        <f>VLOOKUP(A182,'BASE REGISTRO MAYO'!$A$1:$T$884,18,FALSE)</f>
        <v>93401</v>
      </c>
      <c r="S182" s="75" t="str">
        <f>VLOOKUP(A182,'BASE REGISTRO MAYO'!$A$1:$T$884,19,FALSE)</f>
        <v>Se acompaña certificado financiero correspondiente al año 2019, aprobado por el Subdepartamento de Supervisión Financiera Nacional.</v>
      </c>
      <c r="T182" s="177">
        <f>VLOOKUP(A182,'BASE REGISTRO MAYO'!$A$1:$T$884,20,FALSE)</f>
        <v>37970</v>
      </c>
      <c r="U182" s="182">
        <v>4250</v>
      </c>
      <c r="V182" s="181">
        <v>12185232</v>
      </c>
      <c r="W182" s="181">
        <v>86579280</v>
      </c>
      <c r="X182" s="178">
        <v>44408</v>
      </c>
      <c r="Y182" s="87" t="s">
        <v>7151</v>
      </c>
      <c r="Z182" s="87" t="s">
        <v>7152</v>
      </c>
      <c r="AA182" s="182" t="s">
        <v>7205</v>
      </c>
    </row>
    <row r="183" spans="1:27" ht="15.75" customHeight="1" x14ac:dyDescent="0.2">
      <c r="A183" s="182">
        <v>4250</v>
      </c>
      <c r="B183" s="75" t="str">
        <f>VLOOKUP(A183,'BASE REGISTRO MAYO'!$A$1:$T$884,2,FALSE)</f>
        <v xml:space="preserve">Fundacion Mi Casa </v>
      </c>
      <c r="C183" s="75" t="str">
        <f>VLOOKUP(A183,'BASE REGISTRO MAYO'!$A$1:$T$884,3,FALSE)</f>
        <v>70015680K</v>
      </c>
      <c r="D183" s="75" t="str">
        <f>VLOOKUP(A183,'BASE REGISTRO MAYO'!$A$1:$T$884,4,FALSE)</f>
        <v>Fundación de derecho privado</v>
      </c>
      <c r="E183" s="75" t="str">
        <f>VLOOKUP(A183,'BASE REGISTRO MAYO'!$A$1:$T$884,5,FALSE)</f>
        <v>Otorgado por Decreto Supremo Nº 1360, de fecha 22 de febrero de 1952, del Ministerio de Justicia.</v>
      </c>
      <c r="F183" s="75" t="str">
        <f>VLOOKUP(A183,'BASE REGISTRO MAYO'!$A$1:$T$884,6,FALSE)</f>
        <v>Certificado de Vigencia extendido por el SRCeI, folio Nº 500355844114, de fecha 17 de noviembre de 2020.</v>
      </c>
      <c r="G183" s="75" t="str">
        <f>VLOOKUP(A183,'BASE REGISTRO MAYO'!$A$1:$T$884,7,FALSE)</f>
        <v>Readaptar  y moralizar a niños y jóvenes vagos o desamparados.</v>
      </c>
      <c r="H183" s="75" t="str">
        <f>VLOOKUP(A183,'BASE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3" s="75" t="str">
        <f>VLOOKUP(A183,'BASE REGISTRO MAYO'!$A$1:$T$884,9,FALSE)</f>
        <v>5 años.</v>
      </c>
      <c r="J183" s="75" t="str">
        <f>VLOOKUP(A183,'BASE REGISTRO MAYO'!$A$1:$T$884,10,FALSE)</f>
        <v xml:space="preserve"> 5 años
24 de octubre de 2019 al 24 de octubre del 2024
</v>
      </c>
      <c r="K183" s="75" t="str">
        <f>VLOOKUP(A183,'BASE REGISTRO MAYO'!$A$1:$T$884,11,FALSE)</f>
        <v xml:space="preserve">Gerente General: Delia María Del Gatto Reyes       
Presidente: Fernando Enrique Correa Ríos, 
Representante Legal:  Luis Mario Riquelme Navarro            
Mandataria: Paulina Andrea Herrera Godoy            
</v>
      </c>
      <c r="L183" s="75" t="str">
        <f>VLOOKUP(A183,'BASE REGISTRO MAYO'!$A$1:$T$884,12,FALSE)</f>
        <v xml:space="preserve">Luis Barros Valdes Nº 775, comuna de Providencia, Santiago.
</v>
      </c>
      <c r="M183" s="75" t="str">
        <f>VLOOKUP(A183,'BASE REGISTRO MAYO'!$A$1:$T$884,13,FALSE)</f>
        <v>XIII</v>
      </c>
      <c r="N183" s="75" t="str">
        <f>VLOOKUP(A183,'BASE REGISTRO MAYO'!$A$1:$T$884,14,FALSE)</f>
        <v>Providencia</v>
      </c>
      <c r="O183" s="75" t="str">
        <f>VLOOKUP(A183,'BASE REGISTRO MAYO'!$A$1:$T$884,15,FALSE)</f>
        <v xml:space="preserve">02-7903800
</v>
      </c>
      <c r="P183" s="75" t="str">
        <f>VLOOKUP(A183,'BASE REGISTRO MAYO'!$A$1:$T$884,16,FALSE)</f>
        <v>•	info@fundacionmicasa.cl</v>
      </c>
      <c r="Q183" s="75">
        <f>VLOOKUP(A183,'BASE REGISTRO MAYO'!$A$1:$T$884,17,FALSE)</f>
        <v>0</v>
      </c>
      <c r="R183" s="75">
        <f>VLOOKUP(A183,'BASE REGISTRO MAYO'!$A$1:$T$884,18,FALSE)</f>
        <v>93401</v>
      </c>
      <c r="S183" s="75" t="str">
        <f>VLOOKUP(A183,'BASE REGISTRO MAYO'!$A$1:$T$884,19,FALSE)</f>
        <v>Se acompaña certificado financiero correspondiente al año 2019, aprobado por el Subdepartamento de Supervisión Financiera Nacional.</v>
      </c>
      <c r="T183" s="177">
        <f>VLOOKUP(A183,'BASE REGISTRO MAYO'!$A$1:$T$884,20,FALSE)</f>
        <v>37970</v>
      </c>
      <c r="U183" s="182">
        <v>4250</v>
      </c>
      <c r="V183" s="181">
        <v>55853922</v>
      </c>
      <c r="W183" s="181">
        <v>427072207</v>
      </c>
      <c r="X183" s="178">
        <v>44408</v>
      </c>
      <c r="Y183" s="87" t="s">
        <v>7151</v>
      </c>
      <c r="Z183" s="87" t="s">
        <v>7152</v>
      </c>
      <c r="AA183" s="182" t="s">
        <v>183</v>
      </c>
    </row>
    <row r="184" spans="1:27" ht="15.75" customHeight="1" x14ac:dyDescent="0.2">
      <c r="A184" s="182">
        <v>4250</v>
      </c>
      <c r="B184" s="75" t="str">
        <f>VLOOKUP(A184,'BASE REGISTRO MAYO'!$A$1:$T$884,2,FALSE)</f>
        <v xml:space="preserve">Fundacion Mi Casa </v>
      </c>
      <c r="C184" s="75" t="str">
        <f>VLOOKUP(A184,'BASE REGISTRO MAYO'!$A$1:$T$884,3,FALSE)</f>
        <v>70015680K</v>
      </c>
      <c r="D184" s="75" t="str">
        <f>VLOOKUP(A184,'BASE REGISTRO MAYO'!$A$1:$T$884,4,FALSE)</f>
        <v>Fundación de derecho privado</v>
      </c>
      <c r="E184" s="75" t="str">
        <f>VLOOKUP(A184,'BASE REGISTRO MAYO'!$A$1:$T$884,5,FALSE)</f>
        <v>Otorgado por Decreto Supremo Nº 1360, de fecha 22 de febrero de 1952, del Ministerio de Justicia.</v>
      </c>
      <c r="F184" s="75" t="str">
        <f>VLOOKUP(A184,'BASE REGISTRO MAYO'!$A$1:$T$884,6,FALSE)</f>
        <v>Certificado de Vigencia extendido por el SRCeI, folio Nº 500355844114, de fecha 17 de noviembre de 2020.</v>
      </c>
      <c r="G184" s="75" t="str">
        <f>VLOOKUP(A184,'BASE REGISTRO MAYO'!$A$1:$T$884,7,FALSE)</f>
        <v>Readaptar  y moralizar a niños y jóvenes vagos o desamparados.</v>
      </c>
      <c r="H184" s="75" t="str">
        <f>VLOOKUP(A184,'BASE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4" s="75" t="str">
        <f>VLOOKUP(A184,'BASE REGISTRO MAYO'!$A$1:$T$884,9,FALSE)</f>
        <v>5 años.</v>
      </c>
      <c r="J184" s="75" t="str">
        <f>VLOOKUP(A184,'BASE REGISTRO MAYO'!$A$1:$T$884,10,FALSE)</f>
        <v xml:space="preserve"> 5 años
24 de octubre de 2019 al 24 de octubre del 2024
</v>
      </c>
      <c r="K184" s="75" t="str">
        <f>VLOOKUP(A184,'BASE REGISTRO MAYO'!$A$1:$T$884,11,FALSE)</f>
        <v xml:space="preserve">Gerente General: Delia María Del Gatto Reyes       
Presidente: Fernando Enrique Correa Ríos, 
Representante Legal:  Luis Mario Riquelme Navarro            
Mandataria: Paulina Andrea Herrera Godoy            
</v>
      </c>
      <c r="L184" s="75" t="str">
        <f>VLOOKUP(A184,'BASE REGISTRO MAYO'!$A$1:$T$884,12,FALSE)</f>
        <v xml:space="preserve">Luis Barros Valdes Nº 775, comuna de Providencia, Santiago.
</v>
      </c>
      <c r="M184" s="75" t="str">
        <f>VLOOKUP(A184,'BASE REGISTRO MAYO'!$A$1:$T$884,13,FALSE)</f>
        <v>XIII</v>
      </c>
      <c r="N184" s="75" t="str">
        <f>VLOOKUP(A184,'BASE REGISTRO MAYO'!$A$1:$T$884,14,FALSE)</f>
        <v>Providencia</v>
      </c>
      <c r="O184" s="75" t="str">
        <f>VLOOKUP(A184,'BASE REGISTRO MAYO'!$A$1:$T$884,15,FALSE)</f>
        <v xml:space="preserve">02-7903800
</v>
      </c>
      <c r="P184" s="75" t="str">
        <f>VLOOKUP(A184,'BASE REGISTRO MAYO'!$A$1:$T$884,16,FALSE)</f>
        <v>•	info@fundacionmicasa.cl</v>
      </c>
      <c r="Q184" s="75">
        <f>VLOOKUP(A184,'BASE REGISTRO MAYO'!$A$1:$T$884,17,FALSE)</f>
        <v>0</v>
      </c>
      <c r="R184" s="75">
        <f>VLOOKUP(A184,'BASE REGISTRO MAYO'!$A$1:$T$884,18,FALSE)</f>
        <v>93401</v>
      </c>
      <c r="S184" s="75" t="str">
        <f>VLOOKUP(A184,'BASE REGISTRO MAYO'!$A$1:$T$884,19,FALSE)</f>
        <v>Se acompaña certificado financiero correspondiente al año 2019, aprobado por el Subdepartamento de Supervisión Financiera Nacional.</v>
      </c>
      <c r="T184" s="177">
        <f>VLOOKUP(A184,'BASE REGISTRO MAYO'!$A$1:$T$884,20,FALSE)</f>
        <v>37970</v>
      </c>
      <c r="U184" s="182">
        <v>4250</v>
      </c>
      <c r="V184" s="181">
        <v>13708386</v>
      </c>
      <c r="W184" s="181">
        <v>56160146</v>
      </c>
      <c r="X184" s="178">
        <v>44408</v>
      </c>
      <c r="Y184" s="87" t="s">
        <v>7151</v>
      </c>
      <c r="Z184" s="87" t="s">
        <v>7152</v>
      </c>
      <c r="AA184" s="182" t="s">
        <v>7252</v>
      </c>
    </row>
    <row r="185" spans="1:27" ht="15.75" customHeight="1" x14ac:dyDescent="0.2">
      <c r="A185" s="182">
        <v>4250</v>
      </c>
      <c r="B185" s="75" t="str">
        <f>VLOOKUP(A185,'BASE REGISTRO MAYO'!$A$1:$T$884,2,FALSE)</f>
        <v xml:space="preserve">Fundacion Mi Casa </v>
      </c>
      <c r="C185" s="75" t="str">
        <f>VLOOKUP(A185,'BASE REGISTRO MAYO'!$A$1:$T$884,3,FALSE)</f>
        <v>70015680K</v>
      </c>
      <c r="D185" s="75" t="str">
        <f>VLOOKUP(A185,'BASE REGISTRO MAYO'!$A$1:$T$884,4,FALSE)</f>
        <v>Fundación de derecho privado</v>
      </c>
      <c r="E185" s="75" t="str">
        <f>VLOOKUP(A185,'BASE REGISTRO MAYO'!$A$1:$T$884,5,FALSE)</f>
        <v>Otorgado por Decreto Supremo Nº 1360, de fecha 22 de febrero de 1952, del Ministerio de Justicia.</v>
      </c>
      <c r="F185" s="75" t="str">
        <f>VLOOKUP(A185,'BASE REGISTRO MAYO'!$A$1:$T$884,6,FALSE)</f>
        <v>Certificado de Vigencia extendido por el SRCeI, folio Nº 500355844114, de fecha 17 de noviembre de 2020.</v>
      </c>
      <c r="G185" s="75" t="str">
        <f>VLOOKUP(A185,'BASE REGISTRO MAYO'!$A$1:$T$884,7,FALSE)</f>
        <v>Readaptar  y moralizar a niños y jóvenes vagos o desamparados.</v>
      </c>
      <c r="H185" s="75" t="str">
        <f>VLOOKUP(A185,'BASE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5" s="75" t="str">
        <f>VLOOKUP(A185,'BASE REGISTRO MAYO'!$A$1:$T$884,9,FALSE)</f>
        <v>5 años.</v>
      </c>
      <c r="J185" s="75" t="str">
        <f>VLOOKUP(A185,'BASE REGISTRO MAYO'!$A$1:$T$884,10,FALSE)</f>
        <v xml:space="preserve"> 5 años
24 de octubre de 2019 al 24 de octubre del 2024
</v>
      </c>
      <c r="K185" s="75" t="str">
        <f>VLOOKUP(A185,'BASE REGISTRO MAYO'!$A$1:$T$884,11,FALSE)</f>
        <v xml:space="preserve">Gerente General: Delia María Del Gatto Reyes       
Presidente: Fernando Enrique Correa Ríos, 
Representante Legal:  Luis Mario Riquelme Navarro            
Mandataria: Paulina Andrea Herrera Godoy            
</v>
      </c>
      <c r="L185" s="75" t="str">
        <f>VLOOKUP(A185,'BASE REGISTRO MAYO'!$A$1:$T$884,12,FALSE)</f>
        <v xml:space="preserve">Luis Barros Valdes Nº 775, comuna de Providencia, Santiago.
</v>
      </c>
      <c r="M185" s="75" t="str">
        <f>VLOOKUP(A185,'BASE REGISTRO MAYO'!$A$1:$T$884,13,FALSE)</f>
        <v>XIII</v>
      </c>
      <c r="N185" s="75" t="str">
        <f>VLOOKUP(A185,'BASE REGISTRO MAYO'!$A$1:$T$884,14,FALSE)</f>
        <v>Providencia</v>
      </c>
      <c r="O185" s="75" t="str">
        <f>VLOOKUP(A185,'BASE REGISTRO MAYO'!$A$1:$T$884,15,FALSE)</f>
        <v xml:space="preserve">02-7903800
</v>
      </c>
      <c r="P185" s="75" t="str">
        <f>VLOOKUP(A185,'BASE REGISTRO MAYO'!$A$1:$T$884,16,FALSE)</f>
        <v>•	info@fundacionmicasa.cl</v>
      </c>
      <c r="Q185" s="75">
        <f>VLOOKUP(A185,'BASE REGISTRO MAYO'!$A$1:$T$884,17,FALSE)</f>
        <v>0</v>
      </c>
      <c r="R185" s="75">
        <f>VLOOKUP(A185,'BASE REGISTRO MAYO'!$A$1:$T$884,18,FALSE)</f>
        <v>93401</v>
      </c>
      <c r="S185" s="75" t="str">
        <f>VLOOKUP(A185,'BASE REGISTRO MAYO'!$A$1:$T$884,19,FALSE)</f>
        <v>Se acompaña certificado financiero correspondiente al año 2019, aprobado por el Subdepartamento de Supervisión Financiera Nacional.</v>
      </c>
      <c r="T185" s="177">
        <f>VLOOKUP(A185,'BASE REGISTRO MAYO'!$A$1:$T$884,20,FALSE)</f>
        <v>37970</v>
      </c>
      <c r="U185" s="182">
        <v>4250</v>
      </c>
      <c r="V185" s="181">
        <v>78271931</v>
      </c>
      <c r="W185" s="181">
        <v>424747488</v>
      </c>
      <c r="X185" s="178">
        <v>44408</v>
      </c>
      <c r="Y185" s="87" t="s">
        <v>7151</v>
      </c>
      <c r="Z185" s="87" t="s">
        <v>7152</v>
      </c>
      <c r="AA185" s="182" t="s">
        <v>7207</v>
      </c>
    </row>
    <row r="186" spans="1:27" ht="15.75" customHeight="1" x14ac:dyDescent="0.2">
      <c r="A186" s="182">
        <v>4250</v>
      </c>
      <c r="B186" s="75" t="str">
        <f>VLOOKUP(A186,'BASE REGISTRO MAYO'!$A$1:$T$884,2,FALSE)</f>
        <v xml:space="preserve">Fundacion Mi Casa </v>
      </c>
      <c r="C186" s="75" t="str">
        <f>VLOOKUP(A186,'BASE REGISTRO MAYO'!$A$1:$T$884,3,FALSE)</f>
        <v>70015680K</v>
      </c>
      <c r="D186" s="75" t="str">
        <f>VLOOKUP(A186,'BASE REGISTRO MAYO'!$A$1:$T$884,4,FALSE)</f>
        <v>Fundación de derecho privado</v>
      </c>
      <c r="E186" s="75" t="str">
        <f>VLOOKUP(A186,'BASE REGISTRO MAYO'!$A$1:$T$884,5,FALSE)</f>
        <v>Otorgado por Decreto Supremo Nº 1360, de fecha 22 de febrero de 1952, del Ministerio de Justicia.</v>
      </c>
      <c r="F186" s="75" t="str">
        <f>VLOOKUP(A186,'BASE REGISTRO MAYO'!$A$1:$T$884,6,FALSE)</f>
        <v>Certificado de Vigencia extendido por el SRCeI, folio Nº 500355844114, de fecha 17 de noviembre de 2020.</v>
      </c>
      <c r="G186" s="75" t="str">
        <f>VLOOKUP(A186,'BASE REGISTRO MAYO'!$A$1:$T$884,7,FALSE)</f>
        <v>Readaptar  y moralizar a niños y jóvenes vagos o desamparados.</v>
      </c>
      <c r="H186" s="75" t="str">
        <f>VLOOKUP(A186,'BASE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6" s="75" t="str">
        <f>VLOOKUP(A186,'BASE REGISTRO MAYO'!$A$1:$T$884,9,FALSE)</f>
        <v>5 años.</v>
      </c>
      <c r="J186" s="75" t="str">
        <f>VLOOKUP(A186,'BASE REGISTRO MAYO'!$A$1:$T$884,10,FALSE)</f>
        <v xml:space="preserve"> 5 años
24 de octubre de 2019 al 24 de octubre del 2024
</v>
      </c>
      <c r="K186" s="75" t="str">
        <f>VLOOKUP(A186,'BASE REGISTRO MAYO'!$A$1:$T$884,11,FALSE)</f>
        <v xml:space="preserve">Gerente General: Delia María Del Gatto Reyes       
Presidente: Fernando Enrique Correa Ríos, 
Representante Legal:  Luis Mario Riquelme Navarro            
Mandataria: Paulina Andrea Herrera Godoy            
</v>
      </c>
      <c r="L186" s="75" t="str">
        <f>VLOOKUP(A186,'BASE REGISTRO MAYO'!$A$1:$T$884,12,FALSE)</f>
        <v xml:space="preserve">Luis Barros Valdes Nº 775, comuna de Providencia, Santiago.
</v>
      </c>
      <c r="M186" s="75" t="str">
        <f>VLOOKUP(A186,'BASE REGISTRO MAYO'!$A$1:$T$884,13,FALSE)</f>
        <v>XIII</v>
      </c>
      <c r="N186" s="75" t="str">
        <f>VLOOKUP(A186,'BASE REGISTRO MAYO'!$A$1:$T$884,14,FALSE)</f>
        <v>Providencia</v>
      </c>
      <c r="O186" s="75" t="str">
        <f>VLOOKUP(A186,'BASE REGISTRO MAYO'!$A$1:$T$884,15,FALSE)</f>
        <v xml:space="preserve">02-7903800
</v>
      </c>
      <c r="P186" s="75" t="str">
        <f>VLOOKUP(A186,'BASE REGISTRO MAYO'!$A$1:$T$884,16,FALSE)</f>
        <v>•	info@fundacionmicasa.cl</v>
      </c>
      <c r="Q186" s="75">
        <f>VLOOKUP(A186,'BASE REGISTRO MAYO'!$A$1:$T$884,17,FALSE)</f>
        <v>0</v>
      </c>
      <c r="R186" s="75">
        <f>VLOOKUP(A186,'BASE REGISTRO MAYO'!$A$1:$T$884,18,FALSE)</f>
        <v>93401</v>
      </c>
      <c r="S186" s="75" t="str">
        <f>VLOOKUP(A186,'BASE REGISTRO MAYO'!$A$1:$T$884,19,FALSE)</f>
        <v>Se acompaña certificado financiero correspondiente al año 2019, aprobado por el Subdepartamento de Supervisión Financiera Nacional.</v>
      </c>
      <c r="T186" s="177">
        <f>VLOOKUP(A186,'BASE REGISTRO MAYO'!$A$1:$T$884,20,FALSE)</f>
        <v>37970</v>
      </c>
      <c r="U186" s="182">
        <v>4250</v>
      </c>
      <c r="V186" s="181">
        <v>23942912</v>
      </c>
      <c r="W186" s="181">
        <v>103605504</v>
      </c>
      <c r="X186" s="178">
        <v>44408</v>
      </c>
      <c r="Y186" s="87" t="s">
        <v>7151</v>
      </c>
      <c r="Z186" s="87" t="s">
        <v>7152</v>
      </c>
      <c r="AA186" s="182" t="s">
        <v>7160</v>
      </c>
    </row>
    <row r="187" spans="1:27" ht="15.75" customHeight="1" x14ac:dyDescent="0.2">
      <c r="A187" s="182">
        <v>4250</v>
      </c>
      <c r="B187" s="75" t="str">
        <f>VLOOKUP(A187,'BASE REGISTRO MAYO'!$A$1:$T$884,2,FALSE)</f>
        <v xml:space="preserve">Fundacion Mi Casa </v>
      </c>
      <c r="C187" s="75" t="str">
        <f>VLOOKUP(A187,'BASE REGISTRO MAYO'!$A$1:$T$884,3,FALSE)</f>
        <v>70015680K</v>
      </c>
      <c r="D187" s="75" t="str">
        <f>VLOOKUP(A187,'BASE REGISTRO MAYO'!$A$1:$T$884,4,FALSE)</f>
        <v>Fundación de derecho privado</v>
      </c>
      <c r="E187" s="75" t="str">
        <f>VLOOKUP(A187,'BASE REGISTRO MAYO'!$A$1:$T$884,5,FALSE)</f>
        <v>Otorgado por Decreto Supremo Nº 1360, de fecha 22 de febrero de 1952, del Ministerio de Justicia.</v>
      </c>
      <c r="F187" s="75" t="str">
        <f>VLOOKUP(A187,'BASE REGISTRO MAYO'!$A$1:$T$884,6,FALSE)</f>
        <v>Certificado de Vigencia extendido por el SRCeI, folio Nº 500355844114, de fecha 17 de noviembre de 2020.</v>
      </c>
      <c r="G187" s="75" t="str">
        <f>VLOOKUP(A187,'BASE REGISTRO MAYO'!$A$1:$T$884,7,FALSE)</f>
        <v>Readaptar  y moralizar a niños y jóvenes vagos o desamparados.</v>
      </c>
      <c r="H187" s="75" t="str">
        <f>VLOOKUP(A187,'BASE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7" s="75" t="str">
        <f>VLOOKUP(A187,'BASE REGISTRO MAYO'!$A$1:$T$884,9,FALSE)</f>
        <v>5 años.</v>
      </c>
      <c r="J187" s="75" t="str">
        <f>VLOOKUP(A187,'BASE REGISTRO MAYO'!$A$1:$T$884,10,FALSE)</f>
        <v xml:space="preserve"> 5 años
24 de octubre de 2019 al 24 de octubre del 2024
</v>
      </c>
      <c r="K187" s="75" t="str">
        <f>VLOOKUP(A187,'BASE REGISTRO MAYO'!$A$1:$T$884,11,FALSE)</f>
        <v xml:space="preserve">Gerente General: Delia María Del Gatto Reyes       
Presidente: Fernando Enrique Correa Ríos, 
Representante Legal:  Luis Mario Riquelme Navarro            
Mandataria: Paulina Andrea Herrera Godoy            
</v>
      </c>
      <c r="L187" s="75" t="str">
        <f>VLOOKUP(A187,'BASE REGISTRO MAYO'!$A$1:$T$884,12,FALSE)</f>
        <v xml:space="preserve">Luis Barros Valdes Nº 775, comuna de Providencia, Santiago.
</v>
      </c>
      <c r="M187" s="75" t="str">
        <f>VLOOKUP(A187,'BASE REGISTRO MAYO'!$A$1:$T$884,13,FALSE)</f>
        <v>XIII</v>
      </c>
      <c r="N187" s="75" t="str">
        <f>VLOOKUP(A187,'BASE REGISTRO MAYO'!$A$1:$T$884,14,FALSE)</f>
        <v>Providencia</v>
      </c>
      <c r="O187" s="75" t="str">
        <f>VLOOKUP(A187,'BASE REGISTRO MAYO'!$A$1:$T$884,15,FALSE)</f>
        <v xml:space="preserve">02-7903800
</v>
      </c>
      <c r="P187" s="75" t="str">
        <f>VLOOKUP(A187,'BASE REGISTRO MAYO'!$A$1:$T$884,16,FALSE)</f>
        <v>•	info@fundacionmicasa.cl</v>
      </c>
      <c r="Q187" s="75">
        <f>VLOOKUP(A187,'BASE REGISTRO MAYO'!$A$1:$T$884,17,FALSE)</f>
        <v>0</v>
      </c>
      <c r="R187" s="75">
        <f>VLOOKUP(A187,'BASE REGISTRO MAYO'!$A$1:$T$884,18,FALSE)</f>
        <v>93401</v>
      </c>
      <c r="S187" s="75" t="str">
        <f>VLOOKUP(A187,'BASE REGISTRO MAYO'!$A$1:$T$884,19,FALSE)</f>
        <v>Se acompaña certificado financiero correspondiente al año 2019, aprobado por el Subdepartamento de Supervisión Financiera Nacional.</v>
      </c>
      <c r="T187" s="177">
        <f>VLOOKUP(A187,'BASE REGISTRO MAYO'!$A$1:$T$884,20,FALSE)</f>
        <v>37970</v>
      </c>
      <c r="U187" s="182">
        <v>4250</v>
      </c>
      <c r="V187" s="181">
        <v>19699524</v>
      </c>
      <c r="W187" s="181">
        <v>84171177</v>
      </c>
      <c r="X187" s="178">
        <v>44408</v>
      </c>
      <c r="Y187" s="87" t="s">
        <v>7151</v>
      </c>
      <c r="Z187" s="87" t="s">
        <v>7152</v>
      </c>
      <c r="AA187" s="182" t="s">
        <v>7253</v>
      </c>
    </row>
    <row r="188" spans="1:27" ht="15.75" customHeight="1" x14ac:dyDescent="0.2">
      <c r="A188" s="182">
        <v>4250</v>
      </c>
      <c r="B188" s="75" t="str">
        <f>VLOOKUP(A188,'BASE REGISTRO MAYO'!$A$1:$T$884,2,FALSE)</f>
        <v xml:space="preserve">Fundacion Mi Casa </v>
      </c>
      <c r="C188" s="75" t="str">
        <f>VLOOKUP(A188,'BASE REGISTRO MAYO'!$A$1:$T$884,3,FALSE)</f>
        <v>70015680K</v>
      </c>
      <c r="D188" s="75" t="str">
        <f>VLOOKUP(A188,'BASE REGISTRO MAYO'!$A$1:$T$884,4,FALSE)</f>
        <v>Fundación de derecho privado</v>
      </c>
      <c r="E188" s="75" t="str">
        <f>VLOOKUP(A188,'BASE REGISTRO MAYO'!$A$1:$T$884,5,FALSE)</f>
        <v>Otorgado por Decreto Supremo Nº 1360, de fecha 22 de febrero de 1952, del Ministerio de Justicia.</v>
      </c>
      <c r="F188" s="75" t="str">
        <f>VLOOKUP(A188,'BASE REGISTRO MAYO'!$A$1:$T$884,6,FALSE)</f>
        <v>Certificado de Vigencia extendido por el SRCeI, folio Nº 500355844114, de fecha 17 de noviembre de 2020.</v>
      </c>
      <c r="G188" s="75" t="str">
        <f>VLOOKUP(A188,'BASE REGISTRO MAYO'!$A$1:$T$884,7,FALSE)</f>
        <v>Readaptar  y moralizar a niños y jóvenes vagos o desamparados.</v>
      </c>
      <c r="H188" s="75" t="str">
        <f>VLOOKUP(A188,'BASE REGISTRO MAYO'!$A$1:$T$884,8,FALSE)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8" s="75" t="str">
        <f>VLOOKUP(A188,'BASE REGISTRO MAYO'!$A$1:$T$884,9,FALSE)</f>
        <v>5 años.</v>
      </c>
      <c r="J188" s="75" t="str">
        <f>VLOOKUP(A188,'BASE REGISTRO MAYO'!$A$1:$T$884,10,FALSE)</f>
        <v xml:space="preserve"> 5 años
24 de octubre de 2019 al 24 de octubre del 2024
</v>
      </c>
      <c r="K188" s="75" t="str">
        <f>VLOOKUP(A188,'BASE REGISTRO MAYO'!$A$1:$T$884,11,FALSE)</f>
        <v xml:space="preserve">Gerente General: Delia María Del Gatto Reyes       
Presidente: Fernando Enrique Correa Ríos, 
Representante Legal:  Luis Mario Riquelme Navarro            
Mandataria: Paulina Andrea Herrera Godoy            
</v>
      </c>
      <c r="L188" s="75" t="str">
        <f>VLOOKUP(A188,'BASE REGISTRO MAYO'!$A$1:$T$884,12,FALSE)</f>
        <v xml:space="preserve">Luis Barros Valdes Nº 775, comuna de Providencia, Santiago.
</v>
      </c>
      <c r="M188" s="75" t="str">
        <f>VLOOKUP(A188,'BASE REGISTRO MAYO'!$A$1:$T$884,13,FALSE)</f>
        <v>XIII</v>
      </c>
      <c r="N188" s="75" t="str">
        <f>VLOOKUP(A188,'BASE REGISTRO MAYO'!$A$1:$T$884,14,FALSE)</f>
        <v>Providencia</v>
      </c>
      <c r="O188" s="75" t="str">
        <f>VLOOKUP(A188,'BASE REGISTRO MAYO'!$A$1:$T$884,15,FALSE)</f>
        <v xml:space="preserve">02-7903800
</v>
      </c>
      <c r="P188" s="75" t="str">
        <f>VLOOKUP(A188,'BASE REGISTRO MAYO'!$A$1:$T$884,16,FALSE)</f>
        <v>•	info@fundacionmicasa.cl</v>
      </c>
      <c r="Q188" s="75">
        <f>VLOOKUP(A188,'BASE REGISTRO MAYO'!$A$1:$T$884,17,FALSE)</f>
        <v>0</v>
      </c>
      <c r="R188" s="75">
        <f>VLOOKUP(A188,'BASE REGISTRO MAYO'!$A$1:$T$884,18,FALSE)</f>
        <v>93401</v>
      </c>
      <c r="S188" s="75" t="str">
        <f>VLOOKUP(A188,'BASE REGISTRO MAYO'!$A$1:$T$884,19,FALSE)</f>
        <v>Se acompaña certificado financiero correspondiente al año 2019, aprobado por el Subdepartamento de Supervisión Financiera Nacional.</v>
      </c>
      <c r="T188" s="177">
        <f>VLOOKUP(A188,'BASE REGISTRO MAYO'!$A$1:$T$884,20,FALSE)</f>
        <v>37970</v>
      </c>
      <c r="U188" s="182">
        <v>4250</v>
      </c>
      <c r="V188" s="181">
        <v>19537230</v>
      </c>
      <c r="W188" s="181">
        <v>89338542</v>
      </c>
      <c r="X188" s="178">
        <v>44408</v>
      </c>
      <c r="Y188" s="87" t="s">
        <v>7151</v>
      </c>
      <c r="Z188" s="87" t="s">
        <v>7152</v>
      </c>
      <c r="AA188" s="182" t="s">
        <v>8188</v>
      </c>
    </row>
    <row r="189" spans="1:27" ht="15.75" customHeight="1" x14ac:dyDescent="0.2">
      <c r="A189" s="182">
        <v>4300</v>
      </c>
      <c r="B189" s="75" t="str">
        <f>VLOOKUP(A189,'BASE REGISTRO MAYO'!$A$1:$T$884,2,FALSE)</f>
        <v xml:space="preserve">Fundacion Mi Hogar de Cauquenes
</v>
      </c>
      <c r="C189" s="75" t="str">
        <f>VLOOKUP(A189,'BASE REGISTRO MAYO'!$A$1:$T$884,3,FALSE)</f>
        <v>70717000K</v>
      </c>
      <c r="D189" s="75" t="str">
        <f>VLOOKUP(A189,'BASE REGISTRO MAYO'!$A$1:$T$884,4,FALSE)</f>
        <v>Fundación de Derecho Privado</v>
      </c>
      <c r="E189" s="75" t="str">
        <f>VLOOKUP(A189,'BASE REGISTRO MAYO'!$A$1:$T$884,5,FALSE)</f>
        <v>Otorgado por Decreto Supremo Nº 1083, de fecha 17 de junio de 1968, del Ministerio de Justicia.</v>
      </c>
      <c r="F189" s="75" t="str">
        <f>VLOOKUP(A189,'BASE REGISTRO MAYO'!$A$1:$T$884,6,FALSE)</f>
        <v xml:space="preserve">Se acompaña Certificado de Vigencia de Persona Jurídica Sin Fines de Lucro, emitido por el Servicio de Registro Civil e Identificación, emitido con fecha 21 de septiembre de 2020, Folio N° 500346476762.
</v>
      </c>
      <c r="G189" s="75" t="str">
        <f>VLOOKUP(A189,'BASE REGISTRO MAYO'!$A$1:$T$884,7,FALSE)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89" s="75" t="str">
        <f>VLOOKUP(A189,'BASE REGISTRO MAYO'!$A$1:$T$884,8,FALSE)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89" s="75" t="str">
        <f>VLOOKUP(A189,'BASE REGISTRO MAYO'!$A$1:$T$884,9,FALSE)</f>
        <v>2 años</v>
      </c>
      <c r="J189" s="75">
        <f>VLOOKUP(A189,'BASE REGISTRO MAYO'!$A$1:$T$884,10,FALSE)</f>
        <v>43622</v>
      </c>
      <c r="K189" s="75" t="str">
        <f>VLOOKUP(A189,'BASE REGISTRO MAYO'!$A$1:$T$884,11,FALSE)</f>
        <v xml:space="preserve">Presidente:   Felipe Zúñiga Peña          </v>
      </c>
      <c r="L189" s="75" t="str">
        <f>VLOOKUP(A189,'BASE REGISTRO MAYO'!$A$1:$T$884,12,FALSE)</f>
        <v xml:space="preserve">Avenida Doctor Meza Nº 1699, Cauquenes, Séptima Región, </v>
      </c>
      <c r="M189" s="75" t="str">
        <f>VLOOKUP(A189,'BASE REGISTRO MAYO'!$A$1:$T$884,13,FALSE)</f>
        <v>VII</v>
      </c>
      <c r="N189" s="75" t="str">
        <f>VLOOKUP(A189,'BASE REGISTRO MAYO'!$A$1:$T$884,14,FALSE)</f>
        <v>Cauquenes</v>
      </c>
      <c r="O189" s="75" t="str">
        <f>VLOOKUP(A189,'BASE REGISTRO MAYO'!$A$1:$T$884,15,FALSE)</f>
        <v xml:space="preserve">(73) 512356.
+569 79695268.
</v>
      </c>
      <c r="P189" s="75" t="str">
        <f>VLOOKUP(A189,'BASE REGISTRO MAYO'!$A$1:$T$884,16,FALSE)</f>
        <v>E-mail: fmihogarcauquenes@gmail.com</v>
      </c>
      <c r="Q189" s="75">
        <f>VLOOKUP(A189,'BASE REGISTRO MAYO'!$A$1:$T$884,17,FALSE)</f>
        <v>0</v>
      </c>
      <c r="R189" s="75">
        <f>VLOOKUP(A189,'BASE REGISTRO MAYO'!$A$1:$T$884,18,FALSE)</f>
        <v>93401</v>
      </c>
      <c r="S189" s="75" t="str">
        <f>VLOOKUP(A189,'BASE REGISTRO MAYO'!$A$1:$T$884,19,FALSE)</f>
        <v>Se adjunta certificado de antecedente financiero correspondiente al año 2019, aprobados por el Subdepartamento de Supervisión Financiera Nacional.</v>
      </c>
      <c r="T189" s="177">
        <f>VLOOKUP(A189,'BASE REGISTRO MAYO'!$A$1:$T$884,20,FALSE)</f>
        <v>37970</v>
      </c>
      <c r="U189" s="182">
        <v>4300</v>
      </c>
      <c r="V189" s="181">
        <v>20707964</v>
      </c>
      <c r="W189" s="181">
        <v>135143642</v>
      </c>
      <c r="X189" s="178">
        <v>44408</v>
      </c>
      <c r="Y189" s="87" t="s">
        <v>7151</v>
      </c>
      <c r="Z189" s="87" t="s">
        <v>7152</v>
      </c>
      <c r="AA189" s="182" t="s">
        <v>7179</v>
      </c>
    </row>
    <row r="190" spans="1:27" ht="15.75" customHeight="1" x14ac:dyDescent="0.2">
      <c r="A190" s="182">
        <v>4300</v>
      </c>
      <c r="B190" s="75" t="str">
        <f>VLOOKUP(A190,'BASE REGISTRO MAYO'!$A$1:$T$884,2,FALSE)</f>
        <v xml:space="preserve">Fundacion Mi Hogar de Cauquenes
</v>
      </c>
      <c r="C190" s="75" t="str">
        <f>VLOOKUP(A190,'BASE REGISTRO MAYO'!$A$1:$T$884,3,FALSE)</f>
        <v>70717000K</v>
      </c>
      <c r="D190" s="75" t="str">
        <f>VLOOKUP(A190,'BASE REGISTRO MAYO'!$A$1:$T$884,4,FALSE)</f>
        <v>Fundación de Derecho Privado</v>
      </c>
      <c r="E190" s="75" t="str">
        <f>VLOOKUP(A190,'BASE REGISTRO MAYO'!$A$1:$T$884,5,FALSE)</f>
        <v>Otorgado por Decreto Supremo Nº 1083, de fecha 17 de junio de 1968, del Ministerio de Justicia.</v>
      </c>
      <c r="F190" s="75" t="str">
        <f>VLOOKUP(A190,'BASE REGISTRO MAYO'!$A$1:$T$884,6,FALSE)</f>
        <v xml:space="preserve">Se acompaña Certificado de Vigencia de Persona Jurídica Sin Fines de Lucro, emitido por el Servicio de Registro Civil e Identificación, emitido con fecha 21 de septiembre de 2020, Folio N° 500346476762.
</v>
      </c>
      <c r="G190" s="75" t="str">
        <f>VLOOKUP(A190,'BASE REGISTRO MAYO'!$A$1:$T$884,7,FALSE)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0" s="75" t="str">
        <f>VLOOKUP(A190,'BASE REGISTRO MAYO'!$A$1:$T$884,8,FALSE)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90" s="75" t="str">
        <f>VLOOKUP(A190,'BASE REGISTRO MAYO'!$A$1:$T$884,9,FALSE)</f>
        <v>2 años</v>
      </c>
      <c r="J190" s="75">
        <f>VLOOKUP(A190,'BASE REGISTRO MAYO'!$A$1:$T$884,10,FALSE)</f>
        <v>43622</v>
      </c>
      <c r="K190" s="75" t="str">
        <f>VLOOKUP(A190,'BASE REGISTRO MAYO'!$A$1:$T$884,11,FALSE)</f>
        <v xml:space="preserve">Presidente:   Felipe Zúñiga Peña          </v>
      </c>
      <c r="L190" s="75" t="str">
        <f>VLOOKUP(A190,'BASE REGISTRO MAYO'!$A$1:$T$884,12,FALSE)</f>
        <v xml:space="preserve">Avenida Doctor Meza Nº 1699, Cauquenes, Séptima Región, </v>
      </c>
      <c r="M190" s="75" t="str">
        <f>VLOOKUP(A190,'BASE REGISTRO MAYO'!$A$1:$T$884,13,FALSE)</f>
        <v>VII</v>
      </c>
      <c r="N190" s="75" t="str">
        <f>VLOOKUP(A190,'BASE REGISTRO MAYO'!$A$1:$T$884,14,FALSE)</f>
        <v>Cauquenes</v>
      </c>
      <c r="O190" s="75" t="str">
        <f>VLOOKUP(A190,'BASE REGISTRO MAYO'!$A$1:$T$884,15,FALSE)</f>
        <v xml:space="preserve">(73) 512356.
+569 79695268.
</v>
      </c>
      <c r="P190" s="75" t="str">
        <f>VLOOKUP(A190,'BASE REGISTRO MAYO'!$A$1:$T$884,16,FALSE)</f>
        <v>E-mail: fmihogarcauquenes@gmail.com</v>
      </c>
      <c r="Q190" s="75">
        <f>VLOOKUP(A190,'BASE REGISTRO MAYO'!$A$1:$T$884,17,FALSE)</f>
        <v>0</v>
      </c>
      <c r="R190" s="75">
        <f>VLOOKUP(A190,'BASE REGISTRO MAYO'!$A$1:$T$884,18,FALSE)</f>
        <v>93401</v>
      </c>
      <c r="S190" s="75" t="str">
        <f>VLOOKUP(A190,'BASE REGISTRO MAYO'!$A$1:$T$884,19,FALSE)</f>
        <v>Se adjunta certificado de antecedente financiero correspondiente al año 2019, aprobados por el Subdepartamento de Supervisión Financiera Nacional.</v>
      </c>
      <c r="T190" s="177">
        <f>VLOOKUP(A190,'BASE REGISTRO MAYO'!$A$1:$T$884,20,FALSE)</f>
        <v>37970</v>
      </c>
      <c r="U190" s="182">
        <v>4300</v>
      </c>
      <c r="V190" s="181">
        <v>19219876</v>
      </c>
      <c r="W190" s="181">
        <v>125436120</v>
      </c>
      <c r="X190" s="178">
        <v>44408</v>
      </c>
      <c r="Y190" s="87" t="s">
        <v>7151</v>
      </c>
      <c r="Z190" s="87" t="s">
        <v>7152</v>
      </c>
      <c r="AA190" s="182" t="s">
        <v>7254</v>
      </c>
    </row>
    <row r="191" spans="1:27" ht="15.75" customHeight="1" x14ac:dyDescent="0.2">
      <c r="A191" s="182">
        <v>4400</v>
      </c>
      <c r="B191" s="75" t="str">
        <f>VLOOKUP(A191,'BASE REGISTRO MAYO'!$A$1:$T$884,2,FALSE)</f>
        <v>Fundacion Nino y Patria</v>
      </c>
      <c r="C191" s="75">
        <f>VLOOKUP(A191,'BASE REGISTRO MAYO'!$A$1:$T$884,3,FALSE)</f>
        <v>702358000</v>
      </c>
      <c r="D191" s="75" t="str">
        <f>VLOOKUP(A191,'BASE REGISTRO MAYO'!$A$1:$T$884,4,FALSE)</f>
        <v>Fundación de Derecho Privado</v>
      </c>
      <c r="E191" s="75" t="str">
        <f>VLOOKUP(A191,'BASE REGISTRO MAYO'!$A$1:$T$884,5,FALSE)</f>
        <v>Otorgada por Decreto Supremo Nº 2940, de 10 de octubre de 1963, del Ministerio de Justicia</v>
      </c>
      <c r="F191" s="75" t="str">
        <f>VLOOKUP(A191,'BASE REGISTRO MAYO'!$A$1:$T$884,6,FALSE)</f>
        <v xml:space="preserve">Certificado de directorio de persona jurídica, folio N° 500342804846, de fecha 27 de agosto de 2020, emitido por el Servicio de Registro Civil e Identificación. </v>
      </c>
      <c r="G191" s="75" t="str">
        <f>VLOOKUP(A191,'BASE REGISTRO MAYO'!$A$1:$T$884,7,FALSE)</f>
        <v>Colaborar con los organismos públicos y privados en la solución de los problemas relacionados con la protección de menores en situación irregular. Velar por la prevención de la delincuencia.</v>
      </c>
      <c r="H191" s="75" t="str">
        <f>VLOOKUP(A191,'BASE REGISTRO MAYO'!$A$1:$T$884,8,FALSE)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1" s="75" t="str">
        <f>VLOOKUP(A191,'BASE REGISTRO MAYO'!$A$1:$T$884,9,FALSE)</f>
        <v>4 años, según certificado de directorio de persona jurídica, folio N° 500342804846, de fecha 27 de agosto de 2020, emitido por el Servicio de Registro Civil e Identificación</v>
      </c>
      <c r="J191" s="75" t="str">
        <f>VLOOKUP(A191,'BASE REGISTRO MAYO'!$A$1:$T$884,10,FALSE)</f>
        <v>12-12-2016 al 12-12-2020, según certificado de directorio de persona jurídica, folio N° 500342804846, de fecha 27 de agosto de 2020, emitido por el Servicio de Registro Civil e Identificación</v>
      </c>
      <c r="K191" s="75" t="str">
        <f>VLOOKUP(A191,'BASE REGISTRO MAYO'!$A$1:$T$884,11,FALSE)</f>
        <v xml:space="preserve">Jorge Steffens Sanhueza,                                           Erica Marianela Ponce Figueroa, </v>
      </c>
      <c r="L191" s="75" t="str">
        <f>VLOOKUP(A191,'BASE REGISTRO MAYO'!$A$1:$T$884,12,FALSE)</f>
        <v xml:space="preserve">Valenzuela Castillo N° 1520, oficina 101, Providencia
</v>
      </c>
      <c r="M191" s="75" t="str">
        <f>VLOOKUP(A191,'BASE REGISTRO MAYO'!$A$1:$T$884,13,FALSE)</f>
        <v>XIII</v>
      </c>
      <c r="N191" s="75" t="str">
        <f>VLOOKUP(A191,'BASE REGISTRO MAYO'!$A$1:$T$884,14,FALSE)</f>
        <v xml:space="preserve"> Providencia</v>
      </c>
      <c r="O191" s="75" t="str">
        <f>VLOOKUP(A191,'BASE REGISTRO MAYO'!$A$1:$T$884,15,FALSE)</f>
        <v>Fono 2333085 o 2318167</v>
      </c>
      <c r="P191" s="75" t="str">
        <f>VLOOKUP(A191,'BASE REGISTRO MAYO'!$A$1:$T$884,16,FALSE)</f>
        <v>contacto@fundacionninoypatria.cl</v>
      </c>
      <c r="Q191" s="75">
        <f>VLOOKUP(A191,'BASE REGISTRO MAYO'!$A$1:$T$884,17,FALSE)</f>
        <v>0</v>
      </c>
      <c r="R191" s="75" t="str">
        <f>VLOOKUP(A191,'BASE REGISTRO MAYO'!$A$1:$T$884,18,FALSE)</f>
        <v xml:space="preserve">93401: Instituciones de Asistencia Social </v>
      </c>
      <c r="S191" s="75" t="str">
        <f>VLOOKUP(A191,'BASE REGISTRO MAYO'!$A$1:$T$884,19,FALSE)</f>
        <v>Se  acompaña certificado de antecedentes financieros correspondiente al año 2019, aprobado por el Subdepartamento de Supervisión Financiera Nacional.</v>
      </c>
      <c r="T191" s="177">
        <f>VLOOKUP(A191,'BASE REGISTRO MAYO'!$A$1:$T$884,20,FALSE)</f>
        <v>37970</v>
      </c>
      <c r="U191" s="182">
        <v>4400</v>
      </c>
      <c r="V191" s="181">
        <v>24966830</v>
      </c>
      <c r="W191" s="181">
        <v>189046049</v>
      </c>
      <c r="X191" s="178">
        <v>44408</v>
      </c>
      <c r="Y191" s="87" t="s">
        <v>7151</v>
      </c>
      <c r="Z191" s="87" t="s">
        <v>7152</v>
      </c>
      <c r="AA191" s="182" t="s">
        <v>173</v>
      </c>
    </row>
    <row r="192" spans="1:27" ht="15.75" customHeight="1" x14ac:dyDescent="0.2">
      <c r="A192" s="182">
        <v>4400</v>
      </c>
      <c r="B192" s="75" t="str">
        <f>VLOOKUP(A192,'BASE REGISTRO MAYO'!$A$1:$T$884,2,FALSE)</f>
        <v>Fundacion Nino y Patria</v>
      </c>
      <c r="C192" s="75">
        <f>VLOOKUP(A192,'BASE REGISTRO MAYO'!$A$1:$T$884,3,FALSE)</f>
        <v>702358000</v>
      </c>
      <c r="D192" s="75" t="str">
        <f>VLOOKUP(A192,'BASE REGISTRO MAYO'!$A$1:$T$884,4,FALSE)</f>
        <v>Fundación de Derecho Privado</v>
      </c>
      <c r="E192" s="75" t="str">
        <f>VLOOKUP(A192,'BASE REGISTRO MAYO'!$A$1:$T$884,5,FALSE)</f>
        <v>Otorgada por Decreto Supremo Nº 2940, de 10 de octubre de 1963, del Ministerio de Justicia</v>
      </c>
      <c r="F192" s="75" t="str">
        <f>VLOOKUP(A192,'BASE REGISTRO MAYO'!$A$1:$T$884,6,FALSE)</f>
        <v xml:space="preserve">Certificado de directorio de persona jurídica, folio N° 500342804846, de fecha 27 de agosto de 2020, emitido por el Servicio de Registro Civil e Identificación. </v>
      </c>
      <c r="G192" s="75" t="str">
        <f>VLOOKUP(A192,'BASE REGISTRO MAYO'!$A$1:$T$884,7,FALSE)</f>
        <v>Colaborar con los organismos públicos y privados en la solución de los problemas relacionados con la protección de menores en situación irregular. Velar por la prevención de la delincuencia.</v>
      </c>
      <c r="H192" s="75" t="str">
        <f>VLOOKUP(A192,'BASE REGISTRO MAYO'!$A$1:$T$884,8,FALSE)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2" s="75" t="str">
        <f>VLOOKUP(A192,'BASE REGISTRO MAYO'!$A$1:$T$884,9,FALSE)</f>
        <v>4 años, según certificado de directorio de persona jurídica, folio N° 500342804846, de fecha 27 de agosto de 2020, emitido por el Servicio de Registro Civil e Identificación</v>
      </c>
      <c r="J192" s="75" t="str">
        <f>VLOOKUP(A192,'BASE REGISTRO MAYO'!$A$1:$T$884,10,FALSE)</f>
        <v>12-12-2016 al 12-12-2020, según certificado de directorio de persona jurídica, folio N° 500342804846, de fecha 27 de agosto de 2020, emitido por el Servicio de Registro Civil e Identificación</v>
      </c>
      <c r="K192" s="75" t="str">
        <f>VLOOKUP(A192,'BASE REGISTRO MAYO'!$A$1:$T$884,11,FALSE)</f>
        <v xml:space="preserve">Jorge Steffens Sanhueza,                                           Erica Marianela Ponce Figueroa, </v>
      </c>
      <c r="L192" s="75" t="str">
        <f>VLOOKUP(A192,'BASE REGISTRO MAYO'!$A$1:$T$884,12,FALSE)</f>
        <v xml:space="preserve">Valenzuela Castillo N° 1520, oficina 101, Providencia
</v>
      </c>
      <c r="M192" s="75" t="str">
        <f>VLOOKUP(A192,'BASE REGISTRO MAYO'!$A$1:$T$884,13,FALSE)</f>
        <v>XIII</v>
      </c>
      <c r="N192" s="75" t="str">
        <f>VLOOKUP(A192,'BASE REGISTRO MAYO'!$A$1:$T$884,14,FALSE)</f>
        <v xml:space="preserve"> Providencia</v>
      </c>
      <c r="O192" s="75" t="str">
        <f>VLOOKUP(A192,'BASE REGISTRO MAYO'!$A$1:$T$884,15,FALSE)</f>
        <v>Fono 2333085 o 2318167</v>
      </c>
      <c r="P192" s="75" t="str">
        <f>VLOOKUP(A192,'BASE REGISTRO MAYO'!$A$1:$T$884,16,FALSE)</f>
        <v>contacto@fundacionninoypatria.cl</v>
      </c>
      <c r="Q192" s="75">
        <f>VLOOKUP(A192,'BASE REGISTRO MAYO'!$A$1:$T$884,17,FALSE)</f>
        <v>0</v>
      </c>
      <c r="R192" s="75" t="str">
        <f>VLOOKUP(A192,'BASE REGISTRO MAYO'!$A$1:$T$884,18,FALSE)</f>
        <v xml:space="preserve">93401: Instituciones de Asistencia Social </v>
      </c>
      <c r="S192" s="75" t="str">
        <f>VLOOKUP(A192,'BASE REGISTRO MAYO'!$A$1:$T$884,19,FALSE)</f>
        <v>Se  acompaña certificado de antecedentes financieros correspondiente al año 2019, aprobado por el Subdepartamento de Supervisión Financiera Nacional.</v>
      </c>
      <c r="T192" s="177">
        <f>VLOOKUP(A192,'BASE REGISTRO MAYO'!$A$1:$T$884,20,FALSE)</f>
        <v>37970</v>
      </c>
      <c r="U192" s="182">
        <v>4400</v>
      </c>
      <c r="V192" s="181">
        <v>82383922</v>
      </c>
      <c r="W192" s="181">
        <v>299519431</v>
      </c>
      <c r="X192" s="178">
        <v>44408</v>
      </c>
      <c r="Y192" s="87" t="s">
        <v>7151</v>
      </c>
      <c r="Z192" s="87" t="s">
        <v>7152</v>
      </c>
      <c r="AA192" s="182" t="s">
        <v>7255</v>
      </c>
    </row>
    <row r="193" spans="1:27" ht="15.75" customHeight="1" x14ac:dyDescent="0.2">
      <c r="A193" s="182">
        <v>4400</v>
      </c>
      <c r="B193" s="75" t="str">
        <f>VLOOKUP(A193,'BASE REGISTRO MAYO'!$A$1:$T$884,2,FALSE)</f>
        <v>Fundacion Nino y Patria</v>
      </c>
      <c r="C193" s="75">
        <f>VLOOKUP(A193,'BASE REGISTRO MAYO'!$A$1:$T$884,3,FALSE)</f>
        <v>702358000</v>
      </c>
      <c r="D193" s="75" t="str">
        <f>VLOOKUP(A193,'BASE REGISTRO MAYO'!$A$1:$T$884,4,FALSE)</f>
        <v>Fundación de Derecho Privado</v>
      </c>
      <c r="E193" s="75" t="str">
        <f>VLOOKUP(A193,'BASE REGISTRO MAYO'!$A$1:$T$884,5,FALSE)</f>
        <v>Otorgada por Decreto Supremo Nº 2940, de 10 de octubre de 1963, del Ministerio de Justicia</v>
      </c>
      <c r="F193" s="75" t="str">
        <f>VLOOKUP(A193,'BASE REGISTRO MAYO'!$A$1:$T$884,6,FALSE)</f>
        <v xml:space="preserve">Certificado de directorio de persona jurídica, folio N° 500342804846, de fecha 27 de agosto de 2020, emitido por el Servicio de Registro Civil e Identificación. </v>
      </c>
      <c r="G193" s="75" t="str">
        <f>VLOOKUP(A193,'BASE REGISTRO MAYO'!$A$1:$T$884,7,FALSE)</f>
        <v>Colaborar con los organismos públicos y privados en la solución de los problemas relacionados con la protección de menores en situación irregular. Velar por la prevención de la delincuencia.</v>
      </c>
      <c r="H193" s="75" t="str">
        <f>VLOOKUP(A193,'BASE REGISTRO MAYO'!$A$1:$T$884,8,FALSE)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3" s="75" t="str">
        <f>VLOOKUP(A193,'BASE REGISTRO MAYO'!$A$1:$T$884,9,FALSE)</f>
        <v>4 años, según certificado de directorio de persona jurídica, folio N° 500342804846, de fecha 27 de agosto de 2020, emitido por el Servicio de Registro Civil e Identificación</v>
      </c>
      <c r="J193" s="75" t="str">
        <f>VLOOKUP(A193,'BASE REGISTRO MAYO'!$A$1:$T$884,10,FALSE)</f>
        <v>12-12-2016 al 12-12-2020, según certificado de directorio de persona jurídica, folio N° 500342804846, de fecha 27 de agosto de 2020, emitido por el Servicio de Registro Civil e Identificación</v>
      </c>
      <c r="K193" s="75" t="str">
        <f>VLOOKUP(A193,'BASE REGISTRO MAYO'!$A$1:$T$884,11,FALSE)</f>
        <v xml:space="preserve">Jorge Steffens Sanhueza,                                           Erica Marianela Ponce Figueroa, </v>
      </c>
      <c r="L193" s="75" t="str">
        <f>VLOOKUP(A193,'BASE REGISTRO MAYO'!$A$1:$T$884,12,FALSE)</f>
        <v xml:space="preserve">Valenzuela Castillo N° 1520, oficina 101, Providencia
</v>
      </c>
      <c r="M193" s="75" t="str">
        <f>VLOOKUP(A193,'BASE REGISTRO MAYO'!$A$1:$T$884,13,FALSE)</f>
        <v>XIII</v>
      </c>
      <c r="N193" s="75" t="str">
        <f>VLOOKUP(A193,'BASE REGISTRO MAYO'!$A$1:$T$884,14,FALSE)</f>
        <v xml:space="preserve"> Providencia</v>
      </c>
      <c r="O193" s="75" t="str">
        <f>VLOOKUP(A193,'BASE REGISTRO MAYO'!$A$1:$T$884,15,FALSE)</f>
        <v>Fono 2333085 o 2318167</v>
      </c>
      <c r="P193" s="75" t="str">
        <f>VLOOKUP(A193,'BASE REGISTRO MAYO'!$A$1:$T$884,16,FALSE)</f>
        <v>contacto@fundacionninoypatria.cl</v>
      </c>
      <c r="Q193" s="75">
        <f>VLOOKUP(A193,'BASE REGISTRO MAYO'!$A$1:$T$884,17,FALSE)</f>
        <v>0</v>
      </c>
      <c r="R193" s="75" t="str">
        <f>VLOOKUP(A193,'BASE REGISTRO MAYO'!$A$1:$T$884,18,FALSE)</f>
        <v xml:space="preserve">93401: Instituciones de Asistencia Social </v>
      </c>
      <c r="S193" s="75" t="str">
        <f>VLOOKUP(A193,'BASE REGISTRO MAYO'!$A$1:$T$884,19,FALSE)</f>
        <v>Se  acompaña certificado de antecedentes financieros correspondiente al año 2019, aprobado por el Subdepartamento de Supervisión Financiera Nacional.</v>
      </c>
      <c r="T193" s="177">
        <f>VLOOKUP(A193,'BASE REGISTRO MAYO'!$A$1:$T$884,20,FALSE)</f>
        <v>37970</v>
      </c>
      <c r="U193" s="182">
        <v>4400</v>
      </c>
      <c r="V193" s="181">
        <v>11642517</v>
      </c>
      <c r="W193" s="181">
        <v>34519101</v>
      </c>
      <c r="X193" s="178">
        <v>44408</v>
      </c>
      <c r="Y193" s="87" t="s">
        <v>7151</v>
      </c>
      <c r="Z193" s="87" t="s">
        <v>7152</v>
      </c>
      <c r="AA193" s="182" t="s">
        <v>7264</v>
      </c>
    </row>
    <row r="194" spans="1:27" ht="15.75" customHeight="1" x14ac:dyDescent="0.2">
      <c r="A194" s="182">
        <v>4400</v>
      </c>
      <c r="B194" s="75" t="str">
        <f>VLOOKUP(A194,'BASE REGISTRO MAYO'!$A$1:$T$884,2,FALSE)</f>
        <v>Fundacion Nino y Patria</v>
      </c>
      <c r="C194" s="75">
        <f>VLOOKUP(A194,'BASE REGISTRO MAYO'!$A$1:$T$884,3,FALSE)</f>
        <v>702358000</v>
      </c>
      <c r="D194" s="75" t="str">
        <f>VLOOKUP(A194,'BASE REGISTRO MAYO'!$A$1:$T$884,4,FALSE)</f>
        <v>Fundación de Derecho Privado</v>
      </c>
      <c r="E194" s="75" t="str">
        <f>VLOOKUP(A194,'BASE REGISTRO MAYO'!$A$1:$T$884,5,FALSE)</f>
        <v>Otorgada por Decreto Supremo Nº 2940, de 10 de octubre de 1963, del Ministerio de Justicia</v>
      </c>
      <c r="F194" s="75" t="str">
        <f>VLOOKUP(A194,'BASE REGISTRO MAYO'!$A$1:$T$884,6,FALSE)</f>
        <v xml:space="preserve">Certificado de directorio de persona jurídica, folio N° 500342804846, de fecha 27 de agosto de 2020, emitido por el Servicio de Registro Civil e Identificación. </v>
      </c>
      <c r="G194" s="75" t="str">
        <f>VLOOKUP(A194,'BASE REGISTRO MAYO'!$A$1:$T$884,7,FALSE)</f>
        <v>Colaborar con los organismos públicos y privados en la solución de los problemas relacionados con la protección de menores en situación irregular. Velar por la prevención de la delincuencia.</v>
      </c>
      <c r="H194" s="75" t="str">
        <f>VLOOKUP(A194,'BASE REGISTRO MAYO'!$A$1:$T$884,8,FALSE)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4" s="75" t="str">
        <f>VLOOKUP(A194,'BASE REGISTRO MAYO'!$A$1:$T$884,9,FALSE)</f>
        <v>4 años, según certificado de directorio de persona jurídica, folio N° 500342804846, de fecha 27 de agosto de 2020, emitido por el Servicio de Registro Civil e Identificación</v>
      </c>
      <c r="J194" s="75" t="str">
        <f>VLOOKUP(A194,'BASE REGISTRO MAYO'!$A$1:$T$884,10,FALSE)</f>
        <v>12-12-2016 al 12-12-2020, según certificado de directorio de persona jurídica, folio N° 500342804846, de fecha 27 de agosto de 2020, emitido por el Servicio de Registro Civil e Identificación</v>
      </c>
      <c r="K194" s="75" t="str">
        <f>VLOOKUP(A194,'BASE REGISTRO MAYO'!$A$1:$T$884,11,FALSE)</f>
        <v xml:space="preserve">Jorge Steffens Sanhueza,                                           Erica Marianela Ponce Figueroa, </v>
      </c>
      <c r="L194" s="75" t="str">
        <f>VLOOKUP(A194,'BASE REGISTRO MAYO'!$A$1:$T$884,12,FALSE)</f>
        <v xml:space="preserve">Valenzuela Castillo N° 1520, oficina 101, Providencia
</v>
      </c>
      <c r="M194" s="75" t="str">
        <f>VLOOKUP(A194,'BASE REGISTRO MAYO'!$A$1:$T$884,13,FALSE)</f>
        <v>XIII</v>
      </c>
      <c r="N194" s="75" t="str">
        <f>VLOOKUP(A194,'BASE REGISTRO MAYO'!$A$1:$T$884,14,FALSE)</f>
        <v xml:space="preserve"> Providencia</v>
      </c>
      <c r="O194" s="75" t="str">
        <f>VLOOKUP(A194,'BASE REGISTRO MAYO'!$A$1:$T$884,15,FALSE)</f>
        <v>Fono 2333085 o 2318167</v>
      </c>
      <c r="P194" s="75" t="str">
        <f>VLOOKUP(A194,'BASE REGISTRO MAYO'!$A$1:$T$884,16,FALSE)</f>
        <v>contacto@fundacionninoypatria.cl</v>
      </c>
      <c r="Q194" s="75">
        <f>VLOOKUP(A194,'BASE REGISTRO MAYO'!$A$1:$T$884,17,FALSE)</f>
        <v>0</v>
      </c>
      <c r="R194" s="75" t="str">
        <f>VLOOKUP(A194,'BASE REGISTRO MAYO'!$A$1:$T$884,18,FALSE)</f>
        <v xml:space="preserve">93401: Instituciones de Asistencia Social </v>
      </c>
      <c r="S194" s="75" t="str">
        <f>VLOOKUP(A194,'BASE REGISTRO MAYO'!$A$1:$T$884,19,FALSE)</f>
        <v>Se  acompaña certificado de antecedentes financieros correspondiente al año 2019, aprobado por el Subdepartamento de Supervisión Financiera Nacional.</v>
      </c>
      <c r="T194" s="177">
        <f>VLOOKUP(A194,'BASE REGISTRO MAYO'!$A$1:$T$884,20,FALSE)</f>
        <v>37970</v>
      </c>
      <c r="U194" s="182">
        <v>4400</v>
      </c>
      <c r="V194" s="181">
        <v>18373331</v>
      </c>
      <c r="W194" s="181">
        <v>143236393</v>
      </c>
      <c r="X194" s="178">
        <v>44408</v>
      </c>
      <c r="Y194" s="87" t="s">
        <v>7151</v>
      </c>
      <c r="Z194" s="87" t="s">
        <v>7152</v>
      </c>
      <c r="AA194" s="182" t="s">
        <v>7153</v>
      </c>
    </row>
    <row r="195" spans="1:27" ht="15.75" customHeight="1" x14ac:dyDescent="0.2">
      <c r="A195" s="182">
        <v>4400</v>
      </c>
      <c r="B195" s="75" t="str">
        <f>VLOOKUP(A195,'BASE REGISTRO MAYO'!$A$1:$T$884,2,FALSE)</f>
        <v>Fundacion Nino y Patria</v>
      </c>
      <c r="C195" s="75">
        <f>VLOOKUP(A195,'BASE REGISTRO MAYO'!$A$1:$T$884,3,FALSE)</f>
        <v>702358000</v>
      </c>
      <c r="D195" s="75" t="str">
        <f>VLOOKUP(A195,'BASE REGISTRO MAYO'!$A$1:$T$884,4,FALSE)</f>
        <v>Fundación de Derecho Privado</v>
      </c>
      <c r="E195" s="75" t="str">
        <f>VLOOKUP(A195,'BASE REGISTRO MAYO'!$A$1:$T$884,5,FALSE)</f>
        <v>Otorgada por Decreto Supremo Nº 2940, de 10 de octubre de 1963, del Ministerio de Justicia</v>
      </c>
      <c r="F195" s="75" t="str">
        <f>VLOOKUP(A195,'BASE REGISTRO MAYO'!$A$1:$T$884,6,FALSE)</f>
        <v xml:space="preserve">Certificado de directorio de persona jurídica, folio N° 500342804846, de fecha 27 de agosto de 2020, emitido por el Servicio de Registro Civil e Identificación. </v>
      </c>
      <c r="G195" s="75" t="str">
        <f>VLOOKUP(A195,'BASE REGISTRO MAYO'!$A$1:$T$884,7,FALSE)</f>
        <v>Colaborar con los organismos públicos y privados en la solución de los problemas relacionados con la protección de menores en situación irregular. Velar por la prevención de la delincuencia.</v>
      </c>
      <c r="H195" s="75" t="str">
        <f>VLOOKUP(A195,'BASE REGISTRO MAYO'!$A$1:$T$884,8,FALSE)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5" s="75" t="str">
        <f>VLOOKUP(A195,'BASE REGISTRO MAYO'!$A$1:$T$884,9,FALSE)</f>
        <v>4 años, según certificado de directorio de persona jurídica, folio N° 500342804846, de fecha 27 de agosto de 2020, emitido por el Servicio de Registro Civil e Identificación</v>
      </c>
      <c r="J195" s="75" t="str">
        <f>VLOOKUP(A195,'BASE REGISTRO MAYO'!$A$1:$T$884,10,FALSE)</f>
        <v>12-12-2016 al 12-12-2020, según certificado de directorio de persona jurídica, folio N° 500342804846, de fecha 27 de agosto de 2020, emitido por el Servicio de Registro Civil e Identificación</v>
      </c>
      <c r="K195" s="75" t="str">
        <f>VLOOKUP(A195,'BASE REGISTRO MAYO'!$A$1:$T$884,11,FALSE)</f>
        <v xml:space="preserve">Jorge Steffens Sanhueza,                                           Erica Marianela Ponce Figueroa, </v>
      </c>
      <c r="L195" s="75" t="str">
        <f>VLOOKUP(A195,'BASE REGISTRO MAYO'!$A$1:$T$884,12,FALSE)</f>
        <v xml:space="preserve">Valenzuela Castillo N° 1520, oficina 101, Providencia
</v>
      </c>
      <c r="M195" s="75" t="str">
        <f>VLOOKUP(A195,'BASE REGISTRO MAYO'!$A$1:$T$884,13,FALSE)</f>
        <v>XIII</v>
      </c>
      <c r="N195" s="75" t="str">
        <f>VLOOKUP(A195,'BASE REGISTRO MAYO'!$A$1:$T$884,14,FALSE)</f>
        <v xml:space="preserve"> Providencia</v>
      </c>
      <c r="O195" s="75" t="str">
        <f>VLOOKUP(A195,'BASE REGISTRO MAYO'!$A$1:$T$884,15,FALSE)</f>
        <v>Fono 2333085 o 2318167</v>
      </c>
      <c r="P195" s="75" t="str">
        <f>VLOOKUP(A195,'BASE REGISTRO MAYO'!$A$1:$T$884,16,FALSE)</f>
        <v>contacto@fundacionninoypatria.cl</v>
      </c>
      <c r="Q195" s="75">
        <f>VLOOKUP(A195,'BASE REGISTRO MAYO'!$A$1:$T$884,17,FALSE)</f>
        <v>0</v>
      </c>
      <c r="R195" s="75" t="str">
        <f>VLOOKUP(A195,'BASE REGISTRO MAYO'!$A$1:$T$884,18,FALSE)</f>
        <v xml:space="preserve">93401: Instituciones de Asistencia Social </v>
      </c>
      <c r="S195" s="75" t="str">
        <f>VLOOKUP(A195,'BASE REGISTRO MAYO'!$A$1:$T$884,19,FALSE)</f>
        <v>Se  acompaña certificado de antecedentes financieros correspondiente al año 2019, aprobado por el Subdepartamento de Supervisión Financiera Nacional.</v>
      </c>
      <c r="T195" s="177">
        <f>VLOOKUP(A195,'BASE REGISTRO MAYO'!$A$1:$T$884,20,FALSE)</f>
        <v>37970</v>
      </c>
      <c r="U195" s="182">
        <v>4400</v>
      </c>
      <c r="V195" s="181">
        <v>10660328</v>
      </c>
      <c r="W195" s="181">
        <v>102178503</v>
      </c>
      <c r="X195" s="178">
        <v>44408</v>
      </c>
      <c r="Y195" s="87" t="s">
        <v>7151</v>
      </c>
      <c r="Z195" s="87" t="s">
        <v>7152</v>
      </c>
      <c r="AA195" s="182" t="s">
        <v>7225</v>
      </c>
    </row>
    <row r="196" spans="1:27" ht="15.75" customHeight="1" x14ac:dyDescent="0.2">
      <c r="A196" s="182">
        <v>4400</v>
      </c>
      <c r="B196" s="75" t="str">
        <f>VLOOKUP(A196,'BASE REGISTRO MAYO'!$A$1:$T$884,2,FALSE)</f>
        <v>Fundacion Nino y Patria</v>
      </c>
      <c r="C196" s="75">
        <f>VLOOKUP(A196,'BASE REGISTRO MAYO'!$A$1:$T$884,3,FALSE)</f>
        <v>702358000</v>
      </c>
      <c r="D196" s="75" t="str">
        <f>VLOOKUP(A196,'BASE REGISTRO MAYO'!$A$1:$T$884,4,FALSE)</f>
        <v>Fundación de Derecho Privado</v>
      </c>
      <c r="E196" s="75" t="str">
        <f>VLOOKUP(A196,'BASE REGISTRO MAYO'!$A$1:$T$884,5,FALSE)</f>
        <v>Otorgada por Decreto Supremo Nº 2940, de 10 de octubre de 1963, del Ministerio de Justicia</v>
      </c>
      <c r="F196" s="75" t="str">
        <f>VLOOKUP(A196,'BASE REGISTRO MAYO'!$A$1:$T$884,6,FALSE)</f>
        <v xml:space="preserve">Certificado de directorio de persona jurídica, folio N° 500342804846, de fecha 27 de agosto de 2020, emitido por el Servicio de Registro Civil e Identificación. </v>
      </c>
      <c r="G196" s="75" t="str">
        <f>VLOOKUP(A196,'BASE REGISTRO MAYO'!$A$1:$T$884,7,FALSE)</f>
        <v>Colaborar con los organismos públicos y privados en la solución de los problemas relacionados con la protección de menores en situación irregular. Velar por la prevención de la delincuencia.</v>
      </c>
      <c r="H196" s="75" t="str">
        <f>VLOOKUP(A196,'BASE REGISTRO MAYO'!$A$1:$T$884,8,FALSE)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6" s="75" t="str">
        <f>VLOOKUP(A196,'BASE REGISTRO MAYO'!$A$1:$T$884,9,FALSE)</f>
        <v>4 años, según certificado de directorio de persona jurídica, folio N° 500342804846, de fecha 27 de agosto de 2020, emitido por el Servicio de Registro Civil e Identificación</v>
      </c>
      <c r="J196" s="75" t="str">
        <f>VLOOKUP(A196,'BASE REGISTRO MAYO'!$A$1:$T$884,10,FALSE)</f>
        <v>12-12-2016 al 12-12-2020, según certificado de directorio de persona jurídica, folio N° 500342804846, de fecha 27 de agosto de 2020, emitido por el Servicio de Registro Civil e Identificación</v>
      </c>
      <c r="K196" s="75" t="str">
        <f>VLOOKUP(A196,'BASE REGISTRO MAYO'!$A$1:$T$884,11,FALSE)</f>
        <v xml:space="preserve">Jorge Steffens Sanhueza,                                           Erica Marianela Ponce Figueroa, </v>
      </c>
      <c r="L196" s="75" t="str">
        <f>VLOOKUP(A196,'BASE REGISTRO MAYO'!$A$1:$T$884,12,FALSE)</f>
        <v xml:space="preserve">Valenzuela Castillo N° 1520, oficina 101, Providencia
</v>
      </c>
      <c r="M196" s="75" t="str">
        <f>VLOOKUP(A196,'BASE REGISTRO MAYO'!$A$1:$T$884,13,FALSE)</f>
        <v>XIII</v>
      </c>
      <c r="N196" s="75" t="str">
        <f>VLOOKUP(A196,'BASE REGISTRO MAYO'!$A$1:$T$884,14,FALSE)</f>
        <v xml:space="preserve"> Providencia</v>
      </c>
      <c r="O196" s="75" t="str">
        <f>VLOOKUP(A196,'BASE REGISTRO MAYO'!$A$1:$T$884,15,FALSE)</f>
        <v>Fono 2333085 o 2318167</v>
      </c>
      <c r="P196" s="75" t="str">
        <f>VLOOKUP(A196,'BASE REGISTRO MAYO'!$A$1:$T$884,16,FALSE)</f>
        <v>contacto@fundacionninoypatria.cl</v>
      </c>
      <c r="Q196" s="75">
        <f>VLOOKUP(A196,'BASE REGISTRO MAYO'!$A$1:$T$884,17,FALSE)</f>
        <v>0</v>
      </c>
      <c r="R196" s="75" t="str">
        <f>VLOOKUP(A196,'BASE REGISTRO MAYO'!$A$1:$T$884,18,FALSE)</f>
        <v xml:space="preserve">93401: Instituciones de Asistencia Social </v>
      </c>
      <c r="S196" s="75" t="str">
        <f>VLOOKUP(A196,'BASE REGISTRO MAYO'!$A$1:$T$884,19,FALSE)</f>
        <v>Se  acompaña certificado de antecedentes financieros correspondiente al año 2019, aprobado por el Subdepartamento de Supervisión Financiera Nacional.</v>
      </c>
      <c r="T196" s="177">
        <f>VLOOKUP(A196,'BASE REGISTRO MAYO'!$A$1:$T$884,20,FALSE)</f>
        <v>37970</v>
      </c>
      <c r="U196" s="182">
        <v>4400</v>
      </c>
      <c r="V196" s="181">
        <v>16628090</v>
      </c>
      <c r="W196" s="181">
        <v>112796067</v>
      </c>
      <c r="X196" s="178">
        <v>44408</v>
      </c>
      <c r="Y196" s="87" t="s">
        <v>7151</v>
      </c>
      <c r="Z196" s="87" t="s">
        <v>7152</v>
      </c>
      <c r="AA196" s="182" t="s">
        <v>7256</v>
      </c>
    </row>
    <row r="197" spans="1:27" ht="15.75" customHeight="1" x14ac:dyDescent="0.2">
      <c r="A197" s="182">
        <v>4425</v>
      </c>
      <c r="B197" s="75" t="str">
        <f>VLOOKUP(A197,'BASE REGISTRO MAYO'!$A$1:$T$884,2,FALSE)</f>
        <v xml:space="preserve">
Fundacion Padre Semeria
</v>
      </c>
      <c r="C197" s="75">
        <f>VLOOKUP(A197,'BASE REGISTRO MAYO'!$A$1:$T$884,3,FALSE)</f>
        <v>711789006</v>
      </c>
      <c r="D197" s="75" t="str">
        <f>VLOOKUP(A197,'BASE REGISTRO MAYO'!$A$1:$T$884,4,FALSE)</f>
        <v>Fundación de Derecho Privado</v>
      </c>
      <c r="E197" s="75" t="str">
        <f>VLOOKUP(A197,'BASE REGISTRO MAYO'!$A$1:$T$884,5,FALSE)</f>
        <v>Otorgado por Decreto Supremo Nº 954, de fecha 7 de noviembre de 1984, del Ministerio de Justicia.</v>
      </c>
      <c r="F197" s="75" t="str">
        <f>VLOOKUP(A197,'BASE REGISTRO MAYO'!$A$1:$T$884,6,FALSE)</f>
        <v xml:space="preserve">Certificado de Vigencia, folio 500339790937, de fecha 10 de agosto de 2020, del Servicio de Registro Civil e Identificación.
</v>
      </c>
      <c r="G197" s="75" t="str">
        <f>VLOOKUP(A197,'BASE REGISTRO MAYO'!$A$1:$T$884,7,FALSE)</f>
        <v xml:space="preserve">
Fundación Padre Semería
</v>
      </c>
      <c r="H197" s="75" t="str">
        <f>VLOOKUP(A197,'BASE REGISTRO MAYO'!$A$1:$T$884,8,FALSE)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97" s="75" t="str">
        <f>VLOOKUP(A197,'BASE REGISTRO MAYO'!$A$1:$T$884,9,FALSE)</f>
        <v>Los miembros del Directorio durarán en sus cargos indefinidamente, sin perjuicio de que los titulares de los cargos de Presidente, Vicepresidente, Tesorero y Secretario duarán en sus cargos por tres años, pudiendo ser reelegidos indefinidamente.</v>
      </c>
      <c r="J197" s="75" t="str">
        <f>VLOOKUP(A197,'BASE REGISTRO MAYO'!$A$1:$T$884,10,FALSE)</f>
        <v>07 de septiembre de 2020, duración indefinida.</v>
      </c>
      <c r="K197" s="75" t="str">
        <f>VLOOKUP(A197,'BASE REGISTRO MAYO'!$A$1:$T$884,11,FALSE)</f>
        <v xml:space="preserve">Mario Santiago Manríquez Santa Cruz, 
</v>
      </c>
      <c r="L197" s="75" t="str">
        <f>VLOOKUP(A197,'BASE REGISTRO MAYO'!$A$1:$T$884,12,FALSE)</f>
        <v xml:space="preserve">Avenida Gabriela 02980, La Pintana. 
</v>
      </c>
      <c r="M197" s="75" t="str">
        <f>VLOOKUP(A197,'BASE REGISTRO MAYO'!$A$1:$T$884,13,FALSE)</f>
        <v>XIII</v>
      </c>
      <c r="N197" s="75" t="str">
        <f>VLOOKUP(A197,'BASE REGISTRO MAYO'!$A$1:$T$884,14,FALSE)</f>
        <v>La Pintana.</v>
      </c>
      <c r="O197" s="75" t="str">
        <f>VLOOKUP(A197,'BASE REGISTRO MAYO'!$A$1:$T$884,15,FALSE)</f>
        <v>Telefono 56-2- 23815540</v>
      </c>
      <c r="P197" s="75" t="str">
        <f>VLOOKUP(A197,'BASE REGISTRO MAYO'!$A$1:$T$884,16,FALSE)</f>
        <v>Http://www.padresemeria.cl</v>
      </c>
      <c r="Q197" s="75">
        <f>VLOOKUP(A197,'BASE REGISTRO MAYO'!$A$1:$T$884,17,FALSE)</f>
        <v>0</v>
      </c>
      <c r="R197" s="75">
        <f>VLOOKUP(A197,'BASE REGISTRO MAYO'!$A$1:$T$884,18,FALSE)</f>
        <v>93401</v>
      </c>
      <c r="S197" s="75" t="str">
        <f>VLOOKUP(A197,'BASE REGISTRO MAYO'!$A$1:$T$884,19,FALSE)</f>
        <v xml:space="preserve">Certificado de Antecedentes Financieros del año 2019 aprobados por el Sub Departamento Supervisión Financiera
</v>
      </c>
      <c r="T197" s="177">
        <f>VLOOKUP(A197,'BASE REGISTRO MAYO'!$A$1:$T$884,20,FALSE)</f>
        <v>37970</v>
      </c>
      <c r="U197" s="182">
        <v>4425</v>
      </c>
      <c r="V197" s="181">
        <v>27615032</v>
      </c>
      <c r="W197" s="181">
        <v>240472176</v>
      </c>
      <c r="X197" s="178">
        <v>44408</v>
      </c>
      <c r="Y197" s="87" t="s">
        <v>7151</v>
      </c>
      <c r="Z197" s="87" t="s">
        <v>7152</v>
      </c>
      <c r="AA197" s="182" t="s">
        <v>7210</v>
      </c>
    </row>
    <row r="198" spans="1:27" ht="15.75" customHeight="1" x14ac:dyDescent="0.2">
      <c r="A198" s="182">
        <v>4425</v>
      </c>
      <c r="B198" s="75" t="str">
        <f>VLOOKUP(A198,'BASE REGISTRO MAYO'!$A$1:$T$884,2,FALSE)</f>
        <v xml:space="preserve">
Fundacion Padre Semeria
</v>
      </c>
      <c r="C198" s="75">
        <f>VLOOKUP(A198,'BASE REGISTRO MAYO'!$A$1:$T$884,3,FALSE)</f>
        <v>711789006</v>
      </c>
      <c r="D198" s="75" t="str">
        <f>VLOOKUP(A198,'BASE REGISTRO MAYO'!$A$1:$T$884,4,FALSE)</f>
        <v>Fundación de Derecho Privado</v>
      </c>
      <c r="E198" s="75" t="str">
        <f>VLOOKUP(A198,'BASE REGISTRO MAYO'!$A$1:$T$884,5,FALSE)</f>
        <v>Otorgado por Decreto Supremo Nº 954, de fecha 7 de noviembre de 1984, del Ministerio de Justicia.</v>
      </c>
      <c r="F198" s="75" t="str">
        <f>VLOOKUP(A198,'BASE REGISTRO MAYO'!$A$1:$T$884,6,FALSE)</f>
        <v xml:space="preserve">Certificado de Vigencia, folio 500339790937, de fecha 10 de agosto de 2020, del Servicio de Registro Civil e Identificación.
</v>
      </c>
      <c r="G198" s="75" t="str">
        <f>VLOOKUP(A198,'BASE REGISTRO MAYO'!$A$1:$T$884,7,FALSE)</f>
        <v xml:space="preserve">
Fundación Padre Semería
</v>
      </c>
      <c r="H198" s="75" t="str">
        <f>VLOOKUP(A198,'BASE REGISTRO MAYO'!$A$1:$T$884,8,FALSE)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98" s="75" t="str">
        <f>VLOOKUP(A198,'BASE REGISTRO MAYO'!$A$1:$T$884,9,FALSE)</f>
        <v>Los miembros del Directorio durarán en sus cargos indefinidamente, sin perjuicio de que los titulares de los cargos de Presidente, Vicepresidente, Tesorero y Secretario duarán en sus cargos por tres años, pudiendo ser reelegidos indefinidamente.</v>
      </c>
      <c r="J198" s="75" t="str">
        <f>VLOOKUP(A198,'BASE REGISTRO MAYO'!$A$1:$T$884,10,FALSE)</f>
        <v>07 de septiembre de 2020, duración indefinida.</v>
      </c>
      <c r="K198" s="75" t="str">
        <f>VLOOKUP(A198,'BASE REGISTRO MAYO'!$A$1:$T$884,11,FALSE)</f>
        <v xml:space="preserve">Mario Santiago Manríquez Santa Cruz, 
</v>
      </c>
      <c r="L198" s="75" t="str">
        <f>VLOOKUP(A198,'BASE REGISTRO MAYO'!$A$1:$T$884,12,FALSE)</f>
        <v xml:space="preserve">Avenida Gabriela 02980, La Pintana. 
</v>
      </c>
      <c r="M198" s="75" t="str">
        <f>VLOOKUP(A198,'BASE REGISTRO MAYO'!$A$1:$T$884,13,FALSE)</f>
        <v>XIII</v>
      </c>
      <c r="N198" s="75" t="str">
        <f>VLOOKUP(A198,'BASE REGISTRO MAYO'!$A$1:$T$884,14,FALSE)</f>
        <v>La Pintana.</v>
      </c>
      <c r="O198" s="75" t="str">
        <f>VLOOKUP(A198,'BASE REGISTRO MAYO'!$A$1:$T$884,15,FALSE)</f>
        <v>Telefono 56-2- 23815540</v>
      </c>
      <c r="P198" s="75" t="str">
        <f>VLOOKUP(A198,'BASE REGISTRO MAYO'!$A$1:$T$884,16,FALSE)</f>
        <v>Http://www.padresemeria.cl</v>
      </c>
      <c r="Q198" s="75">
        <f>VLOOKUP(A198,'BASE REGISTRO MAYO'!$A$1:$T$884,17,FALSE)</f>
        <v>0</v>
      </c>
      <c r="R198" s="75">
        <f>VLOOKUP(A198,'BASE REGISTRO MAYO'!$A$1:$T$884,18,FALSE)</f>
        <v>93401</v>
      </c>
      <c r="S198" s="75" t="str">
        <f>VLOOKUP(A198,'BASE REGISTRO MAYO'!$A$1:$T$884,19,FALSE)</f>
        <v xml:space="preserve">Certificado de Antecedentes Financieros del año 2019 aprobados por el Sub Departamento Supervisión Financiera
</v>
      </c>
      <c r="T198" s="177">
        <f>VLOOKUP(A198,'BASE REGISTRO MAYO'!$A$1:$T$884,20,FALSE)</f>
        <v>37970</v>
      </c>
      <c r="U198" s="182">
        <v>4425</v>
      </c>
      <c r="V198" s="181">
        <v>21753432</v>
      </c>
      <c r="W198" s="181">
        <v>110101026</v>
      </c>
      <c r="X198" s="178">
        <v>44408</v>
      </c>
      <c r="Y198" s="87" t="s">
        <v>7151</v>
      </c>
      <c r="Z198" s="87" t="s">
        <v>7152</v>
      </c>
      <c r="AA198" s="182" t="s">
        <v>7257</v>
      </c>
    </row>
    <row r="199" spans="1:27" ht="15.75" customHeight="1" x14ac:dyDescent="0.2">
      <c r="A199" s="182">
        <v>4450</v>
      </c>
      <c r="B199" s="75" t="str">
        <f>VLOOKUP(A199,'BASE REGISTRO MAYO'!$A$1:$T$884,2,FALSE)</f>
        <v>Fundacion Paula Jaraquemada Alquizar</v>
      </c>
      <c r="C199" s="75">
        <f>VLOOKUP(A199,'BASE REGISTRO MAYO'!$A$1:$T$884,3,FALSE)</f>
        <v>706786007</v>
      </c>
      <c r="D199" s="75" t="str">
        <f>VLOOKUP(A199,'BASE REGISTRO MAYO'!$A$1:$T$884,4,FALSE)</f>
        <v>Fundación de Derecho Privado</v>
      </c>
      <c r="E199" s="75" t="str">
        <f>VLOOKUP(A199,'BASE REGISTRO MAYO'!$A$1:$T$884,5,FALSE)</f>
        <v xml:space="preserve">Decreto Supremo Nº 1554, de 2 de septiembre de 1976, del ministerio de Justicia. </v>
      </c>
      <c r="F199" s="75" t="str">
        <f>VLOOKUP(A199,'BASE REGISTRO MAYO'!$A$1:$T$884,6,FALSE)</f>
        <v xml:space="preserve">Certificado de Vigencia, folio Nº 500355316567, emitido por el SRCeI con fecha 10 de noviembre de 2020.
</v>
      </c>
      <c r="G199" s="75" t="str">
        <f>VLOOKUP(A199,'BASE REGISTRO MAYO'!$A$1:$T$884,7,FALSE)</f>
        <v>La capacitación y formación integral de personas de escasos recursos, sin costo para ellos y sin discriminación de ninguna especie, a fin de que puedan integrarse al desarrollo del país.</v>
      </c>
      <c r="H199" s="75" t="str">
        <f>VLOOKUP(A199,'BASE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9" s="75" t="str">
        <f>VLOOKUP(A199,'BASE REGISTRO MAYO'!$A$1:$T$884,9,FALSE)</f>
        <v xml:space="preserve">Los miembros del Directorio permanecerán en sus cargos dos años.
</v>
      </c>
      <c r="J199" s="75" t="str">
        <f>VLOOKUP(A199,'BASE REGISTRO MAYO'!$A$1:$T$884,10,FALSE)</f>
        <v>Con fecha 20 de diciembre de 2017 se ratifica el Directorio, según consta en el Acta de Sesión Ordinaria de Directorio de dicha fecha, reducida a escritura pública de fecha 04 de enero de 2018, de la 18° Notaría Pública.</v>
      </c>
      <c r="K199" s="75" t="str">
        <f>VLOOKUP(A199,'BASE REGISTRO MAYO'!$A$1:$T$884,11,FALSE)</f>
        <v xml:space="preserve">Representante Legal:
María Angélica Grez del Canto
</v>
      </c>
      <c r="L199" s="75" t="str">
        <f>VLOOKUP(A199,'BASE REGISTRO MAYO'!$A$1:$T$884,12,FALSE)</f>
        <v xml:space="preserve">Avenida 11 de septiembre Nº2250, oficina Nº1025, comuna de Providencia, Región Metropolitana.
</v>
      </c>
      <c r="M199" s="75" t="str">
        <f>VLOOKUP(A199,'BASE REGISTRO MAYO'!$A$1:$T$884,13,FALSE)</f>
        <v>XIII</v>
      </c>
      <c r="N199" s="75" t="str">
        <f>VLOOKUP(A199,'BASE REGISTRO MAYO'!$A$1:$T$884,14,FALSE)</f>
        <v>Providencia</v>
      </c>
      <c r="O199" s="75">
        <f>VLOOKUP(A199,'BASE REGISTRO MAYO'!$A$1:$T$884,15,FALSE)</f>
        <v>0</v>
      </c>
      <c r="P199" s="75" t="str">
        <f>VLOOKUP(A199,'BASE REGISTRO MAYO'!$A$1:$T$884,16,FALSE)</f>
        <v xml:space="preserve"> fundacion@paulajaraquemada.tie.cl</v>
      </c>
      <c r="Q199" s="75">
        <f>VLOOKUP(A199,'BASE REGISTRO MAYO'!$A$1:$T$884,17,FALSE)</f>
        <v>0</v>
      </c>
      <c r="R199" s="75">
        <f>VLOOKUP(A199,'BASE REGISTRO MAYO'!$A$1:$T$884,18,FALSE)</f>
        <v>93401</v>
      </c>
      <c r="S199" s="75" t="str">
        <f>VLOOKUP(A199,'BASE REGISTRO MAYO'!$A$1:$T$884,19,FALSE)</f>
        <v>Se acompaña certificado financiero correspondiente al año 2019,  aprobados por  USUFI</v>
      </c>
      <c r="T199" s="177">
        <f>VLOOKUP(A199,'BASE REGISTRO MAYO'!$A$1:$T$884,20,FALSE)</f>
        <v>37970</v>
      </c>
      <c r="U199" s="182">
        <v>4450</v>
      </c>
      <c r="V199" s="181">
        <v>9930196</v>
      </c>
      <c r="W199" s="181">
        <v>73185824</v>
      </c>
      <c r="X199" s="178">
        <v>44408</v>
      </c>
      <c r="Y199" s="87" t="s">
        <v>7151</v>
      </c>
      <c r="Z199" s="87" t="s">
        <v>7152</v>
      </c>
      <c r="AA199" s="182" t="s">
        <v>7171</v>
      </c>
    </row>
    <row r="200" spans="1:27" ht="15.75" customHeight="1" x14ac:dyDescent="0.2">
      <c r="A200" s="182">
        <v>4450</v>
      </c>
      <c r="B200" s="75" t="str">
        <f>VLOOKUP(A200,'BASE REGISTRO MAYO'!$A$1:$T$884,2,FALSE)</f>
        <v>Fundacion Paula Jaraquemada Alquizar</v>
      </c>
      <c r="C200" s="75">
        <f>VLOOKUP(A200,'BASE REGISTRO MAYO'!$A$1:$T$884,3,FALSE)</f>
        <v>706786007</v>
      </c>
      <c r="D200" s="75" t="str">
        <f>VLOOKUP(A200,'BASE REGISTRO MAYO'!$A$1:$T$884,4,FALSE)</f>
        <v>Fundación de Derecho Privado</v>
      </c>
      <c r="E200" s="75" t="str">
        <f>VLOOKUP(A200,'BASE REGISTRO MAYO'!$A$1:$T$884,5,FALSE)</f>
        <v xml:space="preserve">Decreto Supremo Nº 1554, de 2 de septiembre de 1976, del ministerio de Justicia. </v>
      </c>
      <c r="F200" s="75" t="str">
        <f>VLOOKUP(A200,'BASE REGISTRO MAYO'!$A$1:$T$884,6,FALSE)</f>
        <v xml:space="preserve">Certificado de Vigencia, folio Nº 500355316567, emitido por el SRCeI con fecha 10 de noviembre de 2020.
</v>
      </c>
      <c r="G200" s="75" t="str">
        <f>VLOOKUP(A200,'BASE REGISTRO MAYO'!$A$1:$T$884,7,FALSE)</f>
        <v>La capacitación y formación integral de personas de escasos recursos, sin costo para ellos y sin discriminación de ninguna especie, a fin de que puedan integrarse al desarrollo del país.</v>
      </c>
      <c r="H200" s="75" t="str">
        <f>VLOOKUP(A200,'BASE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0" s="75" t="str">
        <f>VLOOKUP(A200,'BASE REGISTRO MAYO'!$A$1:$T$884,9,FALSE)</f>
        <v xml:space="preserve">Los miembros del Directorio permanecerán en sus cargos dos años.
</v>
      </c>
      <c r="J200" s="75" t="str">
        <f>VLOOKUP(A200,'BASE REGISTRO MAYO'!$A$1:$T$884,10,FALSE)</f>
        <v>Con fecha 20 de diciembre de 2017 se ratifica el Directorio, según consta en el Acta de Sesión Ordinaria de Directorio de dicha fecha, reducida a escritura pública de fecha 04 de enero de 2018, de la 18° Notaría Pública.</v>
      </c>
      <c r="K200" s="75" t="str">
        <f>VLOOKUP(A200,'BASE REGISTRO MAYO'!$A$1:$T$884,11,FALSE)</f>
        <v xml:space="preserve">Representante Legal:
María Angélica Grez del Canto
</v>
      </c>
      <c r="L200" s="75" t="str">
        <f>VLOOKUP(A200,'BASE REGISTRO MAYO'!$A$1:$T$884,12,FALSE)</f>
        <v xml:space="preserve">Avenida 11 de septiembre Nº2250, oficina Nº1025, comuna de Providencia, Región Metropolitana.
</v>
      </c>
      <c r="M200" s="75" t="str">
        <f>VLOOKUP(A200,'BASE REGISTRO MAYO'!$A$1:$T$884,13,FALSE)</f>
        <v>XIII</v>
      </c>
      <c r="N200" s="75" t="str">
        <f>VLOOKUP(A200,'BASE REGISTRO MAYO'!$A$1:$T$884,14,FALSE)</f>
        <v>Providencia</v>
      </c>
      <c r="O200" s="75">
        <f>VLOOKUP(A200,'BASE REGISTRO MAYO'!$A$1:$T$884,15,FALSE)</f>
        <v>0</v>
      </c>
      <c r="P200" s="75" t="str">
        <f>VLOOKUP(A200,'BASE REGISTRO MAYO'!$A$1:$T$884,16,FALSE)</f>
        <v xml:space="preserve"> fundacion@paulajaraquemada.tie.cl</v>
      </c>
      <c r="Q200" s="75">
        <f>VLOOKUP(A200,'BASE REGISTRO MAYO'!$A$1:$T$884,17,FALSE)</f>
        <v>0</v>
      </c>
      <c r="R200" s="75">
        <f>VLOOKUP(A200,'BASE REGISTRO MAYO'!$A$1:$T$884,18,FALSE)</f>
        <v>93401</v>
      </c>
      <c r="S200" s="75" t="str">
        <f>VLOOKUP(A200,'BASE REGISTRO MAYO'!$A$1:$T$884,19,FALSE)</f>
        <v>Se acompaña certificado financiero correspondiente al año 2019,  aprobados por  USUFI</v>
      </c>
      <c r="T200" s="177">
        <f>VLOOKUP(A200,'BASE REGISTRO MAYO'!$A$1:$T$884,20,FALSE)</f>
        <v>37970</v>
      </c>
      <c r="U200" s="182">
        <v>4450</v>
      </c>
      <c r="V200" s="181">
        <v>7959690</v>
      </c>
      <c r="W200" s="181">
        <v>56602351</v>
      </c>
      <c r="X200" s="178">
        <v>44408</v>
      </c>
      <c r="Y200" s="87" t="s">
        <v>7151</v>
      </c>
      <c r="Z200" s="87" t="s">
        <v>7152</v>
      </c>
      <c r="AA200" s="182" t="s">
        <v>7230</v>
      </c>
    </row>
    <row r="201" spans="1:27" ht="15.75" customHeight="1" x14ac:dyDescent="0.2">
      <c r="A201" s="182">
        <v>4450</v>
      </c>
      <c r="B201" s="75" t="str">
        <f>VLOOKUP(A201,'BASE REGISTRO MAYO'!$A$1:$T$884,2,FALSE)</f>
        <v>Fundacion Paula Jaraquemada Alquizar</v>
      </c>
      <c r="C201" s="75">
        <f>VLOOKUP(A201,'BASE REGISTRO MAYO'!$A$1:$T$884,3,FALSE)</f>
        <v>706786007</v>
      </c>
      <c r="D201" s="75" t="str">
        <f>VLOOKUP(A201,'BASE REGISTRO MAYO'!$A$1:$T$884,4,FALSE)</f>
        <v>Fundación de Derecho Privado</v>
      </c>
      <c r="E201" s="75" t="str">
        <f>VLOOKUP(A201,'BASE REGISTRO MAYO'!$A$1:$T$884,5,FALSE)</f>
        <v xml:space="preserve">Decreto Supremo Nº 1554, de 2 de septiembre de 1976, del ministerio de Justicia. </v>
      </c>
      <c r="F201" s="75" t="str">
        <f>VLOOKUP(A201,'BASE REGISTRO MAYO'!$A$1:$T$884,6,FALSE)</f>
        <v xml:space="preserve">Certificado de Vigencia, folio Nº 500355316567, emitido por el SRCeI con fecha 10 de noviembre de 2020.
</v>
      </c>
      <c r="G201" s="75" t="str">
        <f>VLOOKUP(A201,'BASE REGISTRO MAYO'!$A$1:$T$884,7,FALSE)</f>
        <v>La capacitación y formación integral de personas de escasos recursos, sin costo para ellos y sin discriminación de ninguna especie, a fin de que puedan integrarse al desarrollo del país.</v>
      </c>
      <c r="H201" s="75" t="str">
        <f>VLOOKUP(A201,'BASE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1" s="75" t="str">
        <f>VLOOKUP(A201,'BASE REGISTRO MAYO'!$A$1:$T$884,9,FALSE)</f>
        <v xml:space="preserve">Los miembros del Directorio permanecerán en sus cargos dos años.
</v>
      </c>
      <c r="J201" s="75" t="str">
        <f>VLOOKUP(A201,'BASE REGISTRO MAYO'!$A$1:$T$884,10,FALSE)</f>
        <v>Con fecha 20 de diciembre de 2017 se ratifica el Directorio, según consta en el Acta de Sesión Ordinaria de Directorio de dicha fecha, reducida a escritura pública de fecha 04 de enero de 2018, de la 18° Notaría Pública.</v>
      </c>
      <c r="K201" s="75" t="str">
        <f>VLOOKUP(A201,'BASE REGISTRO MAYO'!$A$1:$T$884,11,FALSE)</f>
        <v xml:space="preserve">Representante Legal:
María Angélica Grez del Canto
</v>
      </c>
      <c r="L201" s="75" t="str">
        <f>VLOOKUP(A201,'BASE REGISTRO MAYO'!$A$1:$T$884,12,FALSE)</f>
        <v xml:space="preserve">Avenida 11 de septiembre Nº2250, oficina Nº1025, comuna de Providencia, Región Metropolitana.
</v>
      </c>
      <c r="M201" s="75" t="str">
        <f>VLOOKUP(A201,'BASE REGISTRO MAYO'!$A$1:$T$884,13,FALSE)</f>
        <v>XIII</v>
      </c>
      <c r="N201" s="75" t="str">
        <f>VLOOKUP(A201,'BASE REGISTRO MAYO'!$A$1:$T$884,14,FALSE)</f>
        <v>Providencia</v>
      </c>
      <c r="O201" s="75">
        <f>VLOOKUP(A201,'BASE REGISTRO MAYO'!$A$1:$T$884,15,FALSE)</f>
        <v>0</v>
      </c>
      <c r="P201" s="75" t="str">
        <f>VLOOKUP(A201,'BASE REGISTRO MAYO'!$A$1:$T$884,16,FALSE)</f>
        <v xml:space="preserve"> fundacion@paulajaraquemada.tie.cl</v>
      </c>
      <c r="Q201" s="75">
        <f>VLOOKUP(A201,'BASE REGISTRO MAYO'!$A$1:$T$884,17,FALSE)</f>
        <v>0</v>
      </c>
      <c r="R201" s="75">
        <f>VLOOKUP(A201,'BASE REGISTRO MAYO'!$A$1:$T$884,18,FALSE)</f>
        <v>93401</v>
      </c>
      <c r="S201" s="75" t="str">
        <f>VLOOKUP(A201,'BASE REGISTRO MAYO'!$A$1:$T$884,19,FALSE)</f>
        <v>Se acompaña certificado financiero correspondiente al año 2019,  aprobados por  USUFI</v>
      </c>
      <c r="T201" s="177">
        <f>VLOOKUP(A201,'BASE REGISTRO MAYO'!$A$1:$T$884,20,FALSE)</f>
        <v>37970</v>
      </c>
      <c r="U201" s="182">
        <v>4450</v>
      </c>
      <c r="V201" s="181">
        <v>8068320</v>
      </c>
      <c r="W201" s="181">
        <v>47944440</v>
      </c>
      <c r="X201" s="178">
        <v>44408</v>
      </c>
      <c r="Y201" s="87" t="s">
        <v>7151</v>
      </c>
      <c r="Z201" s="87" t="s">
        <v>7152</v>
      </c>
      <c r="AA201" s="182" t="s">
        <v>7156</v>
      </c>
    </row>
    <row r="202" spans="1:27" ht="15.75" customHeight="1" x14ac:dyDescent="0.2">
      <c r="A202" s="182">
        <v>4450</v>
      </c>
      <c r="B202" s="75" t="str">
        <f>VLOOKUP(A202,'BASE REGISTRO MAYO'!$A$1:$T$884,2,FALSE)</f>
        <v>Fundacion Paula Jaraquemada Alquizar</v>
      </c>
      <c r="C202" s="75">
        <f>VLOOKUP(A202,'BASE REGISTRO MAYO'!$A$1:$T$884,3,FALSE)</f>
        <v>706786007</v>
      </c>
      <c r="D202" s="75" t="str">
        <f>VLOOKUP(A202,'BASE REGISTRO MAYO'!$A$1:$T$884,4,FALSE)</f>
        <v>Fundación de Derecho Privado</v>
      </c>
      <c r="E202" s="75" t="str">
        <f>VLOOKUP(A202,'BASE REGISTRO MAYO'!$A$1:$T$884,5,FALSE)</f>
        <v xml:space="preserve">Decreto Supremo Nº 1554, de 2 de septiembre de 1976, del ministerio de Justicia. </v>
      </c>
      <c r="F202" s="75" t="str">
        <f>VLOOKUP(A202,'BASE REGISTRO MAYO'!$A$1:$T$884,6,FALSE)</f>
        <v xml:space="preserve">Certificado de Vigencia, folio Nº 500355316567, emitido por el SRCeI con fecha 10 de noviembre de 2020.
</v>
      </c>
      <c r="G202" s="75" t="str">
        <f>VLOOKUP(A202,'BASE REGISTRO MAYO'!$A$1:$T$884,7,FALSE)</f>
        <v>La capacitación y formación integral de personas de escasos recursos, sin costo para ellos y sin discriminación de ninguna especie, a fin de que puedan integrarse al desarrollo del país.</v>
      </c>
      <c r="H202" s="75" t="str">
        <f>VLOOKUP(A202,'BASE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2" s="75" t="str">
        <f>VLOOKUP(A202,'BASE REGISTRO MAYO'!$A$1:$T$884,9,FALSE)</f>
        <v xml:space="preserve">Los miembros del Directorio permanecerán en sus cargos dos años.
</v>
      </c>
      <c r="J202" s="75" t="str">
        <f>VLOOKUP(A202,'BASE REGISTRO MAYO'!$A$1:$T$884,10,FALSE)</f>
        <v>Con fecha 20 de diciembre de 2017 se ratifica el Directorio, según consta en el Acta de Sesión Ordinaria de Directorio de dicha fecha, reducida a escritura pública de fecha 04 de enero de 2018, de la 18° Notaría Pública.</v>
      </c>
      <c r="K202" s="75" t="str">
        <f>VLOOKUP(A202,'BASE REGISTRO MAYO'!$A$1:$T$884,11,FALSE)</f>
        <v xml:space="preserve">Representante Legal:
María Angélica Grez del Canto
</v>
      </c>
      <c r="L202" s="75" t="str">
        <f>VLOOKUP(A202,'BASE REGISTRO MAYO'!$A$1:$T$884,12,FALSE)</f>
        <v xml:space="preserve">Avenida 11 de septiembre Nº2250, oficina Nº1025, comuna de Providencia, Región Metropolitana.
</v>
      </c>
      <c r="M202" s="75" t="str">
        <f>VLOOKUP(A202,'BASE REGISTRO MAYO'!$A$1:$T$884,13,FALSE)</f>
        <v>XIII</v>
      </c>
      <c r="N202" s="75" t="str">
        <f>VLOOKUP(A202,'BASE REGISTRO MAYO'!$A$1:$T$884,14,FALSE)</f>
        <v>Providencia</v>
      </c>
      <c r="O202" s="75">
        <f>VLOOKUP(A202,'BASE REGISTRO MAYO'!$A$1:$T$884,15,FALSE)</f>
        <v>0</v>
      </c>
      <c r="P202" s="75" t="str">
        <f>VLOOKUP(A202,'BASE REGISTRO MAYO'!$A$1:$T$884,16,FALSE)</f>
        <v xml:space="preserve"> fundacion@paulajaraquemada.tie.cl</v>
      </c>
      <c r="Q202" s="75">
        <f>VLOOKUP(A202,'BASE REGISTRO MAYO'!$A$1:$T$884,17,FALSE)</f>
        <v>0</v>
      </c>
      <c r="R202" s="75">
        <f>VLOOKUP(A202,'BASE REGISTRO MAYO'!$A$1:$T$884,18,FALSE)</f>
        <v>93401</v>
      </c>
      <c r="S202" s="75" t="str">
        <f>VLOOKUP(A202,'BASE REGISTRO MAYO'!$A$1:$T$884,19,FALSE)</f>
        <v>Se acompaña certificado financiero correspondiente al año 2019,  aprobados por  USUFI</v>
      </c>
      <c r="T202" s="177">
        <f>VLOOKUP(A202,'BASE REGISTRO MAYO'!$A$1:$T$884,20,FALSE)</f>
        <v>37970</v>
      </c>
      <c r="U202" s="182">
        <v>4450</v>
      </c>
      <c r="V202" s="181">
        <v>12027987</v>
      </c>
      <c r="W202" s="181">
        <v>74998121</v>
      </c>
      <c r="X202" s="178">
        <v>44408</v>
      </c>
      <c r="Y202" s="87" t="s">
        <v>7151</v>
      </c>
      <c r="Z202" s="87" t="s">
        <v>7152</v>
      </c>
      <c r="AA202" s="182" t="s">
        <v>7179</v>
      </c>
    </row>
    <row r="203" spans="1:27" ht="15.75" customHeight="1" x14ac:dyDescent="0.2">
      <c r="A203" s="182">
        <v>4450</v>
      </c>
      <c r="B203" s="75" t="str">
        <f>VLOOKUP(A203,'BASE REGISTRO MAYO'!$A$1:$T$884,2,FALSE)</f>
        <v>Fundacion Paula Jaraquemada Alquizar</v>
      </c>
      <c r="C203" s="75">
        <f>VLOOKUP(A203,'BASE REGISTRO MAYO'!$A$1:$T$884,3,FALSE)</f>
        <v>706786007</v>
      </c>
      <c r="D203" s="75" t="str">
        <f>VLOOKUP(A203,'BASE REGISTRO MAYO'!$A$1:$T$884,4,FALSE)</f>
        <v>Fundación de Derecho Privado</v>
      </c>
      <c r="E203" s="75" t="str">
        <f>VLOOKUP(A203,'BASE REGISTRO MAYO'!$A$1:$T$884,5,FALSE)</f>
        <v xml:space="preserve">Decreto Supremo Nº 1554, de 2 de septiembre de 1976, del ministerio de Justicia. </v>
      </c>
      <c r="F203" s="75" t="str">
        <f>VLOOKUP(A203,'BASE REGISTRO MAYO'!$A$1:$T$884,6,FALSE)</f>
        <v xml:space="preserve">Certificado de Vigencia, folio Nº 500355316567, emitido por el SRCeI con fecha 10 de noviembre de 2020.
</v>
      </c>
      <c r="G203" s="75" t="str">
        <f>VLOOKUP(A203,'BASE REGISTRO MAYO'!$A$1:$T$884,7,FALSE)</f>
        <v>La capacitación y formación integral de personas de escasos recursos, sin costo para ellos y sin discriminación de ninguna especie, a fin de que puedan integrarse al desarrollo del país.</v>
      </c>
      <c r="H203" s="75" t="str">
        <f>VLOOKUP(A203,'BASE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3" s="75" t="str">
        <f>VLOOKUP(A203,'BASE REGISTRO MAYO'!$A$1:$T$884,9,FALSE)</f>
        <v xml:space="preserve">Los miembros del Directorio permanecerán en sus cargos dos años.
</v>
      </c>
      <c r="J203" s="75" t="str">
        <f>VLOOKUP(A203,'BASE REGISTRO MAYO'!$A$1:$T$884,10,FALSE)</f>
        <v>Con fecha 20 de diciembre de 2017 se ratifica el Directorio, según consta en el Acta de Sesión Ordinaria de Directorio de dicha fecha, reducida a escritura pública de fecha 04 de enero de 2018, de la 18° Notaría Pública.</v>
      </c>
      <c r="K203" s="75" t="str">
        <f>VLOOKUP(A203,'BASE REGISTRO MAYO'!$A$1:$T$884,11,FALSE)</f>
        <v xml:space="preserve">Representante Legal:
María Angélica Grez del Canto
</v>
      </c>
      <c r="L203" s="75" t="str">
        <f>VLOOKUP(A203,'BASE REGISTRO MAYO'!$A$1:$T$884,12,FALSE)</f>
        <v xml:space="preserve">Avenida 11 de septiembre Nº2250, oficina Nº1025, comuna de Providencia, Región Metropolitana.
</v>
      </c>
      <c r="M203" s="75" t="str">
        <f>VLOOKUP(A203,'BASE REGISTRO MAYO'!$A$1:$T$884,13,FALSE)</f>
        <v>XIII</v>
      </c>
      <c r="N203" s="75" t="str">
        <f>VLOOKUP(A203,'BASE REGISTRO MAYO'!$A$1:$T$884,14,FALSE)</f>
        <v>Providencia</v>
      </c>
      <c r="O203" s="75">
        <f>VLOOKUP(A203,'BASE REGISTRO MAYO'!$A$1:$T$884,15,FALSE)</f>
        <v>0</v>
      </c>
      <c r="P203" s="75" t="str">
        <f>VLOOKUP(A203,'BASE REGISTRO MAYO'!$A$1:$T$884,16,FALSE)</f>
        <v xml:space="preserve"> fundacion@paulajaraquemada.tie.cl</v>
      </c>
      <c r="Q203" s="75">
        <f>VLOOKUP(A203,'BASE REGISTRO MAYO'!$A$1:$T$884,17,FALSE)</f>
        <v>0</v>
      </c>
      <c r="R203" s="75">
        <f>VLOOKUP(A203,'BASE REGISTRO MAYO'!$A$1:$T$884,18,FALSE)</f>
        <v>93401</v>
      </c>
      <c r="S203" s="75" t="str">
        <f>VLOOKUP(A203,'BASE REGISTRO MAYO'!$A$1:$T$884,19,FALSE)</f>
        <v>Se acompaña certificado financiero correspondiente al año 2019,  aprobados por  USUFI</v>
      </c>
      <c r="T203" s="177">
        <f>VLOOKUP(A203,'BASE REGISTRO MAYO'!$A$1:$T$884,20,FALSE)</f>
        <v>37970</v>
      </c>
      <c r="U203" s="182">
        <v>4450</v>
      </c>
      <c r="V203" s="181">
        <v>7959690</v>
      </c>
      <c r="W203" s="181">
        <v>55098848</v>
      </c>
      <c r="X203" s="178">
        <v>44408</v>
      </c>
      <c r="Y203" s="87" t="s">
        <v>7151</v>
      </c>
      <c r="Z203" s="87" t="s">
        <v>7152</v>
      </c>
      <c r="AA203" s="182" t="s">
        <v>7258</v>
      </c>
    </row>
    <row r="204" spans="1:27" ht="15.75" customHeight="1" x14ac:dyDescent="0.2">
      <c r="A204" s="182">
        <v>4450</v>
      </c>
      <c r="B204" s="75" t="str">
        <f>VLOOKUP(A204,'BASE REGISTRO MAYO'!$A$1:$T$884,2,FALSE)</f>
        <v>Fundacion Paula Jaraquemada Alquizar</v>
      </c>
      <c r="C204" s="75">
        <f>VLOOKUP(A204,'BASE REGISTRO MAYO'!$A$1:$T$884,3,FALSE)</f>
        <v>706786007</v>
      </c>
      <c r="D204" s="75" t="str">
        <f>VLOOKUP(A204,'BASE REGISTRO MAYO'!$A$1:$T$884,4,FALSE)</f>
        <v>Fundación de Derecho Privado</v>
      </c>
      <c r="E204" s="75" t="str">
        <f>VLOOKUP(A204,'BASE REGISTRO MAYO'!$A$1:$T$884,5,FALSE)</f>
        <v xml:space="preserve">Decreto Supremo Nº 1554, de 2 de septiembre de 1976, del ministerio de Justicia. </v>
      </c>
      <c r="F204" s="75" t="str">
        <f>VLOOKUP(A204,'BASE REGISTRO MAYO'!$A$1:$T$884,6,FALSE)</f>
        <v xml:space="preserve">Certificado de Vigencia, folio Nº 500355316567, emitido por el SRCeI con fecha 10 de noviembre de 2020.
</v>
      </c>
      <c r="G204" s="75" t="str">
        <f>VLOOKUP(A204,'BASE REGISTRO MAYO'!$A$1:$T$884,7,FALSE)</f>
        <v>La capacitación y formación integral de personas de escasos recursos, sin costo para ellos y sin discriminación de ninguna especie, a fin de que puedan integrarse al desarrollo del país.</v>
      </c>
      <c r="H204" s="75" t="str">
        <f>VLOOKUP(A204,'BASE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4" s="75" t="str">
        <f>VLOOKUP(A204,'BASE REGISTRO MAYO'!$A$1:$T$884,9,FALSE)</f>
        <v xml:space="preserve">Los miembros del Directorio permanecerán en sus cargos dos años.
</v>
      </c>
      <c r="J204" s="75" t="str">
        <f>VLOOKUP(A204,'BASE REGISTRO MAYO'!$A$1:$T$884,10,FALSE)</f>
        <v>Con fecha 20 de diciembre de 2017 se ratifica el Directorio, según consta en el Acta de Sesión Ordinaria de Directorio de dicha fecha, reducida a escritura pública de fecha 04 de enero de 2018, de la 18° Notaría Pública.</v>
      </c>
      <c r="K204" s="75" t="str">
        <f>VLOOKUP(A204,'BASE REGISTRO MAYO'!$A$1:$T$884,11,FALSE)</f>
        <v xml:space="preserve">Representante Legal:
María Angélica Grez del Canto
</v>
      </c>
      <c r="L204" s="75" t="str">
        <f>VLOOKUP(A204,'BASE REGISTRO MAYO'!$A$1:$T$884,12,FALSE)</f>
        <v xml:space="preserve">Avenida 11 de septiembre Nº2250, oficina Nº1025, comuna de Providencia, Región Metropolitana.
</v>
      </c>
      <c r="M204" s="75" t="str">
        <f>VLOOKUP(A204,'BASE REGISTRO MAYO'!$A$1:$T$884,13,FALSE)</f>
        <v>XIII</v>
      </c>
      <c r="N204" s="75" t="str">
        <f>VLOOKUP(A204,'BASE REGISTRO MAYO'!$A$1:$T$884,14,FALSE)</f>
        <v>Providencia</v>
      </c>
      <c r="O204" s="75">
        <f>VLOOKUP(A204,'BASE REGISTRO MAYO'!$A$1:$T$884,15,FALSE)</f>
        <v>0</v>
      </c>
      <c r="P204" s="75" t="str">
        <f>VLOOKUP(A204,'BASE REGISTRO MAYO'!$A$1:$T$884,16,FALSE)</f>
        <v xml:space="preserve"> fundacion@paulajaraquemada.tie.cl</v>
      </c>
      <c r="Q204" s="75">
        <f>VLOOKUP(A204,'BASE REGISTRO MAYO'!$A$1:$T$884,17,FALSE)</f>
        <v>0</v>
      </c>
      <c r="R204" s="75">
        <f>VLOOKUP(A204,'BASE REGISTRO MAYO'!$A$1:$T$884,18,FALSE)</f>
        <v>93401</v>
      </c>
      <c r="S204" s="75" t="str">
        <f>VLOOKUP(A204,'BASE REGISTRO MAYO'!$A$1:$T$884,19,FALSE)</f>
        <v>Se acompaña certificado financiero correspondiente al año 2019,  aprobados por  USUFI</v>
      </c>
      <c r="T204" s="177">
        <f>VLOOKUP(A204,'BASE REGISTRO MAYO'!$A$1:$T$884,20,FALSE)</f>
        <v>37970</v>
      </c>
      <c r="U204" s="182">
        <v>4450</v>
      </c>
      <c r="V204" s="181">
        <v>15093933</v>
      </c>
      <c r="W204" s="181">
        <v>73880950</v>
      </c>
      <c r="X204" s="178">
        <v>44408</v>
      </c>
      <c r="Y204" s="87" t="s">
        <v>7151</v>
      </c>
      <c r="Z204" s="87" t="s">
        <v>7152</v>
      </c>
      <c r="AA204" s="182" t="s">
        <v>173</v>
      </c>
    </row>
    <row r="205" spans="1:27" ht="15.75" customHeight="1" x14ac:dyDescent="0.2">
      <c r="A205" s="182">
        <v>4450</v>
      </c>
      <c r="B205" s="75" t="str">
        <f>VLOOKUP(A205,'BASE REGISTRO MAYO'!$A$1:$T$884,2,FALSE)</f>
        <v>Fundacion Paula Jaraquemada Alquizar</v>
      </c>
      <c r="C205" s="75">
        <f>VLOOKUP(A205,'BASE REGISTRO MAYO'!$A$1:$T$884,3,FALSE)</f>
        <v>706786007</v>
      </c>
      <c r="D205" s="75" t="str">
        <f>VLOOKUP(A205,'BASE REGISTRO MAYO'!$A$1:$T$884,4,FALSE)</f>
        <v>Fundación de Derecho Privado</v>
      </c>
      <c r="E205" s="75" t="str">
        <f>VLOOKUP(A205,'BASE REGISTRO MAYO'!$A$1:$T$884,5,FALSE)</f>
        <v xml:space="preserve">Decreto Supremo Nº 1554, de 2 de septiembre de 1976, del ministerio de Justicia. </v>
      </c>
      <c r="F205" s="75" t="str">
        <f>VLOOKUP(A205,'BASE REGISTRO MAYO'!$A$1:$T$884,6,FALSE)</f>
        <v xml:space="preserve">Certificado de Vigencia, folio Nº 500355316567, emitido por el SRCeI con fecha 10 de noviembre de 2020.
</v>
      </c>
      <c r="G205" s="75" t="str">
        <f>VLOOKUP(A205,'BASE REGISTRO MAYO'!$A$1:$T$884,7,FALSE)</f>
        <v>La capacitación y formación integral de personas de escasos recursos, sin costo para ellos y sin discriminación de ninguna especie, a fin de que puedan integrarse al desarrollo del país.</v>
      </c>
      <c r="H205" s="75" t="str">
        <f>VLOOKUP(A205,'BASE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5" s="75" t="str">
        <f>VLOOKUP(A205,'BASE REGISTRO MAYO'!$A$1:$T$884,9,FALSE)</f>
        <v xml:space="preserve">Los miembros del Directorio permanecerán en sus cargos dos años.
</v>
      </c>
      <c r="J205" s="75" t="str">
        <f>VLOOKUP(A205,'BASE REGISTRO MAYO'!$A$1:$T$884,10,FALSE)</f>
        <v>Con fecha 20 de diciembre de 2017 se ratifica el Directorio, según consta en el Acta de Sesión Ordinaria de Directorio de dicha fecha, reducida a escritura pública de fecha 04 de enero de 2018, de la 18° Notaría Pública.</v>
      </c>
      <c r="K205" s="75" t="str">
        <f>VLOOKUP(A205,'BASE REGISTRO MAYO'!$A$1:$T$884,11,FALSE)</f>
        <v xml:space="preserve">Representante Legal:
María Angélica Grez del Canto
</v>
      </c>
      <c r="L205" s="75" t="str">
        <f>VLOOKUP(A205,'BASE REGISTRO MAYO'!$A$1:$T$884,12,FALSE)</f>
        <v xml:space="preserve">Avenida 11 de septiembre Nº2250, oficina Nº1025, comuna de Providencia, Región Metropolitana.
</v>
      </c>
      <c r="M205" s="75" t="str">
        <f>VLOOKUP(A205,'BASE REGISTRO MAYO'!$A$1:$T$884,13,FALSE)</f>
        <v>XIII</v>
      </c>
      <c r="N205" s="75" t="str">
        <f>VLOOKUP(A205,'BASE REGISTRO MAYO'!$A$1:$T$884,14,FALSE)</f>
        <v>Providencia</v>
      </c>
      <c r="O205" s="75">
        <f>VLOOKUP(A205,'BASE REGISTRO MAYO'!$A$1:$T$884,15,FALSE)</f>
        <v>0</v>
      </c>
      <c r="P205" s="75" t="str">
        <f>VLOOKUP(A205,'BASE REGISTRO MAYO'!$A$1:$T$884,16,FALSE)</f>
        <v xml:space="preserve"> fundacion@paulajaraquemada.tie.cl</v>
      </c>
      <c r="Q205" s="75">
        <f>VLOOKUP(A205,'BASE REGISTRO MAYO'!$A$1:$T$884,17,FALSE)</f>
        <v>0</v>
      </c>
      <c r="R205" s="75">
        <f>VLOOKUP(A205,'BASE REGISTRO MAYO'!$A$1:$T$884,18,FALSE)</f>
        <v>93401</v>
      </c>
      <c r="S205" s="75" t="str">
        <f>VLOOKUP(A205,'BASE REGISTRO MAYO'!$A$1:$T$884,19,FALSE)</f>
        <v>Se acompaña certificado financiero correspondiente al año 2019,  aprobados por  USUFI</v>
      </c>
      <c r="T205" s="177">
        <f>VLOOKUP(A205,'BASE REGISTRO MAYO'!$A$1:$T$884,20,FALSE)</f>
        <v>37970</v>
      </c>
      <c r="U205" s="182">
        <v>4450</v>
      </c>
      <c r="V205" s="181">
        <v>10426720</v>
      </c>
      <c r="W205" s="181">
        <v>68320020</v>
      </c>
      <c r="X205" s="178">
        <v>44408</v>
      </c>
      <c r="Y205" s="87" t="s">
        <v>7151</v>
      </c>
      <c r="Z205" s="87" t="s">
        <v>7152</v>
      </c>
      <c r="AA205" s="182" t="s">
        <v>7259</v>
      </c>
    </row>
    <row r="206" spans="1:27" ht="15.75" customHeight="1" x14ac:dyDescent="0.2">
      <c r="A206" s="182">
        <v>4450</v>
      </c>
      <c r="B206" s="75" t="str">
        <f>VLOOKUP(A206,'BASE REGISTRO MAYO'!$A$1:$T$884,2,FALSE)</f>
        <v>Fundacion Paula Jaraquemada Alquizar</v>
      </c>
      <c r="C206" s="75">
        <f>VLOOKUP(A206,'BASE REGISTRO MAYO'!$A$1:$T$884,3,FALSE)</f>
        <v>706786007</v>
      </c>
      <c r="D206" s="75" t="str">
        <f>VLOOKUP(A206,'BASE REGISTRO MAYO'!$A$1:$T$884,4,FALSE)</f>
        <v>Fundación de Derecho Privado</v>
      </c>
      <c r="E206" s="75" t="str">
        <f>VLOOKUP(A206,'BASE REGISTRO MAYO'!$A$1:$T$884,5,FALSE)</f>
        <v xml:space="preserve">Decreto Supremo Nº 1554, de 2 de septiembre de 1976, del ministerio de Justicia. </v>
      </c>
      <c r="F206" s="75" t="str">
        <f>VLOOKUP(A206,'BASE REGISTRO MAYO'!$A$1:$T$884,6,FALSE)</f>
        <v xml:space="preserve">Certificado de Vigencia, folio Nº 500355316567, emitido por el SRCeI con fecha 10 de noviembre de 2020.
</v>
      </c>
      <c r="G206" s="75" t="str">
        <f>VLOOKUP(A206,'BASE REGISTRO MAYO'!$A$1:$T$884,7,FALSE)</f>
        <v>La capacitación y formación integral de personas de escasos recursos, sin costo para ellos y sin discriminación de ninguna especie, a fin de que puedan integrarse al desarrollo del país.</v>
      </c>
      <c r="H206" s="75" t="str">
        <f>VLOOKUP(A206,'BASE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6" s="75" t="str">
        <f>VLOOKUP(A206,'BASE REGISTRO MAYO'!$A$1:$T$884,9,FALSE)</f>
        <v xml:space="preserve">Los miembros del Directorio permanecerán en sus cargos dos años.
</v>
      </c>
      <c r="J206" s="75" t="str">
        <f>VLOOKUP(A206,'BASE REGISTRO MAYO'!$A$1:$T$884,10,FALSE)</f>
        <v>Con fecha 20 de diciembre de 2017 se ratifica el Directorio, según consta en el Acta de Sesión Ordinaria de Directorio de dicha fecha, reducida a escritura pública de fecha 04 de enero de 2018, de la 18° Notaría Pública.</v>
      </c>
      <c r="K206" s="75" t="str">
        <f>VLOOKUP(A206,'BASE REGISTRO MAYO'!$A$1:$T$884,11,FALSE)</f>
        <v xml:space="preserve">Representante Legal:
María Angélica Grez del Canto
</v>
      </c>
      <c r="L206" s="75" t="str">
        <f>VLOOKUP(A206,'BASE REGISTRO MAYO'!$A$1:$T$884,12,FALSE)</f>
        <v xml:space="preserve">Avenida 11 de septiembre Nº2250, oficina Nº1025, comuna de Providencia, Región Metropolitana.
</v>
      </c>
      <c r="M206" s="75" t="str">
        <f>VLOOKUP(A206,'BASE REGISTRO MAYO'!$A$1:$T$884,13,FALSE)</f>
        <v>XIII</v>
      </c>
      <c r="N206" s="75" t="str">
        <f>VLOOKUP(A206,'BASE REGISTRO MAYO'!$A$1:$T$884,14,FALSE)</f>
        <v>Providencia</v>
      </c>
      <c r="O206" s="75">
        <f>VLOOKUP(A206,'BASE REGISTRO MAYO'!$A$1:$T$884,15,FALSE)</f>
        <v>0</v>
      </c>
      <c r="P206" s="75" t="str">
        <f>VLOOKUP(A206,'BASE REGISTRO MAYO'!$A$1:$T$884,16,FALSE)</f>
        <v xml:space="preserve"> fundacion@paulajaraquemada.tie.cl</v>
      </c>
      <c r="Q206" s="75">
        <f>VLOOKUP(A206,'BASE REGISTRO MAYO'!$A$1:$T$884,17,FALSE)</f>
        <v>0</v>
      </c>
      <c r="R206" s="75">
        <f>VLOOKUP(A206,'BASE REGISTRO MAYO'!$A$1:$T$884,18,FALSE)</f>
        <v>93401</v>
      </c>
      <c r="S206" s="75" t="str">
        <f>VLOOKUP(A206,'BASE REGISTRO MAYO'!$A$1:$T$884,19,FALSE)</f>
        <v>Se acompaña certificado financiero correspondiente al año 2019,  aprobados por  USUFI</v>
      </c>
      <c r="T206" s="177">
        <f>VLOOKUP(A206,'BASE REGISTRO MAYO'!$A$1:$T$884,20,FALSE)</f>
        <v>37970</v>
      </c>
      <c r="U206" s="182">
        <v>4450</v>
      </c>
      <c r="V206" s="181">
        <v>5896080</v>
      </c>
      <c r="W206" s="181">
        <v>37315980</v>
      </c>
      <c r="X206" s="178">
        <v>44408</v>
      </c>
      <c r="Y206" s="87" t="s">
        <v>7151</v>
      </c>
      <c r="Z206" s="87" t="s">
        <v>7152</v>
      </c>
      <c r="AA206" s="182" t="s">
        <v>7260</v>
      </c>
    </row>
    <row r="207" spans="1:27" ht="15.75" customHeight="1" x14ac:dyDescent="0.2">
      <c r="A207" s="182">
        <v>4450</v>
      </c>
      <c r="B207" s="75" t="str">
        <f>VLOOKUP(A207,'BASE REGISTRO MAYO'!$A$1:$T$884,2,FALSE)</f>
        <v>Fundacion Paula Jaraquemada Alquizar</v>
      </c>
      <c r="C207" s="75">
        <f>VLOOKUP(A207,'BASE REGISTRO MAYO'!$A$1:$T$884,3,FALSE)</f>
        <v>706786007</v>
      </c>
      <c r="D207" s="75" t="str">
        <f>VLOOKUP(A207,'BASE REGISTRO MAYO'!$A$1:$T$884,4,FALSE)</f>
        <v>Fundación de Derecho Privado</v>
      </c>
      <c r="E207" s="75" t="str">
        <f>VLOOKUP(A207,'BASE REGISTRO MAYO'!$A$1:$T$884,5,FALSE)</f>
        <v xml:space="preserve">Decreto Supremo Nº 1554, de 2 de septiembre de 1976, del ministerio de Justicia. </v>
      </c>
      <c r="F207" s="75" t="str">
        <f>VLOOKUP(A207,'BASE REGISTRO MAYO'!$A$1:$T$884,6,FALSE)</f>
        <v xml:space="preserve">Certificado de Vigencia, folio Nº 500355316567, emitido por el SRCeI con fecha 10 de noviembre de 2020.
</v>
      </c>
      <c r="G207" s="75" t="str">
        <f>VLOOKUP(A207,'BASE REGISTRO MAYO'!$A$1:$T$884,7,FALSE)</f>
        <v>La capacitación y formación integral de personas de escasos recursos, sin costo para ellos y sin discriminación de ninguna especie, a fin de que puedan integrarse al desarrollo del país.</v>
      </c>
      <c r="H207" s="75" t="str">
        <f>VLOOKUP(A207,'BASE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7" s="75" t="str">
        <f>VLOOKUP(A207,'BASE REGISTRO MAYO'!$A$1:$T$884,9,FALSE)</f>
        <v xml:space="preserve">Los miembros del Directorio permanecerán en sus cargos dos años.
</v>
      </c>
      <c r="J207" s="75" t="str">
        <f>VLOOKUP(A207,'BASE REGISTRO MAYO'!$A$1:$T$884,10,FALSE)</f>
        <v>Con fecha 20 de diciembre de 2017 se ratifica el Directorio, según consta en el Acta de Sesión Ordinaria de Directorio de dicha fecha, reducida a escritura pública de fecha 04 de enero de 2018, de la 18° Notaría Pública.</v>
      </c>
      <c r="K207" s="75" t="str">
        <f>VLOOKUP(A207,'BASE REGISTRO MAYO'!$A$1:$T$884,11,FALSE)</f>
        <v xml:space="preserve">Representante Legal:
María Angélica Grez del Canto
</v>
      </c>
      <c r="L207" s="75" t="str">
        <f>VLOOKUP(A207,'BASE REGISTRO MAYO'!$A$1:$T$884,12,FALSE)</f>
        <v xml:space="preserve">Avenida 11 de septiembre Nº2250, oficina Nº1025, comuna de Providencia, Región Metropolitana.
</v>
      </c>
      <c r="M207" s="75" t="str">
        <f>VLOOKUP(A207,'BASE REGISTRO MAYO'!$A$1:$T$884,13,FALSE)</f>
        <v>XIII</v>
      </c>
      <c r="N207" s="75" t="str">
        <f>VLOOKUP(A207,'BASE REGISTRO MAYO'!$A$1:$T$884,14,FALSE)</f>
        <v>Providencia</v>
      </c>
      <c r="O207" s="75">
        <f>VLOOKUP(A207,'BASE REGISTRO MAYO'!$A$1:$T$884,15,FALSE)</f>
        <v>0</v>
      </c>
      <c r="P207" s="75" t="str">
        <f>VLOOKUP(A207,'BASE REGISTRO MAYO'!$A$1:$T$884,16,FALSE)</f>
        <v xml:space="preserve"> fundacion@paulajaraquemada.tie.cl</v>
      </c>
      <c r="Q207" s="75">
        <f>VLOOKUP(A207,'BASE REGISTRO MAYO'!$A$1:$T$884,17,FALSE)</f>
        <v>0</v>
      </c>
      <c r="R207" s="75">
        <f>VLOOKUP(A207,'BASE REGISTRO MAYO'!$A$1:$T$884,18,FALSE)</f>
        <v>93401</v>
      </c>
      <c r="S207" s="75" t="str">
        <f>VLOOKUP(A207,'BASE REGISTRO MAYO'!$A$1:$T$884,19,FALSE)</f>
        <v>Se acompaña certificado financiero correspondiente al año 2019,  aprobados por  USUFI</v>
      </c>
      <c r="T207" s="177">
        <f>VLOOKUP(A207,'BASE REGISTRO MAYO'!$A$1:$T$884,20,FALSE)</f>
        <v>37970</v>
      </c>
      <c r="U207" s="182">
        <v>4450</v>
      </c>
      <c r="V207" s="181">
        <v>26299620</v>
      </c>
      <c r="W207" s="181">
        <v>170520840</v>
      </c>
      <c r="X207" s="178">
        <v>44408</v>
      </c>
      <c r="Y207" s="87" t="s">
        <v>7151</v>
      </c>
      <c r="Z207" s="87" t="s">
        <v>7152</v>
      </c>
      <c r="AA207" s="182" t="s">
        <v>7261</v>
      </c>
    </row>
    <row r="208" spans="1:27" ht="15.75" customHeight="1" x14ac:dyDescent="0.2">
      <c r="A208" s="182">
        <v>4450</v>
      </c>
      <c r="B208" s="75" t="str">
        <f>VLOOKUP(A208,'BASE REGISTRO MAYO'!$A$1:$T$884,2,FALSE)</f>
        <v>Fundacion Paula Jaraquemada Alquizar</v>
      </c>
      <c r="C208" s="75">
        <f>VLOOKUP(A208,'BASE REGISTRO MAYO'!$A$1:$T$884,3,FALSE)</f>
        <v>706786007</v>
      </c>
      <c r="D208" s="75" t="str">
        <f>VLOOKUP(A208,'BASE REGISTRO MAYO'!$A$1:$T$884,4,FALSE)</f>
        <v>Fundación de Derecho Privado</v>
      </c>
      <c r="E208" s="75" t="str">
        <f>VLOOKUP(A208,'BASE REGISTRO MAYO'!$A$1:$T$884,5,FALSE)</f>
        <v xml:space="preserve">Decreto Supremo Nº 1554, de 2 de septiembre de 1976, del ministerio de Justicia. </v>
      </c>
      <c r="F208" s="75" t="str">
        <f>VLOOKUP(A208,'BASE REGISTRO MAYO'!$A$1:$T$884,6,FALSE)</f>
        <v xml:space="preserve">Certificado de Vigencia, folio Nº 500355316567, emitido por el SRCeI con fecha 10 de noviembre de 2020.
</v>
      </c>
      <c r="G208" s="75" t="str">
        <f>VLOOKUP(A208,'BASE REGISTRO MAYO'!$A$1:$T$884,7,FALSE)</f>
        <v>La capacitación y formación integral de personas de escasos recursos, sin costo para ellos y sin discriminación de ninguna especie, a fin de que puedan integrarse al desarrollo del país.</v>
      </c>
      <c r="H208" s="75" t="str">
        <f>VLOOKUP(A208,'BASE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8" s="75" t="str">
        <f>VLOOKUP(A208,'BASE REGISTRO MAYO'!$A$1:$T$884,9,FALSE)</f>
        <v xml:space="preserve">Los miembros del Directorio permanecerán en sus cargos dos años.
</v>
      </c>
      <c r="J208" s="75" t="str">
        <f>VLOOKUP(A208,'BASE REGISTRO MAYO'!$A$1:$T$884,10,FALSE)</f>
        <v>Con fecha 20 de diciembre de 2017 se ratifica el Directorio, según consta en el Acta de Sesión Ordinaria de Directorio de dicha fecha, reducida a escritura pública de fecha 04 de enero de 2018, de la 18° Notaría Pública.</v>
      </c>
      <c r="K208" s="75" t="str">
        <f>VLOOKUP(A208,'BASE REGISTRO MAYO'!$A$1:$T$884,11,FALSE)</f>
        <v xml:space="preserve">Representante Legal:
María Angélica Grez del Canto
</v>
      </c>
      <c r="L208" s="75" t="str">
        <f>VLOOKUP(A208,'BASE REGISTRO MAYO'!$A$1:$T$884,12,FALSE)</f>
        <v xml:space="preserve">Avenida 11 de septiembre Nº2250, oficina Nº1025, comuna de Providencia, Región Metropolitana.
</v>
      </c>
      <c r="M208" s="75" t="str">
        <f>VLOOKUP(A208,'BASE REGISTRO MAYO'!$A$1:$T$884,13,FALSE)</f>
        <v>XIII</v>
      </c>
      <c r="N208" s="75" t="str">
        <f>VLOOKUP(A208,'BASE REGISTRO MAYO'!$A$1:$T$884,14,FALSE)</f>
        <v>Providencia</v>
      </c>
      <c r="O208" s="75">
        <f>VLOOKUP(A208,'BASE REGISTRO MAYO'!$A$1:$T$884,15,FALSE)</f>
        <v>0</v>
      </c>
      <c r="P208" s="75" t="str">
        <f>VLOOKUP(A208,'BASE REGISTRO MAYO'!$A$1:$T$884,16,FALSE)</f>
        <v xml:space="preserve"> fundacion@paulajaraquemada.tie.cl</v>
      </c>
      <c r="Q208" s="75">
        <f>VLOOKUP(A208,'BASE REGISTRO MAYO'!$A$1:$T$884,17,FALSE)</f>
        <v>0</v>
      </c>
      <c r="R208" s="75">
        <f>VLOOKUP(A208,'BASE REGISTRO MAYO'!$A$1:$T$884,18,FALSE)</f>
        <v>93401</v>
      </c>
      <c r="S208" s="75" t="str">
        <f>VLOOKUP(A208,'BASE REGISTRO MAYO'!$A$1:$T$884,19,FALSE)</f>
        <v>Se acompaña certificado financiero correspondiente al año 2019,  aprobados por  USUFI</v>
      </c>
      <c r="T208" s="177">
        <f>VLOOKUP(A208,'BASE REGISTRO MAYO'!$A$1:$T$884,20,FALSE)</f>
        <v>37970</v>
      </c>
      <c r="U208" s="182">
        <v>4450</v>
      </c>
      <c r="V208" s="181">
        <v>5663340</v>
      </c>
      <c r="W208" s="181">
        <v>43524630</v>
      </c>
      <c r="X208" s="178">
        <v>44408</v>
      </c>
      <c r="Y208" s="87" t="s">
        <v>7151</v>
      </c>
      <c r="Z208" s="87" t="s">
        <v>7152</v>
      </c>
      <c r="AA208" s="182" t="s">
        <v>7262</v>
      </c>
    </row>
    <row r="209" spans="1:27" ht="15.75" customHeight="1" x14ac:dyDescent="0.2">
      <c r="A209" s="182">
        <v>4450</v>
      </c>
      <c r="B209" s="75" t="str">
        <f>VLOOKUP(A209,'BASE REGISTRO MAYO'!$A$1:$T$884,2,FALSE)</f>
        <v>Fundacion Paula Jaraquemada Alquizar</v>
      </c>
      <c r="C209" s="75">
        <f>VLOOKUP(A209,'BASE REGISTRO MAYO'!$A$1:$T$884,3,FALSE)</f>
        <v>706786007</v>
      </c>
      <c r="D209" s="75" t="str">
        <f>VLOOKUP(A209,'BASE REGISTRO MAYO'!$A$1:$T$884,4,FALSE)</f>
        <v>Fundación de Derecho Privado</v>
      </c>
      <c r="E209" s="75" t="str">
        <f>VLOOKUP(A209,'BASE REGISTRO MAYO'!$A$1:$T$884,5,FALSE)</f>
        <v xml:space="preserve">Decreto Supremo Nº 1554, de 2 de septiembre de 1976, del ministerio de Justicia. </v>
      </c>
      <c r="F209" s="75" t="str">
        <f>VLOOKUP(A209,'BASE REGISTRO MAYO'!$A$1:$T$884,6,FALSE)</f>
        <v xml:space="preserve">Certificado de Vigencia, folio Nº 500355316567, emitido por el SRCeI con fecha 10 de noviembre de 2020.
</v>
      </c>
      <c r="G209" s="75" t="str">
        <f>VLOOKUP(A209,'BASE REGISTRO MAYO'!$A$1:$T$884,7,FALSE)</f>
        <v>La capacitación y formación integral de personas de escasos recursos, sin costo para ellos y sin discriminación de ninguna especie, a fin de que puedan integrarse al desarrollo del país.</v>
      </c>
      <c r="H209" s="75" t="str">
        <f>VLOOKUP(A209,'BASE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9" s="75" t="str">
        <f>VLOOKUP(A209,'BASE REGISTRO MAYO'!$A$1:$T$884,9,FALSE)</f>
        <v xml:space="preserve">Los miembros del Directorio permanecerán en sus cargos dos años.
</v>
      </c>
      <c r="J209" s="75" t="str">
        <f>VLOOKUP(A209,'BASE REGISTRO MAYO'!$A$1:$T$884,10,FALSE)</f>
        <v>Con fecha 20 de diciembre de 2017 se ratifica el Directorio, según consta en el Acta de Sesión Ordinaria de Directorio de dicha fecha, reducida a escritura pública de fecha 04 de enero de 2018, de la 18° Notaría Pública.</v>
      </c>
      <c r="K209" s="75" t="str">
        <f>VLOOKUP(A209,'BASE REGISTRO MAYO'!$A$1:$T$884,11,FALSE)</f>
        <v xml:space="preserve">Representante Legal:
María Angélica Grez del Canto
</v>
      </c>
      <c r="L209" s="75" t="str">
        <f>VLOOKUP(A209,'BASE REGISTRO MAYO'!$A$1:$T$884,12,FALSE)</f>
        <v xml:space="preserve">Avenida 11 de septiembre Nº2250, oficina Nº1025, comuna de Providencia, Región Metropolitana.
</v>
      </c>
      <c r="M209" s="75" t="str">
        <f>VLOOKUP(A209,'BASE REGISTRO MAYO'!$A$1:$T$884,13,FALSE)</f>
        <v>XIII</v>
      </c>
      <c r="N209" s="75" t="str">
        <f>VLOOKUP(A209,'BASE REGISTRO MAYO'!$A$1:$T$884,14,FALSE)</f>
        <v>Providencia</v>
      </c>
      <c r="O209" s="75">
        <f>VLOOKUP(A209,'BASE REGISTRO MAYO'!$A$1:$T$884,15,FALSE)</f>
        <v>0</v>
      </c>
      <c r="P209" s="75" t="str">
        <f>VLOOKUP(A209,'BASE REGISTRO MAYO'!$A$1:$T$884,16,FALSE)</f>
        <v xml:space="preserve"> fundacion@paulajaraquemada.tie.cl</v>
      </c>
      <c r="Q209" s="75">
        <f>VLOOKUP(A209,'BASE REGISTRO MAYO'!$A$1:$T$884,17,FALSE)</f>
        <v>0</v>
      </c>
      <c r="R209" s="75">
        <f>VLOOKUP(A209,'BASE REGISTRO MAYO'!$A$1:$T$884,18,FALSE)</f>
        <v>93401</v>
      </c>
      <c r="S209" s="75" t="str">
        <f>VLOOKUP(A209,'BASE REGISTRO MAYO'!$A$1:$T$884,19,FALSE)</f>
        <v>Se acompaña certificado financiero correspondiente al año 2019,  aprobados por  USUFI</v>
      </c>
      <c r="T209" s="177">
        <f>VLOOKUP(A209,'BASE REGISTRO MAYO'!$A$1:$T$884,20,FALSE)</f>
        <v>37970</v>
      </c>
      <c r="U209" s="182">
        <v>4450</v>
      </c>
      <c r="V209" s="181">
        <v>16715387</v>
      </c>
      <c r="W209" s="181">
        <v>64031411</v>
      </c>
      <c r="X209" s="178">
        <v>44408</v>
      </c>
      <c r="Y209" s="87" t="s">
        <v>7151</v>
      </c>
      <c r="Z209" s="87" t="s">
        <v>7152</v>
      </c>
      <c r="AA209" s="182" t="s">
        <v>7263</v>
      </c>
    </row>
    <row r="210" spans="1:27" ht="15.75" customHeight="1" x14ac:dyDescent="0.2">
      <c r="A210" s="182">
        <v>4450</v>
      </c>
      <c r="B210" s="75" t="str">
        <f>VLOOKUP(A210,'BASE REGISTRO MAYO'!$A$1:$T$884,2,FALSE)</f>
        <v>Fundacion Paula Jaraquemada Alquizar</v>
      </c>
      <c r="C210" s="75">
        <f>VLOOKUP(A210,'BASE REGISTRO MAYO'!$A$1:$T$884,3,FALSE)</f>
        <v>706786007</v>
      </c>
      <c r="D210" s="75" t="str">
        <f>VLOOKUP(A210,'BASE REGISTRO MAYO'!$A$1:$T$884,4,FALSE)</f>
        <v>Fundación de Derecho Privado</v>
      </c>
      <c r="E210" s="75" t="str">
        <f>VLOOKUP(A210,'BASE REGISTRO MAYO'!$A$1:$T$884,5,FALSE)</f>
        <v xml:space="preserve">Decreto Supremo Nº 1554, de 2 de septiembre de 1976, del ministerio de Justicia. </v>
      </c>
      <c r="F210" s="75" t="str">
        <f>VLOOKUP(A210,'BASE REGISTRO MAYO'!$A$1:$T$884,6,FALSE)</f>
        <v xml:space="preserve">Certificado de Vigencia, folio Nº 500355316567, emitido por el SRCeI con fecha 10 de noviembre de 2020.
</v>
      </c>
      <c r="G210" s="75" t="str">
        <f>VLOOKUP(A210,'BASE REGISTRO MAYO'!$A$1:$T$884,7,FALSE)</f>
        <v>La capacitación y formación integral de personas de escasos recursos, sin costo para ellos y sin discriminación de ninguna especie, a fin de que puedan integrarse al desarrollo del país.</v>
      </c>
      <c r="H210" s="75" t="str">
        <f>VLOOKUP(A210,'BASE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0" s="75" t="str">
        <f>VLOOKUP(A210,'BASE REGISTRO MAYO'!$A$1:$T$884,9,FALSE)</f>
        <v xml:space="preserve">Los miembros del Directorio permanecerán en sus cargos dos años.
</v>
      </c>
      <c r="J210" s="75" t="str">
        <f>VLOOKUP(A210,'BASE REGISTRO MAYO'!$A$1:$T$884,10,FALSE)</f>
        <v>Con fecha 20 de diciembre de 2017 se ratifica el Directorio, según consta en el Acta de Sesión Ordinaria de Directorio de dicha fecha, reducida a escritura pública de fecha 04 de enero de 2018, de la 18° Notaría Pública.</v>
      </c>
      <c r="K210" s="75" t="str">
        <f>VLOOKUP(A210,'BASE REGISTRO MAYO'!$A$1:$T$884,11,FALSE)</f>
        <v xml:space="preserve">Representante Legal:
María Angélica Grez del Canto
</v>
      </c>
      <c r="L210" s="75" t="str">
        <f>VLOOKUP(A210,'BASE REGISTRO MAYO'!$A$1:$T$884,12,FALSE)</f>
        <v xml:space="preserve">Avenida 11 de septiembre Nº2250, oficina Nº1025, comuna de Providencia, Región Metropolitana.
</v>
      </c>
      <c r="M210" s="75" t="str">
        <f>VLOOKUP(A210,'BASE REGISTRO MAYO'!$A$1:$T$884,13,FALSE)</f>
        <v>XIII</v>
      </c>
      <c r="N210" s="75" t="str">
        <f>VLOOKUP(A210,'BASE REGISTRO MAYO'!$A$1:$T$884,14,FALSE)</f>
        <v>Providencia</v>
      </c>
      <c r="O210" s="75">
        <f>VLOOKUP(A210,'BASE REGISTRO MAYO'!$A$1:$T$884,15,FALSE)</f>
        <v>0</v>
      </c>
      <c r="P210" s="75" t="str">
        <f>VLOOKUP(A210,'BASE REGISTRO MAYO'!$A$1:$T$884,16,FALSE)</f>
        <v xml:space="preserve"> fundacion@paulajaraquemada.tie.cl</v>
      </c>
      <c r="Q210" s="75">
        <f>VLOOKUP(A210,'BASE REGISTRO MAYO'!$A$1:$T$884,17,FALSE)</f>
        <v>0</v>
      </c>
      <c r="R210" s="75">
        <f>VLOOKUP(A210,'BASE REGISTRO MAYO'!$A$1:$T$884,18,FALSE)</f>
        <v>93401</v>
      </c>
      <c r="S210" s="75" t="str">
        <f>VLOOKUP(A210,'BASE REGISTRO MAYO'!$A$1:$T$884,19,FALSE)</f>
        <v>Se acompaña certificado financiero correspondiente al año 2019,  aprobados por  USUFI</v>
      </c>
      <c r="T210" s="177">
        <f>VLOOKUP(A210,'BASE REGISTRO MAYO'!$A$1:$T$884,20,FALSE)</f>
        <v>37970</v>
      </c>
      <c r="U210" s="182">
        <v>4450</v>
      </c>
      <c r="V210" s="181">
        <v>11419760</v>
      </c>
      <c r="W210" s="181">
        <v>81080392</v>
      </c>
      <c r="X210" s="178">
        <v>44408</v>
      </c>
      <c r="Y210" s="87" t="s">
        <v>7151</v>
      </c>
      <c r="Z210" s="87" t="s">
        <v>7152</v>
      </c>
      <c r="AA210" s="182" t="s">
        <v>7264</v>
      </c>
    </row>
    <row r="211" spans="1:27" ht="15.75" customHeight="1" x14ac:dyDescent="0.2">
      <c r="A211" s="182">
        <v>4450</v>
      </c>
      <c r="B211" s="75" t="str">
        <f>VLOOKUP(A211,'BASE REGISTRO MAYO'!$A$1:$T$884,2,FALSE)</f>
        <v>Fundacion Paula Jaraquemada Alquizar</v>
      </c>
      <c r="C211" s="75">
        <f>VLOOKUP(A211,'BASE REGISTRO MAYO'!$A$1:$T$884,3,FALSE)</f>
        <v>706786007</v>
      </c>
      <c r="D211" s="75" t="str">
        <f>VLOOKUP(A211,'BASE REGISTRO MAYO'!$A$1:$T$884,4,FALSE)</f>
        <v>Fundación de Derecho Privado</v>
      </c>
      <c r="E211" s="75" t="str">
        <f>VLOOKUP(A211,'BASE REGISTRO MAYO'!$A$1:$T$884,5,FALSE)</f>
        <v xml:space="preserve">Decreto Supremo Nº 1554, de 2 de septiembre de 1976, del ministerio de Justicia. </v>
      </c>
      <c r="F211" s="75" t="str">
        <f>VLOOKUP(A211,'BASE REGISTRO MAYO'!$A$1:$T$884,6,FALSE)</f>
        <v xml:space="preserve">Certificado de Vigencia, folio Nº 500355316567, emitido por el SRCeI con fecha 10 de noviembre de 2020.
</v>
      </c>
      <c r="G211" s="75" t="str">
        <f>VLOOKUP(A211,'BASE REGISTRO MAYO'!$A$1:$T$884,7,FALSE)</f>
        <v>La capacitación y formación integral de personas de escasos recursos, sin costo para ellos y sin discriminación de ninguna especie, a fin de que puedan integrarse al desarrollo del país.</v>
      </c>
      <c r="H211" s="75" t="str">
        <f>VLOOKUP(A211,'BASE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1" s="75" t="str">
        <f>VLOOKUP(A211,'BASE REGISTRO MAYO'!$A$1:$T$884,9,FALSE)</f>
        <v xml:space="preserve">Los miembros del Directorio permanecerán en sus cargos dos años.
</v>
      </c>
      <c r="J211" s="75" t="str">
        <f>VLOOKUP(A211,'BASE REGISTRO MAYO'!$A$1:$T$884,10,FALSE)</f>
        <v>Con fecha 20 de diciembre de 2017 se ratifica el Directorio, según consta en el Acta de Sesión Ordinaria de Directorio de dicha fecha, reducida a escritura pública de fecha 04 de enero de 2018, de la 18° Notaría Pública.</v>
      </c>
      <c r="K211" s="75" t="str">
        <f>VLOOKUP(A211,'BASE REGISTRO MAYO'!$A$1:$T$884,11,FALSE)</f>
        <v xml:space="preserve">Representante Legal:
María Angélica Grez del Canto
</v>
      </c>
      <c r="L211" s="75" t="str">
        <f>VLOOKUP(A211,'BASE REGISTRO MAYO'!$A$1:$T$884,12,FALSE)</f>
        <v xml:space="preserve">Avenida 11 de septiembre Nº2250, oficina Nº1025, comuna de Providencia, Región Metropolitana.
</v>
      </c>
      <c r="M211" s="75" t="str">
        <f>VLOOKUP(A211,'BASE REGISTRO MAYO'!$A$1:$T$884,13,FALSE)</f>
        <v>XIII</v>
      </c>
      <c r="N211" s="75" t="str">
        <f>VLOOKUP(A211,'BASE REGISTRO MAYO'!$A$1:$T$884,14,FALSE)</f>
        <v>Providencia</v>
      </c>
      <c r="O211" s="75">
        <f>VLOOKUP(A211,'BASE REGISTRO MAYO'!$A$1:$T$884,15,FALSE)</f>
        <v>0</v>
      </c>
      <c r="P211" s="75" t="str">
        <f>VLOOKUP(A211,'BASE REGISTRO MAYO'!$A$1:$T$884,16,FALSE)</f>
        <v xml:space="preserve"> fundacion@paulajaraquemada.tie.cl</v>
      </c>
      <c r="Q211" s="75">
        <f>VLOOKUP(A211,'BASE REGISTRO MAYO'!$A$1:$T$884,17,FALSE)</f>
        <v>0</v>
      </c>
      <c r="R211" s="75">
        <f>VLOOKUP(A211,'BASE REGISTRO MAYO'!$A$1:$T$884,18,FALSE)</f>
        <v>93401</v>
      </c>
      <c r="S211" s="75" t="str">
        <f>VLOOKUP(A211,'BASE REGISTRO MAYO'!$A$1:$T$884,19,FALSE)</f>
        <v>Se acompaña certificado financiero correspondiente al año 2019,  aprobados por  USUFI</v>
      </c>
      <c r="T211" s="177">
        <f>VLOOKUP(A211,'BASE REGISTRO MAYO'!$A$1:$T$884,20,FALSE)</f>
        <v>37970</v>
      </c>
      <c r="U211" s="182">
        <v>4450</v>
      </c>
      <c r="V211" s="181">
        <v>75174935</v>
      </c>
      <c r="W211" s="181">
        <v>349969433</v>
      </c>
      <c r="X211" s="178">
        <v>44408</v>
      </c>
      <c r="Y211" s="87" t="s">
        <v>7151</v>
      </c>
      <c r="Z211" s="87" t="s">
        <v>7152</v>
      </c>
      <c r="AA211" s="182" t="s">
        <v>7153</v>
      </c>
    </row>
    <row r="212" spans="1:27" ht="15.75" customHeight="1" x14ac:dyDescent="0.2">
      <c r="A212" s="182">
        <v>4450</v>
      </c>
      <c r="B212" s="75" t="str">
        <f>VLOOKUP(A212,'BASE REGISTRO MAYO'!$A$1:$T$884,2,FALSE)</f>
        <v>Fundacion Paula Jaraquemada Alquizar</v>
      </c>
      <c r="C212" s="75">
        <f>VLOOKUP(A212,'BASE REGISTRO MAYO'!$A$1:$T$884,3,FALSE)</f>
        <v>706786007</v>
      </c>
      <c r="D212" s="75" t="str">
        <f>VLOOKUP(A212,'BASE REGISTRO MAYO'!$A$1:$T$884,4,FALSE)</f>
        <v>Fundación de Derecho Privado</v>
      </c>
      <c r="E212" s="75" t="str">
        <f>VLOOKUP(A212,'BASE REGISTRO MAYO'!$A$1:$T$884,5,FALSE)</f>
        <v xml:space="preserve">Decreto Supremo Nº 1554, de 2 de septiembre de 1976, del ministerio de Justicia. </v>
      </c>
      <c r="F212" s="75" t="str">
        <f>VLOOKUP(A212,'BASE REGISTRO MAYO'!$A$1:$T$884,6,FALSE)</f>
        <v xml:space="preserve">Certificado de Vigencia, folio Nº 500355316567, emitido por el SRCeI con fecha 10 de noviembre de 2020.
</v>
      </c>
      <c r="G212" s="75" t="str">
        <f>VLOOKUP(A212,'BASE REGISTRO MAYO'!$A$1:$T$884,7,FALSE)</f>
        <v>La capacitación y formación integral de personas de escasos recursos, sin costo para ellos y sin discriminación de ninguna especie, a fin de que puedan integrarse al desarrollo del país.</v>
      </c>
      <c r="H212" s="75" t="str">
        <f>VLOOKUP(A212,'BASE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2" s="75" t="str">
        <f>VLOOKUP(A212,'BASE REGISTRO MAYO'!$A$1:$T$884,9,FALSE)</f>
        <v xml:space="preserve">Los miembros del Directorio permanecerán en sus cargos dos años.
</v>
      </c>
      <c r="J212" s="75" t="str">
        <f>VLOOKUP(A212,'BASE REGISTRO MAYO'!$A$1:$T$884,10,FALSE)</f>
        <v>Con fecha 20 de diciembre de 2017 se ratifica el Directorio, según consta en el Acta de Sesión Ordinaria de Directorio de dicha fecha, reducida a escritura pública de fecha 04 de enero de 2018, de la 18° Notaría Pública.</v>
      </c>
      <c r="K212" s="75" t="str">
        <f>VLOOKUP(A212,'BASE REGISTRO MAYO'!$A$1:$T$884,11,FALSE)</f>
        <v xml:space="preserve">Representante Legal:
María Angélica Grez del Canto
</v>
      </c>
      <c r="L212" s="75" t="str">
        <f>VLOOKUP(A212,'BASE REGISTRO MAYO'!$A$1:$T$884,12,FALSE)</f>
        <v xml:space="preserve">Avenida 11 de septiembre Nº2250, oficina Nº1025, comuna de Providencia, Región Metropolitana.
</v>
      </c>
      <c r="M212" s="75" t="str">
        <f>VLOOKUP(A212,'BASE REGISTRO MAYO'!$A$1:$T$884,13,FALSE)</f>
        <v>XIII</v>
      </c>
      <c r="N212" s="75" t="str">
        <f>VLOOKUP(A212,'BASE REGISTRO MAYO'!$A$1:$T$884,14,FALSE)</f>
        <v>Providencia</v>
      </c>
      <c r="O212" s="75">
        <f>VLOOKUP(A212,'BASE REGISTRO MAYO'!$A$1:$T$884,15,FALSE)</f>
        <v>0</v>
      </c>
      <c r="P212" s="75" t="str">
        <f>VLOOKUP(A212,'BASE REGISTRO MAYO'!$A$1:$T$884,16,FALSE)</f>
        <v xml:space="preserve"> fundacion@paulajaraquemada.tie.cl</v>
      </c>
      <c r="Q212" s="75">
        <f>VLOOKUP(A212,'BASE REGISTRO MAYO'!$A$1:$T$884,17,FALSE)</f>
        <v>0</v>
      </c>
      <c r="R212" s="75">
        <f>VLOOKUP(A212,'BASE REGISTRO MAYO'!$A$1:$T$884,18,FALSE)</f>
        <v>93401</v>
      </c>
      <c r="S212" s="75" t="str">
        <f>VLOOKUP(A212,'BASE REGISTRO MAYO'!$A$1:$T$884,19,FALSE)</f>
        <v>Se acompaña certificado financiero correspondiente al año 2019,  aprobados por  USUFI</v>
      </c>
      <c r="T212" s="177">
        <f>VLOOKUP(A212,'BASE REGISTRO MAYO'!$A$1:$T$884,20,FALSE)</f>
        <v>37970</v>
      </c>
      <c r="U212" s="182">
        <v>4450</v>
      </c>
      <c r="V212" s="181">
        <v>12180060</v>
      </c>
      <c r="W212" s="181">
        <v>68115240</v>
      </c>
      <c r="X212" s="178">
        <v>44408</v>
      </c>
      <c r="Y212" s="87" t="s">
        <v>7151</v>
      </c>
      <c r="Z212" s="87" t="s">
        <v>7152</v>
      </c>
      <c r="AA212" s="182" t="s">
        <v>7265</v>
      </c>
    </row>
    <row r="213" spans="1:27" ht="15.75" customHeight="1" x14ac:dyDescent="0.2">
      <c r="A213" s="182">
        <v>4450</v>
      </c>
      <c r="B213" s="75" t="str">
        <f>VLOOKUP(A213,'BASE REGISTRO MAYO'!$A$1:$T$884,2,FALSE)</f>
        <v>Fundacion Paula Jaraquemada Alquizar</v>
      </c>
      <c r="C213" s="75">
        <f>VLOOKUP(A213,'BASE REGISTRO MAYO'!$A$1:$T$884,3,FALSE)</f>
        <v>706786007</v>
      </c>
      <c r="D213" s="75" t="str">
        <f>VLOOKUP(A213,'BASE REGISTRO MAYO'!$A$1:$T$884,4,FALSE)</f>
        <v>Fundación de Derecho Privado</v>
      </c>
      <c r="E213" s="75" t="str">
        <f>VLOOKUP(A213,'BASE REGISTRO MAYO'!$A$1:$T$884,5,FALSE)</f>
        <v xml:space="preserve">Decreto Supremo Nº 1554, de 2 de septiembre de 1976, del ministerio de Justicia. </v>
      </c>
      <c r="F213" s="75" t="str">
        <f>VLOOKUP(A213,'BASE REGISTRO MAYO'!$A$1:$T$884,6,FALSE)</f>
        <v xml:space="preserve">Certificado de Vigencia, folio Nº 500355316567, emitido por el SRCeI con fecha 10 de noviembre de 2020.
</v>
      </c>
      <c r="G213" s="75" t="str">
        <f>VLOOKUP(A213,'BASE REGISTRO MAYO'!$A$1:$T$884,7,FALSE)</f>
        <v>La capacitación y formación integral de personas de escasos recursos, sin costo para ellos y sin discriminación de ninguna especie, a fin de que puedan integrarse al desarrollo del país.</v>
      </c>
      <c r="H213" s="75" t="str">
        <f>VLOOKUP(A213,'BASE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3" s="75" t="str">
        <f>VLOOKUP(A213,'BASE REGISTRO MAYO'!$A$1:$T$884,9,FALSE)</f>
        <v xml:space="preserve">Los miembros del Directorio permanecerán en sus cargos dos años.
</v>
      </c>
      <c r="J213" s="75" t="str">
        <f>VLOOKUP(A213,'BASE REGISTRO MAYO'!$A$1:$T$884,10,FALSE)</f>
        <v>Con fecha 20 de diciembre de 2017 se ratifica el Directorio, según consta en el Acta de Sesión Ordinaria de Directorio de dicha fecha, reducida a escritura pública de fecha 04 de enero de 2018, de la 18° Notaría Pública.</v>
      </c>
      <c r="K213" s="75" t="str">
        <f>VLOOKUP(A213,'BASE REGISTRO MAYO'!$A$1:$T$884,11,FALSE)</f>
        <v xml:space="preserve">Representante Legal:
María Angélica Grez del Canto
</v>
      </c>
      <c r="L213" s="75" t="str">
        <f>VLOOKUP(A213,'BASE REGISTRO MAYO'!$A$1:$T$884,12,FALSE)</f>
        <v xml:space="preserve">Avenida 11 de septiembre Nº2250, oficina Nº1025, comuna de Providencia, Región Metropolitana.
</v>
      </c>
      <c r="M213" s="75" t="str">
        <f>VLOOKUP(A213,'BASE REGISTRO MAYO'!$A$1:$T$884,13,FALSE)</f>
        <v>XIII</v>
      </c>
      <c r="N213" s="75" t="str">
        <f>VLOOKUP(A213,'BASE REGISTRO MAYO'!$A$1:$T$884,14,FALSE)</f>
        <v>Providencia</v>
      </c>
      <c r="O213" s="75">
        <f>VLOOKUP(A213,'BASE REGISTRO MAYO'!$A$1:$T$884,15,FALSE)</f>
        <v>0</v>
      </c>
      <c r="P213" s="75" t="str">
        <f>VLOOKUP(A213,'BASE REGISTRO MAYO'!$A$1:$T$884,16,FALSE)</f>
        <v xml:space="preserve"> fundacion@paulajaraquemada.tie.cl</v>
      </c>
      <c r="Q213" s="75">
        <f>VLOOKUP(A213,'BASE REGISTRO MAYO'!$A$1:$T$884,17,FALSE)</f>
        <v>0</v>
      </c>
      <c r="R213" s="75">
        <f>VLOOKUP(A213,'BASE REGISTRO MAYO'!$A$1:$T$884,18,FALSE)</f>
        <v>93401</v>
      </c>
      <c r="S213" s="75" t="str">
        <f>VLOOKUP(A213,'BASE REGISTRO MAYO'!$A$1:$T$884,19,FALSE)</f>
        <v>Se acompaña certificado financiero correspondiente al año 2019,  aprobados por  USUFI</v>
      </c>
      <c r="T213" s="177">
        <f>VLOOKUP(A213,'BASE REGISTRO MAYO'!$A$1:$T$884,20,FALSE)</f>
        <v>37970</v>
      </c>
      <c r="U213" s="182">
        <v>4450</v>
      </c>
      <c r="V213" s="181">
        <v>12412800</v>
      </c>
      <c r="W213" s="181">
        <v>88906680</v>
      </c>
      <c r="X213" s="178">
        <v>44408</v>
      </c>
      <c r="Y213" s="87" t="s">
        <v>7151</v>
      </c>
      <c r="Z213" s="87" t="s">
        <v>7152</v>
      </c>
      <c r="AA213" s="182" t="s">
        <v>7196</v>
      </c>
    </row>
    <row r="214" spans="1:27" ht="15.75" customHeight="1" x14ac:dyDescent="0.2">
      <c r="A214" s="182">
        <v>4450</v>
      </c>
      <c r="B214" s="75" t="str">
        <f>VLOOKUP(A214,'BASE REGISTRO MAYO'!$A$1:$T$884,2,FALSE)</f>
        <v>Fundacion Paula Jaraquemada Alquizar</v>
      </c>
      <c r="C214" s="75">
        <f>VLOOKUP(A214,'BASE REGISTRO MAYO'!$A$1:$T$884,3,FALSE)</f>
        <v>706786007</v>
      </c>
      <c r="D214" s="75" t="str">
        <f>VLOOKUP(A214,'BASE REGISTRO MAYO'!$A$1:$T$884,4,FALSE)</f>
        <v>Fundación de Derecho Privado</v>
      </c>
      <c r="E214" s="75" t="str">
        <f>VLOOKUP(A214,'BASE REGISTRO MAYO'!$A$1:$T$884,5,FALSE)</f>
        <v xml:space="preserve">Decreto Supremo Nº 1554, de 2 de septiembre de 1976, del ministerio de Justicia. </v>
      </c>
      <c r="F214" s="75" t="str">
        <f>VLOOKUP(A214,'BASE REGISTRO MAYO'!$A$1:$T$884,6,FALSE)</f>
        <v xml:space="preserve">Certificado de Vigencia, folio Nº 500355316567, emitido por el SRCeI con fecha 10 de noviembre de 2020.
</v>
      </c>
      <c r="G214" s="75" t="str">
        <f>VLOOKUP(A214,'BASE REGISTRO MAYO'!$A$1:$T$884,7,FALSE)</f>
        <v>La capacitación y formación integral de personas de escasos recursos, sin costo para ellos y sin discriminación de ninguna especie, a fin de que puedan integrarse al desarrollo del país.</v>
      </c>
      <c r="H214" s="75" t="str">
        <f>VLOOKUP(A214,'BASE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4" s="75" t="str">
        <f>VLOOKUP(A214,'BASE REGISTRO MAYO'!$A$1:$T$884,9,FALSE)</f>
        <v xml:space="preserve">Los miembros del Directorio permanecerán en sus cargos dos años.
</v>
      </c>
      <c r="J214" s="75" t="str">
        <f>VLOOKUP(A214,'BASE REGISTRO MAYO'!$A$1:$T$884,10,FALSE)</f>
        <v>Con fecha 20 de diciembre de 2017 se ratifica el Directorio, según consta en el Acta de Sesión Ordinaria de Directorio de dicha fecha, reducida a escritura pública de fecha 04 de enero de 2018, de la 18° Notaría Pública.</v>
      </c>
      <c r="K214" s="75" t="str">
        <f>VLOOKUP(A214,'BASE REGISTRO MAYO'!$A$1:$T$884,11,FALSE)</f>
        <v xml:space="preserve">Representante Legal:
María Angélica Grez del Canto
</v>
      </c>
      <c r="L214" s="75" t="str">
        <f>VLOOKUP(A214,'BASE REGISTRO MAYO'!$A$1:$T$884,12,FALSE)</f>
        <v xml:space="preserve">Avenida 11 de septiembre Nº2250, oficina Nº1025, comuna de Providencia, Región Metropolitana.
</v>
      </c>
      <c r="M214" s="75" t="str">
        <f>VLOOKUP(A214,'BASE REGISTRO MAYO'!$A$1:$T$884,13,FALSE)</f>
        <v>XIII</v>
      </c>
      <c r="N214" s="75" t="str">
        <f>VLOOKUP(A214,'BASE REGISTRO MAYO'!$A$1:$T$884,14,FALSE)</f>
        <v>Providencia</v>
      </c>
      <c r="O214" s="75">
        <f>VLOOKUP(A214,'BASE REGISTRO MAYO'!$A$1:$T$884,15,FALSE)</f>
        <v>0</v>
      </c>
      <c r="P214" s="75" t="str">
        <f>VLOOKUP(A214,'BASE REGISTRO MAYO'!$A$1:$T$884,16,FALSE)</f>
        <v xml:space="preserve"> fundacion@paulajaraquemada.tie.cl</v>
      </c>
      <c r="Q214" s="75">
        <f>VLOOKUP(A214,'BASE REGISTRO MAYO'!$A$1:$T$884,17,FALSE)</f>
        <v>0</v>
      </c>
      <c r="R214" s="75">
        <f>VLOOKUP(A214,'BASE REGISTRO MAYO'!$A$1:$T$884,18,FALSE)</f>
        <v>93401</v>
      </c>
      <c r="S214" s="75" t="str">
        <f>VLOOKUP(A214,'BASE REGISTRO MAYO'!$A$1:$T$884,19,FALSE)</f>
        <v>Se acompaña certificado financiero correspondiente al año 2019,  aprobados por  USUFI</v>
      </c>
      <c r="T214" s="177">
        <f>VLOOKUP(A214,'BASE REGISTRO MAYO'!$A$1:$T$884,20,FALSE)</f>
        <v>37970</v>
      </c>
      <c r="U214" s="182">
        <v>4450</v>
      </c>
      <c r="V214" s="181">
        <v>6283980</v>
      </c>
      <c r="W214" s="181">
        <v>44686080</v>
      </c>
      <c r="X214" s="178">
        <v>44408</v>
      </c>
      <c r="Y214" s="87" t="s">
        <v>7151</v>
      </c>
      <c r="Z214" s="87" t="s">
        <v>7152</v>
      </c>
      <c r="AA214" s="182" t="s">
        <v>7266</v>
      </c>
    </row>
    <row r="215" spans="1:27" ht="15.75" customHeight="1" x14ac:dyDescent="0.2">
      <c r="A215" s="182">
        <v>4450</v>
      </c>
      <c r="B215" s="75" t="str">
        <f>VLOOKUP(A215,'BASE REGISTRO MAYO'!$A$1:$T$884,2,FALSE)</f>
        <v>Fundacion Paula Jaraquemada Alquizar</v>
      </c>
      <c r="C215" s="75">
        <f>VLOOKUP(A215,'BASE REGISTRO MAYO'!$A$1:$T$884,3,FALSE)</f>
        <v>706786007</v>
      </c>
      <c r="D215" s="75" t="str">
        <f>VLOOKUP(A215,'BASE REGISTRO MAYO'!$A$1:$T$884,4,FALSE)</f>
        <v>Fundación de Derecho Privado</v>
      </c>
      <c r="E215" s="75" t="str">
        <f>VLOOKUP(A215,'BASE REGISTRO MAYO'!$A$1:$T$884,5,FALSE)</f>
        <v xml:space="preserve">Decreto Supremo Nº 1554, de 2 de septiembre de 1976, del ministerio de Justicia. </v>
      </c>
      <c r="F215" s="75" t="str">
        <f>VLOOKUP(A215,'BASE REGISTRO MAYO'!$A$1:$T$884,6,FALSE)</f>
        <v xml:space="preserve">Certificado de Vigencia, folio Nº 500355316567, emitido por el SRCeI con fecha 10 de noviembre de 2020.
</v>
      </c>
      <c r="G215" s="75" t="str">
        <f>VLOOKUP(A215,'BASE REGISTRO MAYO'!$A$1:$T$884,7,FALSE)</f>
        <v>La capacitación y formación integral de personas de escasos recursos, sin costo para ellos y sin discriminación de ninguna especie, a fin de que puedan integrarse al desarrollo del país.</v>
      </c>
      <c r="H215" s="75" t="str">
        <f>VLOOKUP(A215,'BASE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5" s="75" t="str">
        <f>VLOOKUP(A215,'BASE REGISTRO MAYO'!$A$1:$T$884,9,FALSE)</f>
        <v xml:space="preserve">Los miembros del Directorio permanecerán en sus cargos dos años.
</v>
      </c>
      <c r="J215" s="75" t="str">
        <f>VLOOKUP(A215,'BASE REGISTRO MAYO'!$A$1:$T$884,10,FALSE)</f>
        <v>Con fecha 20 de diciembre de 2017 se ratifica el Directorio, según consta en el Acta de Sesión Ordinaria de Directorio de dicha fecha, reducida a escritura pública de fecha 04 de enero de 2018, de la 18° Notaría Pública.</v>
      </c>
      <c r="K215" s="75" t="str">
        <f>VLOOKUP(A215,'BASE REGISTRO MAYO'!$A$1:$T$884,11,FALSE)</f>
        <v xml:space="preserve">Representante Legal:
María Angélica Grez del Canto
</v>
      </c>
      <c r="L215" s="75" t="str">
        <f>VLOOKUP(A215,'BASE REGISTRO MAYO'!$A$1:$T$884,12,FALSE)</f>
        <v xml:space="preserve">Avenida 11 de septiembre Nº2250, oficina Nº1025, comuna de Providencia, Región Metropolitana.
</v>
      </c>
      <c r="M215" s="75" t="str">
        <f>VLOOKUP(A215,'BASE REGISTRO MAYO'!$A$1:$T$884,13,FALSE)</f>
        <v>XIII</v>
      </c>
      <c r="N215" s="75" t="str">
        <f>VLOOKUP(A215,'BASE REGISTRO MAYO'!$A$1:$T$884,14,FALSE)</f>
        <v>Providencia</v>
      </c>
      <c r="O215" s="75">
        <f>VLOOKUP(A215,'BASE REGISTRO MAYO'!$A$1:$T$884,15,FALSE)</f>
        <v>0</v>
      </c>
      <c r="P215" s="75" t="str">
        <f>VLOOKUP(A215,'BASE REGISTRO MAYO'!$A$1:$T$884,16,FALSE)</f>
        <v xml:space="preserve"> fundacion@paulajaraquemada.tie.cl</v>
      </c>
      <c r="Q215" s="75">
        <f>VLOOKUP(A215,'BASE REGISTRO MAYO'!$A$1:$T$884,17,FALSE)</f>
        <v>0</v>
      </c>
      <c r="R215" s="75">
        <f>VLOOKUP(A215,'BASE REGISTRO MAYO'!$A$1:$T$884,18,FALSE)</f>
        <v>93401</v>
      </c>
      <c r="S215" s="75" t="str">
        <f>VLOOKUP(A215,'BASE REGISTRO MAYO'!$A$1:$T$884,19,FALSE)</f>
        <v>Se acompaña certificado financiero correspondiente al año 2019,  aprobados por  USUFI</v>
      </c>
      <c r="T215" s="177">
        <f>VLOOKUP(A215,'BASE REGISTRO MAYO'!$A$1:$T$884,20,FALSE)</f>
        <v>37970</v>
      </c>
      <c r="U215" s="182">
        <v>4450</v>
      </c>
      <c r="V215" s="181">
        <v>10395720</v>
      </c>
      <c r="W215" s="181">
        <v>69123780</v>
      </c>
      <c r="X215" s="178">
        <v>44408</v>
      </c>
      <c r="Y215" s="87" t="s">
        <v>7151</v>
      </c>
      <c r="Z215" s="87" t="s">
        <v>7152</v>
      </c>
      <c r="AA215" s="182" t="s">
        <v>7267</v>
      </c>
    </row>
    <row r="216" spans="1:27" ht="15.75" customHeight="1" x14ac:dyDescent="0.2">
      <c r="A216" s="182">
        <v>4450</v>
      </c>
      <c r="B216" s="75" t="str">
        <f>VLOOKUP(A216,'BASE REGISTRO MAYO'!$A$1:$T$884,2,FALSE)</f>
        <v>Fundacion Paula Jaraquemada Alquizar</v>
      </c>
      <c r="C216" s="75">
        <f>VLOOKUP(A216,'BASE REGISTRO MAYO'!$A$1:$T$884,3,FALSE)</f>
        <v>706786007</v>
      </c>
      <c r="D216" s="75" t="str">
        <f>VLOOKUP(A216,'BASE REGISTRO MAYO'!$A$1:$T$884,4,FALSE)</f>
        <v>Fundación de Derecho Privado</v>
      </c>
      <c r="E216" s="75" t="str">
        <f>VLOOKUP(A216,'BASE REGISTRO MAYO'!$A$1:$T$884,5,FALSE)</f>
        <v xml:space="preserve">Decreto Supremo Nº 1554, de 2 de septiembre de 1976, del ministerio de Justicia. </v>
      </c>
      <c r="F216" s="75" t="str">
        <f>VLOOKUP(A216,'BASE REGISTRO MAYO'!$A$1:$T$884,6,FALSE)</f>
        <v xml:space="preserve">Certificado de Vigencia, folio Nº 500355316567, emitido por el SRCeI con fecha 10 de noviembre de 2020.
</v>
      </c>
      <c r="G216" s="75" t="str">
        <f>VLOOKUP(A216,'BASE REGISTRO MAYO'!$A$1:$T$884,7,FALSE)</f>
        <v>La capacitación y formación integral de personas de escasos recursos, sin costo para ellos y sin discriminación de ninguna especie, a fin de que puedan integrarse al desarrollo del país.</v>
      </c>
      <c r="H216" s="75" t="str">
        <f>VLOOKUP(A216,'BASE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6" s="75" t="str">
        <f>VLOOKUP(A216,'BASE REGISTRO MAYO'!$A$1:$T$884,9,FALSE)</f>
        <v xml:space="preserve">Los miembros del Directorio permanecerán en sus cargos dos años.
</v>
      </c>
      <c r="J216" s="75" t="str">
        <f>VLOOKUP(A216,'BASE REGISTRO MAYO'!$A$1:$T$884,10,FALSE)</f>
        <v>Con fecha 20 de diciembre de 2017 se ratifica el Directorio, según consta en el Acta de Sesión Ordinaria de Directorio de dicha fecha, reducida a escritura pública de fecha 04 de enero de 2018, de la 18° Notaría Pública.</v>
      </c>
      <c r="K216" s="75" t="str">
        <f>VLOOKUP(A216,'BASE REGISTRO MAYO'!$A$1:$T$884,11,FALSE)</f>
        <v xml:space="preserve">Representante Legal:
María Angélica Grez del Canto
</v>
      </c>
      <c r="L216" s="75" t="str">
        <f>VLOOKUP(A216,'BASE REGISTRO MAYO'!$A$1:$T$884,12,FALSE)</f>
        <v xml:space="preserve">Avenida 11 de septiembre Nº2250, oficina Nº1025, comuna de Providencia, Región Metropolitana.
</v>
      </c>
      <c r="M216" s="75" t="str">
        <f>VLOOKUP(A216,'BASE REGISTRO MAYO'!$A$1:$T$884,13,FALSE)</f>
        <v>XIII</v>
      </c>
      <c r="N216" s="75" t="str">
        <f>VLOOKUP(A216,'BASE REGISTRO MAYO'!$A$1:$T$884,14,FALSE)</f>
        <v>Providencia</v>
      </c>
      <c r="O216" s="75">
        <f>VLOOKUP(A216,'BASE REGISTRO MAYO'!$A$1:$T$884,15,FALSE)</f>
        <v>0</v>
      </c>
      <c r="P216" s="75" t="str">
        <f>VLOOKUP(A216,'BASE REGISTRO MAYO'!$A$1:$T$884,16,FALSE)</f>
        <v xml:space="preserve"> fundacion@paulajaraquemada.tie.cl</v>
      </c>
      <c r="Q216" s="75">
        <f>VLOOKUP(A216,'BASE REGISTRO MAYO'!$A$1:$T$884,17,FALSE)</f>
        <v>0</v>
      </c>
      <c r="R216" s="75">
        <f>VLOOKUP(A216,'BASE REGISTRO MAYO'!$A$1:$T$884,18,FALSE)</f>
        <v>93401</v>
      </c>
      <c r="S216" s="75" t="str">
        <f>VLOOKUP(A216,'BASE REGISTRO MAYO'!$A$1:$T$884,19,FALSE)</f>
        <v>Se acompaña certificado financiero correspondiente al año 2019,  aprobados por  USUFI</v>
      </c>
      <c r="T216" s="177">
        <f>VLOOKUP(A216,'BASE REGISTRO MAYO'!$A$1:$T$884,20,FALSE)</f>
        <v>37970</v>
      </c>
      <c r="U216" s="182">
        <v>4450</v>
      </c>
      <c r="V216" s="181">
        <v>6206400</v>
      </c>
      <c r="W216" s="181">
        <v>44763660</v>
      </c>
      <c r="X216" s="178">
        <v>44408</v>
      </c>
      <c r="Y216" s="87" t="s">
        <v>7151</v>
      </c>
      <c r="Z216" s="87" t="s">
        <v>7152</v>
      </c>
      <c r="AA216" s="182" t="s">
        <v>7268</v>
      </c>
    </row>
    <row r="217" spans="1:27" ht="15.75" customHeight="1" x14ac:dyDescent="0.2">
      <c r="A217" s="182">
        <v>4450</v>
      </c>
      <c r="B217" s="75" t="str">
        <f>VLOOKUP(A217,'BASE REGISTRO MAYO'!$A$1:$T$884,2,FALSE)</f>
        <v>Fundacion Paula Jaraquemada Alquizar</v>
      </c>
      <c r="C217" s="75">
        <f>VLOOKUP(A217,'BASE REGISTRO MAYO'!$A$1:$T$884,3,FALSE)</f>
        <v>706786007</v>
      </c>
      <c r="D217" s="75" t="str">
        <f>VLOOKUP(A217,'BASE REGISTRO MAYO'!$A$1:$T$884,4,FALSE)</f>
        <v>Fundación de Derecho Privado</v>
      </c>
      <c r="E217" s="75" t="str">
        <f>VLOOKUP(A217,'BASE REGISTRO MAYO'!$A$1:$T$884,5,FALSE)</f>
        <v xml:space="preserve">Decreto Supremo Nº 1554, de 2 de septiembre de 1976, del ministerio de Justicia. </v>
      </c>
      <c r="F217" s="75" t="str">
        <f>VLOOKUP(A217,'BASE REGISTRO MAYO'!$A$1:$T$884,6,FALSE)</f>
        <v xml:space="preserve">Certificado de Vigencia, folio Nº 500355316567, emitido por el SRCeI con fecha 10 de noviembre de 2020.
</v>
      </c>
      <c r="G217" s="75" t="str">
        <f>VLOOKUP(A217,'BASE REGISTRO MAYO'!$A$1:$T$884,7,FALSE)</f>
        <v>La capacitación y formación integral de personas de escasos recursos, sin costo para ellos y sin discriminación de ninguna especie, a fin de que puedan integrarse al desarrollo del país.</v>
      </c>
      <c r="H217" s="75" t="str">
        <f>VLOOKUP(A217,'BASE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7" s="75" t="str">
        <f>VLOOKUP(A217,'BASE REGISTRO MAYO'!$A$1:$T$884,9,FALSE)</f>
        <v xml:space="preserve">Los miembros del Directorio permanecerán en sus cargos dos años.
</v>
      </c>
      <c r="J217" s="75" t="str">
        <f>VLOOKUP(A217,'BASE REGISTRO MAYO'!$A$1:$T$884,10,FALSE)</f>
        <v>Con fecha 20 de diciembre de 2017 se ratifica el Directorio, según consta en el Acta de Sesión Ordinaria de Directorio de dicha fecha, reducida a escritura pública de fecha 04 de enero de 2018, de la 18° Notaría Pública.</v>
      </c>
      <c r="K217" s="75" t="str">
        <f>VLOOKUP(A217,'BASE REGISTRO MAYO'!$A$1:$T$884,11,FALSE)</f>
        <v xml:space="preserve">Representante Legal:
María Angélica Grez del Canto
</v>
      </c>
      <c r="L217" s="75" t="str">
        <f>VLOOKUP(A217,'BASE REGISTRO MAYO'!$A$1:$T$884,12,FALSE)</f>
        <v xml:space="preserve">Avenida 11 de septiembre Nº2250, oficina Nº1025, comuna de Providencia, Región Metropolitana.
</v>
      </c>
      <c r="M217" s="75" t="str">
        <f>VLOOKUP(A217,'BASE REGISTRO MAYO'!$A$1:$T$884,13,FALSE)</f>
        <v>XIII</v>
      </c>
      <c r="N217" s="75" t="str">
        <f>VLOOKUP(A217,'BASE REGISTRO MAYO'!$A$1:$T$884,14,FALSE)</f>
        <v>Providencia</v>
      </c>
      <c r="O217" s="75">
        <f>VLOOKUP(A217,'BASE REGISTRO MAYO'!$A$1:$T$884,15,FALSE)</f>
        <v>0</v>
      </c>
      <c r="P217" s="75" t="str">
        <f>VLOOKUP(A217,'BASE REGISTRO MAYO'!$A$1:$T$884,16,FALSE)</f>
        <v xml:space="preserve"> fundacion@paulajaraquemada.tie.cl</v>
      </c>
      <c r="Q217" s="75">
        <f>VLOOKUP(A217,'BASE REGISTRO MAYO'!$A$1:$T$884,17,FALSE)</f>
        <v>0</v>
      </c>
      <c r="R217" s="75">
        <f>VLOOKUP(A217,'BASE REGISTRO MAYO'!$A$1:$T$884,18,FALSE)</f>
        <v>93401</v>
      </c>
      <c r="S217" s="75" t="str">
        <f>VLOOKUP(A217,'BASE REGISTRO MAYO'!$A$1:$T$884,19,FALSE)</f>
        <v>Se acompaña certificado financiero correspondiente al año 2019,  aprobados por  USUFI</v>
      </c>
      <c r="T217" s="177">
        <f>VLOOKUP(A217,'BASE REGISTRO MAYO'!$A$1:$T$884,20,FALSE)</f>
        <v>37970</v>
      </c>
      <c r="U217" s="182">
        <v>4450</v>
      </c>
      <c r="V217" s="181">
        <v>31927274</v>
      </c>
      <c r="W217" s="181">
        <v>164364783</v>
      </c>
      <c r="X217" s="178">
        <v>44408</v>
      </c>
      <c r="Y217" s="87" t="s">
        <v>7151</v>
      </c>
      <c r="Z217" s="87" t="s">
        <v>7152</v>
      </c>
      <c r="AA217" s="182" t="s">
        <v>7204</v>
      </c>
    </row>
    <row r="218" spans="1:27" ht="15.75" customHeight="1" x14ac:dyDescent="0.2">
      <c r="A218" s="182">
        <v>4450</v>
      </c>
      <c r="B218" s="75" t="str">
        <f>VLOOKUP(A218,'BASE REGISTRO MAYO'!$A$1:$T$884,2,FALSE)</f>
        <v>Fundacion Paula Jaraquemada Alquizar</v>
      </c>
      <c r="C218" s="75">
        <f>VLOOKUP(A218,'BASE REGISTRO MAYO'!$A$1:$T$884,3,FALSE)</f>
        <v>706786007</v>
      </c>
      <c r="D218" s="75" t="str">
        <f>VLOOKUP(A218,'BASE REGISTRO MAYO'!$A$1:$T$884,4,FALSE)</f>
        <v>Fundación de Derecho Privado</v>
      </c>
      <c r="E218" s="75" t="str">
        <f>VLOOKUP(A218,'BASE REGISTRO MAYO'!$A$1:$T$884,5,FALSE)</f>
        <v xml:space="preserve">Decreto Supremo Nº 1554, de 2 de septiembre de 1976, del ministerio de Justicia. </v>
      </c>
      <c r="F218" s="75" t="str">
        <f>VLOOKUP(A218,'BASE REGISTRO MAYO'!$A$1:$T$884,6,FALSE)</f>
        <v xml:space="preserve">Certificado de Vigencia, folio Nº 500355316567, emitido por el SRCeI con fecha 10 de noviembre de 2020.
</v>
      </c>
      <c r="G218" s="75" t="str">
        <f>VLOOKUP(A218,'BASE REGISTRO MAYO'!$A$1:$T$884,7,FALSE)</f>
        <v>La capacitación y formación integral de personas de escasos recursos, sin costo para ellos y sin discriminación de ninguna especie, a fin de que puedan integrarse al desarrollo del país.</v>
      </c>
      <c r="H218" s="75" t="str">
        <f>VLOOKUP(A218,'BASE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8" s="75" t="str">
        <f>VLOOKUP(A218,'BASE REGISTRO MAYO'!$A$1:$T$884,9,FALSE)</f>
        <v xml:space="preserve">Los miembros del Directorio permanecerán en sus cargos dos años.
</v>
      </c>
      <c r="J218" s="75" t="str">
        <f>VLOOKUP(A218,'BASE REGISTRO MAYO'!$A$1:$T$884,10,FALSE)</f>
        <v>Con fecha 20 de diciembre de 2017 se ratifica el Directorio, según consta en el Acta de Sesión Ordinaria de Directorio de dicha fecha, reducida a escritura pública de fecha 04 de enero de 2018, de la 18° Notaría Pública.</v>
      </c>
      <c r="K218" s="75" t="str">
        <f>VLOOKUP(A218,'BASE REGISTRO MAYO'!$A$1:$T$884,11,FALSE)</f>
        <v xml:space="preserve">Representante Legal:
María Angélica Grez del Canto
</v>
      </c>
      <c r="L218" s="75" t="str">
        <f>VLOOKUP(A218,'BASE REGISTRO MAYO'!$A$1:$T$884,12,FALSE)</f>
        <v xml:space="preserve">Avenida 11 de septiembre Nº2250, oficina Nº1025, comuna de Providencia, Región Metropolitana.
</v>
      </c>
      <c r="M218" s="75" t="str">
        <f>VLOOKUP(A218,'BASE REGISTRO MAYO'!$A$1:$T$884,13,FALSE)</f>
        <v>XIII</v>
      </c>
      <c r="N218" s="75" t="str">
        <f>VLOOKUP(A218,'BASE REGISTRO MAYO'!$A$1:$T$884,14,FALSE)</f>
        <v>Providencia</v>
      </c>
      <c r="O218" s="75">
        <f>VLOOKUP(A218,'BASE REGISTRO MAYO'!$A$1:$T$884,15,FALSE)</f>
        <v>0</v>
      </c>
      <c r="P218" s="75" t="str">
        <f>VLOOKUP(A218,'BASE REGISTRO MAYO'!$A$1:$T$884,16,FALSE)</f>
        <v xml:space="preserve"> fundacion@paulajaraquemada.tie.cl</v>
      </c>
      <c r="Q218" s="75">
        <f>VLOOKUP(A218,'BASE REGISTRO MAYO'!$A$1:$T$884,17,FALSE)</f>
        <v>0</v>
      </c>
      <c r="R218" s="75">
        <f>VLOOKUP(A218,'BASE REGISTRO MAYO'!$A$1:$T$884,18,FALSE)</f>
        <v>93401</v>
      </c>
      <c r="S218" s="75" t="str">
        <f>VLOOKUP(A218,'BASE REGISTRO MAYO'!$A$1:$T$884,19,FALSE)</f>
        <v>Se acompaña certificado financiero correspondiente al año 2019,  aprobados por  USUFI</v>
      </c>
      <c r="T218" s="177">
        <f>VLOOKUP(A218,'BASE REGISTRO MAYO'!$A$1:$T$884,20,FALSE)</f>
        <v>37970</v>
      </c>
      <c r="U218" s="182">
        <v>4450</v>
      </c>
      <c r="V218" s="181">
        <v>17697701</v>
      </c>
      <c r="W218" s="181">
        <v>65018397</v>
      </c>
      <c r="X218" s="178">
        <v>44408</v>
      </c>
      <c r="Y218" s="87" t="s">
        <v>7151</v>
      </c>
      <c r="Z218" s="87" t="s">
        <v>7152</v>
      </c>
      <c r="AA218" s="182" t="s">
        <v>7251</v>
      </c>
    </row>
    <row r="219" spans="1:27" ht="15.75" customHeight="1" x14ac:dyDescent="0.2">
      <c r="A219" s="182">
        <v>4450</v>
      </c>
      <c r="B219" s="75" t="str">
        <f>VLOOKUP(A219,'BASE REGISTRO MAYO'!$A$1:$T$884,2,FALSE)</f>
        <v>Fundacion Paula Jaraquemada Alquizar</v>
      </c>
      <c r="C219" s="75">
        <f>VLOOKUP(A219,'BASE REGISTRO MAYO'!$A$1:$T$884,3,FALSE)</f>
        <v>706786007</v>
      </c>
      <c r="D219" s="75" t="str">
        <f>VLOOKUP(A219,'BASE REGISTRO MAYO'!$A$1:$T$884,4,FALSE)</f>
        <v>Fundación de Derecho Privado</v>
      </c>
      <c r="E219" s="75" t="str">
        <f>VLOOKUP(A219,'BASE REGISTRO MAYO'!$A$1:$T$884,5,FALSE)</f>
        <v xml:space="preserve">Decreto Supremo Nº 1554, de 2 de septiembre de 1976, del ministerio de Justicia. </v>
      </c>
      <c r="F219" s="75" t="str">
        <f>VLOOKUP(A219,'BASE REGISTRO MAYO'!$A$1:$T$884,6,FALSE)</f>
        <v xml:space="preserve">Certificado de Vigencia, folio Nº 500355316567, emitido por el SRCeI con fecha 10 de noviembre de 2020.
</v>
      </c>
      <c r="G219" s="75" t="str">
        <f>VLOOKUP(A219,'BASE REGISTRO MAYO'!$A$1:$T$884,7,FALSE)</f>
        <v>La capacitación y formación integral de personas de escasos recursos, sin costo para ellos y sin discriminación de ninguna especie, a fin de que puedan integrarse al desarrollo del país.</v>
      </c>
      <c r="H219" s="75" t="str">
        <f>VLOOKUP(A219,'BASE REGISTRO MAYO'!$A$1:$T$884,8,FALSE)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9" s="75" t="str">
        <f>VLOOKUP(A219,'BASE REGISTRO MAYO'!$A$1:$T$884,9,FALSE)</f>
        <v xml:space="preserve">Los miembros del Directorio permanecerán en sus cargos dos años.
</v>
      </c>
      <c r="J219" s="75" t="str">
        <f>VLOOKUP(A219,'BASE REGISTRO MAYO'!$A$1:$T$884,10,FALSE)</f>
        <v>Con fecha 20 de diciembre de 2017 se ratifica el Directorio, según consta en el Acta de Sesión Ordinaria de Directorio de dicha fecha, reducida a escritura pública de fecha 04 de enero de 2018, de la 18° Notaría Pública.</v>
      </c>
      <c r="K219" s="75" t="str">
        <f>VLOOKUP(A219,'BASE REGISTRO MAYO'!$A$1:$T$884,11,FALSE)</f>
        <v xml:space="preserve">Representante Legal:
María Angélica Grez del Canto
</v>
      </c>
      <c r="L219" s="75" t="str">
        <f>VLOOKUP(A219,'BASE REGISTRO MAYO'!$A$1:$T$884,12,FALSE)</f>
        <v xml:space="preserve">Avenida 11 de septiembre Nº2250, oficina Nº1025, comuna de Providencia, Región Metropolitana.
</v>
      </c>
      <c r="M219" s="75" t="str">
        <f>VLOOKUP(A219,'BASE REGISTRO MAYO'!$A$1:$T$884,13,FALSE)</f>
        <v>XIII</v>
      </c>
      <c r="N219" s="75" t="str">
        <f>VLOOKUP(A219,'BASE REGISTRO MAYO'!$A$1:$T$884,14,FALSE)</f>
        <v>Providencia</v>
      </c>
      <c r="O219" s="75">
        <f>VLOOKUP(A219,'BASE REGISTRO MAYO'!$A$1:$T$884,15,FALSE)</f>
        <v>0</v>
      </c>
      <c r="P219" s="75" t="str">
        <f>VLOOKUP(A219,'BASE REGISTRO MAYO'!$A$1:$T$884,16,FALSE)</f>
        <v xml:space="preserve"> fundacion@paulajaraquemada.tie.cl</v>
      </c>
      <c r="Q219" s="75">
        <f>VLOOKUP(A219,'BASE REGISTRO MAYO'!$A$1:$T$884,17,FALSE)</f>
        <v>0</v>
      </c>
      <c r="R219" s="75">
        <f>VLOOKUP(A219,'BASE REGISTRO MAYO'!$A$1:$T$884,18,FALSE)</f>
        <v>93401</v>
      </c>
      <c r="S219" s="75" t="str">
        <f>VLOOKUP(A219,'BASE REGISTRO MAYO'!$A$1:$T$884,19,FALSE)</f>
        <v>Se acompaña certificado financiero correspondiente al año 2019,  aprobados por  USUFI</v>
      </c>
      <c r="T219" s="177">
        <f>VLOOKUP(A219,'BASE REGISTRO MAYO'!$A$1:$T$884,20,FALSE)</f>
        <v>37970</v>
      </c>
      <c r="U219" s="182">
        <v>4450</v>
      </c>
      <c r="V219" s="181">
        <v>6544649</v>
      </c>
      <c r="W219" s="181">
        <v>48996409</v>
      </c>
      <c r="X219" s="178">
        <v>44408</v>
      </c>
      <c r="Y219" s="87" t="s">
        <v>7151</v>
      </c>
      <c r="Z219" s="87" t="s">
        <v>7152</v>
      </c>
      <c r="AA219" s="182" t="s">
        <v>7269</v>
      </c>
    </row>
    <row r="220" spans="1:27" ht="15.75" customHeight="1" x14ac:dyDescent="0.2">
      <c r="A220" s="182">
        <v>4550</v>
      </c>
      <c r="B220" s="75" t="str">
        <f>VLOOKUP(A220,'BASE REGISTRO MAYO'!$A$1:$T$884,2,FALSE)</f>
        <v>Fundacion Refugio de Cristo</v>
      </c>
      <c r="C220" s="75">
        <f>VLOOKUP(A220,'BASE REGISTRO MAYO'!$A$1:$T$884,3,FALSE)</f>
        <v>700155609</v>
      </c>
      <c r="D220" s="75" t="str">
        <f>VLOOKUP(A220,'BASE REGISTRO MAYO'!$A$1:$T$884,4,FALSE)</f>
        <v>Fundación de Derecho Privado</v>
      </c>
      <c r="E220" s="75" t="str">
        <f>VLOOKUP(A220,'BASE REGISTRO MAYO'!$A$1:$T$884,5,FALSE)</f>
        <v>Decreto Supremo Nº 2410, de 15 de mayo de 1953, del Ministerio de Justicia.</v>
      </c>
      <c r="F220" s="75" t="str">
        <f>VLOOKUP(A220,'BASE REGISTRO MAYO'!$A$1:$T$884,6,FALSE)</f>
        <v xml:space="preserve">Certificado de Vigencia de Persona Jurídica sin fines de lucro folio 500328044989, de fecha 08 de julio de 2020, emitido por el Servicio de Registro Civil e Identificación
</v>
      </c>
      <c r="G220" s="75" t="str">
        <f>VLOOKUP(A220,'BASE REGISTRO MAYO'!$A$1:$T$884,7,FALSE)</f>
        <v>La creación y mantenimiento de obras de beneficencia y educación gratuita por medio de asilos para dirigentes y de escuelas tanto diurnas como nocturnas.</v>
      </c>
      <c r="H220" s="75" t="str">
        <f>VLOOKUP(A220,'BASE REGISTRO MAYO'!$A$1:$T$884,8,FALSE)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0" s="75" t="str">
        <f>VLOOKUP(A220,'BASE REGISTRO MAYO'!$A$1:$T$884,9,FALSE)</f>
        <v>Tres años. El Presidente, Vicepresidente, Tesorero y Secretario durarán en sus cargos un año, plazo que se entenderá prorrogado en un lapso igual hasta que se designen sus sucesores.</v>
      </c>
      <c r="J220" s="75" t="str">
        <f>VLOOKUP(A220,'BASE REGISTRO MAYO'!$A$1:$T$884,10,FALSE)</f>
        <v>08 de agosto de 2016, conforme al acta de fecha 08 de agosto de 2016, reducida a escritura pública con fecha 24 de noviembre de 2016, ante doña María Angelica Galan Bäurle, Notario Público de Valparaíso.</v>
      </c>
      <c r="K220" s="75" t="str">
        <f>VLOOKUP(A220,'BASE REGISTRO MAYO'!$A$1:$T$884,11,FALSE)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0" s="75" t="str">
        <f>VLOOKUP(A220,'BASE REGISTRO MAYO'!$A$1:$T$884,12,FALSE)</f>
        <v xml:space="preserve">Victoria Nº 2370, Valparaíso.
Casilla 424, Valparaíso.
</v>
      </c>
      <c r="M220" s="75" t="str">
        <f>VLOOKUP(A220,'BASE REGISTRO MAYO'!$A$1:$T$884,13,FALSE)</f>
        <v>V</v>
      </c>
      <c r="N220" s="75" t="str">
        <f>VLOOKUP(A220,'BASE REGISTRO MAYO'!$A$1:$T$884,14,FALSE)</f>
        <v>Valparaíso</v>
      </c>
      <c r="O220" s="75" t="str">
        <f>VLOOKUP(A220,'BASE REGISTRO MAYO'!$A$1:$T$884,15,FALSE)</f>
        <v xml:space="preserve">(32) 2213431-2237148-2238963, </v>
      </c>
      <c r="P220" s="75" t="str">
        <f>VLOOKUP(A220,'BASE REGISTRO MAYO'!$A$1:$T$884,16,FALSE)</f>
        <v>info@refugiodecristo.cl</v>
      </c>
      <c r="Q220" s="75">
        <f>VLOOKUP(A220,'BASE REGISTRO MAYO'!$A$1:$T$884,17,FALSE)</f>
        <v>0</v>
      </c>
      <c r="R220" s="75">
        <f>VLOOKUP(A220,'BASE REGISTRO MAYO'!$A$1:$T$884,18,FALSE)</f>
        <v>93401</v>
      </c>
      <c r="S220" s="75" t="str">
        <f>VLOOKUP(A220,'BASE REGISTRO MAYO'!$A$1:$T$884,19,FALSE)</f>
        <v xml:space="preserve">Certificado financiero correspondiente al año 2019 APROBADOS POR EL  Subdepartamento de Supervisión Financiero. </v>
      </c>
      <c r="T220" s="177">
        <f>VLOOKUP(A220,'BASE REGISTRO MAYO'!$A$1:$T$884,20,FALSE)</f>
        <v>37970</v>
      </c>
      <c r="U220" s="182">
        <v>4550</v>
      </c>
      <c r="V220" s="181">
        <v>26718134</v>
      </c>
      <c r="W220" s="181">
        <v>211029087</v>
      </c>
      <c r="X220" s="178">
        <v>44408</v>
      </c>
      <c r="Y220" s="87" t="s">
        <v>7151</v>
      </c>
      <c r="Z220" s="87" t="s">
        <v>7152</v>
      </c>
      <c r="AA220" s="182" t="s">
        <v>7156</v>
      </c>
    </row>
    <row r="221" spans="1:27" ht="15.75" customHeight="1" x14ac:dyDescent="0.2">
      <c r="A221" s="182">
        <v>4550</v>
      </c>
      <c r="B221" s="75" t="str">
        <f>VLOOKUP(A221,'BASE REGISTRO MAYO'!$A$1:$T$884,2,FALSE)</f>
        <v>Fundacion Refugio de Cristo</v>
      </c>
      <c r="C221" s="75">
        <f>VLOOKUP(A221,'BASE REGISTRO MAYO'!$A$1:$T$884,3,FALSE)</f>
        <v>700155609</v>
      </c>
      <c r="D221" s="75" t="str">
        <f>VLOOKUP(A221,'BASE REGISTRO MAYO'!$A$1:$T$884,4,FALSE)</f>
        <v>Fundación de Derecho Privado</v>
      </c>
      <c r="E221" s="75" t="str">
        <f>VLOOKUP(A221,'BASE REGISTRO MAYO'!$A$1:$T$884,5,FALSE)</f>
        <v>Decreto Supremo Nº 2410, de 15 de mayo de 1953, del Ministerio de Justicia.</v>
      </c>
      <c r="F221" s="75" t="str">
        <f>VLOOKUP(A221,'BASE REGISTRO MAYO'!$A$1:$T$884,6,FALSE)</f>
        <v xml:space="preserve">Certificado de Vigencia de Persona Jurídica sin fines de lucro folio 500328044989, de fecha 08 de julio de 2020, emitido por el Servicio de Registro Civil e Identificación
</v>
      </c>
      <c r="G221" s="75" t="str">
        <f>VLOOKUP(A221,'BASE REGISTRO MAYO'!$A$1:$T$884,7,FALSE)</f>
        <v>La creación y mantenimiento de obras de beneficencia y educación gratuita por medio de asilos para dirigentes y de escuelas tanto diurnas como nocturnas.</v>
      </c>
      <c r="H221" s="75" t="str">
        <f>VLOOKUP(A221,'BASE REGISTRO MAYO'!$A$1:$T$884,8,FALSE)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1" s="75" t="str">
        <f>VLOOKUP(A221,'BASE REGISTRO MAYO'!$A$1:$T$884,9,FALSE)</f>
        <v>Tres años. El Presidente, Vicepresidente, Tesorero y Secretario durarán en sus cargos un año, plazo que se entenderá prorrogado en un lapso igual hasta que se designen sus sucesores.</v>
      </c>
      <c r="J221" s="75" t="str">
        <f>VLOOKUP(A221,'BASE REGISTRO MAYO'!$A$1:$T$884,10,FALSE)</f>
        <v>08 de agosto de 2016, conforme al acta de fecha 08 de agosto de 2016, reducida a escritura pública con fecha 24 de noviembre de 2016, ante doña María Angelica Galan Bäurle, Notario Público de Valparaíso.</v>
      </c>
      <c r="K221" s="75" t="str">
        <f>VLOOKUP(A221,'BASE REGISTRO MAYO'!$A$1:$T$884,11,FALSE)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1" s="75" t="str">
        <f>VLOOKUP(A221,'BASE REGISTRO MAYO'!$A$1:$T$884,12,FALSE)</f>
        <v xml:space="preserve">Victoria Nº 2370, Valparaíso.
Casilla 424, Valparaíso.
</v>
      </c>
      <c r="M221" s="75" t="str">
        <f>VLOOKUP(A221,'BASE REGISTRO MAYO'!$A$1:$T$884,13,FALSE)</f>
        <v>V</v>
      </c>
      <c r="N221" s="75" t="str">
        <f>VLOOKUP(A221,'BASE REGISTRO MAYO'!$A$1:$T$884,14,FALSE)</f>
        <v>Valparaíso</v>
      </c>
      <c r="O221" s="75" t="str">
        <f>VLOOKUP(A221,'BASE REGISTRO MAYO'!$A$1:$T$884,15,FALSE)</f>
        <v xml:space="preserve">(32) 2213431-2237148-2238963, </v>
      </c>
      <c r="P221" s="75" t="str">
        <f>VLOOKUP(A221,'BASE REGISTRO MAYO'!$A$1:$T$884,16,FALSE)</f>
        <v>info@refugiodecristo.cl</v>
      </c>
      <c r="Q221" s="75">
        <f>VLOOKUP(A221,'BASE REGISTRO MAYO'!$A$1:$T$884,17,FALSE)</f>
        <v>0</v>
      </c>
      <c r="R221" s="75">
        <f>VLOOKUP(A221,'BASE REGISTRO MAYO'!$A$1:$T$884,18,FALSE)</f>
        <v>93401</v>
      </c>
      <c r="S221" s="75" t="str">
        <f>VLOOKUP(A221,'BASE REGISTRO MAYO'!$A$1:$T$884,19,FALSE)</f>
        <v xml:space="preserve">Certificado financiero correspondiente al año 2019 APROBADOS POR EL  Subdepartamento de Supervisión Financiero. </v>
      </c>
      <c r="T221" s="177">
        <f>VLOOKUP(A221,'BASE REGISTRO MAYO'!$A$1:$T$884,20,FALSE)</f>
        <v>37970</v>
      </c>
      <c r="U221" s="182">
        <v>4550</v>
      </c>
      <c r="V221" s="181">
        <v>23309803</v>
      </c>
      <c r="W221" s="181">
        <v>141416909</v>
      </c>
      <c r="X221" s="178">
        <v>44408</v>
      </c>
      <c r="Y221" s="87" t="s">
        <v>7151</v>
      </c>
      <c r="Z221" s="87" t="s">
        <v>7152</v>
      </c>
      <c r="AA221" s="182" t="s">
        <v>7270</v>
      </c>
    </row>
    <row r="222" spans="1:27" ht="15.75" customHeight="1" x14ac:dyDescent="0.2">
      <c r="A222" s="182">
        <v>4550</v>
      </c>
      <c r="B222" s="75" t="str">
        <f>VLOOKUP(A222,'BASE REGISTRO MAYO'!$A$1:$T$884,2,FALSE)</f>
        <v>Fundacion Refugio de Cristo</v>
      </c>
      <c r="C222" s="75">
        <f>VLOOKUP(A222,'BASE REGISTRO MAYO'!$A$1:$T$884,3,FALSE)</f>
        <v>700155609</v>
      </c>
      <c r="D222" s="75" t="str">
        <f>VLOOKUP(A222,'BASE REGISTRO MAYO'!$A$1:$T$884,4,FALSE)</f>
        <v>Fundación de Derecho Privado</v>
      </c>
      <c r="E222" s="75" t="str">
        <f>VLOOKUP(A222,'BASE REGISTRO MAYO'!$A$1:$T$884,5,FALSE)</f>
        <v>Decreto Supremo Nº 2410, de 15 de mayo de 1953, del Ministerio de Justicia.</v>
      </c>
      <c r="F222" s="75" t="str">
        <f>VLOOKUP(A222,'BASE REGISTRO MAYO'!$A$1:$T$884,6,FALSE)</f>
        <v xml:space="preserve">Certificado de Vigencia de Persona Jurídica sin fines de lucro folio 500328044989, de fecha 08 de julio de 2020, emitido por el Servicio de Registro Civil e Identificación
</v>
      </c>
      <c r="G222" s="75" t="str">
        <f>VLOOKUP(A222,'BASE REGISTRO MAYO'!$A$1:$T$884,7,FALSE)</f>
        <v>La creación y mantenimiento de obras de beneficencia y educación gratuita por medio de asilos para dirigentes y de escuelas tanto diurnas como nocturnas.</v>
      </c>
      <c r="H222" s="75" t="str">
        <f>VLOOKUP(A222,'BASE REGISTRO MAYO'!$A$1:$T$884,8,FALSE)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2" s="75" t="str">
        <f>VLOOKUP(A222,'BASE REGISTRO MAYO'!$A$1:$T$884,9,FALSE)</f>
        <v>Tres años. El Presidente, Vicepresidente, Tesorero y Secretario durarán en sus cargos un año, plazo que se entenderá prorrogado en un lapso igual hasta que se designen sus sucesores.</v>
      </c>
      <c r="J222" s="75" t="str">
        <f>VLOOKUP(A222,'BASE REGISTRO MAYO'!$A$1:$T$884,10,FALSE)</f>
        <v>08 de agosto de 2016, conforme al acta de fecha 08 de agosto de 2016, reducida a escritura pública con fecha 24 de noviembre de 2016, ante doña María Angelica Galan Bäurle, Notario Público de Valparaíso.</v>
      </c>
      <c r="K222" s="75" t="str">
        <f>VLOOKUP(A222,'BASE REGISTRO MAYO'!$A$1:$T$884,11,FALSE)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2" s="75" t="str">
        <f>VLOOKUP(A222,'BASE REGISTRO MAYO'!$A$1:$T$884,12,FALSE)</f>
        <v xml:space="preserve">Victoria Nº 2370, Valparaíso.
Casilla 424, Valparaíso.
</v>
      </c>
      <c r="M222" s="75" t="str">
        <f>VLOOKUP(A222,'BASE REGISTRO MAYO'!$A$1:$T$884,13,FALSE)</f>
        <v>V</v>
      </c>
      <c r="N222" s="75" t="str">
        <f>VLOOKUP(A222,'BASE REGISTRO MAYO'!$A$1:$T$884,14,FALSE)</f>
        <v>Valparaíso</v>
      </c>
      <c r="O222" s="75" t="str">
        <f>VLOOKUP(A222,'BASE REGISTRO MAYO'!$A$1:$T$884,15,FALSE)</f>
        <v xml:space="preserve">(32) 2213431-2237148-2238963, </v>
      </c>
      <c r="P222" s="75" t="str">
        <f>VLOOKUP(A222,'BASE REGISTRO MAYO'!$A$1:$T$884,16,FALSE)</f>
        <v>info@refugiodecristo.cl</v>
      </c>
      <c r="Q222" s="75">
        <f>VLOOKUP(A222,'BASE REGISTRO MAYO'!$A$1:$T$884,17,FALSE)</f>
        <v>0</v>
      </c>
      <c r="R222" s="75">
        <f>VLOOKUP(A222,'BASE REGISTRO MAYO'!$A$1:$T$884,18,FALSE)</f>
        <v>93401</v>
      </c>
      <c r="S222" s="75" t="str">
        <f>VLOOKUP(A222,'BASE REGISTRO MAYO'!$A$1:$T$884,19,FALSE)</f>
        <v xml:space="preserve">Certificado financiero correspondiente al año 2019 APROBADOS POR EL  Subdepartamento de Supervisión Financiero. </v>
      </c>
      <c r="T222" s="177">
        <f>VLOOKUP(A222,'BASE REGISTRO MAYO'!$A$1:$T$884,20,FALSE)</f>
        <v>37970</v>
      </c>
      <c r="U222" s="182">
        <v>4550</v>
      </c>
      <c r="V222" s="181">
        <v>25503132</v>
      </c>
      <c r="W222" s="181">
        <v>124220451</v>
      </c>
      <c r="X222" s="178">
        <v>44408</v>
      </c>
      <c r="Y222" s="87" t="s">
        <v>7151</v>
      </c>
      <c r="Z222" s="87" t="s">
        <v>7152</v>
      </c>
      <c r="AA222" s="182" t="s">
        <v>7271</v>
      </c>
    </row>
    <row r="223" spans="1:27" ht="15.75" customHeight="1" x14ac:dyDescent="0.2">
      <c r="A223" s="182">
        <v>4550</v>
      </c>
      <c r="B223" s="75" t="str">
        <f>VLOOKUP(A223,'BASE REGISTRO MAYO'!$A$1:$T$884,2,FALSE)</f>
        <v>Fundacion Refugio de Cristo</v>
      </c>
      <c r="C223" s="75">
        <f>VLOOKUP(A223,'BASE REGISTRO MAYO'!$A$1:$T$884,3,FALSE)</f>
        <v>700155609</v>
      </c>
      <c r="D223" s="75" t="str">
        <f>VLOOKUP(A223,'BASE REGISTRO MAYO'!$A$1:$T$884,4,FALSE)</f>
        <v>Fundación de Derecho Privado</v>
      </c>
      <c r="E223" s="75" t="str">
        <f>VLOOKUP(A223,'BASE REGISTRO MAYO'!$A$1:$T$884,5,FALSE)</f>
        <v>Decreto Supremo Nº 2410, de 15 de mayo de 1953, del Ministerio de Justicia.</v>
      </c>
      <c r="F223" s="75" t="str">
        <f>VLOOKUP(A223,'BASE REGISTRO MAYO'!$A$1:$T$884,6,FALSE)</f>
        <v xml:space="preserve">Certificado de Vigencia de Persona Jurídica sin fines de lucro folio 500328044989, de fecha 08 de julio de 2020, emitido por el Servicio de Registro Civil e Identificación
</v>
      </c>
      <c r="G223" s="75" t="str">
        <f>VLOOKUP(A223,'BASE REGISTRO MAYO'!$A$1:$T$884,7,FALSE)</f>
        <v>La creación y mantenimiento de obras de beneficencia y educación gratuita por medio de asilos para dirigentes y de escuelas tanto diurnas como nocturnas.</v>
      </c>
      <c r="H223" s="75" t="str">
        <f>VLOOKUP(A223,'BASE REGISTRO MAYO'!$A$1:$T$884,8,FALSE)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3" s="75" t="str">
        <f>VLOOKUP(A223,'BASE REGISTRO MAYO'!$A$1:$T$884,9,FALSE)</f>
        <v>Tres años. El Presidente, Vicepresidente, Tesorero y Secretario durarán en sus cargos un año, plazo que se entenderá prorrogado en un lapso igual hasta que se designen sus sucesores.</v>
      </c>
      <c r="J223" s="75" t="str">
        <f>VLOOKUP(A223,'BASE REGISTRO MAYO'!$A$1:$T$884,10,FALSE)</f>
        <v>08 de agosto de 2016, conforme al acta de fecha 08 de agosto de 2016, reducida a escritura pública con fecha 24 de noviembre de 2016, ante doña María Angelica Galan Bäurle, Notario Público de Valparaíso.</v>
      </c>
      <c r="K223" s="75" t="str">
        <f>VLOOKUP(A223,'BASE REGISTRO MAYO'!$A$1:$T$884,11,FALSE)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3" s="75" t="str">
        <f>VLOOKUP(A223,'BASE REGISTRO MAYO'!$A$1:$T$884,12,FALSE)</f>
        <v xml:space="preserve">Victoria Nº 2370, Valparaíso.
Casilla 424, Valparaíso.
</v>
      </c>
      <c r="M223" s="75" t="str">
        <f>VLOOKUP(A223,'BASE REGISTRO MAYO'!$A$1:$T$884,13,FALSE)</f>
        <v>V</v>
      </c>
      <c r="N223" s="75" t="str">
        <f>VLOOKUP(A223,'BASE REGISTRO MAYO'!$A$1:$T$884,14,FALSE)</f>
        <v>Valparaíso</v>
      </c>
      <c r="O223" s="75" t="str">
        <f>VLOOKUP(A223,'BASE REGISTRO MAYO'!$A$1:$T$884,15,FALSE)</f>
        <v xml:space="preserve">(32) 2213431-2237148-2238963, </v>
      </c>
      <c r="P223" s="75" t="str">
        <f>VLOOKUP(A223,'BASE REGISTRO MAYO'!$A$1:$T$884,16,FALSE)</f>
        <v>info@refugiodecristo.cl</v>
      </c>
      <c r="Q223" s="75">
        <f>VLOOKUP(A223,'BASE REGISTRO MAYO'!$A$1:$T$884,17,FALSE)</f>
        <v>0</v>
      </c>
      <c r="R223" s="75">
        <f>VLOOKUP(A223,'BASE REGISTRO MAYO'!$A$1:$T$884,18,FALSE)</f>
        <v>93401</v>
      </c>
      <c r="S223" s="75" t="str">
        <f>VLOOKUP(A223,'BASE REGISTRO MAYO'!$A$1:$T$884,19,FALSE)</f>
        <v xml:space="preserve">Certificado financiero correspondiente al año 2019 APROBADOS POR EL  Subdepartamento de Supervisión Financiero. </v>
      </c>
      <c r="T223" s="177">
        <f>VLOOKUP(A223,'BASE REGISTRO MAYO'!$A$1:$T$884,20,FALSE)</f>
        <v>37970</v>
      </c>
      <c r="U223" s="182">
        <v>4550</v>
      </c>
      <c r="V223" s="181">
        <v>29988980</v>
      </c>
      <c r="W223" s="181">
        <v>197437148</v>
      </c>
      <c r="X223" s="178">
        <v>44408</v>
      </c>
      <c r="Y223" s="87" t="s">
        <v>7151</v>
      </c>
      <c r="Z223" s="87" t="s">
        <v>7152</v>
      </c>
      <c r="AA223" s="182" t="s">
        <v>7157</v>
      </c>
    </row>
    <row r="224" spans="1:27" ht="15.75" customHeight="1" x14ac:dyDescent="0.2">
      <c r="A224" s="182">
        <v>4550</v>
      </c>
      <c r="B224" s="75" t="str">
        <f>VLOOKUP(A224,'BASE REGISTRO MAYO'!$A$1:$T$884,2,FALSE)</f>
        <v>Fundacion Refugio de Cristo</v>
      </c>
      <c r="C224" s="75">
        <f>VLOOKUP(A224,'BASE REGISTRO MAYO'!$A$1:$T$884,3,FALSE)</f>
        <v>700155609</v>
      </c>
      <c r="D224" s="75" t="str">
        <f>VLOOKUP(A224,'BASE REGISTRO MAYO'!$A$1:$T$884,4,FALSE)</f>
        <v>Fundación de Derecho Privado</v>
      </c>
      <c r="E224" s="75" t="str">
        <f>VLOOKUP(A224,'BASE REGISTRO MAYO'!$A$1:$T$884,5,FALSE)</f>
        <v>Decreto Supremo Nº 2410, de 15 de mayo de 1953, del Ministerio de Justicia.</v>
      </c>
      <c r="F224" s="75" t="str">
        <f>VLOOKUP(A224,'BASE REGISTRO MAYO'!$A$1:$T$884,6,FALSE)</f>
        <v xml:space="preserve">Certificado de Vigencia de Persona Jurídica sin fines de lucro folio 500328044989, de fecha 08 de julio de 2020, emitido por el Servicio de Registro Civil e Identificación
</v>
      </c>
      <c r="G224" s="75" t="str">
        <f>VLOOKUP(A224,'BASE REGISTRO MAYO'!$A$1:$T$884,7,FALSE)</f>
        <v>La creación y mantenimiento de obras de beneficencia y educación gratuita por medio de asilos para dirigentes y de escuelas tanto diurnas como nocturnas.</v>
      </c>
      <c r="H224" s="75" t="str">
        <f>VLOOKUP(A224,'BASE REGISTRO MAYO'!$A$1:$T$884,8,FALSE)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4" s="75" t="str">
        <f>VLOOKUP(A224,'BASE REGISTRO MAYO'!$A$1:$T$884,9,FALSE)</f>
        <v>Tres años. El Presidente, Vicepresidente, Tesorero y Secretario durarán en sus cargos un año, plazo que se entenderá prorrogado en un lapso igual hasta que se designen sus sucesores.</v>
      </c>
      <c r="J224" s="75" t="str">
        <f>VLOOKUP(A224,'BASE REGISTRO MAYO'!$A$1:$T$884,10,FALSE)</f>
        <v>08 de agosto de 2016, conforme al acta de fecha 08 de agosto de 2016, reducida a escritura pública con fecha 24 de noviembre de 2016, ante doña María Angelica Galan Bäurle, Notario Público de Valparaíso.</v>
      </c>
      <c r="K224" s="75" t="str">
        <f>VLOOKUP(A224,'BASE REGISTRO MAYO'!$A$1:$T$884,11,FALSE)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4" s="75" t="str">
        <f>VLOOKUP(A224,'BASE REGISTRO MAYO'!$A$1:$T$884,12,FALSE)</f>
        <v xml:space="preserve">Victoria Nº 2370, Valparaíso.
Casilla 424, Valparaíso.
</v>
      </c>
      <c r="M224" s="75" t="str">
        <f>VLOOKUP(A224,'BASE REGISTRO MAYO'!$A$1:$T$884,13,FALSE)</f>
        <v>V</v>
      </c>
      <c r="N224" s="75" t="str">
        <f>VLOOKUP(A224,'BASE REGISTRO MAYO'!$A$1:$T$884,14,FALSE)</f>
        <v>Valparaíso</v>
      </c>
      <c r="O224" s="75" t="str">
        <f>VLOOKUP(A224,'BASE REGISTRO MAYO'!$A$1:$T$884,15,FALSE)</f>
        <v xml:space="preserve">(32) 2213431-2237148-2238963, </v>
      </c>
      <c r="P224" s="75" t="str">
        <f>VLOOKUP(A224,'BASE REGISTRO MAYO'!$A$1:$T$884,16,FALSE)</f>
        <v>info@refugiodecristo.cl</v>
      </c>
      <c r="Q224" s="75">
        <f>VLOOKUP(A224,'BASE REGISTRO MAYO'!$A$1:$T$884,17,FALSE)</f>
        <v>0</v>
      </c>
      <c r="R224" s="75">
        <f>VLOOKUP(A224,'BASE REGISTRO MAYO'!$A$1:$T$884,18,FALSE)</f>
        <v>93401</v>
      </c>
      <c r="S224" s="75" t="str">
        <f>VLOOKUP(A224,'BASE REGISTRO MAYO'!$A$1:$T$884,19,FALSE)</f>
        <v xml:space="preserve">Certificado financiero correspondiente al año 2019 APROBADOS POR EL  Subdepartamento de Supervisión Financiero. </v>
      </c>
      <c r="T224" s="177">
        <f>VLOOKUP(A224,'BASE REGISTRO MAYO'!$A$1:$T$884,20,FALSE)</f>
        <v>37970</v>
      </c>
      <c r="U224" s="182">
        <v>4550</v>
      </c>
      <c r="V224" s="181">
        <v>30289990</v>
      </c>
      <c r="W224" s="181">
        <v>153366235</v>
      </c>
      <c r="X224" s="178">
        <v>44408</v>
      </c>
      <c r="Y224" s="87" t="s">
        <v>7151</v>
      </c>
      <c r="Z224" s="87" t="s">
        <v>7152</v>
      </c>
      <c r="AA224" s="182" t="s">
        <v>7158</v>
      </c>
    </row>
    <row r="225" spans="1:27" ht="15.75" customHeight="1" x14ac:dyDescent="0.2">
      <c r="A225" s="182">
        <v>4550</v>
      </c>
      <c r="B225" s="75" t="str">
        <f>VLOOKUP(A225,'BASE REGISTRO MAYO'!$A$1:$T$884,2,FALSE)</f>
        <v>Fundacion Refugio de Cristo</v>
      </c>
      <c r="C225" s="75">
        <f>VLOOKUP(A225,'BASE REGISTRO MAYO'!$A$1:$T$884,3,FALSE)</f>
        <v>700155609</v>
      </c>
      <c r="D225" s="75" t="str">
        <f>VLOOKUP(A225,'BASE REGISTRO MAYO'!$A$1:$T$884,4,FALSE)</f>
        <v>Fundación de Derecho Privado</v>
      </c>
      <c r="E225" s="75" t="str">
        <f>VLOOKUP(A225,'BASE REGISTRO MAYO'!$A$1:$T$884,5,FALSE)</f>
        <v>Decreto Supremo Nº 2410, de 15 de mayo de 1953, del Ministerio de Justicia.</v>
      </c>
      <c r="F225" s="75" t="str">
        <f>VLOOKUP(A225,'BASE REGISTRO MAYO'!$A$1:$T$884,6,FALSE)</f>
        <v xml:space="preserve">Certificado de Vigencia de Persona Jurídica sin fines de lucro folio 500328044989, de fecha 08 de julio de 2020, emitido por el Servicio de Registro Civil e Identificación
</v>
      </c>
      <c r="G225" s="75" t="str">
        <f>VLOOKUP(A225,'BASE REGISTRO MAYO'!$A$1:$T$884,7,FALSE)</f>
        <v>La creación y mantenimiento de obras de beneficencia y educación gratuita por medio de asilos para dirigentes y de escuelas tanto diurnas como nocturnas.</v>
      </c>
      <c r="H225" s="75" t="str">
        <f>VLOOKUP(A225,'BASE REGISTRO MAYO'!$A$1:$T$884,8,FALSE)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5" s="75" t="str">
        <f>VLOOKUP(A225,'BASE REGISTRO MAYO'!$A$1:$T$884,9,FALSE)</f>
        <v>Tres años. El Presidente, Vicepresidente, Tesorero y Secretario durarán en sus cargos un año, plazo que se entenderá prorrogado en un lapso igual hasta que se designen sus sucesores.</v>
      </c>
      <c r="J225" s="75" t="str">
        <f>VLOOKUP(A225,'BASE REGISTRO MAYO'!$A$1:$T$884,10,FALSE)</f>
        <v>08 de agosto de 2016, conforme al acta de fecha 08 de agosto de 2016, reducida a escritura pública con fecha 24 de noviembre de 2016, ante doña María Angelica Galan Bäurle, Notario Público de Valparaíso.</v>
      </c>
      <c r="K225" s="75" t="str">
        <f>VLOOKUP(A225,'BASE REGISTRO MAYO'!$A$1:$T$884,11,FALSE)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5" s="75" t="str">
        <f>VLOOKUP(A225,'BASE REGISTRO MAYO'!$A$1:$T$884,12,FALSE)</f>
        <v xml:space="preserve">Victoria Nº 2370, Valparaíso.
Casilla 424, Valparaíso.
</v>
      </c>
      <c r="M225" s="75" t="str">
        <f>VLOOKUP(A225,'BASE REGISTRO MAYO'!$A$1:$T$884,13,FALSE)</f>
        <v>V</v>
      </c>
      <c r="N225" s="75" t="str">
        <f>VLOOKUP(A225,'BASE REGISTRO MAYO'!$A$1:$T$884,14,FALSE)</f>
        <v>Valparaíso</v>
      </c>
      <c r="O225" s="75" t="str">
        <f>VLOOKUP(A225,'BASE REGISTRO MAYO'!$A$1:$T$884,15,FALSE)</f>
        <v xml:space="preserve">(32) 2213431-2237148-2238963, </v>
      </c>
      <c r="P225" s="75" t="str">
        <f>VLOOKUP(A225,'BASE REGISTRO MAYO'!$A$1:$T$884,16,FALSE)</f>
        <v>info@refugiodecristo.cl</v>
      </c>
      <c r="Q225" s="75">
        <f>VLOOKUP(A225,'BASE REGISTRO MAYO'!$A$1:$T$884,17,FALSE)</f>
        <v>0</v>
      </c>
      <c r="R225" s="75">
        <f>VLOOKUP(A225,'BASE REGISTRO MAYO'!$A$1:$T$884,18,FALSE)</f>
        <v>93401</v>
      </c>
      <c r="S225" s="75" t="str">
        <f>VLOOKUP(A225,'BASE REGISTRO MAYO'!$A$1:$T$884,19,FALSE)</f>
        <v xml:space="preserve">Certificado financiero correspondiente al año 2019 APROBADOS POR EL  Subdepartamento de Supervisión Financiero. </v>
      </c>
      <c r="T225" s="177">
        <f>VLOOKUP(A225,'BASE REGISTRO MAYO'!$A$1:$T$884,20,FALSE)</f>
        <v>37970</v>
      </c>
      <c r="U225" s="182">
        <v>4550</v>
      </c>
      <c r="V225" s="181">
        <v>4168632</v>
      </c>
      <c r="W225" s="181">
        <v>29821752</v>
      </c>
      <c r="X225" s="178">
        <v>44408</v>
      </c>
      <c r="Y225" s="87" t="s">
        <v>7151</v>
      </c>
      <c r="Z225" s="87" t="s">
        <v>7152</v>
      </c>
      <c r="AA225" s="182" t="s">
        <v>7160</v>
      </c>
    </row>
    <row r="226" spans="1:27" ht="15.75" customHeight="1" x14ac:dyDescent="0.2">
      <c r="A226" s="182">
        <v>4550</v>
      </c>
      <c r="B226" s="75" t="str">
        <f>VLOOKUP(A226,'BASE REGISTRO MAYO'!$A$1:$T$884,2,FALSE)</f>
        <v>Fundacion Refugio de Cristo</v>
      </c>
      <c r="C226" s="75">
        <f>VLOOKUP(A226,'BASE REGISTRO MAYO'!$A$1:$T$884,3,FALSE)</f>
        <v>700155609</v>
      </c>
      <c r="D226" s="75" t="str">
        <f>VLOOKUP(A226,'BASE REGISTRO MAYO'!$A$1:$T$884,4,FALSE)</f>
        <v>Fundación de Derecho Privado</v>
      </c>
      <c r="E226" s="75" t="str">
        <f>VLOOKUP(A226,'BASE REGISTRO MAYO'!$A$1:$T$884,5,FALSE)</f>
        <v>Decreto Supremo Nº 2410, de 15 de mayo de 1953, del Ministerio de Justicia.</v>
      </c>
      <c r="F226" s="75" t="str">
        <f>VLOOKUP(A226,'BASE REGISTRO MAYO'!$A$1:$T$884,6,FALSE)</f>
        <v xml:space="preserve">Certificado de Vigencia de Persona Jurídica sin fines de lucro folio 500328044989, de fecha 08 de julio de 2020, emitido por el Servicio de Registro Civil e Identificación
</v>
      </c>
      <c r="G226" s="75" t="str">
        <f>VLOOKUP(A226,'BASE REGISTRO MAYO'!$A$1:$T$884,7,FALSE)</f>
        <v>La creación y mantenimiento de obras de beneficencia y educación gratuita por medio de asilos para dirigentes y de escuelas tanto diurnas como nocturnas.</v>
      </c>
      <c r="H226" s="75" t="str">
        <f>VLOOKUP(A226,'BASE REGISTRO MAYO'!$A$1:$T$884,8,FALSE)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6" s="75" t="str">
        <f>VLOOKUP(A226,'BASE REGISTRO MAYO'!$A$1:$T$884,9,FALSE)</f>
        <v>Tres años. El Presidente, Vicepresidente, Tesorero y Secretario durarán en sus cargos un año, plazo que se entenderá prorrogado en un lapso igual hasta que se designen sus sucesores.</v>
      </c>
      <c r="J226" s="75" t="str">
        <f>VLOOKUP(A226,'BASE REGISTRO MAYO'!$A$1:$T$884,10,FALSE)</f>
        <v>08 de agosto de 2016, conforme al acta de fecha 08 de agosto de 2016, reducida a escritura pública con fecha 24 de noviembre de 2016, ante doña María Angelica Galan Bäurle, Notario Público de Valparaíso.</v>
      </c>
      <c r="K226" s="75" t="str">
        <f>VLOOKUP(A226,'BASE REGISTRO MAYO'!$A$1:$T$884,11,FALSE)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6" s="75" t="str">
        <f>VLOOKUP(A226,'BASE REGISTRO MAYO'!$A$1:$T$884,12,FALSE)</f>
        <v xml:space="preserve">Victoria Nº 2370, Valparaíso.
Casilla 424, Valparaíso.
</v>
      </c>
      <c r="M226" s="75" t="str">
        <f>VLOOKUP(A226,'BASE REGISTRO MAYO'!$A$1:$T$884,13,FALSE)</f>
        <v>V</v>
      </c>
      <c r="N226" s="75" t="str">
        <f>VLOOKUP(A226,'BASE REGISTRO MAYO'!$A$1:$T$884,14,FALSE)</f>
        <v>Valparaíso</v>
      </c>
      <c r="O226" s="75" t="str">
        <f>VLOOKUP(A226,'BASE REGISTRO MAYO'!$A$1:$T$884,15,FALSE)</f>
        <v xml:space="preserve">(32) 2213431-2237148-2238963, </v>
      </c>
      <c r="P226" s="75" t="str">
        <f>VLOOKUP(A226,'BASE REGISTRO MAYO'!$A$1:$T$884,16,FALSE)</f>
        <v>info@refugiodecristo.cl</v>
      </c>
      <c r="Q226" s="75">
        <f>VLOOKUP(A226,'BASE REGISTRO MAYO'!$A$1:$T$884,17,FALSE)</f>
        <v>0</v>
      </c>
      <c r="R226" s="75">
        <f>VLOOKUP(A226,'BASE REGISTRO MAYO'!$A$1:$T$884,18,FALSE)</f>
        <v>93401</v>
      </c>
      <c r="S226" s="75" t="str">
        <f>VLOOKUP(A226,'BASE REGISTRO MAYO'!$A$1:$T$884,19,FALSE)</f>
        <v xml:space="preserve">Certificado financiero correspondiente al año 2019 APROBADOS POR EL  Subdepartamento de Supervisión Financiero. </v>
      </c>
      <c r="T226" s="177">
        <f>VLOOKUP(A226,'BASE REGISTRO MAYO'!$A$1:$T$884,20,FALSE)</f>
        <v>37970</v>
      </c>
      <c r="U226" s="182">
        <v>4550</v>
      </c>
      <c r="V226" s="181">
        <v>26666832</v>
      </c>
      <c r="W226" s="181">
        <v>168826881</v>
      </c>
      <c r="X226" s="178">
        <v>44408</v>
      </c>
      <c r="Y226" s="87" t="s">
        <v>7151</v>
      </c>
      <c r="Z226" s="87" t="s">
        <v>7152</v>
      </c>
      <c r="AA226" s="182" t="s">
        <v>7208</v>
      </c>
    </row>
    <row r="227" spans="1:27" ht="15.75" customHeight="1" x14ac:dyDescent="0.2">
      <c r="A227" s="182">
        <v>5150</v>
      </c>
      <c r="B227" s="75" t="str">
        <f>VLOOKUP(A227,'BASE REGISTRO MAYO'!$A$1:$T$884,2,FALSE)</f>
        <v xml:space="preserve">
I. Municipalidad de Coyhaique
</v>
      </c>
      <c r="C227" s="75">
        <f>VLOOKUP(A227,'BASE REGISTRO MAYO'!$A$1:$T$884,3,FALSE)</f>
        <v>692403002</v>
      </c>
      <c r="D227" s="75" t="str">
        <f>VLOOKUP(A227,'BASE REGISTRO MAYO'!$A$1:$T$884,4,FALSE)</f>
        <v>Municipalidad</v>
      </c>
      <c r="E227" s="75" t="str">
        <f>VLOOKUP(A227,'BASE REGISTRO MAYO'!$A$1:$T$884,5,FALSE)</f>
        <v>Constitución Política de la República, art. 107.</v>
      </c>
      <c r="F227" s="75" t="str">
        <f>VLOOKUP(A227,'BASE REGISTRO MAYO'!$A$1:$T$884,6,FALSE)</f>
        <v>Indefinida.</v>
      </c>
      <c r="G227" s="75" t="str">
        <f>VLOOKUP(A227,'BASE REGISTRO MAYO'!$A$1:$T$884,7,FALSE)</f>
        <v>Según Ley Orgánica Nº 18.695, arts. 1º al 4º.</v>
      </c>
      <c r="H227" s="75" t="str">
        <f>VLOOKUP(A227,'BASE REGISTRO MAYO'!$A$1:$T$884,8,FALSE)</f>
        <v>no tiene</v>
      </c>
      <c r="I227" s="75">
        <f>VLOOKUP(A227,'BASE REGISTRO MAYO'!$A$1:$T$884,9,FALSE)</f>
        <v>0</v>
      </c>
      <c r="J227" s="75">
        <f>VLOOKUP(A227,'BASE REGISTRO MAYO'!$A$1:$T$884,10,FALSE)</f>
        <v>0</v>
      </c>
      <c r="K227" s="75" t="str">
        <f>VLOOKUP(A227,'BASE REGISTRO MAYO'!$A$1:$T$884,11,FALSE)</f>
        <v xml:space="preserve">Rigoberto Alejandro Huala Canumán, </v>
      </c>
      <c r="L227" s="75" t="str">
        <f>VLOOKUP(A227,'BASE REGISTRO MAYO'!$A$1:$T$884,12,FALSE)</f>
        <v>Francisco Bilbao Nº357, Coyhaique, Undécima Región.</v>
      </c>
      <c r="M227" s="75" t="str">
        <f>VLOOKUP(A227,'BASE REGISTRO MAYO'!$A$1:$T$884,13,FALSE)</f>
        <v>XI</v>
      </c>
      <c r="N227" s="75" t="str">
        <f>VLOOKUP(A227,'BASE REGISTRO MAYO'!$A$1:$T$884,14,FALSE)</f>
        <v>Coyhaique</v>
      </c>
      <c r="O227" s="75">
        <f>VLOOKUP(A227,'BASE REGISTRO MAYO'!$A$1:$T$884,15,FALSE)</f>
        <v>0</v>
      </c>
      <c r="P227" s="75">
        <f>VLOOKUP(A227,'BASE REGISTRO MAYO'!$A$1:$T$884,16,FALSE)</f>
        <v>0</v>
      </c>
      <c r="Q227" s="75">
        <f>VLOOKUP(A227,'BASE REGISTRO MAYO'!$A$1:$T$884,17,FALSE)</f>
        <v>0</v>
      </c>
      <c r="R227" s="75">
        <f>VLOOKUP(A227,'BASE REGISTRO MAYO'!$A$1:$T$884,18,FALSE)</f>
        <v>91001</v>
      </c>
      <c r="S227" s="75" t="str">
        <f>VLOOKUP(A227,'BASE REGISTRO MAYO'!$A$1:$T$884,19,FALSE)</f>
        <v xml:space="preserve">No se acompañan. Aplica Informe Jurídico Nº 09, de  fecha 14 de marzo de 2011 del Departamento Jurídico y Dictamen Nº 070791, de 2009, de la Contraloría General de la República.  
</v>
      </c>
      <c r="T227" s="177">
        <f>VLOOKUP(A227,'BASE REGISTRO MAYO'!$A$1:$T$884,20,FALSE)</f>
        <v>37970</v>
      </c>
      <c r="U227" s="182">
        <v>5150</v>
      </c>
      <c r="V227" s="181">
        <v>6582232</v>
      </c>
      <c r="W227" s="181">
        <v>39684292</v>
      </c>
      <c r="X227" s="178">
        <v>44408</v>
      </c>
      <c r="Y227" s="87" t="s">
        <v>7151</v>
      </c>
      <c r="Z227" s="87" t="s">
        <v>7152</v>
      </c>
      <c r="AA227" s="182" t="s">
        <v>7877</v>
      </c>
    </row>
    <row r="228" spans="1:27" ht="15.75" customHeight="1" x14ac:dyDescent="0.2">
      <c r="A228" s="182">
        <v>5200</v>
      </c>
      <c r="B228" s="75" t="str">
        <f>VLOOKUP(A228,'BASE REGISTRO MAYO'!$A$1:$T$884,2,FALSE)</f>
        <v xml:space="preserve">
I. Municipalidad de La Florida
</v>
      </c>
      <c r="C228" s="75">
        <f>VLOOKUP(A228,'BASE REGISTRO MAYO'!$A$1:$T$884,3,FALSE)</f>
        <v>690707004</v>
      </c>
      <c r="D228" s="75" t="str">
        <f>VLOOKUP(A228,'BASE REGISTRO MAYO'!$A$1:$T$884,4,FALSE)</f>
        <v xml:space="preserve">
I. Municipalidad de La Florida
</v>
      </c>
      <c r="E228" s="75" t="str">
        <f>VLOOKUP(A228,'BASE REGISTRO MAYO'!$A$1:$T$884,5,FALSE)</f>
        <v>Constitución Política de la República, art. 107.</v>
      </c>
      <c r="F228" s="75" t="str">
        <f>VLOOKUP(A228,'BASE REGISTRO MAYO'!$A$1:$T$884,6,FALSE)</f>
        <v>Indefinida.</v>
      </c>
      <c r="G228" s="75" t="str">
        <f>VLOOKUP(A228,'BASE REGISTRO MAYO'!$A$1:$T$884,7,FALSE)</f>
        <v>Según Ley Orgánica Nº 18.695, arts. 1º al 4º.</v>
      </c>
      <c r="H228" s="75" t="str">
        <f>VLOOKUP(A228,'BASE REGISTRO MAYO'!$A$1:$T$884,8,FALSE)</f>
        <v>no tiene</v>
      </c>
      <c r="I228" s="75">
        <f>VLOOKUP(A228,'BASE REGISTRO MAYO'!$A$1:$T$884,9,FALSE)</f>
        <v>0</v>
      </c>
      <c r="J228" s="75">
        <f>VLOOKUP(A228,'BASE REGISTRO MAYO'!$A$1:$T$884,10,FALSE)</f>
        <v>0</v>
      </c>
      <c r="K228" s="75" t="str">
        <f>VLOOKUP(A228,'BASE REGISTRO MAYO'!$A$1:$T$884,11,FALSE)</f>
        <v xml:space="preserve">Rodolfo Carter Fernández, </v>
      </c>
      <c r="L228" s="75" t="str">
        <f>VLOOKUP(A228,'BASE REGISTRO MAYO'!$A$1:$T$884,12,FALSE)</f>
        <v xml:space="preserve">Serafín Zamora Nº 6600, La Florida, Región Metropolitana. </v>
      </c>
      <c r="M228" s="75" t="str">
        <f>VLOOKUP(A228,'BASE REGISTRO MAYO'!$A$1:$T$884,13,FALSE)</f>
        <v>XIII</v>
      </c>
      <c r="N228" s="75" t="str">
        <f>VLOOKUP(A228,'BASE REGISTRO MAYO'!$A$1:$T$884,14,FALSE)</f>
        <v>La Florida</v>
      </c>
      <c r="O228" s="75" t="str">
        <f>VLOOKUP(A228,'BASE REGISTRO MAYO'!$A$1:$T$884,15,FALSE)</f>
        <v>Teléfono: 6365000;</v>
      </c>
      <c r="P228" s="75">
        <f>VLOOKUP(A228,'BASE REGISTRO MAYO'!$A$1:$T$884,16,FALSE)</f>
        <v>0</v>
      </c>
      <c r="Q228" s="75">
        <f>VLOOKUP(A228,'BASE REGISTRO MAYO'!$A$1:$T$884,17,FALSE)</f>
        <v>0</v>
      </c>
      <c r="R228" s="75">
        <f>VLOOKUP(A228,'BASE REGISTRO MAYO'!$A$1:$T$884,18,FALSE)</f>
        <v>91001</v>
      </c>
      <c r="S228" s="75" t="str">
        <f>VLOOKUP(A228,'BASE REGISTRO MAYO'!$A$1:$T$884,19,FALSE)</f>
        <v xml:space="preserve">No se acompañan. Aplica Informe Jurídico Nº 09, de  fecha 14 de marzo de 2011 del Departamento Jurídico y Dictamen Nº 070791, de 2009, de la Contraloría General de la República.  
</v>
      </c>
      <c r="T228" s="177">
        <f>VLOOKUP(A228,'BASE REGISTRO MAYO'!$A$1:$T$884,20,FALSE)</f>
        <v>37970</v>
      </c>
      <c r="U228" s="182">
        <v>5200</v>
      </c>
      <c r="V228" s="181">
        <v>10468611</v>
      </c>
      <c r="W228" s="181">
        <v>73280277</v>
      </c>
      <c r="X228" s="178">
        <v>44408</v>
      </c>
      <c r="Y228" s="87" t="s">
        <v>7151</v>
      </c>
      <c r="Z228" s="87" t="s">
        <v>7152</v>
      </c>
      <c r="AA228" s="182" t="s">
        <v>7228</v>
      </c>
    </row>
    <row r="229" spans="1:27" ht="15.75" customHeight="1" x14ac:dyDescent="0.2">
      <c r="A229" s="182">
        <v>5650</v>
      </c>
      <c r="B229" s="75" t="str">
        <f>VLOOKUP(A229,'BASE REGISTRO MAYO'!$A$1:$T$884,2,FALSE)</f>
        <v xml:space="preserve">Prelatura de Illapel (Obispado de Illapel)  </v>
      </c>
      <c r="C229" s="75">
        <f>VLOOKUP(A229,'BASE REGISTRO MAYO'!$A$1:$T$884,3,FALSE)</f>
        <v>708967009</v>
      </c>
      <c r="D229" s="75" t="str">
        <f>VLOOKUP(A229,'BASE REGISTRO MAYO'!$A$1:$T$884,4,FALSE)</f>
        <v xml:space="preserve">Institución eclesiástica.
</v>
      </c>
      <c r="E229" s="75" t="str">
        <f>VLOOKUP(A229,'BASE REGISTRO MAYO'!$A$1:$T$884,5,FALSE)</f>
        <v xml:space="preserve">Institución eclesiastica. Erigida conforme al derecho canónico Bula “Ad Similitudem Hominis”
</v>
      </c>
      <c r="F229" s="75" t="str">
        <f>VLOOKUP(A229,'BASE REGISTRO MAYO'!$A$1:$T$884,6,FALSE)</f>
        <v xml:space="preserve">Indefinida
</v>
      </c>
      <c r="G229" s="75" t="str">
        <f>VLOOKUP(A229,'BASE REGISTRO MAYO'!$A$1:$T$884,7,FALSE)</f>
        <v xml:space="preserve">Organización religiosa.
</v>
      </c>
      <c r="H229" s="75" t="str">
        <f>VLOOKUP(A229,'BASE REGISTRO MAYO'!$A$1:$T$884,8,FALSE)</f>
        <v>no tiene</v>
      </c>
      <c r="I229" s="75">
        <f>VLOOKUP(A229,'BASE REGISTRO MAYO'!$A$1:$T$884,9,FALSE)</f>
        <v>0</v>
      </c>
      <c r="J229" s="75">
        <f>VLOOKUP(A229,'BASE REGISTRO MAYO'!$A$1:$T$884,10,FALSE)</f>
        <v>0</v>
      </c>
      <c r="K229" s="75" t="str">
        <f>VLOOKUP(A229,'BASE REGISTRO MAYO'!$A$1:$T$884,11,FALSE)</f>
        <v xml:space="preserve">Jorge Vega Velasco </v>
      </c>
      <c r="L229" s="75" t="str">
        <f>VLOOKUP(A229,'BASE REGISTRO MAYO'!$A$1:$T$884,12,FALSE)</f>
        <v xml:space="preserve">Constitución N°0 020, comuna Illapel, Región de Coquimbo. 
</v>
      </c>
      <c r="M229" s="75" t="str">
        <f>VLOOKUP(A229,'BASE REGISTRO MAYO'!$A$1:$T$884,13,FALSE)</f>
        <v>IV</v>
      </c>
      <c r="N229" s="75" t="str">
        <f>VLOOKUP(A229,'BASE REGISTRO MAYO'!$A$1:$T$884,14,FALSE)</f>
        <v xml:space="preserve"> Illapel</v>
      </c>
      <c r="O229" s="75" t="str">
        <f>VLOOKUP(A229,'BASE REGISTRO MAYO'!$A$1:$T$884,15,FALSE)</f>
        <v>Fono 53 521143</v>
      </c>
      <c r="P229" s="75" t="str">
        <f>VLOOKUP(A229,'BASE REGISTRO MAYO'!$A$1:$T$884,16,FALSE)</f>
        <v>illapel@episcopado.cl</v>
      </c>
      <c r="Q229" s="75">
        <f>VLOOKUP(A229,'BASE REGISTRO MAYO'!$A$1:$T$884,17,FALSE)</f>
        <v>0</v>
      </c>
      <c r="R229" s="75" t="str">
        <f>VLOOKUP(A229,'BASE REGISTRO MAYO'!$A$1:$T$884,18,FALSE)</f>
        <v xml:space="preserve">93910 Organizaciones religiosas </v>
      </c>
      <c r="S229" s="75" t="str">
        <f>VLOOKUP(A229,'BASE REGISTRO MAYO'!$A$1:$T$884,19,FALSE)</f>
        <v>Certificado financiero correspondiente al año 2020, aprobado por el Sub Departamento de Supervisión Financiera.</v>
      </c>
      <c r="T229" s="177">
        <f>VLOOKUP(A229,'BASE REGISTRO MAYO'!$A$1:$T$884,20,FALSE)</f>
        <v>37970</v>
      </c>
      <c r="U229" s="182">
        <v>5650</v>
      </c>
      <c r="V229" s="181">
        <v>3537640</v>
      </c>
      <c r="W229" s="181">
        <v>54391322</v>
      </c>
      <c r="X229" s="178">
        <v>44408</v>
      </c>
      <c r="Y229" s="87" t="s">
        <v>7151</v>
      </c>
      <c r="Z229" s="87" t="s">
        <v>7152</v>
      </c>
      <c r="AA229" s="182" t="s">
        <v>7273</v>
      </c>
    </row>
    <row r="230" spans="1:27" ht="15.75" customHeight="1" x14ac:dyDescent="0.2">
      <c r="A230" s="182">
        <v>5800</v>
      </c>
      <c r="B230" s="75" t="str">
        <f>VLOOKUP(A230,'BASE REGISTRO MAYO'!$A$1:$T$884,2,FALSE)</f>
        <v>Corporacion Obra Don Guanella</v>
      </c>
      <c r="C230" s="75">
        <f>VLOOKUP(A230,'BASE REGISTRO MAYO'!$A$1:$T$884,3,FALSE)</f>
        <v>700159108</v>
      </c>
      <c r="D230" s="75" t="str">
        <f>VLOOKUP(A230,'BASE REGISTRO MAYO'!$A$1:$T$884,4,FALSE)</f>
        <v>Corporación de Derecho Privado.</v>
      </c>
      <c r="E230" s="75" t="str">
        <f>VLOOKUP(A230,'BASE REGISTRO MAYO'!$A$1:$T$884,5,FALSE)</f>
        <v xml:space="preserve">Decreto Supremo Nº2440, de 23 de abril de 1951, del Ministerio de Justicia. </v>
      </c>
      <c r="F230" s="75" t="str">
        <f>VLOOKUP(A230,'BASE REGISTRO MAYO'!$A$1:$T$884,6,FALSE)</f>
        <v>Certificado de Vigencia Folio Nº 500355737092, de fecha 12 de noviembre de 2020, del Servicio de Registro Civil e Identificación.</v>
      </c>
      <c r="G230" s="75" t="str">
        <f>VLOOKUP(A230,'BASE REGISTRO MAYO'!$A$1:$T$884,7,FALSE)</f>
        <v>Organizar un establecimiento que permita recoger a los niños huérfanos y desamparados, educándoles y en lo posible, procurándoles una profesión; recoger a los ancianos e inválidos, a fin de proporcionarles habitación y sustento.</v>
      </c>
      <c r="H230" s="75" t="str">
        <f>VLOOKUP(A230,'BASE REGISTRO MAYO'!$A$1:$T$884,8,FALSE)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30" s="75" t="str">
        <f>VLOOKUP(A230,'BASE REGISTRO MAYO'!$A$1:$T$884,9,FALSE)</f>
        <v xml:space="preserve">5 años, pudiendo ser reelegidos indefinidamente.
</v>
      </c>
      <c r="J230" s="75" t="str">
        <f>VLOOKUP(A230,'BASE REGISTRO MAYO'!$A$1:$T$884,10,FALSE)</f>
        <v xml:space="preserve">23 de abril de 2018, según acta de asamblea de socios reducida a escritura pública con fecha 16 de mayo de 2018, ante don Humberto Quezada Moreno, Notario Público Titular de la Vigésimo Sexta Notaría de Santiago.
</v>
      </c>
      <c r="K230" s="75" t="str">
        <f>VLOOKUP(A230,'BASE REGISTRO MAYO'!$A$1:$T$884,11,FALSE)</f>
        <v xml:space="preserve">R.P. Silvano Poletto Goldin, , y a R.P. Jorge Álvaro Poblete Escobedo, para que, cada uno singularmente o en conjunto, anteponiendo su firma el nombre de la corporación, la obligue y represente. 
</v>
      </c>
      <c r="L230" s="75" t="str">
        <f>VLOOKUP(A230,'BASE REGISTRO MAYO'!$A$1:$T$884,12,FALSE)</f>
        <v xml:space="preserve">Panamericana Norte Km. 25, Batuco, Lampa, Región Metropolitana
</v>
      </c>
      <c r="M230" s="75" t="str">
        <f>VLOOKUP(A230,'BASE REGISTRO MAYO'!$A$1:$T$884,13,FALSE)</f>
        <v>XIII</v>
      </c>
      <c r="N230" s="75" t="str">
        <f>VLOOKUP(A230,'BASE REGISTRO MAYO'!$A$1:$T$884,14,FALSE)</f>
        <v>Lampa</v>
      </c>
      <c r="O230" s="75" t="str">
        <f>VLOOKUP(A230,'BASE REGISTRO MAYO'!$A$1:$T$884,15,FALSE)</f>
        <v>F. 7331581</v>
      </c>
      <c r="P230" s="75" t="str">
        <f>VLOOKUP(A230,'BASE REGISTRO MAYO'!$A$1:$T$884,16,FALSE)</f>
        <v>: hogarsanricardo@gmail.com</v>
      </c>
      <c r="Q230" s="75">
        <f>VLOOKUP(A230,'BASE REGISTRO MAYO'!$A$1:$T$884,17,FALSE)</f>
        <v>0</v>
      </c>
      <c r="R230" s="75">
        <f>VLOOKUP(A230,'BASE REGISTRO MAYO'!$A$1:$T$884,18,FALSE)</f>
        <v>93401</v>
      </c>
      <c r="S230" s="75" t="str">
        <f>VLOOKUP(A230,'BASE REGISTRO MAYO'!$A$1:$T$884,19,FALSE)</f>
        <v>Se acompañan antecedentes financieros correspondientes al año 2019 aprobados por el Subdepartamento de Supervisión Financiera.</v>
      </c>
      <c r="T230" s="177">
        <f>VLOOKUP(A230,'BASE REGISTRO MAYO'!$A$1:$T$884,20,FALSE)</f>
        <v>37970</v>
      </c>
      <c r="U230" s="182">
        <v>5800</v>
      </c>
      <c r="V230" s="181">
        <v>27195669</v>
      </c>
      <c r="W230" s="181">
        <v>178894999</v>
      </c>
      <c r="X230" s="178">
        <v>44408</v>
      </c>
      <c r="Y230" s="87" t="s">
        <v>7151</v>
      </c>
      <c r="Z230" s="87" t="s">
        <v>7152</v>
      </c>
      <c r="AA230" s="182" t="s">
        <v>7246</v>
      </c>
    </row>
    <row r="231" spans="1:27" ht="15.75" customHeight="1" x14ac:dyDescent="0.2">
      <c r="A231" s="182">
        <v>5850</v>
      </c>
      <c r="B231" s="75" t="str">
        <f>VLOOKUP(A231,'BASE REGISTRO MAYO'!$A$1:$T$884,2,FALSE)</f>
        <v xml:space="preserve">
Orden de la Bienaventurada Virgen Maria de la Merced o Congregacion Provincia Mercedaria de Chile.
</v>
      </c>
      <c r="C231" s="75">
        <f>VLOOKUP(A231,'BASE REGISTRO MAYO'!$A$1:$T$884,3,FALSE)</f>
        <v>700270009</v>
      </c>
      <c r="D231" s="75" t="str">
        <f>VLOOKUP(A231,'BASE REGISTRO MAYO'!$A$1:$T$884,4,FALSE)</f>
        <v xml:space="preserve">Organización religiosa.
</v>
      </c>
      <c r="E231" s="75" t="str">
        <f>VLOOKUP(A231,'BASE REGISTRO MAYO'!$A$1:$T$884,5,FALSE)</f>
        <v xml:space="preserve">Institución eclesiastica. Erigida de acuerdo al Derecho Canónico, en la Arquidiócesis de Santiago.
</v>
      </c>
      <c r="F231" s="75" t="str">
        <f>VLOOKUP(A231,'BASE REGISTRO MAYO'!$A$1:$T$884,6,FALSE)</f>
        <v xml:space="preserve">Indefinida.Consta en el Certificado C/14143/2019 y 1302/2020, de fecha 17 de octubre de 2019, autorizado por doña Marcela Arriaza Morales, Notaria del Arzobispado de Santiago.
</v>
      </c>
      <c r="G231" s="75" t="str">
        <f>VLOOKUP(A231,'BASE REGISTRO MAYO'!$A$1:$T$884,7,FALSE)</f>
        <v>Actividad religiosa.</v>
      </c>
      <c r="H231" s="75" t="str">
        <f>VLOOKUP(A231,'BASE REGISTRO MAYO'!$A$1:$T$884,8,FALSE)</f>
        <v>no tiene</v>
      </c>
      <c r="I231" s="75">
        <f>VLOOKUP(A231,'BASE REGISTRO MAYO'!$A$1:$T$884,9,FALSE)</f>
        <v>0</v>
      </c>
      <c r="J231" s="75">
        <f>VLOOKUP(A231,'BASE REGISTRO MAYO'!$A$1:$T$884,10,FALSE)</f>
        <v>0</v>
      </c>
      <c r="K231" s="75" t="str">
        <f>VLOOKUP(A231,'BASE REGISTRO MAYO'!$A$1:$T$884,11,FALSE)</f>
        <v>Mario Andres Salas Becerra      Viviana Contreras Menodoza (representante legal del Hogar San Pedro Armengol y Residencia San pedro Armengol El Salto en lo relativo a contratos con SENAME en la Región Metropolitana)</v>
      </c>
      <c r="L231" s="75" t="str">
        <f>VLOOKUP(A231,'BASE REGISTRO MAYO'!$A$1:$T$884,12,FALSE)</f>
        <v xml:space="preserve">Huérfanos Nº 669, of 614, Casilla 525, 
</v>
      </c>
      <c r="M231" s="75" t="str">
        <f>VLOOKUP(A231,'BASE REGISTRO MAYO'!$A$1:$T$884,13,FALSE)</f>
        <v>XIII</v>
      </c>
      <c r="N231" s="75" t="str">
        <f>VLOOKUP(A231,'BASE REGISTRO MAYO'!$A$1:$T$884,14,FALSE)</f>
        <v xml:space="preserve">Santiago </v>
      </c>
      <c r="O231" s="75" t="str">
        <f>VLOOKUP(A231,'BASE REGISTRO MAYO'!$A$1:$T$884,15,FALSE)</f>
        <v>Teléfono 02-6395684</v>
      </c>
      <c r="P231" s="75">
        <f>VLOOKUP(A231,'BASE REGISTRO MAYO'!$A$1:$T$884,16,FALSE)</f>
        <v>0</v>
      </c>
      <c r="Q231" s="75">
        <f>VLOOKUP(A231,'BASE REGISTRO MAYO'!$A$1:$T$884,17,FALSE)</f>
        <v>0</v>
      </c>
      <c r="R231" s="75" t="str">
        <f>VLOOKUP(A231,'BASE REGISTRO MAYO'!$A$1:$T$884,18,FALSE)</f>
        <v>93910 Organizaciones religiosas.</v>
      </c>
      <c r="S231" s="75" t="str">
        <f>VLOOKUP(A231,'BASE REGISTRO MAYO'!$A$1:$T$884,19,FALSE)</f>
        <v xml:space="preserve">Acompaña certificado financiero correspondiente al año 2019, aprobado por el Sub Departamento de Supervisión Nacional. </v>
      </c>
      <c r="T231" s="177">
        <f>VLOOKUP(A231,'BASE REGISTRO MAYO'!$A$1:$T$884,20,FALSE)</f>
        <v>37970</v>
      </c>
      <c r="U231" s="182">
        <v>5850</v>
      </c>
      <c r="V231" s="181">
        <v>16302144</v>
      </c>
      <c r="W231" s="181">
        <v>132176103</v>
      </c>
      <c r="X231" s="178">
        <v>44408</v>
      </c>
      <c r="Y231" s="87" t="s">
        <v>7151</v>
      </c>
      <c r="Z231" s="87" t="s">
        <v>7152</v>
      </c>
      <c r="AA231" s="182" t="s">
        <v>7235</v>
      </c>
    </row>
    <row r="232" spans="1:27" ht="15.75" customHeight="1" x14ac:dyDescent="0.2">
      <c r="A232" s="182">
        <v>5850</v>
      </c>
      <c r="B232" s="75" t="str">
        <f>VLOOKUP(A232,'BASE REGISTRO MAYO'!$A$1:$T$884,2,FALSE)</f>
        <v xml:space="preserve">
Orden de la Bienaventurada Virgen Maria de la Merced o Congregacion Provincia Mercedaria de Chile.
</v>
      </c>
      <c r="C232" s="75">
        <f>VLOOKUP(A232,'BASE REGISTRO MAYO'!$A$1:$T$884,3,FALSE)</f>
        <v>700270009</v>
      </c>
      <c r="D232" s="75" t="str">
        <f>VLOOKUP(A232,'BASE REGISTRO MAYO'!$A$1:$T$884,4,FALSE)</f>
        <v xml:space="preserve">Organización religiosa.
</v>
      </c>
      <c r="E232" s="75" t="str">
        <f>VLOOKUP(A232,'BASE REGISTRO MAYO'!$A$1:$T$884,5,FALSE)</f>
        <v xml:space="preserve">Institución eclesiastica. Erigida de acuerdo al Derecho Canónico, en la Arquidiócesis de Santiago.
</v>
      </c>
      <c r="F232" s="75" t="str">
        <f>VLOOKUP(A232,'BASE REGISTRO MAYO'!$A$1:$T$884,6,FALSE)</f>
        <v xml:space="preserve">Indefinida.Consta en el Certificado C/14143/2019 y 1302/2020, de fecha 17 de octubre de 2019, autorizado por doña Marcela Arriaza Morales, Notaria del Arzobispado de Santiago.
</v>
      </c>
      <c r="G232" s="75" t="str">
        <f>VLOOKUP(A232,'BASE REGISTRO MAYO'!$A$1:$T$884,7,FALSE)</f>
        <v>Actividad religiosa.</v>
      </c>
      <c r="H232" s="75" t="str">
        <f>VLOOKUP(A232,'BASE REGISTRO MAYO'!$A$1:$T$884,8,FALSE)</f>
        <v>no tiene</v>
      </c>
      <c r="I232" s="75">
        <f>VLOOKUP(A232,'BASE REGISTRO MAYO'!$A$1:$T$884,9,FALSE)</f>
        <v>0</v>
      </c>
      <c r="J232" s="75">
        <f>VLOOKUP(A232,'BASE REGISTRO MAYO'!$A$1:$T$884,10,FALSE)</f>
        <v>0</v>
      </c>
      <c r="K232" s="75" t="str">
        <f>VLOOKUP(A232,'BASE REGISTRO MAYO'!$A$1:$T$884,11,FALSE)</f>
        <v>Mario Andres Salas Becerra      Viviana Contreras Menodoza (representante legal del Hogar San Pedro Armengol y Residencia San pedro Armengol El Salto en lo relativo a contratos con SENAME en la Región Metropolitana)</v>
      </c>
      <c r="L232" s="75" t="str">
        <f>VLOOKUP(A232,'BASE REGISTRO MAYO'!$A$1:$T$884,12,FALSE)</f>
        <v xml:space="preserve">Huérfanos Nº 669, of 614, Casilla 525, 
</v>
      </c>
      <c r="M232" s="75" t="str">
        <f>VLOOKUP(A232,'BASE REGISTRO MAYO'!$A$1:$T$884,13,FALSE)</f>
        <v>XIII</v>
      </c>
      <c r="N232" s="75" t="str">
        <f>VLOOKUP(A232,'BASE REGISTRO MAYO'!$A$1:$T$884,14,FALSE)</f>
        <v xml:space="preserve">Santiago </v>
      </c>
      <c r="O232" s="75" t="str">
        <f>VLOOKUP(A232,'BASE REGISTRO MAYO'!$A$1:$T$884,15,FALSE)</f>
        <v>Teléfono 02-6395684</v>
      </c>
      <c r="P232" s="75">
        <f>VLOOKUP(A232,'BASE REGISTRO MAYO'!$A$1:$T$884,16,FALSE)</f>
        <v>0</v>
      </c>
      <c r="Q232" s="75">
        <f>VLOOKUP(A232,'BASE REGISTRO MAYO'!$A$1:$T$884,17,FALSE)</f>
        <v>0</v>
      </c>
      <c r="R232" s="75" t="str">
        <f>VLOOKUP(A232,'BASE REGISTRO MAYO'!$A$1:$T$884,18,FALSE)</f>
        <v>93910 Organizaciones religiosas.</v>
      </c>
      <c r="S232" s="75" t="str">
        <f>VLOOKUP(A232,'BASE REGISTRO MAYO'!$A$1:$T$884,19,FALSE)</f>
        <v xml:space="preserve">Acompaña certificado financiero correspondiente al año 2019, aprobado por el Sub Departamento de Supervisión Nacional. </v>
      </c>
      <c r="T232" s="177">
        <f>VLOOKUP(A232,'BASE REGISTRO MAYO'!$A$1:$T$884,20,FALSE)</f>
        <v>37970</v>
      </c>
      <c r="U232" s="182">
        <v>5850</v>
      </c>
      <c r="V232" s="181">
        <v>20493956</v>
      </c>
      <c r="W232" s="181">
        <v>133042477</v>
      </c>
      <c r="X232" s="178">
        <v>44408</v>
      </c>
      <c r="Y232" s="87" t="s">
        <v>7151</v>
      </c>
      <c r="Z232" s="87" t="s">
        <v>7152</v>
      </c>
      <c r="AA232" s="182" t="s">
        <v>7253</v>
      </c>
    </row>
    <row r="233" spans="1:27" ht="15.75" customHeight="1" x14ac:dyDescent="0.2">
      <c r="A233" s="182">
        <v>5900</v>
      </c>
      <c r="B233" s="75" t="str">
        <f>VLOOKUP(A233,'BASE REGISTRO MAYO'!$A$1:$T$884,2,FALSE)</f>
        <v>Sanatorio Maritimo San Juan de Dios</v>
      </c>
      <c r="C233" s="75">
        <f>VLOOKUP(A233,'BASE REGISTRO MAYO'!$A$1:$T$884,3,FALSE)</f>
        <v>823695004</v>
      </c>
      <c r="D233" s="75" t="str">
        <f>VLOOKUP(A233,'BASE REGISTRO MAYO'!$A$1:$T$884,4,FALSE)</f>
        <v>Organización Religiosa.</v>
      </c>
      <c r="E233" s="75" t="str">
        <f>VLOOKUP(A233,'BASE REGISTRO MAYO'!$A$1:$T$884,5,FALSE)</f>
        <v>Decreto Eclesiástico emanado del Obispado de Valparaíso</v>
      </c>
      <c r="F233" s="75" t="str">
        <f>VLOOKUP(A233,'BASE REGISTRO MAYO'!$A$1:$T$884,6,FALSE)</f>
        <v>Certificado Nº 306, del Obispado de Valparaíso, de fecha 22 de agosto de 2007.</v>
      </c>
      <c r="G233" s="75" t="str">
        <f>VLOOKUP(A233,'BASE REGISTRO MAYO'!$A$1:$T$884,7,FALSE)</f>
        <v>Actividades Religiosas.</v>
      </c>
      <c r="H233" s="75" t="str">
        <f>VLOOKUP(A233,'BASE REGISTRO MAYO'!$A$1:$T$884,8,FALSE)</f>
        <v>no tiene</v>
      </c>
      <c r="I233" s="75">
        <f>VLOOKUP(A233,'BASE REGISTRO MAYO'!$A$1:$T$884,9,FALSE)</f>
        <v>0</v>
      </c>
      <c r="J233" s="75">
        <f>VLOOKUP(A233,'BASE REGISTRO MAYO'!$A$1:$T$884,10,FALSE)</f>
        <v>0</v>
      </c>
      <c r="K233" s="75" t="str">
        <f>VLOOKUP(A233,'BASE REGISTRO MAYO'!$A$1:$T$884,11,FALSE)</f>
        <v xml:space="preserve">Representante Legal: Elías Alberto Reales, 
Delegación de poder a Gerente General, Andrés Pinto Escobar,
</v>
      </c>
      <c r="L233" s="75" t="str">
        <f>VLOOKUP(A233,'BASE REGISTRO MAYO'!$A$1:$T$884,12,FALSE)</f>
        <v xml:space="preserve">Avda. San Martín Nº 1355, comuna Viña del Mar.
</v>
      </c>
      <c r="M233" s="75" t="str">
        <f>VLOOKUP(A233,'BASE REGISTRO MAYO'!$A$1:$T$884,13,FALSE)</f>
        <v>V</v>
      </c>
      <c r="N233" s="75" t="str">
        <f>VLOOKUP(A233,'BASE REGISTRO MAYO'!$A$1:$T$884,14,FALSE)</f>
        <v>Viña del Mar</v>
      </c>
      <c r="O233" s="75" t="str">
        <f>VLOOKUP(A233,'BASE REGISTRO MAYO'!$A$1:$T$884,15,FALSE)</f>
        <v>Teléfono: (32) 460220.</v>
      </c>
      <c r="P233" s="75">
        <f>VLOOKUP(A233,'BASE REGISTRO MAYO'!$A$1:$T$884,16,FALSE)</f>
        <v>0</v>
      </c>
      <c r="Q233" s="75">
        <f>VLOOKUP(A233,'BASE REGISTRO MAYO'!$A$1:$T$884,17,FALSE)</f>
        <v>0</v>
      </c>
      <c r="R233" s="75">
        <f>VLOOKUP(A233,'BASE REGISTRO MAYO'!$A$1:$T$884,18,FALSE)</f>
        <v>93910</v>
      </c>
      <c r="S233" s="75" t="str">
        <f>VLOOKUP(A233,'BASE REGISTRO MAYO'!$A$1:$T$884,19,FALSE)</f>
        <v>Se acompaña certificado financiero, correspondiente al año 2019,aprobado por el  Departamento de Administración y Finanzas.</v>
      </c>
      <c r="T233" s="177">
        <f>VLOOKUP(A233,'BASE REGISTRO MAYO'!$A$1:$T$884,20,FALSE)</f>
        <v>37970</v>
      </c>
      <c r="U233" s="182">
        <v>5900</v>
      </c>
      <c r="V233" s="181">
        <v>38451257</v>
      </c>
      <c r="W233" s="181">
        <v>188912714</v>
      </c>
      <c r="X233" s="178">
        <v>44408</v>
      </c>
      <c r="Y233" s="87" t="s">
        <v>7151</v>
      </c>
      <c r="Z233" s="87" t="s">
        <v>7152</v>
      </c>
      <c r="AA233" s="182" t="s">
        <v>8188</v>
      </c>
    </row>
    <row r="234" spans="1:27" ht="15.75" customHeight="1" x14ac:dyDescent="0.2">
      <c r="A234" s="182">
        <v>5950</v>
      </c>
      <c r="B234" s="75" t="str">
        <f>VLOOKUP(A234,'BASE REGISTRO MAYO'!$A$1:$T$884,2,FALSE)</f>
        <v>Fundacion Patronato de los Sagrados Corazones de Valparaiso</v>
      </c>
      <c r="C234" s="75">
        <f>VLOOKUP(A234,'BASE REGISTRO MAYO'!$A$1:$T$884,3,FALSE)</f>
        <v>708401005</v>
      </c>
      <c r="D234" s="75" t="str">
        <f>VLOOKUP(A234,'BASE REGISTRO MAYO'!$A$1:$T$884,4,FALSE)</f>
        <v>Fundación de Derecho Privado.</v>
      </c>
      <c r="E234" s="75" t="str">
        <f>VLOOKUP(A234,'BASE REGISTRO MAYO'!$A$1:$T$884,5,FALSE)</f>
        <v xml:space="preserve">Decreto Supremo 2431, de fecha 31 de agosto de 1905, del Ministerio de Justicia. </v>
      </c>
      <c r="F234" s="75" t="str">
        <f>VLOOKUP(A234,'BASE REGISTRO MAYO'!$A$1:$T$884,6,FALSE)</f>
        <v>Certificado de vigencia de persona jurídica sin fines de lucro, folio 500351252327, de fecha 19 de octubre d 2020, emitido por el Servicio de de Registro Civil e Identificación.</v>
      </c>
      <c r="G234" s="75" t="str">
        <f>VLOOKUP(A234,'BASE REGISTRO MAYO'!$A$1:$T$884,7,FALSE)</f>
        <v>Procurar el mayor bien religioso, intelectual y moral de los miembros de la clase obrera, por medio de la caridad de la clase acomodada, y de la protección mutua que aquellos mismos se presten.</v>
      </c>
      <c r="H234" s="75" t="str">
        <f>VLOOKUP(A234,'BASE REGISTRO MAYO'!$A$1:$T$884,8,FALSE)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34" s="75" t="str">
        <f>VLOOKUP(A234,'BASE REGISTRO MAYO'!$A$1:$T$884,9,FALSE)</f>
        <v xml:space="preserve">2 años.
</v>
      </c>
      <c r="J234" s="75" t="str">
        <f>VLOOKUP(A234,'BASE REGISTRO MAYO'!$A$1:$T$884,10,FALSE)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34" s="75" t="str">
        <f>VLOOKUP(A234,'BASE REGISTRO MAYO'!$A$1:$T$884,11,FALSE)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34" s="75" t="str">
        <f>VLOOKUP(A234,'BASE REGISTRO MAYO'!$A$1:$T$884,12,FALSE)</f>
        <v xml:space="preserve">Las Heras Nº 785, comuna de Valparaíso
</v>
      </c>
      <c r="M234" s="75" t="str">
        <f>VLOOKUP(A234,'BASE REGISTRO MAYO'!$A$1:$T$884,13,FALSE)</f>
        <v>V</v>
      </c>
      <c r="N234" s="75" t="str">
        <f>VLOOKUP(A234,'BASE REGISTRO MAYO'!$A$1:$T$884,14,FALSE)</f>
        <v>Valparaíso</v>
      </c>
      <c r="O234" s="75" t="str">
        <f>VLOOKUP(A234,'BASE REGISTRO MAYO'!$A$1:$T$884,15,FALSE)</f>
        <v>Fono: 32- 214336-2218274-2214336</v>
      </c>
      <c r="P234" s="75" t="str">
        <f>VLOOKUP(A234,'BASE REGISTRO MAYO'!$A$1:$T$884,16,FALSE)</f>
        <v>patronatosscc7@gmail.com</v>
      </c>
      <c r="Q234" s="75">
        <f>VLOOKUP(A234,'BASE REGISTRO MAYO'!$A$1:$T$884,17,FALSE)</f>
        <v>0</v>
      </c>
      <c r="R234" s="75" t="str">
        <f>VLOOKUP(A234,'BASE REGISTRO MAYO'!$A$1:$T$884,18,FALSE)</f>
        <v>93401: Instituciones de Asistencia Social.</v>
      </c>
      <c r="S234" s="75" t="str">
        <f>VLOOKUP(A234,'BASE REGISTRO MAYO'!$A$1:$T$884,19,FALSE)</f>
        <v xml:space="preserve">Se acompaña Certificado Financiero correspondiente al año 2019 aprobado por el Sub Departamento de Supervisión Financiera Nacional.
</v>
      </c>
      <c r="T234" s="177">
        <f>VLOOKUP(A234,'BASE REGISTRO MAYO'!$A$1:$T$884,20,FALSE)</f>
        <v>37970</v>
      </c>
      <c r="U234" s="182">
        <v>5950</v>
      </c>
      <c r="V234" s="181">
        <v>86394812</v>
      </c>
      <c r="W234" s="181">
        <v>645513525</v>
      </c>
      <c r="X234" s="178">
        <v>44408</v>
      </c>
      <c r="Y234" s="87" t="s">
        <v>7151</v>
      </c>
      <c r="Z234" s="87" t="s">
        <v>7152</v>
      </c>
      <c r="AA234" s="182" t="s">
        <v>7160</v>
      </c>
    </row>
    <row r="235" spans="1:27" ht="15.75" customHeight="1" x14ac:dyDescent="0.2">
      <c r="A235" s="182">
        <v>5950</v>
      </c>
      <c r="B235" s="75" t="str">
        <f>VLOOKUP(A235,'BASE REGISTRO MAYO'!$A$1:$T$884,2,FALSE)</f>
        <v>Fundacion Patronato de los Sagrados Corazones de Valparaiso</v>
      </c>
      <c r="C235" s="75">
        <f>VLOOKUP(A235,'BASE REGISTRO MAYO'!$A$1:$T$884,3,FALSE)</f>
        <v>708401005</v>
      </c>
      <c r="D235" s="75" t="str">
        <f>VLOOKUP(A235,'BASE REGISTRO MAYO'!$A$1:$T$884,4,FALSE)</f>
        <v>Fundación de Derecho Privado.</v>
      </c>
      <c r="E235" s="75" t="str">
        <f>VLOOKUP(A235,'BASE REGISTRO MAYO'!$A$1:$T$884,5,FALSE)</f>
        <v xml:space="preserve">Decreto Supremo 2431, de fecha 31 de agosto de 1905, del Ministerio de Justicia. </v>
      </c>
      <c r="F235" s="75" t="str">
        <f>VLOOKUP(A235,'BASE REGISTRO MAYO'!$A$1:$T$884,6,FALSE)</f>
        <v>Certificado de vigencia de persona jurídica sin fines de lucro, folio 500351252327, de fecha 19 de octubre d 2020, emitido por el Servicio de de Registro Civil e Identificación.</v>
      </c>
      <c r="G235" s="75" t="str">
        <f>VLOOKUP(A235,'BASE REGISTRO MAYO'!$A$1:$T$884,7,FALSE)</f>
        <v>Procurar el mayor bien religioso, intelectual y moral de los miembros de la clase obrera, por medio de la caridad de la clase acomodada, y de la protección mutua que aquellos mismos se presten.</v>
      </c>
      <c r="H235" s="75" t="str">
        <f>VLOOKUP(A235,'BASE REGISTRO MAYO'!$A$1:$T$884,8,FALSE)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35" s="75" t="str">
        <f>VLOOKUP(A235,'BASE REGISTRO MAYO'!$A$1:$T$884,9,FALSE)</f>
        <v xml:space="preserve">2 años.
</v>
      </c>
      <c r="J235" s="75" t="str">
        <f>VLOOKUP(A235,'BASE REGISTRO MAYO'!$A$1:$T$884,10,FALSE)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35" s="75" t="str">
        <f>VLOOKUP(A235,'BASE REGISTRO MAYO'!$A$1:$T$884,11,FALSE)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35" s="75" t="str">
        <f>VLOOKUP(A235,'BASE REGISTRO MAYO'!$A$1:$T$884,12,FALSE)</f>
        <v xml:space="preserve">Las Heras Nº 785, comuna de Valparaíso
</v>
      </c>
      <c r="M235" s="75" t="str">
        <f>VLOOKUP(A235,'BASE REGISTRO MAYO'!$A$1:$T$884,13,FALSE)</f>
        <v>V</v>
      </c>
      <c r="N235" s="75" t="str">
        <f>VLOOKUP(A235,'BASE REGISTRO MAYO'!$A$1:$T$884,14,FALSE)</f>
        <v>Valparaíso</v>
      </c>
      <c r="O235" s="75" t="str">
        <f>VLOOKUP(A235,'BASE REGISTRO MAYO'!$A$1:$T$884,15,FALSE)</f>
        <v>Fono: 32- 214336-2218274-2214336</v>
      </c>
      <c r="P235" s="75" t="str">
        <f>VLOOKUP(A235,'BASE REGISTRO MAYO'!$A$1:$T$884,16,FALSE)</f>
        <v>patronatosscc7@gmail.com</v>
      </c>
      <c r="Q235" s="75">
        <f>VLOOKUP(A235,'BASE REGISTRO MAYO'!$A$1:$T$884,17,FALSE)</f>
        <v>0</v>
      </c>
      <c r="R235" s="75" t="str">
        <f>VLOOKUP(A235,'BASE REGISTRO MAYO'!$A$1:$T$884,18,FALSE)</f>
        <v>93401: Instituciones de Asistencia Social.</v>
      </c>
      <c r="S235" s="75" t="str">
        <f>VLOOKUP(A235,'BASE REGISTRO MAYO'!$A$1:$T$884,19,FALSE)</f>
        <v xml:space="preserve">Se acompaña Certificado Financiero correspondiente al año 2019 aprobado por el Sub Departamento de Supervisión Financiera Nacional.
</v>
      </c>
      <c r="T235" s="177">
        <f>VLOOKUP(A235,'BASE REGISTRO MAYO'!$A$1:$T$884,20,FALSE)</f>
        <v>37970</v>
      </c>
      <c r="U235" s="182">
        <v>5950</v>
      </c>
      <c r="V235" s="181">
        <v>20729893</v>
      </c>
      <c r="W235" s="181">
        <v>132763067</v>
      </c>
      <c r="X235" s="178">
        <v>44408</v>
      </c>
      <c r="Y235" s="87" t="s">
        <v>7151</v>
      </c>
      <c r="Z235" s="87" t="s">
        <v>7152</v>
      </c>
      <c r="AA235" s="182" t="s">
        <v>8188</v>
      </c>
    </row>
    <row r="236" spans="1:27" ht="15.75" customHeight="1" x14ac:dyDescent="0.2">
      <c r="A236" s="182">
        <v>6100</v>
      </c>
      <c r="B236" s="75" t="str">
        <f>VLOOKUP(A236,'BASE REGISTRO MAYO'!$A$1:$T$884,2,FALSE)</f>
        <v>Sociedad de Asistencia y Capacitacion (antes denominada Sociedad Protectora de la Infancia)</v>
      </c>
      <c r="C236" s="75">
        <f>VLOOKUP(A236,'BASE REGISTRO MAYO'!$A$1:$T$884,3,FALSE)</f>
        <v>700124509</v>
      </c>
      <c r="D236" s="75" t="str">
        <f>VLOOKUP(A236,'BASE REGISTRO MAYO'!$A$1:$T$884,4,FALSE)</f>
        <v>Corporación de Derecho Privado.</v>
      </c>
      <c r="E236" s="75" t="str">
        <f>VLOOKUP(A236,'BASE REGISTRO MAYO'!$A$1:$T$884,5,FALSE)</f>
        <v xml:space="preserve">Otorgado por Decreto Supremo Nº 180, de fecha 7 de febrero de 1895, por el Ministerio de Justicia.  </v>
      </c>
      <c r="F236" s="75" t="str">
        <f>VLOOKUP(A236,'BASE REGISTRO MAYO'!$A$1:$T$884,6,FALSE)</f>
        <v xml:space="preserve">Certificado de vigencia de Persona Jurídica sin fines de lucro, Folio N° 500343749201, de 2 de septiembre del 20º20, del Servicio de Registro Civil e Identificación.
</v>
      </c>
      <c r="G236" s="75" t="str">
        <f>VLOOKUP(A236,'BASE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6" s="75" t="str">
        <f>VLOOKUP(A236,'BASE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6" s="75" t="str">
        <f>VLOOKUP(A236,'BASE REGISTRO MAYO'!$A$1:$T$884,9,FALSE)</f>
        <v>dos años</v>
      </c>
      <c r="J236" s="75" t="str">
        <f>VLOOKUP(A236,'BASE REGISTRO MAYO'!$A$1:$T$884,10,FALSE)</f>
        <v>08 de noviembre de 2018 al 08 de noviembre de 2020.</v>
      </c>
      <c r="K236" s="75" t="str">
        <f>VLOOKUP(A236,'BASE REGISTRO MAYO'!$A$1:$T$884,11,FALSE)</f>
        <v xml:space="preserve">Alicia  Amunátegui  Monckeberg   
María Inés Ross Amunategui.       
Gerente General:  Francisco Javier Loeser Bravo. 
</v>
      </c>
      <c r="L236" s="75" t="str">
        <f>VLOOKUP(A236,'BASE REGISTRO MAYO'!$A$1:$T$884,12,FALSE)</f>
        <v xml:space="preserve">Concha y Toro Nº 2188, Metro Protectora de la Infancia, comuna de Puente Alto (dirección según última carta remitida por la institución).
Concha y Toro 1898, P.34 ½ Vic. Mackenna, comuna de Puente Alto.
</v>
      </c>
      <c r="M236" s="75" t="str">
        <f>VLOOKUP(A236,'BASE REGISTRO MAYO'!$A$1:$T$884,13,FALSE)</f>
        <v>XIII</v>
      </c>
      <c r="N236" s="75" t="str">
        <f>VLOOKUP(A236,'BASE REGISTRO MAYO'!$A$1:$T$884,14,FALSE)</f>
        <v>comuna de Puente Alto</v>
      </c>
      <c r="O236" s="75" t="str">
        <f>VLOOKUP(A236,'BASE REGISTRO MAYO'!$A$1:$T$884,15,FALSE)</f>
        <v>Teléfono: 4848800 - 4848900</v>
      </c>
      <c r="P236" s="75" t="str">
        <f>VLOOKUP(A236,'BASE REGISTRO MAYO'!$A$1:$T$884,16,FALSE)</f>
        <v>secretaria.presidencia@protectora.cl
Secretario.gerencia@protectora.cl</v>
      </c>
      <c r="Q236" s="75">
        <f>VLOOKUP(A236,'BASE REGISTRO MAYO'!$A$1:$T$884,17,FALSE)</f>
        <v>0</v>
      </c>
      <c r="R236" s="75">
        <f>VLOOKUP(A236,'BASE REGISTRO MAYO'!$A$1:$T$884,18,FALSE)</f>
        <v>93401</v>
      </c>
      <c r="S236" s="75" t="str">
        <f>VLOOKUP(A236,'BASE REGISTRO MAYO'!$A$1:$T$884,19,FALSE)</f>
        <v>Antecedentes financieros correspondientes al año 2019, aprobados por el Sub Depto de Supervisión Financiera Nacional.</v>
      </c>
      <c r="T236" s="177">
        <f>VLOOKUP(A236,'BASE REGISTRO MAYO'!$A$1:$T$884,20,FALSE)</f>
        <v>37970</v>
      </c>
      <c r="U236" s="182">
        <v>6100</v>
      </c>
      <c r="V236" s="181">
        <v>0</v>
      </c>
      <c r="W236" s="181">
        <v>50337950</v>
      </c>
      <c r="X236" s="178">
        <v>44408</v>
      </c>
      <c r="Y236" s="87" t="s">
        <v>7151</v>
      </c>
      <c r="Z236" s="87" t="s">
        <v>7152</v>
      </c>
      <c r="AA236" s="182" t="s">
        <v>7177</v>
      </c>
    </row>
    <row r="237" spans="1:27" ht="15.75" customHeight="1" x14ac:dyDescent="0.2">
      <c r="A237" s="182">
        <v>6100</v>
      </c>
      <c r="B237" s="75" t="str">
        <f>VLOOKUP(A237,'BASE REGISTRO MAYO'!$A$1:$T$884,2,FALSE)</f>
        <v>Sociedad de Asistencia y Capacitacion (antes denominada Sociedad Protectora de la Infancia)</v>
      </c>
      <c r="C237" s="75">
        <f>VLOOKUP(A237,'BASE REGISTRO MAYO'!$A$1:$T$884,3,FALSE)</f>
        <v>700124509</v>
      </c>
      <c r="D237" s="75" t="str">
        <f>VLOOKUP(A237,'BASE REGISTRO MAYO'!$A$1:$T$884,4,FALSE)</f>
        <v>Corporación de Derecho Privado.</v>
      </c>
      <c r="E237" s="75" t="str">
        <f>VLOOKUP(A237,'BASE REGISTRO MAYO'!$A$1:$T$884,5,FALSE)</f>
        <v xml:space="preserve">Otorgado por Decreto Supremo Nº 180, de fecha 7 de febrero de 1895, por el Ministerio de Justicia.  </v>
      </c>
      <c r="F237" s="75" t="str">
        <f>VLOOKUP(A237,'BASE REGISTRO MAYO'!$A$1:$T$884,6,FALSE)</f>
        <v xml:space="preserve">Certificado de vigencia de Persona Jurídica sin fines de lucro, Folio N° 500343749201, de 2 de septiembre del 20º20, del Servicio de Registro Civil e Identificación.
</v>
      </c>
      <c r="G237" s="75" t="str">
        <f>VLOOKUP(A237,'BASE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7" s="75" t="str">
        <f>VLOOKUP(A237,'BASE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7" s="75" t="str">
        <f>VLOOKUP(A237,'BASE REGISTRO MAYO'!$A$1:$T$884,9,FALSE)</f>
        <v>dos años</v>
      </c>
      <c r="J237" s="75" t="str">
        <f>VLOOKUP(A237,'BASE REGISTRO MAYO'!$A$1:$T$884,10,FALSE)</f>
        <v>08 de noviembre de 2018 al 08 de noviembre de 2020.</v>
      </c>
      <c r="K237" s="75" t="str">
        <f>VLOOKUP(A237,'BASE REGISTRO MAYO'!$A$1:$T$884,11,FALSE)</f>
        <v xml:space="preserve">Alicia  Amunátegui  Monckeberg   
María Inés Ross Amunategui.       
Gerente General:  Francisco Javier Loeser Bravo. 
</v>
      </c>
      <c r="L237" s="75" t="str">
        <f>VLOOKUP(A237,'BASE REGISTRO MAYO'!$A$1:$T$884,12,FALSE)</f>
        <v xml:space="preserve">Concha y Toro Nº 2188, Metro Protectora de la Infancia, comuna de Puente Alto (dirección según última carta remitida por la institución).
Concha y Toro 1898, P.34 ½ Vic. Mackenna, comuna de Puente Alto.
</v>
      </c>
      <c r="M237" s="75" t="str">
        <f>VLOOKUP(A237,'BASE REGISTRO MAYO'!$A$1:$T$884,13,FALSE)</f>
        <v>XIII</v>
      </c>
      <c r="N237" s="75" t="str">
        <f>VLOOKUP(A237,'BASE REGISTRO MAYO'!$A$1:$T$884,14,FALSE)</f>
        <v>comuna de Puente Alto</v>
      </c>
      <c r="O237" s="75" t="str">
        <f>VLOOKUP(A237,'BASE REGISTRO MAYO'!$A$1:$T$884,15,FALSE)</f>
        <v>Teléfono: 4848800 - 4848900</v>
      </c>
      <c r="P237" s="75" t="str">
        <f>VLOOKUP(A237,'BASE REGISTRO MAYO'!$A$1:$T$884,16,FALSE)</f>
        <v>secretaria.presidencia@protectora.cl
Secretario.gerencia@protectora.cl</v>
      </c>
      <c r="Q237" s="75">
        <f>VLOOKUP(A237,'BASE REGISTRO MAYO'!$A$1:$T$884,17,FALSE)</f>
        <v>0</v>
      </c>
      <c r="R237" s="75">
        <f>VLOOKUP(A237,'BASE REGISTRO MAYO'!$A$1:$T$884,18,FALSE)</f>
        <v>93401</v>
      </c>
      <c r="S237" s="75" t="str">
        <f>VLOOKUP(A237,'BASE REGISTRO MAYO'!$A$1:$T$884,19,FALSE)</f>
        <v>Antecedentes financieros correspondientes al año 2019, aprobados por el Sub Depto de Supervisión Financiera Nacional.</v>
      </c>
      <c r="T237" s="177">
        <f>VLOOKUP(A237,'BASE REGISTRO MAYO'!$A$1:$T$884,20,FALSE)</f>
        <v>37970</v>
      </c>
      <c r="U237" s="182">
        <v>6100</v>
      </c>
      <c r="V237" s="181">
        <v>0</v>
      </c>
      <c r="W237" s="181">
        <v>13809414</v>
      </c>
      <c r="X237" s="178">
        <v>44408</v>
      </c>
      <c r="Y237" s="87" t="s">
        <v>7151</v>
      </c>
      <c r="Z237" s="87" t="s">
        <v>7152</v>
      </c>
      <c r="AA237" s="182" t="s">
        <v>213</v>
      </c>
    </row>
    <row r="238" spans="1:27" ht="15.75" customHeight="1" x14ac:dyDescent="0.2">
      <c r="A238" s="182">
        <v>6100</v>
      </c>
      <c r="B238" s="75" t="str">
        <f>VLOOKUP(A238,'BASE REGISTRO MAYO'!$A$1:$T$884,2,FALSE)</f>
        <v>Sociedad de Asistencia y Capacitacion (antes denominada Sociedad Protectora de la Infancia)</v>
      </c>
      <c r="C238" s="75">
        <f>VLOOKUP(A238,'BASE REGISTRO MAYO'!$A$1:$T$884,3,FALSE)</f>
        <v>700124509</v>
      </c>
      <c r="D238" s="75" t="str">
        <f>VLOOKUP(A238,'BASE REGISTRO MAYO'!$A$1:$T$884,4,FALSE)</f>
        <v>Corporación de Derecho Privado.</v>
      </c>
      <c r="E238" s="75" t="str">
        <f>VLOOKUP(A238,'BASE REGISTRO MAYO'!$A$1:$T$884,5,FALSE)</f>
        <v xml:space="preserve">Otorgado por Decreto Supremo Nº 180, de fecha 7 de febrero de 1895, por el Ministerio de Justicia.  </v>
      </c>
      <c r="F238" s="75" t="str">
        <f>VLOOKUP(A238,'BASE REGISTRO MAYO'!$A$1:$T$884,6,FALSE)</f>
        <v xml:space="preserve">Certificado de vigencia de Persona Jurídica sin fines de lucro, Folio N° 500343749201, de 2 de septiembre del 20º20, del Servicio de Registro Civil e Identificación.
</v>
      </c>
      <c r="G238" s="75" t="str">
        <f>VLOOKUP(A238,'BASE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8" s="75" t="str">
        <f>VLOOKUP(A238,'BASE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8" s="75" t="str">
        <f>VLOOKUP(A238,'BASE REGISTRO MAYO'!$A$1:$T$884,9,FALSE)</f>
        <v>dos años</v>
      </c>
      <c r="J238" s="75" t="str">
        <f>VLOOKUP(A238,'BASE REGISTRO MAYO'!$A$1:$T$884,10,FALSE)</f>
        <v>08 de noviembre de 2018 al 08 de noviembre de 2020.</v>
      </c>
      <c r="K238" s="75" t="str">
        <f>VLOOKUP(A238,'BASE REGISTRO MAYO'!$A$1:$T$884,11,FALSE)</f>
        <v xml:space="preserve">Alicia  Amunátegui  Monckeberg   
María Inés Ross Amunategui.       
Gerente General:  Francisco Javier Loeser Bravo. 
</v>
      </c>
      <c r="L238" s="75" t="str">
        <f>VLOOKUP(A238,'BASE REGISTRO MAYO'!$A$1:$T$884,12,FALSE)</f>
        <v xml:space="preserve">Concha y Toro Nº 2188, Metro Protectora de la Infancia, comuna de Puente Alto (dirección según última carta remitida por la institución).
Concha y Toro 1898, P.34 ½ Vic. Mackenna, comuna de Puente Alto.
</v>
      </c>
      <c r="M238" s="75" t="str">
        <f>VLOOKUP(A238,'BASE REGISTRO MAYO'!$A$1:$T$884,13,FALSE)</f>
        <v>XIII</v>
      </c>
      <c r="N238" s="75" t="str">
        <f>VLOOKUP(A238,'BASE REGISTRO MAYO'!$A$1:$T$884,14,FALSE)</f>
        <v>comuna de Puente Alto</v>
      </c>
      <c r="O238" s="75" t="str">
        <f>VLOOKUP(A238,'BASE REGISTRO MAYO'!$A$1:$T$884,15,FALSE)</f>
        <v>Teléfono: 4848800 - 4848900</v>
      </c>
      <c r="P238" s="75" t="str">
        <f>VLOOKUP(A238,'BASE REGISTRO MAYO'!$A$1:$T$884,16,FALSE)</f>
        <v>secretaria.presidencia@protectora.cl
Secretario.gerencia@protectora.cl</v>
      </c>
      <c r="Q238" s="75">
        <f>VLOOKUP(A238,'BASE REGISTRO MAYO'!$A$1:$T$884,17,FALSE)</f>
        <v>0</v>
      </c>
      <c r="R238" s="75">
        <f>VLOOKUP(A238,'BASE REGISTRO MAYO'!$A$1:$T$884,18,FALSE)</f>
        <v>93401</v>
      </c>
      <c r="S238" s="75" t="str">
        <f>VLOOKUP(A238,'BASE REGISTRO MAYO'!$A$1:$T$884,19,FALSE)</f>
        <v>Antecedentes financieros correspondientes al año 2019, aprobados por el Sub Depto de Supervisión Financiera Nacional.</v>
      </c>
      <c r="T238" s="177">
        <f>VLOOKUP(A238,'BASE REGISTRO MAYO'!$A$1:$T$884,20,FALSE)</f>
        <v>37970</v>
      </c>
      <c r="U238" s="182">
        <v>6100</v>
      </c>
      <c r="V238" s="181">
        <v>6206400</v>
      </c>
      <c r="W238" s="181">
        <v>57254040</v>
      </c>
      <c r="X238" s="178">
        <v>44408</v>
      </c>
      <c r="Y238" s="87" t="s">
        <v>7151</v>
      </c>
      <c r="Z238" s="87" t="s">
        <v>7152</v>
      </c>
      <c r="AA238" s="182" t="s">
        <v>7167</v>
      </c>
    </row>
    <row r="239" spans="1:27" ht="15.75" customHeight="1" x14ac:dyDescent="0.2">
      <c r="A239" s="182">
        <v>6100</v>
      </c>
      <c r="B239" s="75" t="str">
        <f>VLOOKUP(A239,'BASE REGISTRO MAYO'!$A$1:$T$884,2,FALSE)</f>
        <v>Sociedad de Asistencia y Capacitacion (antes denominada Sociedad Protectora de la Infancia)</v>
      </c>
      <c r="C239" s="75">
        <f>VLOOKUP(A239,'BASE REGISTRO MAYO'!$A$1:$T$884,3,FALSE)</f>
        <v>700124509</v>
      </c>
      <c r="D239" s="75" t="str">
        <f>VLOOKUP(A239,'BASE REGISTRO MAYO'!$A$1:$T$884,4,FALSE)</f>
        <v>Corporación de Derecho Privado.</v>
      </c>
      <c r="E239" s="75" t="str">
        <f>VLOOKUP(A239,'BASE REGISTRO MAYO'!$A$1:$T$884,5,FALSE)</f>
        <v xml:space="preserve">Otorgado por Decreto Supremo Nº 180, de fecha 7 de febrero de 1895, por el Ministerio de Justicia.  </v>
      </c>
      <c r="F239" s="75" t="str">
        <f>VLOOKUP(A239,'BASE REGISTRO MAYO'!$A$1:$T$884,6,FALSE)</f>
        <v xml:space="preserve">Certificado de vigencia de Persona Jurídica sin fines de lucro, Folio N° 500343749201, de 2 de septiembre del 20º20, del Servicio de Registro Civil e Identificación.
</v>
      </c>
      <c r="G239" s="75" t="str">
        <f>VLOOKUP(A239,'BASE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9" s="75" t="str">
        <f>VLOOKUP(A239,'BASE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9" s="75" t="str">
        <f>VLOOKUP(A239,'BASE REGISTRO MAYO'!$A$1:$T$884,9,FALSE)</f>
        <v>dos años</v>
      </c>
      <c r="J239" s="75" t="str">
        <f>VLOOKUP(A239,'BASE REGISTRO MAYO'!$A$1:$T$884,10,FALSE)</f>
        <v>08 de noviembre de 2018 al 08 de noviembre de 2020.</v>
      </c>
      <c r="K239" s="75" t="str">
        <f>VLOOKUP(A239,'BASE REGISTRO MAYO'!$A$1:$T$884,11,FALSE)</f>
        <v xml:space="preserve">Alicia  Amunátegui  Monckeberg   
María Inés Ross Amunategui.       
Gerente General:  Francisco Javier Loeser Bravo. 
</v>
      </c>
      <c r="L239" s="75" t="str">
        <f>VLOOKUP(A239,'BASE REGISTRO MAYO'!$A$1:$T$884,12,FALSE)</f>
        <v xml:space="preserve">Concha y Toro Nº 2188, Metro Protectora de la Infancia, comuna de Puente Alto (dirección según última carta remitida por la institución).
Concha y Toro 1898, P.34 ½ Vic. Mackenna, comuna de Puente Alto.
</v>
      </c>
      <c r="M239" s="75" t="str">
        <f>VLOOKUP(A239,'BASE REGISTRO MAYO'!$A$1:$T$884,13,FALSE)</f>
        <v>XIII</v>
      </c>
      <c r="N239" s="75" t="str">
        <f>VLOOKUP(A239,'BASE REGISTRO MAYO'!$A$1:$T$884,14,FALSE)</f>
        <v>comuna de Puente Alto</v>
      </c>
      <c r="O239" s="75" t="str">
        <f>VLOOKUP(A239,'BASE REGISTRO MAYO'!$A$1:$T$884,15,FALSE)</f>
        <v>Teléfono: 4848800 - 4848900</v>
      </c>
      <c r="P239" s="75" t="str">
        <f>VLOOKUP(A239,'BASE REGISTRO MAYO'!$A$1:$T$884,16,FALSE)</f>
        <v>secretaria.presidencia@protectora.cl
Secretario.gerencia@protectora.cl</v>
      </c>
      <c r="Q239" s="75">
        <f>VLOOKUP(A239,'BASE REGISTRO MAYO'!$A$1:$T$884,17,FALSE)</f>
        <v>0</v>
      </c>
      <c r="R239" s="75">
        <f>VLOOKUP(A239,'BASE REGISTRO MAYO'!$A$1:$T$884,18,FALSE)</f>
        <v>93401</v>
      </c>
      <c r="S239" s="75" t="str">
        <f>VLOOKUP(A239,'BASE REGISTRO MAYO'!$A$1:$T$884,19,FALSE)</f>
        <v>Antecedentes financieros correspondientes al año 2019, aprobados por el Sub Depto de Supervisión Financiera Nacional.</v>
      </c>
      <c r="T239" s="177">
        <f>VLOOKUP(A239,'BASE REGISTRO MAYO'!$A$1:$T$884,20,FALSE)</f>
        <v>37970</v>
      </c>
      <c r="U239" s="182">
        <v>6100</v>
      </c>
      <c r="V239" s="181">
        <v>34845853</v>
      </c>
      <c r="W239" s="181">
        <v>271945399</v>
      </c>
      <c r="X239" s="178">
        <v>44408</v>
      </c>
      <c r="Y239" s="87" t="s">
        <v>7151</v>
      </c>
      <c r="Z239" s="87" t="s">
        <v>7152</v>
      </c>
      <c r="AA239" s="182" t="s">
        <v>7181</v>
      </c>
    </row>
    <row r="240" spans="1:27" ht="15.75" customHeight="1" x14ac:dyDescent="0.2">
      <c r="A240" s="182">
        <v>6100</v>
      </c>
      <c r="B240" s="75" t="str">
        <f>VLOOKUP(A240,'BASE REGISTRO MAYO'!$A$1:$T$884,2,FALSE)</f>
        <v>Sociedad de Asistencia y Capacitacion (antes denominada Sociedad Protectora de la Infancia)</v>
      </c>
      <c r="C240" s="75">
        <f>VLOOKUP(A240,'BASE REGISTRO MAYO'!$A$1:$T$884,3,FALSE)</f>
        <v>700124509</v>
      </c>
      <c r="D240" s="75" t="str">
        <f>VLOOKUP(A240,'BASE REGISTRO MAYO'!$A$1:$T$884,4,FALSE)</f>
        <v>Corporación de Derecho Privado.</v>
      </c>
      <c r="E240" s="75" t="str">
        <f>VLOOKUP(A240,'BASE REGISTRO MAYO'!$A$1:$T$884,5,FALSE)</f>
        <v xml:space="preserve">Otorgado por Decreto Supremo Nº 180, de fecha 7 de febrero de 1895, por el Ministerio de Justicia.  </v>
      </c>
      <c r="F240" s="75" t="str">
        <f>VLOOKUP(A240,'BASE REGISTRO MAYO'!$A$1:$T$884,6,FALSE)</f>
        <v xml:space="preserve">Certificado de vigencia de Persona Jurídica sin fines de lucro, Folio N° 500343749201, de 2 de septiembre del 20º20, del Servicio de Registro Civil e Identificación.
</v>
      </c>
      <c r="G240" s="75" t="str">
        <f>VLOOKUP(A240,'BASE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0" s="75" t="str">
        <f>VLOOKUP(A240,'BASE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0" s="75" t="str">
        <f>VLOOKUP(A240,'BASE REGISTRO MAYO'!$A$1:$T$884,9,FALSE)</f>
        <v>dos años</v>
      </c>
      <c r="J240" s="75" t="str">
        <f>VLOOKUP(A240,'BASE REGISTRO MAYO'!$A$1:$T$884,10,FALSE)</f>
        <v>08 de noviembre de 2018 al 08 de noviembre de 2020.</v>
      </c>
      <c r="K240" s="75" t="str">
        <f>VLOOKUP(A240,'BASE REGISTRO MAYO'!$A$1:$T$884,11,FALSE)</f>
        <v xml:space="preserve">Alicia  Amunátegui  Monckeberg   
María Inés Ross Amunategui.       
Gerente General:  Francisco Javier Loeser Bravo. 
</v>
      </c>
      <c r="L240" s="75" t="str">
        <f>VLOOKUP(A240,'BASE REGISTRO MAYO'!$A$1:$T$884,12,FALSE)</f>
        <v xml:space="preserve">Concha y Toro Nº 2188, Metro Protectora de la Infancia, comuna de Puente Alto (dirección según última carta remitida por la institución).
Concha y Toro 1898, P.34 ½ Vic. Mackenna, comuna de Puente Alto.
</v>
      </c>
      <c r="M240" s="75" t="str">
        <f>VLOOKUP(A240,'BASE REGISTRO MAYO'!$A$1:$T$884,13,FALSE)</f>
        <v>XIII</v>
      </c>
      <c r="N240" s="75" t="str">
        <f>VLOOKUP(A240,'BASE REGISTRO MAYO'!$A$1:$T$884,14,FALSE)</f>
        <v>comuna de Puente Alto</v>
      </c>
      <c r="O240" s="75" t="str">
        <f>VLOOKUP(A240,'BASE REGISTRO MAYO'!$A$1:$T$884,15,FALSE)</f>
        <v>Teléfono: 4848800 - 4848900</v>
      </c>
      <c r="P240" s="75" t="str">
        <f>VLOOKUP(A240,'BASE REGISTRO MAYO'!$A$1:$T$884,16,FALSE)</f>
        <v>secretaria.presidencia@protectora.cl
Secretario.gerencia@protectora.cl</v>
      </c>
      <c r="Q240" s="75">
        <f>VLOOKUP(A240,'BASE REGISTRO MAYO'!$A$1:$T$884,17,FALSE)</f>
        <v>0</v>
      </c>
      <c r="R240" s="75">
        <f>VLOOKUP(A240,'BASE REGISTRO MAYO'!$A$1:$T$884,18,FALSE)</f>
        <v>93401</v>
      </c>
      <c r="S240" s="75" t="str">
        <f>VLOOKUP(A240,'BASE REGISTRO MAYO'!$A$1:$T$884,19,FALSE)</f>
        <v>Antecedentes financieros correspondientes al año 2019, aprobados por el Sub Depto de Supervisión Financiera Nacional.</v>
      </c>
      <c r="T240" s="177">
        <f>VLOOKUP(A240,'BASE REGISTRO MAYO'!$A$1:$T$884,20,FALSE)</f>
        <v>37970</v>
      </c>
      <c r="U240" s="182">
        <v>6100</v>
      </c>
      <c r="V240" s="181">
        <v>18655176</v>
      </c>
      <c r="W240" s="181">
        <v>120675029</v>
      </c>
      <c r="X240" s="178">
        <v>44408</v>
      </c>
      <c r="Y240" s="87" t="s">
        <v>7151</v>
      </c>
      <c r="Z240" s="87" t="s">
        <v>7152</v>
      </c>
      <c r="AA240" s="182" t="s">
        <v>149</v>
      </c>
    </row>
    <row r="241" spans="1:27" ht="15.75" customHeight="1" x14ac:dyDescent="0.2">
      <c r="A241" s="182">
        <v>6100</v>
      </c>
      <c r="B241" s="75" t="str">
        <f>VLOOKUP(A241,'BASE REGISTRO MAYO'!$A$1:$T$884,2,FALSE)</f>
        <v>Sociedad de Asistencia y Capacitacion (antes denominada Sociedad Protectora de la Infancia)</v>
      </c>
      <c r="C241" s="75">
        <f>VLOOKUP(A241,'BASE REGISTRO MAYO'!$A$1:$T$884,3,FALSE)</f>
        <v>700124509</v>
      </c>
      <c r="D241" s="75" t="str">
        <f>VLOOKUP(A241,'BASE REGISTRO MAYO'!$A$1:$T$884,4,FALSE)</f>
        <v>Corporación de Derecho Privado.</v>
      </c>
      <c r="E241" s="75" t="str">
        <f>VLOOKUP(A241,'BASE REGISTRO MAYO'!$A$1:$T$884,5,FALSE)</f>
        <v xml:space="preserve">Otorgado por Decreto Supremo Nº 180, de fecha 7 de febrero de 1895, por el Ministerio de Justicia.  </v>
      </c>
      <c r="F241" s="75" t="str">
        <f>VLOOKUP(A241,'BASE REGISTRO MAYO'!$A$1:$T$884,6,FALSE)</f>
        <v xml:space="preserve">Certificado de vigencia de Persona Jurídica sin fines de lucro, Folio N° 500343749201, de 2 de septiembre del 20º20, del Servicio de Registro Civil e Identificación.
</v>
      </c>
      <c r="G241" s="75" t="str">
        <f>VLOOKUP(A241,'BASE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1" s="75" t="str">
        <f>VLOOKUP(A241,'BASE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1" s="75" t="str">
        <f>VLOOKUP(A241,'BASE REGISTRO MAYO'!$A$1:$T$884,9,FALSE)</f>
        <v>dos años</v>
      </c>
      <c r="J241" s="75" t="str">
        <f>VLOOKUP(A241,'BASE REGISTRO MAYO'!$A$1:$T$884,10,FALSE)</f>
        <v>08 de noviembre de 2018 al 08 de noviembre de 2020.</v>
      </c>
      <c r="K241" s="75" t="str">
        <f>VLOOKUP(A241,'BASE REGISTRO MAYO'!$A$1:$T$884,11,FALSE)</f>
        <v xml:space="preserve">Alicia  Amunátegui  Monckeberg   
María Inés Ross Amunategui.       
Gerente General:  Francisco Javier Loeser Bravo. 
</v>
      </c>
      <c r="L241" s="75" t="str">
        <f>VLOOKUP(A241,'BASE REGISTRO MAYO'!$A$1:$T$884,12,FALSE)</f>
        <v xml:space="preserve">Concha y Toro Nº 2188, Metro Protectora de la Infancia, comuna de Puente Alto (dirección según última carta remitida por la institución).
Concha y Toro 1898, P.34 ½ Vic. Mackenna, comuna de Puente Alto.
</v>
      </c>
      <c r="M241" s="75" t="str">
        <f>VLOOKUP(A241,'BASE REGISTRO MAYO'!$A$1:$T$884,13,FALSE)</f>
        <v>XIII</v>
      </c>
      <c r="N241" s="75" t="str">
        <f>VLOOKUP(A241,'BASE REGISTRO MAYO'!$A$1:$T$884,14,FALSE)</f>
        <v>comuna de Puente Alto</v>
      </c>
      <c r="O241" s="75" t="str">
        <f>VLOOKUP(A241,'BASE REGISTRO MAYO'!$A$1:$T$884,15,FALSE)</f>
        <v>Teléfono: 4848800 - 4848900</v>
      </c>
      <c r="P241" s="75" t="str">
        <f>VLOOKUP(A241,'BASE REGISTRO MAYO'!$A$1:$T$884,16,FALSE)</f>
        <v>secretaria.presidencia@protectora.cl
Secretario.gerencia@protectora.cl</v>
      </c>
      <c r="Q241" s="75">
        <f>VLOOKUP(A241,'BASE REGISTRO MAYO'!$A$1:$T$884,17,FALSE)</f>
        <v>0</v>
      </c>
      <c r="R241" s="75">
        <f>VLOOKUP(A241,'BASE REGISTRO MAYO'!$A$1:$T$884,18,FALSE)</f>
        <v>93401</v>
      </c>
      <c r="S241" s="75" t="str">
        <f>VLOOKUP(A241,'BASE REGISTRO MAYO'!$A$1:$T$884,19,FALSE)</f>
        <v>Antecedentes financieros correspondientes al año 2019, aprobados por el Sub Depto de Supervisión Financiera Nacional.</v>
      </c>
      <c r="T241" s="177">
        <f>VLOOKUP(A241,'BASE REGISTRO MAYO'!$A$1:$T$884,20,FALSE)</f>
        <v>37970</v>
      </c>
      <c r="U241" s="182">
        <v>6100</v>
      </c>
      <c r="V241" s="181">
        <v>7758000</v>
      </c>
      <c r="W241" s="181">
        <v>56402910</v>
      </c>
      <c r="X241" s="178">
        <v>44408</v>
      </c>
      <c r="Y241" s="87" t="s">
        <v>7151</v>
      </c>
      <c r="Z241" s="87" t="s">
        <v>7152</v>
      </c>
      <c r="AA241" s="182" t="s">
        <v>7227</v>
      </c>
    </row>
    <row r="242" spans="1:27" ht="15.75" customHeight="1" x14ac:dyDescent="0.2">
      <c r="A242" s="182">
        <v>6100</v>
      </c>
      <c r="B242" s="75" t="str">
        <f>VLOOKUP(A242,'BASE REGISTRO MAYO'!$A$1:$T$884,2,FALSE)</f>
        <v>Sociedad de Asistencia y Capacitacion (antes denominada Sociedad Protectora de la Infancia)</v>
      </c>
      <c r="C242" s="75">
        <f>VLOOKUP(A242,'BASE REGISTRO MAYO'!$A$1:$T$884,3,FALSE)</f>
        <v>700124509</v>
      </c>
      <c r="D242" s="75" t="str">
        <f>VLOOKUP(A242,'BASE REGISTRO MAYO'!$A$1:$T$884,4,FALSE)</f>
        <v>Corporación de Derecho Privado.</v>
      </c>
      <c r="E242" s="75" t="str">
        <f>VLOOKUP(A242,'BASE REGISTRO MAYO'!$A$1:$T$884,5,FALSE)</f>
        <v xml:space="preserve">Otorgado por Decreto Supremo Nº 180, de fecha 7 de febrero de 1895, por el Ministerio de Justicia.  </v>
      </c>
      <c r="F242" s="75" t="str">
        <f>VLOOKUP(A242,'BASE REGISTRO MAYO'!$A$1:$T$884,6,FALSE)</f>
        <v xml:space="preserve">Certificado de vigencia de Persona Jurídica sin fines de lucro, Folio N° 500343749201, de 2 de septiembre del 20º20, del Servicio de Registro Civil e Identificación.
</v>
      </c>
      <c r="G242" s="75" t="str">
        <f>VLOOKUP(A242,'BASE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2" s="75" t="str">
        <f>VLOOKUP(A242,'BASE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2" s="75" t="str">
        <f>VLOOKUP(A242,'BASE REGISTRO MAYO'!$A$1:$T$884,9,FALSE)</f>
        <v>dos años</v>
      </c>
      <c r="J242" s="75" t="str">
        <f>VLOOKUP(A242,'BASE REGISTRO MAYO'!$A$1:$T$884,10,FALSE)</f>
        <v>08 de noviembre de 2018 al 08 de noviembre de 2020.</v>
      </c>
      <c r="K242" s="75" t="str">
        <f>VLOOKUP(A242,'BASE REGISTRO MAYO'!$A$1:$T$884,11,FALSE)</f>
        <v xml:space="preserve">Alicia  Amunátegui  Monckeberg   
María Inés Ross Amunategui.       
Gerente General:  Francisco Javier Loeser Bravo. 
</v>
      </c>
      <c r="L242" s="75" t="str">
        <f>VLOOKUP(A242,'BASE REGISTRO MAYO'!$A$1:$T$884,12,FALSE)</f>
        <v xml:space="preserve">Concha y Toro Nº 2188, Metro Protectora de la Infancia, comuna de Puente Alto (dirección según última carta remitida por la institución).
Concha y Toro 1898, P.34 ½ Vic. Mackenna, comuna de Puente Alto.
</v>
      </c>
      <c r="M242" s="75" t="str">
        <f>VLOOKUP(A242,'BASE REGISTRO MAYO'!$A$1:$T$884,13,FALSE)</f>
        <v>XIII</v>
      </c>
      <c r="N242" s="75" t="str">
        <f>VLOOKUP(A242,'BASE REGISTRO MAYO'!$A$1:$T$884,14,FALSE)</f>
        <v>comuna de Puente Alto</v>
      </c>
      <c r="O242" s="75" t="str">
        <f>VLOOKUP(A242,'BASE REGISTRO MAYO'!$A$1:$T$884,15,FALSE)</f>
        <v>Teléfono: 4848800 - 4848900</v>
      </c>
      <c r="P242" s="75" t="str">
        <f>VLOOKUP(A242,'BASE REGISTRO MAYO'!$A$1:$T$884,16,FALSE)</f>
        <v>secretaria.presidencia@protectora.cl
Secretario.gerencia@protectora.cl</v>
      </c>
      <c r="Q242" s="75">
        <f>VLOOKUP(A242,'BASE REGISTRO MAYO'!$A$1:$T$884,17,FALSE)</f>
        <v>0</v>
      </c>
      <c r="R242" s="75">
        <f>VLOOKUP(A242,'BASE REGISTRO MAYO'!$A$1:$T$884,18,FALSE)</f>
        <v>93401</v>
      </c>
      <c r="S242" s="75" t="str">
        <f>VLOOKUP(A242,'BASE REGISTRO MAYO'!$A$1:$T$884,19,FALSE)</f>
        <v>Antecedentes financieros correspondientes al año 2019, aprobados por el Sub Depto de Supervisión Financiera Nacional.</v>
      </c>
      <c r="T242" s="177">
        <f>VLOOKUP(A242,'BASE REGISTRO MAYO'!$A$1:$T$884,20,FALSE)</f>
        <v>37970</v>
      </c>
      <c r="U242" s="182">
        <v>6100</v>
      </c>
      <c r="V242" s="181">
        <v>56116008</v>
      </c>
      <c r="W242" s="181">
        <v>355764640</v>
      </c>
      <c r="X242" s="178">
        <v>44408</v>
      </c>
      <c r="Y242" s="87" t="s">
        <v>7151</v>
      </c>
      <c r="Z242" s="87" t="s">
        <v>7152</v>
      </c>
      <c r="AA242" s="182" t="s">
        <v>7212</v>
      </c>
    </row>
    <row r="243" spans="1:27" ht="15.75" customHeight="1" x14ac:dyDescent="0.2">
      <c r="A243" s="182">
        <v>6100</v>
      </c>
      <c r="B243" s="75" t="str">
        <f>VLOOKUP(A243,'BASE REGISTRO MAYO'!$A$1:$T$884,2,FALSE)</f>
        <v>Sociedad de Asistencia y Capacitacion (antes denominada Sociedad Protectora de la Infancia)</v>
      </c>
      <c r="C243" s="75">
        <f>VLOOKUP(A243,'BASE REGISTRO MAYO'!$A$1:$T$884,3,FALSE)</f>
        <v>700124509</v>
      </c>
      <c r="D243" s="75" t="str">
        <f>VLOOKUP(A243,'BASE REGISTRO MAYO'!$A$1:$T$884,4,FALSE)</f>
        <v>Corporación de Derecho Privado.</v>
      </c>
      <c r="E243" s="75" t="str">
        <f>VLOOKUP(A243,'BASE REGISTRO MAYO'!$A$1:$T$884,5,FALSE)</f>
        <v xml:space="preserve">Otorgado por Decreto Supremo Nº 180, de fecha 7 de febrero de 1895, por el Ministerio de Justicia.  </v>
      </c>
      <c r="F243" s="75" t="str">
        <f>VLOOKUP(A243,'BASE REGISTRO MAYO'!$A$1:$T$884,6,FALSE)</f>
        <v xml:space="preserve">Certificado de vigencia de Persona Jurídica sin fines de lucro, Folio N° 500343749201, de 2 de septiembre del 20º20, del Servicio de Registro Civil e Identificación.
</v>
      </c>
      <c r="G243" s="75" t="str">
        <f>VLOOKUP(A243,'BASE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3" s="75" t="str">
        <f>VLOOKUP(A243,'BASE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3" s="75" t="str">
        <f>VLOOKUP(A243,'BASE REGISTRO MAYO'!$A$1:$T$884,9,FALSE)</f>
        <v>dos años</v>
      </c>
      <c r="J243" s="75" t="str">
        <f>VLOOKUP(A243,'BASE REGISTRO MAYO'!$A$1:$T$884,10,FALSE)</f>
        <v>08 de noviembre de 2018 al 08 de noviembre de 2020.</v>
      </c>
      <c r="K243" s="75" t="str">
        <f>VLOOKUP(A243,'BASE REGISTRO MAYO'!$A$1:$T$884,11,FALSE)</f>
        <v xml:space="preserve">Alicia  Amunátegui  Monckeberg   
María Inés Ross Amunategui.       
Gerente General:  Francisco Javier Loeser Bravo. 
</v>
      </c>
      <c r="L243" s="75" t="str">
        <f>VLOOKUP(A243,'BASE REGISTRO MAYO'!$A$1:$T$884,12,FALSE)</f>
        <v xml:space="preserve">Concha y Toro Nº 2188, Metro Protectora de la Infancia, comuna de Puente Alto (dirección según última carta remitida por la institución).
Concha y Toro 1898, P.34 ½ Vic. Mackenna, comuna de Puente Alto.
</v>
      </c>
      <c r="M243" s="75" t="str">
        <f>VLOOKUP(A243,'BASE REGISTRO MAYO'!$A$1:$T$884,13,FALSE)</f>
        <v>XIII</v>
      </c>
      <c r="N243" s="75" t="str">
        <f>VLOOKUP(A243,'BASE REGISTRO MAYO'!$A$1:$T$884,14,FALSE)</f>
        <v>comuna de Puente Alto</v>
      </c>
      <c r="O243" s="75" t="str">
        <f>VLOOKUP(A243,'BASE REGISTRO MAYO'!$A$1:$T$884,15,FALSE)</f>
        <v>Teléfono: 4848800 - 4848900</v>
      </c>
      <c r="P243" s="75" t="str">
        <f>VLOOKUP(A243,'BASE REGISTRO MAYO'!$A$1:$T$884,16,FALSE)</f>
        <v>secretaria.presidencia@protectora.cl
Secretario.gerencia@protectora.cl</v>
      </c>
      <c r="Q243" s="75">
        <f>VLOOKUP(A243,'BASE REGISTRO MAYO'!$A$1:$T$884,17,FALSE)</f>
        <v>0</v>
      </c>
      <c r="R243" s="75">
        <f>VLOOKUP(A243,'BASE REGISTRO MAYO'!$A$1:$T$884,18,FALSE)</f>
        <v>93401</v>
      </c>
      <c r="S243" s="75" t="str">
        <f>VLOOKUP(A243,'BASE REGISTRO MAYO'!$A$1:$T$884,19,FALSE)</f>
        <v>Antecedentes financieros correspondientes al año 2019, aprobados por el Sub Depto de Supervisión Financiera Nacional.</v>
      </c>
      <c r="T243" s="177">
        <f>VLOOKUP(A243,'BASE REGISTRO MAYO'!$A$1:$T$884,20,FALSE)</f>
        <v>37970</v>
      </c>
      <c r="U243" s="182">
        <v>6100</v>
      </c>
      <c r="V243" s="181">
        <v>6206400</v>
      </c>
      <c r="W243" s="181">
        <v>61676100</v>
      </c>
      <c r="X243" s="178">
        <v>44408</v>
      </c>
      <c r="Y243" s="87" t="s">
        <v>7151</v>
      </c>
      <c r="Z243" s="87" t="s">
        <v>7152</v>
      </c>
      <c r="AA243" s="182" t="s">
        <v>7274</v>
      </c>
    </row>
    <row r="244" spans="1:27" ht="15.75" customHeight="1" x14ac:dyDescent="0.2">
      <c r="A244" s="182">
        <v>6100</v>
      </c>
      <c r="B244" s="75" t="str">
        <f>VLOOKUP(A244,'BASE REGISTRO MAYO'!$A$1:$T$884,2,FALSE)</f>
        <v>Sociedad de Asistencia y Capacitacion (antes denominada Sociedad Protectora de la Infancia)</v>
      </c>
      <c r="C244" s="75">
        <f>VLOOKUP(A244,'BASE REGISTRO MAYO'!$A$1:$T$884,3,FALSE)</f>
        <v>700124509</v>
      </c>
      <c r="D244" s="75" t="str">
        <f>VLOOKUP(A244,'BASE REGISTRO MAYO'!$A$1:$T$884,4,FALSE)</f>
        <v>Corporación de Derecho Privado.</v>
      </c>
      <c r="E244" s="75" t="str">
        <f>VLOOKUP(A244,'BASE REGISTRO MAYO'!$A$1:$T$884,5,FALSE)</f>
        <v xml:space="preserve">Otorgado por Decreto Supremo Nº 180, de fecha 7 de febrero de 1895, por el Ministerio de Justicia.  </v>
      </c>
      <c r="F244" s="75" t="str">
        <f>VLOOKUP(A244,'BASE REGISTRO MAYO'!$A$1:$T$884,6,FALSE)</f>
        <v xml:space="preserve">Certificado de vigencia de Persona Jurídica sin fines de lucro, Folio N° 500343749201, de 2 de septiembre del 20º20, del Servicio de Registro Civil e Identificación.
</v>
      </c>
      <c r="G244" s="75" t="str">
        <f>VLOOKUP(A244,'BASE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4" s="75" t="str">
        <f>VLOOKUP(A244,'BASE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4" s="75" t="str">
        <f>VLOOKUP(A244,'BASE REGISTRO MAYO'!$A$1:$T$884,9,FALSE)</f>
        <v>dos años</v>
      </c>
      <c r="J244" s="75" t="str">
        <f>VLOOKUP(A244,'BASE REGISTRO MAYO'!$A$1:$T$884,10,FALSE)</f>
        <v>08 de noviembre de 2018 al 08 de noviembre de 2020.</v>
      </c>
      <c r="K244" s="75" t="str">
        <f>VLOOKUP(A244,'BASE REGISTRO MAYO'!$A$1:$T$884,11,FALSE)</f>
        <v xml:space="preserve">Alicia  Amunátegui  Monckeberg   
María Inés Ross Amunategui.       
Gerente General:  Francisco Javier Loeser Bravo. 
</v>
      </c>
      <c r="L244" s="75" t="str">
        <f>VLOOKUP(A244,'BASE REGISTRO MAYO'!$A$1:$T$884,12,FALSE)</f>
        <v xml:space="preserve">Concha y Toro Nº 2188, Metro Protectora de la Infancia, comuna de Puente Alto (dirección según última carta remitida por la institución).
Concha y Toro 1898, P.34 ½ Vic. Mackenna, comuna de Puente Alto.
</v>
      </c>
      <c r="M244" s="75" t="str">
        <f>VLOOKUP(A244,'BASE REGISTRO MAYO'!$A$1:$T$884,13,FALSE)</f>
        <v>XIII</v>
      </c>
      <c r="N244" s="75" t="str">
        <f>VLOOKUP(A244,'BASE REGISTRO MAYO'!$A$1:$T$884,14,FALSE)</f>
        <v>comuna de Puente Alto</v>
      </c>
      <c r="O244" s="75" t="str">
        <f>VLOOKUP(A244,'BASE REGISTRO MAYO'!$A$1:$T$884,15,FALSE)</f>
        <v>Teléfono: 4848800 - 4848900</v>
      </c>
      <c r="P244" s="75" t="str">
        <f>VLOOKUP(A244,'BASE REGISTRO MAYO'!$A$1:$T$884,16,FALSE)</f>
        <v>secretaria.presidencia@protectora.cl
Secretario.gerencia@protectora.cl</v>
      </c>
      <c r="Q244" s="75">
        <f>VLOOKUP(A244,'BASE REGISTRO MAYO'!$A$1:$T$884,17,FALSE)</f>
        <v>0</v>
      </c>
      <c r="R244" s="75">
        <f>VLOOKUP(A244,'BASE REGISTRO MAYO'!$A$1:$T$884,18,FALSE)</f>
        <v>93401</v>
      </c>
      <c r="S244" s="75" t="str">
        <f>VLOOKUP(A244,'BASE REGISTRO MAYO'!$A$1:$T$884,19,FALSE)</f>
        <v>Antecedentes financieros correspondientes al año 2019, aprobados por el Sub Depto de Supervisión Financiera Nacional.</v>
      </c>
      <c r="T244" s="177">
        <f>VLOOKUP(A244,'BASE REGISTRO MAYO'!$A$1:$T$884,20,FALSE)</f>
        <v>37970</v>
      </c>
      <c r="U244" s="182">
        <v>6100</v>
      </c>
      <c r="V244" s="181">
        <v>8068320</v>
      </c>
      <c r="W244" s="181">
        <v>70209900</v>
      </c>
      <c r="X244" s="178">
        <v>44408</v>
      </c>
      <c r="Y244" s="87" t="s">
        <v>7151</v>
      </c>
      <c r="Z244" s="87" t="s">
        <v>7152</v>
      </c>
      <c r="AA244" s="182" t="s">
        <v>7228</v>
      </c>
    </row>
    <row r="245" spans="1:27" ht="15.75" customHeight="1" x14ac:dyDescent="0.2">
      <c r="A245" s="182">
        <v>6100</v>
      </c>
      <c r="B245" s="75" t="str">
        <f>VLOOKUP(A245,'BASE REGISTRO MAYO'!$A$1:$T$884,2,FALSE)</f>
        <v>Sociedad de Asistencia y Capacitacion (antes denominada Sociedad Protectora de la Infancia)</v>
      </c>
      <c r="C245" s="75">
        <f>VLOOKUP(A245,'BASE REGISTRO MAYO'!$A$1:$T$884,3,FALSE)</f>
        <v>700124509</v>
      </c>
      <c r="D245" s="75" t="str">
        <f>VLOOKUP(A245,'BASE REGISTRO MAYO'!$A$1:$T$884,4,FALSE)</f>
        <v>Corporación de Derecho Privado.</v>
      </c>
      <c r="E245" s="75" t="str">
        <f>VLOOKUP(A245,'BASE REGISTRO MAYO'!$A$1:$T$884,5,FALSE)</f>
        <v xml:space="preserve">Otorgado por Decreto Supremo Nº 180, de fecha 7 de febrero de 1895, por el Ministerio de Justicia.  </v>
      </c>
      <c r="F245" s="75" t="str">
        <f>VLOOKUP(A245,'BASE REGISTRO MAYO'!$A$1:$T$884,6,FALSE)</f>
        <v xml:space="preserve">Certificado de vigencia de Persona Jurídica sin fines de lucro, Folio N° 500343749201, de 2 de septiembre del 20º20, del Servicio de Registro Civil e Identificación.
</v>
      </c>
      <c r="G245" s="75" t="str">
        <f>VLOOKUP(A245,'BASE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5" s="75" t="str">
        <f>VLOOKUP(A245,'BASE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5" s="75" t="str">
        <f>VLOOKUP(A245,'BASE REGISTRO MAYO'!$A$1:$T$884,9,FALSE)</f>
        <v>dos años</v>
      </c>
      <c r="J245" s="75" t="str">
        <f>VLOOKUP(A245,'BASE REGISTRO MAYO'!$A$1:$T$884,10,FALSE)</f>
        <v>08 de noviembre de 2018 al 08 de noviembre de 2020.</v>
      </c>
      <c r="K245" s="75" t="str">
        <f>VLOOKUP(A245,'BASE REGISTRO MAYO'!$A$1:$T$884,11,FALSE)</f>
        <v xml:space="preserve">Alicia  Amunátegui  Monckeberg   
María Inés Ross Amunategui.       
Gerente General:  Francisco Javier Loeser Bravo. 
</v>
      </c>
      <c r="L245" s="75" t="str">
        <f>VLOOKUP(A245,'BASE REGISTRO MAYO'!$A$1:$T$884,12,FALSE)</f>
        <v xml:space="preserve">Concha y Toro Nº 2188, Metro Protectora de la Infancia, comuna de Puente Alto (dirección según última carta remitida por la institución).
Concha y Toro 1898, P.34 ½ Vic. Mackenna, comuna de Puente Alto.
</v>
      </c>
      <c r="M245" s="75" t="str">
        <f>VLOOKUP(A245,'BASE REGISTRO MAYO'!$A$1:$T$884,13,FALSE)</f>
        <v>XIII</v>
      </c>
      <c r="N245" s="75" t="str">
        <f>VLOOKUP(A245,'BASE REGISTRO MAYO'!$A$1:$T$884,14,FALSE)</f>
        <v>comuna de Puente Alto</v>
      </c>
      <c r="O245" s="75" t="str">
        <f>VLOOKUP(A245,'BASE REGISTRO MAYO'!$A$1:$T$884,15,FALSE)</f>
        <v>Teléfono: 4848800 - 4848900</v>
      </c>
      <c r="P245" s="75" t="str">
        <f>VLOOKUP(A245,'BASE REGISTRO MAYO'!$A$1:$T$884,16,FALSE)</f>
        <v>secretaria.presidencia@protectora.cl
Secretario.gerencia@protectora.cl</v>
      </c>
      <c r="Q245" s="75">
        <f>VLOOKUP(A245,'BASE REGISTRO MAYO'!$A$1:$T$884,17,FALSE)</f>
        <v>0</v>
      </c>
      <c r="R245" s="75">
        <f>VLOOKUP(A245,'BASE REGISTRO MAYO'!$A$1:$T$884,18,FALSE)</f>
        <v>93401</v>
      </c>
      <c r="S245" s="75" t="str">
        <f>VLOOKUP(A245,'BASE REGISTRO MAYO'!$A$1:$T$884,19,FALSE)</f>
        <v>Antecedentes financieros correspondientes al año 2019, aprobados por el Sub Depto de Supervisión Financiera Nacional.</v>
      </c>
      <c r="T245" s="177">
        <f>VLOOKUP(A245,'BASE REGISTRO MAYO'!$A$1:$T$884,20,FALSE)</f>
        <v>37970</v>
      </c>
      <c r="U245" s="182">
        <v>6100</v>
      </c>
      <c r="V245" s="181">
        <v>13177739</v>
      </c>
      <c r="W245" s="181">
        <v>84372883</v>
      </c>
      <c r="X245" s="178">
        <v>44408</v>
      </c>
      <c r="Y245" s="87" t="s">
        <v>7151</v>
      </c>
      <c r="Z245" s="87" t="s">
        <v>7152</v>
      </c>
      <c r="AA245" s="182" t="s">
        <v>7164</v>
      </c>
    </row>
    <row r="246" spans="1:27" ht="15.75" customHeight="1" x14ac:dyDescent="0.2">
      <c r="A246" s="182">
        <v>6100</v>
      </c>
      <c r="B246" s="75" t="str">
        <f>VLOOKUP(A246,'BASE REGISTRO MAYO'!$A$1:$T$884,2,FALSE)</f>
        <v>Sociedad de Asistencia y Capacitacion (antes denominada Sociedad Protectora de la Infancia)</v>
      </c>
      <c r="C246" s="75">
        <f>VLOOKUP(A246,'BASE REGISTRO MAYO'!$A$1:$T$884,3,FALSE)</f>
        <v>700124509</v>
      </c>
      <c r="D246" s="75" t="str">
        <f>VLOOKUP(A246,'BASE REGISTRO MAYO'!$A$1:$T$884,4,FALSE)</f>
        <v>Corporación de Derecho Privado.</v>
      </c>
      <c r="E246" s="75" t="str">
        <f>VLOOKUP(A246,'BASE REGISTRO MAYO'!$A$1:$T$884,5,FALSE)</f>
        <v xml:space="preserve">Otorgado por Decreto Supremo Nº 180, de fecha 7 de febrero de 1895, por el Ministerio de Justicia.  </v>
      </c>
      <c r="F246" s="75" t="str">
        <f>VLOOKUP(A246,'BASE REGISTRO MAYO'!$A$1:$T$884,6,FALSE)</f>
        <v xml:space="preserve">Certificado de vigencia de Persona Jurídica sin fines de lucro, Folio N° 500343749201, de 2 de septiembre del 20º20, del Servicio de Registro Civil e Identificación.
</v>
      </c>
      <c r="G246" s="75" t="str">
        <f>VLOOKUP(A246,'BASE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6" s="75" t="str">
        <f>VLOOKUP(A246,'BASE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6" s="75" t="str">
        <f>VLOOKUP(A246,'BASE REGISTRO MAYO'!$A$1:$T$884,9,FALSE)</f>
        <v>dos años</v>
      </c>
      <c r="J246" s="75" t="str">
        <f>VLOOKUP(A246,'BASE REGISTRO MAYO'!$A$1:$T$884,10,FALSE)</f>
        <v>08 de noviembre de 2018 al 08 de noviembre de 2020.</v>
      </c>
      <c r="K246" s="75" t="str">
        <f>VLOOKUP(A246,'BASE REGISTRO MAYO'!$A$1:$T$884,11,FALSE)</f>
        <v xml:space="preserve">Alicia  Amunátegui  Monckeberg   
María Inés Ross Amunategui.       
Gerente General:  Francisco Javier Loeser Bravo. 
</v>
      </c>
      <c r="L246" s="75" t="str">
        <f>VLOOKUP(A246,'BASE REGISTRO MAYO'!$A$1:$T$884,12,FALSE)</f>
        <v xml:space="preserve">Concha y Toro Nº 2188, Metro Protectora de la Infancia, comuna de Puente Alto (dirección según última carta remitida por la institución).
Concha y Toro 1898, P.34 ½ Vic. Mackenna, comuna de Puente Alto.
</v>
      </c>
      <c r="M246" s="75" t="str">
        <f>VLOOKUP(A246,'BASE REGISTRO MAYO'!$A$1:$T$884,13,FALSE)</f>
        <v>XIII</v>
      </c>
      <c r="N246" s="75" t="str">
        <f>VLOOKUP(A246,'BASE REGISTRO MAYO'!$A$1:$T$884,14,FALSE)</f>
        <v>comuna de Puente Alto</v>
      </c>
      <c r="O246" s="75" t="str">
        <f>VLOOKUP(A246,'BASE REGISTRO MAYO'!$A$1:$T$884,15,FALSE)</f>
        <v>Teléfono: 4848800 - 4848900</v>
      </c>
      <c r="P246" s="75" t="str">
        <f>VLOOKUP(A246,'BASE REGISTRO MAYO'!$A$1:$T$884,16,FALSE)</f>
        <v>secretaria.presidencia@protectora.cl
Secretario.gerencia@protectora.cl</v>
      </c>
      <c r="Q246" s="75">
        <f>VLOOKUP(A246,'BASE REGISTRO MAYO'!$A$1:$T$884,17,FALSE)</f>
        <v>0</v>
      </c>
      <c r="R246" s="75">
        <f>VLOOKUP(A246,'BASE REGISTRO MAYO'!$A$1:$T$884,18,FALSE)</f>
        <v>93401</v>
      </c>
      <c r="S246" s="75" t="str">
        <f>VLOOKUP(A246,'BASE REGISTRO MAYO'!$A$1:$T$884,19,FALSE)</f>
        <v>Antecedentes financieros correspondientes al año 2019, aprobados por el Sub Depto de Supervisión Financiera Nacional.</v>
      </c>
      <c r="T246" s="177">
        <f>VLOOKUP(A246,'BASE REGISTRO MAYO'!$A$1:$T$884,20,FALSE)</f>
        <v>37970</v>
      </c>
      <c r="U246" s="182">
        <v>6100</v>
      </c>
      <c r="V246" s="181">
        <v>6206400</v>
      </c>
      <c r="W246" s="181">
        <v>63615600</v>
      </c>
      <c r="X246" s="178">
        <v>44408</v>
      </c>
      <c r="Y246" s="87" t="s">
        <v>7151</v>
      </c>
      <c r="Z246" s="87" t="s">
        <v>7152</v>
      </c>
      <c r="AA246" s="182" t="s">
        <v>7191</v>
      </c>
    </row>
    <row r="247" spans="1:27" ht="15.75" customHeight="1" x14ac:dyDescent="0.2">
      <c r="A247" s="182">
        <v>6100</v>
      </c>
      <c r="B247" s="75" t="str">
        <f>VLOOKUP(A247,'BASE REGISTRO MAYO'!$A$1:$T$884,2,FALSE)</f>
        <v>Sociedad de Asistencia y Capacitacion (antes denominada Sociedad Protectora de la Infancia)</v>
      </c>
      <c r="C247" s="75">
        <f>VLOOKUP(A247,'BASE REGISTRO MAYO'!$A$1:$T$884,3,FALSE)</f>
        <v>700124509</v>
      </c>
      <c r="D247" s="75" t="str">
        <f>VLOOKUP(A247,'BASE REGISTRO MAYO'!$A$1:$T$884,4,FALSE)</f>
        <v>Corporación de Derecho Privado.</v>
      </c>
      <c r="E247" s="75" t="str">
        <f>VLOOKUP(A247,'BASE REGISTRO MAYO'!$A$1:$T$884,5,FALSE)</f>
        <v xml:space="preserve">Otorgado por Decreto Supremo Nº 180, de fecha 7 de febrero de 1895, por el Ministerio de Justicia.  </v>
      </c>
      <c r="F247" s="75" t="str">
        <f>VLOOKUP(A247,'BASE REGISTRO MAYO'!$A$1:$T$884,6,FALSE)</f>
        <v xml:space="preserve">Certificado de vigencia de Persona Jurídica sin fines de lucro, Folio N° 500343749201, de 2 de septiembre del 20º20, del Servicio de Registro Civil e Identificación.
</v>
      </c>
      <c r="G247" s="75" t="str">
        <f>VLOOKUP(A247,'BASE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7" s="75" t="str">
        <f>VLOOKUP(A247,'BASE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7" s="75" t="str">
        <f>VLOOKUP(A247,'BASE REGISTRO MAYO'!$A$1:$T$884,9,FALSE)</f>
        <v>dos años</v>
      </c>
      <c r="J247" s="75" t="str">
        <f>VLOOKUP(A247,'BASE REGISTRO MAYO'!$A$1:$T$884,10,FALSE)</f>
        <v>08 de noviembre de 2018 al 08 de noviembre de 2020.</v>
      </c>
      <c r="K247" s="75" t="str">
        <f>VLOOKUP(A247,'BASE REGISTRO MAYO'!$A$1:$T$884,11,FALSE)</f>
        <v xml:space="preserve">Alicia  Amunátegui  Monckeberg   
María Inés Ross Amunategui.       
Gerente General:  Francisco Javier Loeser Bravo. 
</v>
      </c>
      <c r="L247" s="75" t="str">
        <f>VLOOKUP(A247,'BASE REGISTRO MAYO'!$A$1:$T$884,12,FALSE)</f>
        <v xml:space="preserve">Concha y Toro Nº 2188, Metro Protectora de la Infancia, comuna de Puente Alto (dirección según última carta remitida por la institución).
Concha y Toro 1898, P.34 ½ Vic. Mackenna, comuna de Puente Alto.
</v>
      </c>
      <c r="M247" s="75" t="str">
        <f>VLOOKUP(A247,'BASE REGISTRO MAYO'!$A$1:$T$884,13,FALSE)</f>
        <v>XIII</v>
      </c>
      <c r="N247" s="75" t="str">
        <f>VLOOKUP(A247,'BASE REGISTRO MAYO'!$A$1:$T$884,14,FALSE)</f>
        <v>comuna de Puente Alto</v>
      </c>
      <c r="O247" s="75" t="str">
        <f>VLOOKUP(A247,'BASE REGISTRO MAYO'!$A$1:$T$884,15,FALSE)</f>
        <v>Teléfono: 4848800 - 4848900</v>
      </c>
      <c r="P247" s="75" t="str">
        <f>VLOOKUP(A247,'BASE REGISTRO MAYO'!$A$1:$T$884,16,FALSE)</f>
        <v>secretaria.presidencia@protectora.cl
Secretario.gerencia@protectora.cl</v>
      </c>
      <c r="Q247" s="75">
        <f>VLOOKUP(A247,'BASE REGISTRO MAYO'!$A$1:$T$884,17,FALSE)</f>
        <v>0</v>
      </c>
      <c r="R247" s="75">
        <f>VLOOKUP(A247,'BASE REGISTRO MAYO'!$A$1:$T$884,18,FALSE)</f>
        <v>93401</v>
      </c>
      <c r="S247" s="75" t="str">
        <f>VLOOKUP(A247,'BASE REGISTRO MAYO'!$A$1:$T$884,19,FALSE)</f>
        <v>Antecedentes financieros correspondientes al año 2019, aprobados por el Sub Depto de Supervisión Financiera Nacional.</v>
      </c>
      <c r="T247" s="177">
        <f>VLOOKUP(A247,'BASE REGISTRO MAYO'!$A$1:$T$884,20,FALSE)</f>
        <v>37970</v>
      </c>
      <c r="U247" s="182">
        <v>6100</v>
      </c>
      <c r="V247" s="181">
        <v>8068320</v>
      </c>
      <c r="W247" s="181">
        <v>72537300</v>
      </c>
      <c r="X247" s="178">
        <v>44408</v>
      </c>
      <c r="Y247" s="87" t="s">
        <v>7151</v>
      </c>
      <c r="Z247" s="87" t="s">
        <v>7152</v>
      </c>
      <c r="AA247" s="182" t="s">
        <v>7195</v>
      </c>
    </row>
    <row r="248" spans="1:27" ht="15.75" customHeight="1" x14ac:dyDescent="0.2">
      <c r="A248" s="182">
        <v>6100</v>
      </c>
      <c r="B248" s="75" t="str">
        <f>VLOOKUP(A248,'BASE REGISTRO MAYO'!$A$1:$T$884,2,FALSE)</f>
        <v>Sociedad de Asistencia y Capacitacion (antes denominada Sociedad Protectora de la Infancia)</v>
      </c>
      <c r="C248" s="75">
        <f>VLOOKUP(A248,'BASE REGISTRO MAYO'!$A$1:$T$884,3,FALSE)</f>
        <v>700124509</v>
      </c>
      <c r="D248" s="75" t="str">
        <f>VLOOKUP(A248,'BASE REGISTRO MAYO'!$A$1:$T$884,4,FALSE)</f>
        <v>Corporación de Derecho Privado.</v>
      </c>
      <c r="E248" s="75" t="str">
        <f>VLOOKUP(A248,'BASE REGISTRO MAYO'!$A$1:$T$884,5,FALSE)</f>
        <v xml:space="preserve">Otorgado por Decreto Supremo Nº 180, de fecha 7 de febrero de 1895, por el Ministerio de Justicia.  </v>
      </c>
      <c r="F248" s="75" t="str">
        <f>VLOOKUP(A248,'BASE REGISTRO MAYO'!$A$1:$T$884,6,FALSE)</f>
        <v xml:space="preserve">Certificado de vigencia de Persona Jurídica sin fines de lucro, Folio N° 500343749201, de 2 de septiembre del 20º20, del Servicio de Registro Civil e Identificación.
</v>
      </c>
      <c r="G248" s="75" t="str">
        <f>VLOOKUP(A248,'BASE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8" s="75" t="str">
        <f>VLOOKUP(A248,'BASE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8" s="75" t="str">
        <f>VLOOKUP(A248,'BASE REGISTRO MAYO'!$A$1:$T$884,9,FALSE)</f>
        <v>dos años</v>
      </c>
      <c r="J248" s="75" t="str">
        <f>VLOOKUP(A248,'BASE REGISTRO MAYO'!$A$1:$T$884,10,FALSE)</f>
        <v>08 de noviembre de 2018 al 08 de noviembre de 2020.</v>
      </c>
      <c r="K248" s="75" t="str">
        <f>VLOOKUP(A248,'BASE REGISTRO MAYO'!$A$1:$T$884,11,FALSE)</f>
        <v xml:space="preserve">Alicia  Amunátegui  Monckeberg   
María Inés Ross Amunategui.       
Gerente General:  Francisco Javier Loeser Bravo. 
</v>
      </c>
      <c r="L248" s="75" t="str">
        <f>VLOOKUP(A248,'BASE REGISTRO MAYO'!$A$1:$T$884,12,FALSE)</f>
        <v xml:space="preserve">Concha y Toro Nº 2188, Metro Protectora de la Infancia, comuna de Puente Alto (dirección según última carta remitida por la institución).
Concha y Toro 1898, P.34 ½ Vic. Mackenna, comuna de Puente Alto.
</v>
      </c>
      <c r="M248" s="75" t="str">
        <f>VLOOKUP(A248,'BASE REGISTRO MAYO'!$A$1:$T$884,13,FALSE)</f>
        <v>XIII</v>
      </c>
      <c r="N248" s="75" t="str">
        <f>VLOOKUP(A248,'BASE REGISTRO MAYO'!$A$1:$T$884,14,FALSE)</f>
        <v>comuna de Puente Alto</v>
      </c>
      <c r="O248" s="75" t="str">
        <f>VLOOKUP(A248,'BASE REGISTRO MAYO'!$A$1:$T$884,15,FALSE)</f>
        <v>Teléfono: 4848800 - 4848900</v>
      </c>
      <c r="P248" s="75" t="str">
        <f>VLOOKUP(A248,'BASE REGISTRO MAYO'!$A$1:$T$884,16,FALSE)</f>
        <v>secretaria.presidencia@protectora.cl
Secretario.gerencia@protectora.cl</v>
      </c>
      <c r="Q248" s="75">
        <f>VLOOKUP(A248,'BASE REGISTRO MAYO'!$A$1:$T$884,17,FALSE)</f>
        <v>0</v>
      </c>
      <c r="R248" s="75">
        <f>VLOOKUP(A248,'BASE REGISTRO MAYO'!$A$1:$T$884,18,FALSE)</f>
        <v>93401</v>
      </c>
      <c r="S248" s="75" t="str">
        <f>VLOOKUP(A248,'BASE REGISTRO MAYO'!$A$1:$T$884,19,FALSE)</f>
        <v>Antecedentes financieros correspondientes al año 2019, aprobados por el Sub Depto de Supervisión Financiera Nacional.</v>
      </c>
      <c r="T248" s="177">
        <f>VLOOKUP(A248,'BASE REGISTRO MAYO'!$A$1:$T$884,20,FALSE)</f>
        <v>37970</v>
      </c>
      <c r="U248" s="182">
        <v>6100</v>
      </c>
      <c r="V248" s="181">
        <v>110905784</v>
      </c>
      <c r="W248" s="181">
        <v>869776907</v>
      </c>
      <c r="X248" s="178">
        <v>44408</v>
      </c>
      <c r="Y248" s="87" t="s">
        <v>7151</v>
      </c>
      <c r="Z248" s="87" t="s">
        <v>7152</v>
      </c>
      <c r="AA248" s="182" t="s">
        <v>7196</v>
      </c>
    </row>
    <row r="249" spans="1:27" ht="15.75" customHeight="1" x14ac:dyDescent="0.2">
      <c r="A249" s="182">
        <v>6100</v>
      </c>
      <c r="B249" s="75" t="str">
        <f>VLOOKUP(A249,'BASE REGISTRO MAYO'!$A$1:$T$884,2,FALSE)</f>
        <v>Sociedad de Asistencia y Capacitacion (antes denominada Sociedad Protectora de la Infancia)</v>
      </c>
      <c r="C249" s="75">
        <f>VLOOKUP(A249,'BASE REGISTRO MAYO'!$A$1:$T$884,3,FALSE)</f>
        <v>700124509</v>
      </c>
      <c r="D249" s="75" t="str">
        <f>VLOOKUP(A249,'BASE REGISTRO MAYO'!$A$1:$T$884,4,FALSE)</f>
        <v>Corporación de Derecho Privado.</v>
      </c>
      <c r="E249" s="75" t="str">
        <f>VLOOKUP(A249,'BASE REGISTRO MAYO'!$A$1:$T$884,5,FALSE)</f>
        <v xml:space="preserve">Otorgado por Decreto Supremo Nº 180, de fecha 7 de febrero de 1895, por el Ministerio de Justicia.  </v>
      </c>
      <c r="F249" s="75" t="str">
        <f>VLOOKUP(A249,'BASE REGISTRO MAYO'!$A$1:$T$884,6,FALSE)</f>
        <v xml:space="preserve">Certificado de vigencia de Persona Jurídica sin fines de lucro, Folio N° 500343749201, de 2 de septiembre del 20º20, del Servicio de Registro Civil e Identificación.
</v>
      </c>
      <c r="G249" s="75" t="str">
        <f>VLOOKUP(A249,'BASE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9" s="75" t="str">
        <f>VLOOKUP(A249,'BASE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9" s="75" t="str">
        <f>VLOOKUP(A249,'BASE REGISTRO MAYO'!$A$1:$T$884,9,FALSE)</f>
        <v>dos años</v>
      </c>
      <c r="J249" s="75" t="str">
        <f>VLOOKUP(A249,'BASE REGISTRO MAYO'!$A$1:$T$884,10,FALSE)</f>
        <v>08 de noviembre de 2018 al 08 de noviembre de 2020.</v>
      </c>
      <c r="K249" s="75" t="str">
        <f>VLOOKUP(A249,'BASE REGISTRO MAYO'!$A$1:$T$884,11,FALSE)</f>
        <v xml:space="preserve">Alicia  Amunátegui  Monckeberg   
María Inés Ross Amunategui.       
Gerente General:  Francisco Javier Loeser Bravo. 
</v>
      </c>
      <c r="L249" s="75" t="str">
        <f>VLOOKUP(A249,'BASE REGISTRO MAYO'!$A$1:$T$884,12,FALSE)</f>
        <v xml:space="preserve">Concha y Toro Nº 2188, Metro Protectora de la Infancia, comuna de Puente Alto (dirección según última carta remitida por la institución).
Concha y Toro 1898, P.34 ½ Vic. Mackenna, comuna de Puente Alto.
</v>
      </c>
      <c r="M249" s="75" t="str">
        <f>VLOOKUP(A249,'BASE REGISTRO MAYO'!$A$1:$T$884,13,FALSE)</f>
        <v>XIII</v>
      </c>
      <c r="N249" s="75" t="str">
        <f>VLOOKUP(A249,'BASE REGISTRO MAYO'!$A$1:$T$884,14,FALSE)</f>
        <v>comuna de Puente Alto</v>
      </c>
      <c r="O249" s="75" t="str">
        <f>VLOOKUP(A249,'BASE REGISTRO MAYO'!$A$1:$T$884,15,FALSE)</f>
        <v>Teléfono: 4848800 - 4848900</v>
      </c>
      <c r="P249" s="75" t="str">
        <f>VLOOKUP(A249,'BASE REGISTRO MAYO'!$A$1:$T$884,16,FALSE)</f>
        <v>secretaria.presidencia@protectora.cl
Secretario.gerencia@protectora.cl</v>
      </c>
      <c r="Q249" s="75">
        <f>VLOOKUP(A249,'BASE REGISTRO MAYO'!$A$1:$T$884,17,FALSE)</f>
        <v>0</v>
      </c>
      <c r="R249" s="75">
        <f>VLOOKUP(A249,'BASE REGISTRO MAYO'!$A$1:$T$884,18,FALSE)</f>
        <v>93401</v>
      </c>
      <c r="S249" s="75" t="str">
        <f>VLOOKUP(A249,'BASE REGISTRO MAYO'!$A$1:$T$884,19,FALSE)</f>
        <v>Antecedentes financieros correspondientes al año 2019, aprobados por el Sub Depto de Supervisión Financiera Nacional.</v>
      </c>
      <c r="T249" s="177">
        <f>VLOOKUP(A249,'BASE REGISTRO MAYO'!$A$1:$T$884,20,FALSE)</f>
        <v>37970</v>
      </c>
      <c r="U249" s="182">
        <v>6100</v>
      </c>
      <c r="V249" s="181">
        <v>12412800</v>
      </c>
      <c r="W249" s="181">
        <v>130489559</v>
      </c>
      <c r="X249" s="178">
        <v>44408</v>
      </c>
      <c r="Y249" s="87" t="s">
        <v>7151</v>
      </c>
      <c r="Z249" s="87" t="s">
        <v>7152</v>
      </c>
      <c r="AA249" s="182" t="s">
        <v>7235</v>
      </c>
    </row>
    <row r="250" spans="1:27" ht="15.75" customHeight="1" x14ac:dyDescent="0.2">
      <c r="A250" s="182">
        <v>6100</v>
      </c>
      <c r="B250" s="75" t="str">
        <f>VLOOKUP(A250,'BASE REGISTRO MAYO'!$A$1:$T$884,2,FALSE)</f>
        <v>Sociedad de Asistencia y Capacitacion (antes denominada Sociedad Protectora de la Infancia)</v>
      </c>
      <c r="C250" s="75">
        <f>VLOOKUP(A250,'BASE REGISTRO MAYO'!$A$1:$T$884,3,FALSE)</f>
        <v>700124509</v>
      </c>
      <c r="D250" s="75" t="str">
        <f>VLOOKUP(A250,'BASE REGISTRO MAYO'!$A$1:$T$884,4,FALSE)</f>
        <v>Corporación de Derecho Privado.</v>
      </c>
      <c r="E250" s="75" t="str">
        <f>VLOOKUP(A250,'BASE REGISTRO MAYO'!$A$1:$T$884,5,FALSE)</f>
        <v xml:space="preserve">Otorgado por Decreto Supremo Nº 180, de fecha 7 de febrero de 1895, por el Ministerio de Justicia.  </v>
      </c>
      <c r="F250" s="75" t="str">
        <f>VLOOKUP(A250,'BASE REGISTRO MAYO'!$A$1:$T$884,6,FALSE)</f>
        <v xml:space="preserve">Certificado de vigencia de Persona Jurídica sin fines de lucro, Folio N° 500343749201, de 2 de septiembre del 20º20, del Servicio de Registro Civil e Identificación.
</v>
      </c>
      <c r="G250" s="75" t="str">
        <f>VLOOKUP(A250,'BASE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0" s="75" t="str">
        <f>VLOOKUP(A250,'BASE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0" s="75" t="str">
        <f>VLOOKUP(A250,'BASE REGISTRO MAYO'!$A$1:$T$884,9,FALSE)</f>
        <v>dos años</v>
      </c>
      <c r="J250" s="75" t="str">
        <f>VLOOKUP(A250,'BASE REGISTRO MAYO'!$A$1:$T$884,10,FALSE)</f>
        <v>08 de noviembre de 2018 al 08 de noviembre de 2020.</v>
      </c>
      <c r="K250" s="75" t="str">
        <f>VLOOKUP(A250,'BASE REGISTRO MAYO'!$A$1:$T$884,11,FALSE)</f>
        <v xml:space="preserve">Alicia  Amunátegui  Monckeberg   
María Inés Ross Amunategui.       
Gerente General:  Francisco Javier Loeser Bravo. 
</v>
      </c>
      <c r="L250" s="75" t="str">
        <f>VLOOKUP(A250,'BASE REGISTRO MAYO'!$A$1:$T$884,12,FALSE)</f>
        <v xml:space="preserve">Concha y Toro Nº 2188, Metro Protectora de la Infancia, comuna de Puente Alto (dirección según última carta remitida por la institución).
Concha y Toro 1898, P.34 ½ Vic. Mackenna, comuna de Puente Alto.
</v>
      </c>
      <c r="M250" s="75" t="str">
        <f>VLOOKUP(A250,'BASE REGISTRO MAYO'!$A$1:$T$884,13,FALSE)</f>
        <v>XIII</v>
      </c>
      <c r="N250" s="75" t="str">
        <f>VLOOKUP(A250,'BASE REGISTRO MAYO'!$A$1:$T$884,14,FALSE)</f>
        <v>comuna de Puente Alto</v>
      </c>
      <c r="O250" s="75" t="str">
        <f>VLOOKUP(A250,'BASE REGISTRO MAYO'!$A$1:$T$884,15,FALSE)</f>
        <v>Teléfono: 4848800 - 4848900</v>
      </c>
      <c r="P250" s="75" t="str">
        <f>VLOOKUP(A250,'BASE REGISTRO MAYO'!$A$1:$T$884,16,FALSE)</f>
        <v>secretaria.presidencia@protectora.cl
Secretario.gerencia@protectora.cl</v>
      </c>
      <c r="Q250" s="75">
        <f>VLOOKUP(A250,'BASE REGISTRO MAYO'!$A$1:$T$884,17,FALSE)</f>
        <v>0</v>
      </c>
      <c r="R250" s="75">
        <f>VLOOKUP(A250,'BASE REGISTRO MAYO'!$A$1:$T$884,18,FALSE)</f>
        <v>93401</v>
      </c>
      <c r="S250" s="75" t="str">
        <f>VLOOKUP(A250,'BASE REGISTRO MAYO'!$A$1:$T$884,19,FALSE)</f>
        <v>Antecedentes financieros correspondientes al año 2019, aprobados por el Sub Depto de Supervisión Financiera Nacional.</v>
      </c>
      <c r="T250" s="177">
        <f>VLOOKUP(A250,'BASE REGISTRO MAYO'!$A$1:$T$884,20,FALSE)</f>
        <v>37970</v>
      </c>
      <c r="U250" s="182">
        <v>6100</v>
      </c>
      <c r="V250" s="181">
        <v>18983309</v>
      </c>
      <c r="W250" s="181">
        <v>123490736</v>
      </c>
      <c r="X250" s="178">
        <v>44408</v>
      </c>
      <c r="Y250" s="87" t="s">
        <v>7151</v>
      </c>
      <c r="Z250" s="87" t="s">
        <v>7152</v>
      </c>
      <c r="AA250" s="182" t="s">
        <v>7202</v>
      </c>
    </row>
    <row r="251" spans="1:27" ht="15.75" customHeight="1" x14ac:dyDescent="0.2">
      <c r="A251" s="182">
        <v>6100</v>
      </c>
      <c r="B251" s="75" t="str">
        <f>VLOOKUP(A251,'BASE REGISTRO MAYO'!$A$1:$T$884,2,FALSE)</f>
        <v>Sociedad de Asistencia y Capacitacion (antes denominada Sociedad Protectora de la Infancia)</v>
      </c>
      <c r="C251" s="75">
        <f>VLOOKUP(A251,'BASE REGISTRO MAYO'!$A$1:$T$884,3,FALSE)</f>
        <v>700124509</v>
      </c>
      <c r="D251" s="75" t="str">
        <f>VLOOKUP(A251,'BASE REGISTRO MAYO'!$A$1:$T$884,4,FALSE)</f>
        <v>Corporación de Derecho Privado.</v>
      </c>
      <c r="E251" s="75" t="str">
        <f>VLOOKUP(A251,'BASE REGISTRO MAYO'!$A$1:$T$884,5,FALSE)</f>
        <v xml:space="preserve">Otorgado por Decreto Supremo Nº 180, de fecha 7 de febrero de 1895, por el Ministerio de Justicia.  </v>
      </c>
      <c r="F251" s="75" t="str">
        <f>VLOOKUP(A251,'BASE REGISTRO MAYO'!$A$1:$T$884,6,FALSE)</f>
        <v xml:space="preserve">Certificado de vigencia de Persona Jurídica sin fines de lucro, Folio N° 500343749201, de 2 de septiembre del 20º20, del Servicio de Registro Civil e Identificación.
</v>
      </c>
      <c r="G251" s="75" t="str">
        <f>VLOOKUP(A251,'BASE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1" s="75" t="str">
        <f>VLOOKUP(A251,'BASE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1" s="75" t="str">
        <f>VLOOKUP(A251,'BASE REGISTRO MAYO'!$A$1:$T$884,9,FALSE)</f>
        <v>dos años</v>
      </c>
      <c r="J251" s="75" t="str">
        <f>VLOOKUP(A251,'BASE REGISTRO MAYO'!$A$1:$T$884,10,FALSE)</f>
        <v>08 de noviembre de 2018 al 08 de noviembre de 2020.</v>
      </c>
      <c r="K251" s="75" t="str">
        <f>VLOOKUP(A251,'BASE REGISTRO MAYO'!$A$1:$T$884,11,FALSE)</f>
        <v xml:space="preserve">Alicia  Amunátegui  Monckeberg   
María Inés Ross Amunategui.       
Gerente General:  Francisco Javier Loeser Bravo. 
</v>
      </c>
      <c r="L251" s="75" t="str">
        <f>VLOOKUP(A251,'BASE REGISTRO MAYO'!$A$1:$T$884,12,FALSE)</f>
        <v xml:space="preserve">Concha y Toro Nº 2188, Metro Protectora de la Infancia, comuna de Puente Alto (dirección según última carta remitida por la institución).
Concha y Toro 1898, P.34 ½ Vic. Mackenna, comuna de Puente Alto.
</v>
      </c>
      <c r="M251" s="75" t="str">
        <f>VLOOKUP(A251,'BASE REGISTRO MAYO'!$A$1:$T$884,13,FALSE)</f>
        <v>XIII</v>
      </c>
      <c r="N251" s="75" t="str">
        <f>VLOOKUP(A251,'BASE REGISTRO MAYO'!$A$1:$T$884,14,FALSE)</f>
        <v>comuna de Puente Alto</v>
      </c>
      <c r="O251" s="75" t="str">
        <f>VLOOKUP(A251,'BASE REGISTRO MAYO'!$A$1:$T$884,15,FALSE)</f>
        <v>Teléfono: 4848800 - 4848900</v>
      </c>
      <c r="P251" s="75" t="str">
        <f>VLOOKUP(A251,'BASE REGISTRO MAYO'!$A$1:$T$884,16,FALSE)</f>
        <v>secretaria.presidencia@protectora.cl
Secretario.gerencia@protectora.cl</v>
      </c>
      <c r="Q251" s="75">
        <f>VLOOKUP(A251,'BASE REGISTRO MAYO'!$A$1:$T$884,17,FALSE)</f>
        <v>0</v>
      </c>
      <c r="R251" s="75">
        <f>VLOOKUP(A251,'BASE REGISTRO MAYO'!$A$1:$T$884,18,FALSE)</f>
        <v>93401</v>
      </c>
      <c r="S251" s="75" t="str">
        <f>VLOOKUP(A251,'BASE REGISTRO MAYO'!$A$1:$T$884,19,FALSE)</f>
        <v>Antecedentes financieros correspondientes al año 2019, aprobados por el Sub Depto de Supervisión Financiera Nacional.</v>
      </c>
      <c r="T251" s="177">
        <f>VLOOKUP(A251,'BASE REGISTRO MAYO'!$A$1:$T$884,20,FALSE)</f>
        <v>37970</v>
      </c>
      <c r="U251" s="182">
        <v>6100</v>
      </c>
      <c r="V251" s="181">
        <v>7758000</v>
      </c>
      <c r="W251" s="181">
        <v>76338720</v>
      </c>
      <c r="X251" s="178">
        <v>44408</v>
      </c>
      <c r="Y251" s="87" t="s">
        <v>7151</v>
      </c>
      <c r="Z251" s="87" t="s">
        <v>7152</v>
      </c>
      <c r="AA251" s="182" t="s">
        <v>7237</v>
      </c>
    </row>
    <row r="252" spans="1:27" ht="15.75" customHeight="1" x14ac:dyDescent="0.2">
      <c r="A252" s="182">
        <v>6100</v>
      </c>
      <c r="B252" s="75" t="str">
        <f>VLOOKUP(A252,'BASE REGISTRO MAYO'!$A$1:$T$884,2,FALSE)</f>
        <v>Sociedad de Asistencia y Capacitacion (antes denominada Sociedad Protectora de la Infancia)</v>
      </c>
      <c r="C252" s="75">
        <f>VLOOKUP(A252,'BASE REGISTRO MAYO'!$A$1:$T$884,3,FALSE)</f>
        <v>700124509</v>
      </c>
      <c r="D252" s="75" t="str">
        <f>VLOOKUP(A252,'BASE REGISTRO MAYO'!$A$1:$T$884,4,FALSE)</f>
        <v>Corporación de Derecho Privado.</v>
      </c>
      <c r="E252" s="75" t="str">
        <f>VLOOKUP(A252,'BASE REGISTRO MAYO'!$A$1:$T$884,5,FALSE)</f>
        <v xml:space="preserve">Otorgado por Decreto Supremo Nº 180, de fecha 7 de febrero de 1895, por el Ministerio de Justicia.  </v>
      </c>
      <c r="F252" s="75" t="str">
        <f>VLOOKUP(A252,'BASE REGISTRO MAYO'!$A$1:$T$884,6,FALSE)</f>
        <v xml:space="preserve">Certificado de vigencia de Persona Jurídica sin fines de lucro, Folio N° 500343749201, de 2 de septiembre del 20º20, del Servicio de Registro Civil e Identificación.
</v>
      </c>
      <c r="G252" s="75" t="str">
        <f>VLOOKUP(A252,'BASE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2" s="75" t="str">
        <f>VLOOKUP(A252,'BASE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2" s="75" t="str">
        <f>VLOOKUP(A252,'BASE REGISTRO MAYO'!$A$1:$T$884,9,FALSE)</f>
        <v>dos años</v>
      </c>
      <c r="J252" s="75" t="str">
        <f>VLOOKUP(A252,'BASE REGISTRO MAYO'!$A$1:$T$884,10,FALSE)</f>
        <v>08 de noviembre de 2018 al 08 de noviembre de 2020.</v>
      </c>
      <c r="K252" s="75" t="str">
        <f>VLOOKUP(A252,'BASE REGISTRO MAYO'!$A$1:$T$884,11,FALSE)</f>
        <v xml:space="preserve">Alicia  Amunátegui  Monckeberg   
María Inés Ross Amunategui.       
Gerente General:  Francisco Javier Loeser Bravo. 
</v>
      </c>
      <c r="L252" s="75" t="str">
        <f>VLOOKUP(A252,'BASE REGISTRO MAYO'!$A$1:$T$884,12,FALSE)</f>
        <v xml:space="preserve">Concha y Toro Nº 2188, Metro Protectora de la Infancia, comuna de Puente Alto (dirección según última carta remitida por la institución).
Concha y Toro 1898, P.34 ½ Vic. Mackenna, comuna de Puente Alto.
</v>
      </c>
      <c r="M252" s="75" t="str">
        <f>VLOOKUP(A252,'BASE REGISTRO MAYO'!$A$1:$T$884,13,FALSE)</f>
        <v>XIII</v>
      </c>
      <c r="N252" s="75" t="str">
        <f>VLOOKUP(A252,'BASE REGISTRO MAYO'!$A$1:$T$884,14,FALSE)</f>
        <v>comuna de Puente Alto</v>
      </c>
      <c r="O252" s="75" t="str">
        <f>VLOOKUP(A252,'BASE REGISTRO MAYO'!$A$1:$T$884,15,FALSE)</f>
        <v>Teléfono: 4848800 - 4848900</v>
      </c>
      <c r="P252" s="75" t="str">
        <f>VLOOKUP(A252,'BASE REGISTRO MAYO'!$A$1:$T$884,16,FALSE)</f>
        <v>secretaria.presidencia@protectora.cl
Secretario.gerencia@protectora.cl</v>
      </c>
      <c r="Q252" s="75">
        <f>VLOOKUP(A252,'BASE REGISTRO MAYO'!$A$1:$T$884,17,FALSE)</f>
        <v>0</v>
      </c>
      <c r="R252" s="75">
        <f>VLOOKUP(A252,'BASE REGISTRO MAYO'!$A$1:$T$884,18,FALSE)</f>
        <v>93401</v>
      </c>
      <c r="S252" s="75" t="str">
        <f>VLOOKUP(A252,'BASE REGISTRO MAYO'!$A$1:$T$884,19,FALSE)</f>
        <v>Antecedentes financieros correspondientes al año 2019, aprobados por el Sub Depto de Supervisión Financiera Nacional.</v>
      </c>
      <c r="T252" s="177">
        <f>VLOOKUP(A252,'BASE REGISTRO MAYO'!$A$1:$T$884,20,FALSE)</f>
        <v>37970</v>
      </c>
      <c r="U252" s="182">
        <v>6100</v>
      </c>
      <c r="V252" s="181">
        <v>6206400</v>
      </c>
      <c r="W252" s="181">
        <v>43444800</v>
      </c>
      <c r="X252" s="178">
        <v>44408</v>
      </c>
      <c r="Y252" s="87" t="s">
        <v>7151</v>
      </c>
      <c r="Z252" s="87" t="s">
        <v>7152</v>
      </c>
      <c r="AA252" s="182" t="s">
        <v>7275</v>
      </c>
    </row>
    <row r="253" spans="1:27" ht="15.75" customHeight="1" x14ac:dyDescent="0.2">
      <c r="A253" s="182">
        <v>6100</v>
      </c>
      <c r="B253" s="75" t="str">
        <f>VLOOKUP(A253,'BASE REGISTRO MAYO'!$A$1:$T$884,2,FALSE)</f>
        <v>Sociedad de Asistencia y Capacitacion (antes denominada Sociedad Protectora de la Infancia)</v>
      </c>
      <c r="C253" s="75">
        <f>VLOOKUP(A253,'BASE REGISTRO MAYO'!$A$1:$T$884,3,FALSE)</f>
        <v>700124509</v>
      </c>
      <c r="D253" s="75" t="str">
        <f>VLOOKUP(A253,'BASE REGISTRO MAYO'!$A$1:$T$884,4,FALSE)</f>
        <v>Corporación de Derecho Privado.</v>
      </c>
      <c r="E253" s="75" t="str">
        <f>VLOOKUP(A253,'BASE REGISTRO MAYO'!$A$1:$T$884,5,FALSE)</f>
        <v xml:space="preserve">Otorgado por Decreto Supremo Nº 180, de fecha 7 de febrero de 1895, por el Ministerio de Justicia.  </v>
      </c>
      <c r="F253" s="75" t="str">
        <f>VLOOKUP(A253,'BASE REGISTRO MAYO'!$A$1:$T$884,6,FALSE)</f>
        <v xml:space="preserve">Certificado de vigencia de Persona Jurídica sin fines de lucro, Folio N° 500343749201, de 2 de septiembre del 20º20, del Servicio de Registro Civil e Identificación.
</v>
      </c>
      <c r="G253" s="75" t="str">
        <f>VLOOKUP(A253,'BASE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3" s="75" t="str">
        <f>VLOOKUP(A253,'BASE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3" s="75" t="str">
        <f>VLOOKUP(A253,'BASE REGISTRO MAYO'!$A$1:$T$884,9,FALSE)</f>
        <v>dos años</v>
      </c>
      <c r="J253" s="75" t="str">
        <f>VLOOKUP(A253,'BASE REGISTRO MAYO'!$A$1:$T$884,10,FALSE)</f>
        <v>08 de noviembre de 2018 al 08 de noviembre de 2020.</v>
      </c>
      <c r="K253" s="75" t="str">
        <f>VLOOKUP(A253,'BASE REGISTRO MAYO'!$A$1:$T$884,11,FALSE)</f>
        <v xml:space="preserve">Alicia  Amunátegui  Monckeberg   
María Inés Ross Amunategui.       
Gerente General:  Francisco Javier Loeser Bravo. 
</v>
      </c>
      <c r="L253" s="75" t="str">
        <f>VLOOKUP(A253,'BASE REGISTRO MAYO'!$A$1:$T$884,12,FALSE)</f>
        <v xml:space="preserve">Concha y Toro Nº 2188, Metro Protectora de la Infancia, comuna de Puente Alto (dirección según última carta remitida por la institución).
Concha y Toro 1898, P.34 ½ Vic. Mackenna, comuna de Puente Alto.
</v>
      </c>
      <c r="M253" s="75" t="str">
        <f>VLOOKUP(A253,'BASE REGISTRO MAYO'!$A$1:$T$884,13,FALSE)</f>
        <v>XIII</v>
      </c>
      <c r="N253" s="75" t="str">
        <f>VLOOKUP(A253,'BASE REGISTRO MAYO'!$A$1:$T$884,14,FALSE)</f>
        <v>comuna de Puente Alto</v>
      </c>
      <c r="O253" s="75" t="str">
        <f>VLOOKUP(A253,'BASE REGISTRO MAYO'!$A$1:$T$884,15,FALSE)</f>
        <v>Teléfono: 4848800 - 4848900</v>
      </c>
      <c r="P253" s="75" t="str">
        <f>VLOOKUP(A253,'BASE REGISTRO MAYO'!$A$1:$T$884,16,FALSE)</f>
        <v>secretaria.presidencia@protectora.cl
Secretario.gerencia@protectora.cl</v>
      </c>
      <c r="Q253" s="75">
        <f>VLOOKUP(A253,'BASE REGISTRO MAYO'!$A$1:$T$884,17,FALSE)</f>
        <v>0</v>
      </c>
      <c r="R253" s="75">
        <f>VLOOKUP(A253,'BASE REGISTRO MAYO'!$A$1:$T$884,18,FALSE)</f>
        <v>93401</v>
      </c>
      <c r="S253" s="75" t="str">
        <f>VLOOKUP(A253,'BASE REGISTRO MAYO'!$A$1:$T$884,19,FALSE)</f>
        <v>Antecedentes financieros correspondientes al año 2019, aprobados por el Sub Depto de Supervisión Financiera Nacional.</v>
      </c>
      <c r="T253" s="177">
        <f>VLOOKUP(A253,'BASE REGISTRO MAYO'!$A$1:$T$884,20,FALSE)</f>
        <v>37970</v>
      </c>
      <c r="U253" s="182">
        <v>6100</v>
      </c>
      <c r="V253" s="181">
        <v>7758000</v>
      </c>
      <c r="W253" s="181">
        <v>84562200</v>
      </c>
      <c r="X253" s="178">
        <v>44408</v>
      </c>
      <c r="Y253" s="87" t="s">
        <v>7151</v>
      </c>
      <c r="Z253" s="87" t="s">
        <v>7152</v>
      </c>
      <c r="AA253" s="182" t="s">
        <v>5877</v>
      </c>
    </row>
    <row r="254" spans="1:27" ht="15.75" customHeight="1" x14ac:dyDescent="0.2">
      <c r="A254" s="182">
        <v>6100</v>
      </c>
      <c r="B254" s="75" t="str">
        <f>VLOOKUP(A254,'BASE REGISTRO MAYO'!$A$1:$T$884,2,FALSE)</f>
        <v>Sociedad de Asistencia y Capacitacion (antes denominada Sociedad Protectora de la Infancia)</v>
      </c>
      <c r="C254" s="75">
        <f>VLOOKUP(A254,'BASE REGISTRO MAYO'!$A$1:$T$884,3,FALSE)</f>
        <v>700124509</v>
      </c>
      <c r="D254" s="75" t="str">
        <f>VLOOKUP(A254,'BASE REGISTRO MAYO'!$A$1:$T$884,4,FALSE)</f>
        <v>Corporación de Derecho Privado.</v>
      </c>
      <c r="E254" s="75" t="str">
        <f>VLOOKUP(A254,'BASE REGISTRO MAYO'!$A$1:$T$884,5,FALSE)</f>
        <v xml:space="preserve">Otorgado por Decreto Supremo Nº 180, de fecha 7 de febrero de 1895, por el Ministerio de Justicia.  </v>
      </c>
      <c r="F254" s="75" t="str">
        <f>VLOOKUP(A254,'BASE REGISTRO MAYO'!$A$1:$T$884,6,FALSE)</f>
        <v xml:space="preserve">Certificado de vigencia de Persona Jurídica sin fines de lucro, Folio N° 500343749201, de 2 de septiembre del 20º20, del Servicio de Registro Civil e Identificación.
</v>
      </c>
      <c r="G254" s="75" t="str">
        <f>VLOOKUP(A254,'BASE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4" s="75" t="str">
        <f>VLOOKUP(A254,'BASE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4" s="75" t="str">
        <f>VLOOKUP(A254,'BASE REGISTRO MAYO'!$A$1:$T$884,9,FALSE)</f>
        <v>dos años</v>
      </c>
      <c r="J254" s="75" t="str">
        <f>VLOOKUP(A254,'BASE REGISTRO MAYO'!$A$1:$T$884,10,FALSE)</f>
        <v>08 de noviembre de 2018 al 08 de noviembre de 2020.</v>
      </c>
      <c r="K254" s="75" t="str">
        <f>VLOOKUP(A254,'BASE REGISTRO MAYO'!$A$1:$T$884,11,FALSE)</f>
        <v xml:space="preserve">Alicia  Amunátegui  Monckeberg   
María Inés Ross Amunategui.       
Gerente General:  Francisco Javier Loeser Bravo. 
</v>
      </c>
      <c r="L254" s="75" t="str">
        <f>VLOOKUP(A254,'BASE REGISTRO MAYO'!$A$1:$T$884,12,FALSE)</f>
        <v xml:space="preserve">Concha y Toro Nº 2188, Metro Protectora de la Infancia, comuna de Puente Alto (dirección según última carta remitida por la institución).
Concha y Toro 1898, P.34 ½ Vic. Mackenna, comuna de Puente Alto.
</v>
      </c>
      <c r="M254" s="75" t="str">
        <f>VLOOKUP(A254,'BASE REGISTRO MAYO'!$A$1:$T$884,13,FALSE)</f>
        <v>XIII</v>
      </c>
      <c r="N254" s="75" t="str">
        <f>VLOOKUP(A254,'BASE REGISTRO MAYO'!$A$1:$T$884,14,FALSE)</f>
        <v>comuna de Puente Alto</v>
      </c>
      <c r="O254" s="75" t="str">
        <f>VLOOKUP(A254,'BASE REGISTRO MAYO'!$A$1:$T$884,15,FALSE)</f>
        <v>Teléfono: 4848800 - 4848900</v>
      </c>
      <c r="P254" s="75" t="str">
        <f>VLOOKUP(A254,'BASE REGISTRO MAYO'!$A$1:$T$884,16,FALSE)</f>
        <v>secretaria.presidencia@protectora.cl
Secretario.gerencia@protectora.cl</v>
      </c>
      <c r="Q254" s="75">
        <f>VLOOKUP(A254,'BASE REGISTRO MAYO'!$A$1:$T$884,17,FALSE)</f>
        <v>0</v>
      </c>
      <c r="R254" s="75">
        <f>VLOOKUP(A254,'BASE REGISTRO MAYO'!$A$1:$T$884,18,FALSE)</f>
        <v>93401</v>
      </c>
      <c r="S254" s="75" t="str">
        <f>VLOOKUP(A254,'BASE REGISTRO MAYO'!$A$1:$T$884,19,FALSE)</f>
        <v>Antecedentes financieros correspondientes al año 2019, aprobados por el Sub Depto de Supervisión Financiera Nacional.</v>
      </c>
      <c r="T254" s="177">
        <f>VLOOKUP(A254,'BASE REGISTRO MAYO'!$A$1:$T$884,20,FALSE)</f>
        <v>37970</v>
      </c>
      <c r="U254" s="182">
        <v>6100</v>
      </c>
      <c r="V254" s="181">
        <v>27077042</v>
      </c>
      <c r="W254" s="181">
        <v>214332555</v>
      </c>
      <c r="X254" s="178">
        <v>44408</v>
      </c>
      <c r="Y254" s="87" t="s">
        <v>7151</v>
      </c>
      <c r="Z254" s="87" t="s">
        <v>7152</v>
      </c>
      <c r="AA254" s="182" t="s">
        <v>7233</v>
      </c>
    </row>
    <row r="255" spans="1:27" ht="15.75" customHeight="1" x14ac:dyDescent="0.2">
      <c r="A255" s="182">
        <v>6100</v>
      </c>
      <c r="B255" s="75" t="str">
        <f>VLOOKUP(A255,'BASE REGISTRO MAYO'!$A$1:$T$884,2,FALSE)</f>
        <v>Sociedad de Asistencia y Capacitacion (antes denominada Sociedad Protectora de la Infancia)</v>
      </c>
      <c r="C255" s="75">
        <f>VLOOKUP(A255,'BASE REGISTRO MAYO'!$A$1:$T$884,3,FALSE)</f>
        <v>700124509</v>
      </c>
      <c r="D255" s="75" t="str">
        <f>VLOOKUP(A255,'BASE REGISTRO MAYO'!$A$1:$T$884,4,FALSE)</f>
        <v>Corporación de Derecho Privado.</v>
      </c>
      <c r="E255" s="75" t="str">
        <f>VLOOKUP(A255,'BASE REGISTRO MAYO'!$A$1:$T$884,5,FALSE)</f>
        <v xml:space="preserve">Otorgado por Decreto Supremo Nº 180, de fecha 7 de febrero de 1895, por el Ministerio de Justicia.  </v>
      </c>
      <c r="F255" s="75" t="str">
        <f>VLOOKUP(A255,'BASE REGISTRO MAYO'!$A$1:$T$884,6,FALSE)</f>
        <v xml:space="preserve">Certificado de vigencia de Persona Jurídica sin fines de lucro, Folio N° 500343749201, de 2 de septiembre del 20º20, del Servicio de Registro Civil e Identificación.
</v>
      </c>
      <c r="G255" s="75" t="str">
        <f>VLOOKUP(A255,'BASE REGISTRO MAYO'!$A$1:$T$884,7,FALSE)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5" s="75" t="str">
        <f>VLOOKUP(A255,'BASE REGISTRO MAYO'!$A$1:$T$884,8,FALSE)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5" s="75" t="str">
        <f>VLOOKUP(A255,'BASE REGISTRO MAYO'!$A$1:$T$884,9,FALSE)</f>
        <v>dos años</v>
      </c>
      <c r="J255" s="75" t="str">
        <f>VLOOKUP(A255,'BASE REGISTRO MAYO'!$A$1:$T$884,10,FALSE)</f>
        <v>08 de noviembre de 2018 al 08 de noviembre de 2020.</v>
      </c>
      <c r="K255" s="75" t="str">
        <f>VLOOKUP(A255,'BASE REGISTRO MAYO'!$A$1:$T$884,11,FALSE)</f>
        <v xml:space="preserve">Alicia  Amunátegui  Monckeberg   
María Inés Ross Amunategui.       
Gerente General:  Francisco Javier Loeser Bravo. 
</v>
      </c>
      <c r="L255" s="75" t="str">
        <f>VLOOKUP(A255,'BASE REGISTRO MAYO'!$A$1:$T$884,12,FALSE)</f>
        <v xml:space="preserve">Concha y Toro Nº 2188, Metro Protectora de la Infancia, comuna de Puente Alto (dirección según última carta remitida por la institución).
Concha y Toro 1898, P.34 ½ Vic. Mackenna, comuna de Puente Alto.
</v>
      </c>
      <c r="M255" s="75" t="str">
        <f>VLOOKUP(A255,'BASE REGISTRO MAYO'!$A$1:$T$884,13,FALSE)</f>
        <v>XIII</v>
      </c>
      <c r="N255" s="75" t="str">
        <f>VLOOKUP(A255,'BASE REGISTRO MAYO'!$A$1:$T$884,14,FALSE)</f>
        <v>comuna de Puente Alto</v>
      </c>
      <c r="O255" s="75" t="str">
        <f>VLOOKUP(A255,'BASE REGISTRO MAYO'!$A$1:$T$884,15,FALSE)</f>
        <v>Teléfono: 4848800 - 4848900</v>
      </c>
      <c r="P255" s="75" t="str">
        <f>VLOOKUP(A255,'BASE REGISTRO MAYO'!$A$1:$T$884,16,FALSE)</f>
        <v>secretaria.presidencia@protectora.cl
Secretario.gerencia@protectora.cl</v>
      </c>
      <c r="Q255" s="75">
        <f>VLOOKUP(A255,'BASE REGISTRO MAYO'!$A$1:$T$884,17,FALSE)</f>
        <v>0</v>
      </c>
      <c r="R255" s="75">
        <f>VLOOKUP(A255,'BASE REGISTRO MAYO'!$A$1:$T$884,18,FALSE)</f>
        <v>93401</v>
      </c>
      <c r="S255" s="75" t="str">
        <f>VLOOKUP(A255,'BASE REGISTRO MAYO'!$A$1:$T$884,19,FALSE)</f>
        <v>Antecedentes financieros correspondientes al año 2019, aprobados por el Sub Depto de Supervisión Financiera Nacional.</v>
      </c>
      <c r="T255" s="177">
        <f>VLOOKUP(A255,'BASE REGISTRO MAYO'!$A$1:$T$884,20,FALSE)</f>
        <v>37970</v>
      </c>
      <c r="U255" s="182">
        <v>6100</v>
      </c>
      <c r="V255" s="181">
        <v>4021127</v>
      </c>
      <c r="W255" s="181">
        <v>28513445</v>
      </c>
      <c r="X255" s="178">
        <v>44408</v>
      </c>
      <c r="Y255" s="87" t="s">
        <v>7151</v>
      </c>
      <c r="Z255" s="87" t="s">
        <v>7152</v>
      </c>
      <c r="AA255" s="182" t="s">
        <v>183</v>
      </c>
    </row>
    <row r="256" spans="1:27" ht="15.75" customHeight="1" x14ac:dyDescent="0.2">
      <c r="A256" s="182">
        <v>6150</v>
      </c>
      <c r="B256" s="75" t="str">
        <f>VLOOKUP(A256,'BASE REGISTRO MAYO'!$A$1:$T$884,2,FALSE)</f>
        <v>Sociedad de Beneficencia Hogar del Nino</v>
      </c>
      <c r="C256" s="75">
        <f>VLOOKUP(A256,'BASE REGISTRO MAYO'!$A$1:$T$884,3,FALSE)</f>
        <v>702758009</v>
      </c>
      <c r="D256" s="75" t="str">
        <f>VLOOKUP(A256,'BASE REGISTRO MAYO'!$A$1:$T$884,4,FALSE)</f>
        <v>Corporación de Derecho Privado.</v>
      </c>
      <c r="E256" s="75" t="str">
        <f>VLOOKUP(A256,'BASE REGISTRO MAYO'!$A$1:$T$884,5,FALSE)</f>
        <v xml:space="preserve">Decreto Supremo Nº 3215, de 30 de mayo de 1952, del Ministerio de Justicia. </v>
      </c>
      <c r="F256" s="75" t="str">
        <f>VLOOKUP(A256,'BASE REGISTRO MAYO'!$A$1:$T$884,6,FALSE)</f>
        <v>Certificado de Vigencia folio N° 500356904203, de fecha 19 de noviembre de 2020, del Servicio de Registro Civil e Identificación</v>
      </c>
      <c r="G256" s="75" t="str">
        <f>VLOOKUP(A256,'BASE REGISTRO MAYO'!$A$1:$T$884,7,FALSE)</f>
        <v xml:space="preserve">Proteger, educar, dar habitación y vestuario a los niños, fomentar el mejoramiento de la salud de los menores, estimular la formación de nuevas organizaciones de protección a la infancia.
</v>
      </c>
      <c r="H256" s="75" t="str">
        <f>VLOOKUP(A256,'BASE REGISTRO MAYO'!$A$1:$T$884,8,FALSE)</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v>
      </c>
      <c r="I256" s="75" t="str">
        <f>VLOOKUP(A256,'BASE REGISTRO MAYO'!$A$1:$T$884,9,FALSE)</f>
        <v>5 años, de acuerdo a certificado de persona jurídica folio N° 500356904240, de fecha 19 de noviembre de 2020, del Servicio de Registro Civil e Identificación</v>
      </c>
      <c r="J256" s="75" t="str">
        <f>VLOOKUP(A256,'BASE REGISTRO MAYO'!$A$1:$T$884,10,FALSE)</f>
        <v xml:space="preserve">17 de noviembre de 2016 al 17 de noviembre de 2021.
</v>
      </c>
      <c r="K256" s="75" t="str">
        <f>VLOOKUP(A256,'BASE REGISTRO MAYO'!$A$1:$T$884,11,FALSE)</f>
        <v xml:space="preserve">Presidente: Amelia Lina Barba Rouse, </v>
      </c>
      <c r="L256" s="75" t="str">
        <f>VLOOKUP(A256,'BASE REGISTRO MAYO'!$A$1:$T$884,12,FALSE)</f>
        <v xml:space="preserve">Balmaceda N° 6030, Collico, Valdivia.
</v>
      </c>
      <c r="M256" s="75" t="str">
        <f>VLOOKUP(A256,'BASE REGISTRO MAYO'!$A$1:$T$884,13,FALSE)</f>
        <v>XIV</v>
      </c>
      <c r="N256" s="75" t="str">
        <f>VLOOKUP(A256,'BASE REGISTRO MAYO'!$A$1:$T$884,14,FALSE)</f>
        <v>Valdivia.</v>
      </c>
      <c r="O256" s="75" t="str">
        <f>VLOOKUP(A256,'BASE REGISTRO MAYO'!$A$1:$T$884,15,FALSE)</f>
        <v>Fono: 63-2214894</v>
      </c>
      <c r="P256" s="75" t="str">
        <f>VLOOKUP(A256,'BASE REGISTRO MAYO'!$A$1:$T$884,16,FALSE)</f>
        <v>huidif.esc.hog@gmail.com</v>
      </c>
      <c r="Q256" s="75">
        <f>VLOOKUP(A256,'BASE REGISTRO MAYO'!$A$1:$T$884,17,FALSE)</f>
        <v>0</v>
      </c>
      <c r="R256" s="75">
        <f>VLOOKUP(A256,'BASE REGISTRO MAYO'!$A$1:$T$884,18,FALSE)</f>
        <v>93401</v>
      </c>
      <c r="S256" s="75" t="str">
        <f>VLOOKUP(A256,'BASE REGISTRO MAYO'!$A$1:$T$884,19,FALSE)</f>
        <v>Se acompañan antecedentes financieros de la Institución correspondientes al año 2019, aprobados por el Subdepartamento de Supervisión Financiera Nacional.</v>
      </c>
      <c r="T256" s="177">
        <f>VLOOKUP(A256,'BASE REGISTRO MAYO'!$A$1:$T$884,20,FALSE)</f>
        <v>37970</v>
      </c>
      <c r="U256" s="182">
        <v>6150</v>
      </c>
      <c r="V256" s="181">
        <v>41532551</v>
      </c>
      <c r="W256" s="181">
        <v>278780075</v>
      </c>
      <c r="X256" s="178">
        <v>44408</v>
      </c>
      <c r="Y256" s="87" t="s">
        <v>7151</v>
      </c>
      <c r="Z256" s="87" t="s">
        <v>7152</v>
      </c>
      <c r="AA256" s="182" t="s">
        <v>7207</v>
      </c>
    </row>
    <row r="257" spans="1:27" ht="15.75" customHeight="1" x14ac:dyDescent="0.2">
      <c r="A257" s="182">
        <v>6400</v>
      </c>
      <c r="B257" s="75" t="str">
        <f>VLOOKUP(A257,'BASE REGISTRO MAYO'!$A$1:$T$884,2,FALSE)</f>
        <v>Corporacion Municipal de Desarrollo Social de Los Muermos</v>
      </c>
      <c r="C257" s="75">
        <f>VLOOKUP(A257,'BASE REGISTRO MAYO'!$A$1:$T$884,3,FALSE)</f>
        <v>714506005</v>
      </c>
      <c r="D257" s="75" t="str">
        <f>VLOOKUP(A257,'BASE REGISTRO MAYO'!$A$1:$T$884,4,FALSE)</f>
        <v>Corporación de Derecho Privado.</v>
      </c>
      <c r="E257" s="75" t="str">
        <f>VLOOKUP(A257,'BASE REGISTRO MAYO'!$A$1:$T$884,5,FALSE)</f>
        <v xml:space="preserve">Decreto Supremo Nº 1091, de 25 de noviembre de 1986, del Ministerio de Justicia. </v>
      </c>
      <c r="F257" s="75" t="str">
        <f>VLOOKUP(A257,'BASE REGISTRO MAYO'!$A$1:$T$884,6,FALSE)</f>
        <v>Certificado de Vigencia, Folio Nº 500352078401, emitido con fecha 23 de octubre de 2020, por el Servicio de Registro Civil e Identificación.</v>
      </c>
      <c r="G257" s="75" t="str">
        <f>VLOOKUP(A257,'BASE REGISTRO MAYO'!$A$1:$T$884,7,FALSE)</f>
        <v xml:space="preserve">Administrar y operar servicios en las áreas de educación, salud y atención de menores que haya tomado a su cargo la I. Municipalidad de Los Muermos.
</v>
      </c>
      <c r="H257" s="75" t="str">
        <f>VLOOKUP(A257,'BASE REGISTRO MAYO'!$A$1:$T$884,8,FALSE)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57" s="75" t="str">
        <f>VLOOKUP(A257,'BASE REGISTRO MAYO'!$A$1:$T$884,9,FALSE)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57" s="75" t="str">
        <f>VLOOKUP(A257,'BASE REGISTRO MAYO'!$A$1:$T$884,10,FALSE)</f>
        <v xml:space="preserve">De 08-08-2015. </v>
      </c>
      <c r="K257" s="75" t="str">
        <f>VLOOKUP(A257,'BASE REGISTRO MAYO'!$A$1:$T$884,11,FALSE)</f>
        <v xml:space="preserve">Presidente: Emilio Rafael González Burgos  
</v>
      </c>
      <c r="L257" s="75" t="str">
        <f>VLOOKUP(A257,'BASE REGISTRO MAYO'!$A$1:$T$884,12,FALSE)</f>
        <v xml:space="preserve">Avenida Padre Nelson Aguilar S/N, comuna de Los Muermos, Región de Los Lagos, casilla 112.
</v>
      </c>
      <c r="M257" s="75" t="str">
        <f>VLOOKUP(A257,'BASE REGISTRO MAYO'!$A$1:$T$884,13,FALSE)</f>
        <v>X</v>
      </c>
      <c r="N257" s="75" t="str">
        <f>VLOOKUP(A257,'BASE REGISTRO MAYO'!$A$1:$T$884,14,FALSE)</f>
        <v>Los Muermos</v>
      </c>
      <c r="O257" s="75" t="str">
        <f>VLOOKUP(A257,'BASE REGISTRO MAYO'!$A$1:$T$884,15,FALSE)</f>
        <v xml:space="preserve">Fono:652336252- 997293345
</v>
      </c>
      <c r="P257" s="75" t="str">
        <f>VLOOKUP(A257,'BASE REGISTRO MAYO'!$A$1:$T$884,16,FALSE)</f>
        <v>E mail: losmuermosresidenciarenacer@gmail.com- alcalde@muermos.cl</v>
      </c>
      <c r="Q257" s="75">
        <f>VLOOKUP(A257,'BASE REGISTRO MAYO'!$A$1:$T$884,17,FALSE)</f>
        <v>0</v>
      </c>
      <c r="R257" s="75">
        <f>VLOOKUP(A257,'BASE REGISTRO MAYO'!$A$1:$T$884,18,FALSE)</f>
        <v>93401</v>
      </c>
      <c r="S257" s="75" t="str">
        <f>VLOOKUP(A257,'BASE REGISTRO MAYO'!$A$1:$T$884,19,FALSE)</f>
        <v>Se acompaña certificado financiero correspondiente al año 2019, aprobados por el Sub Departamento de Supervisión Financiera.</v>
      </c>
      <c r="T257" s="177">
        <f>VLOOKUP(A257,'BASE REGISTRO MAYO'!$A$1:$T$884,20,FALSE)</f>
        <v>37970</v>
      </c>
      <c r="U257" s="182">
        <v>6400</v>
      </c>
      <c r="V257" s="181">
        <v>1847025</v>
      </c>
      <c r="W257" s="181">
        <v>4104500</v>
      </c>
      <c r="X257" s="178">
        <v>44408</v>
      </c>
      <c r="Y257" s="87" t="s">
        <v>7151</v>
      </c>
      <c r="Z257" s="87" t="s">
        <v>7152</v>
      </c>
      <c r="AA257" s="182" t="s">
        <v>7177</v>
      </c>
    </row>
    <row r="258" spans="1:27" ht="15.75" customHeight="1" x14ac:dyDescent="0.2">
      <c r="A258" s="182">
        <v>6400</v>
      </c>
      <c r="B258" s="75" t="str">
        <f>VLOOKUP(A258,'BASE REGISTRO MAYO'!$A$1:$T$884,2,FALSE)</f>
        <v>Corporacion Municipal de Desarrollo Social de Los Muermos</v>
      </c>
      <c r="C258" s="75">
        <f>VLOOKUP(A258,'BASE REGISTRO MAYO'!$A$1:$T$884,3,FALSE)</f>
        <v>714506005</v>
      </c>
      <c r="D258" s="75" t="str">
        <f>VLOOKUP(A258,'BASE REGISTRO MAYO'!$A$1:$T$884,4,FALSE)</f>
        <v>Corporación de Derecho Privado.</v>
      </c>
      <c r="E258" s="75" t="str">
        <f>VLOOKUP(A258,'BASE REGISTRO MAYO'!$A$1:$T$884,5,FALSE)</f>
        <v xml:space="preserve">Decreto Supremo Nº 1091, de 25 de noviembre de 1986, del Ministerio de Justicia. </v>
      </c>
      <c r="F258" s="75" t="str">
        <f>VLOOKUP(A258,'BASE REGISTRO MAYO'!$A$1:$T$884,6,FALSE)</f>
        <v>Certificado de Vigencia, Folio Nº 500352078401, emitido con fecha 23 de octubre de 2020, por el Servicio de Registro Civil e Identificación.</v>
      </c>
      <c r="G258" s="75" t="str">
        <f>VLOOKUP(A258,'BASE REGISTRO MAYO'!$A$1:$T$884,7,FALSE)</f>
        <v xml:space="preserve">Administrar y operar servicios en las áreas de educación, salud y atención de menores que haya tomado a su cargo la I. Municipalidad de Los Muermos.
</v>
      </c>
      <c r="H258" s="75" t="str">
        <f>VLOOKUP(A258,'BASE REGISTRO MAYO'!$A$1:$T$884,8,FALSE)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58" s="75" t="str">
        <f>VLOOKUP(A258,'BASE REGISTRO MAYO'!$A$1:$T$884,9,FALSE)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58" s="75" t="str">
        <f>VLOOKUP(A258,'BASE REGISTRO MAYO'!$A$1:$T$884,10,FALSE)</f>
        <v xml:space="preserve">De 08-08-2015. </v>
      </c>
      <c r="K258" s="75" t="str">
        <f>VLOOKUP(A258,'BASE REGISTRO MAYO'!$A$1:$T$884,11,FALSE)</f>
        <v xml:space="preserve">Presidente: Emilio Rafael González Burgos  
</v>
      </c>
      <c r="L258" s="75" t="str">
        <f>VLOOKUP(A258,'BASE REGISTRO MAYO'!$A$1:$T$884,12,FALSE)</f>
        <v xml:space="preserve">Avenida Padre Nelson Aguilar S/N, comuna de Los Muermos, Región de Los Lagos, casilla 112.
</v>
      </c>
      <c r="M258" s="75" t="str">
        <f>VLOOKUP(A258,'BASE REGISTRO MAYO'!$A$1:$T$884,13,FALSE)</f>
        <v>X</v>
      </c>
      <c r="N258" s="75" t="str">
        <f>VLOOKUP(A258,'BASE REGISTRO MAYO'!$A$1:$T$884,14,FALSE)</f>
        <v>Los Muermos</v>
      </c>
      <c r="O258" s="75" t="str">
        <f>VLOOKUP(A258,'BASE REGISTRO MAYO'!$A$1:$T$884,15,FALSE)</f>
        <v xml:space="preserve">Fono:652336252- 997293345
</v>
      </c>
      <c r="P258" s="75" t="str">
        <f>VLOOKUP(A258,'BASE REGISTRO MAYO'!$A$1:$T$884,16,FALSE)</f>
        <v>E mail: losmuermosresidenciarenacer@gmail.com- alcalde@muermos.cl</v>
      </c>
      <c r="Q258" s="75">
        <f>VLOOKUP(A258,'BASE REGISTRO MAYO'!$A$1:$T$884,17,FALSE)</f>
        <v>0</v>
      </c>
      <c r="R258" s="75">
        <f>VLOOKUP(A258,'BASE REGISTRO MAYO'!$A$1:$T$884,18,FALSE)</f>
        <v>93401</v>
      </c>
      <c r="S258" s="75" t="str">
        <f>VLOOKUP(A258,'BASE REGISTRO MAYO'!$A$1:$T$884,19,FALSE)</f>
        <v>Se acompaña certificado financiero correspondiente al año 2019, aprobados por el Sub Departamento de Supervisión Financiera.</v>
      </c>
      <c r="T258" s="177">
        <f>VLOOKUP(A258,'BASE REGISTRO MAYO'!$A$1:$T$884,20,FALSE)</f>
        <v>37970</v>
      </c>
      <c r="U258" s="182">
        <v>6400</v>
      </c>
      <c r="V258" s="181">
        <v>17288444</v>
      </c>
      <c r="W258" s="181">
        <v>121915662</v>
      </c>
      <c r="X258" s="178">
        <v>44408</v>
      </c>
      <c r="Y258" s="87" t="s">
        <v>7151</v>
      </c>
      <c r="Z258" s="87" t="s">
        <v>7152</v>
      </c>
      <c r="AA258" s="182" t="s">
        <v>7277</v>
      </c>
    </row>
    <row r="259" spans="1:27" ht="15.75" customHeight="1" x14ac:dyDescent="0.2">
      <c r="A259" s="182">
        <v>6410</v>
      </c>
      <c r="B259" s="75" t="str">
        <f>VLOOKUP(A259,'BASE REGISTRO MAYO'!$A$1:$T$884,2,FALSE)</f>
        <v>Corporacion Municipal para el Desarrollo Social de Villa Alemana</v>
      </c>
      <c r="C259" s="75">
        <f>VLOOKUP(A259,'BASE REGISTRO MAYO'!$A$1:$T$884,3,FALSE)</f>
        <v>709836005</v>
      </c>
      <c r="D259" s="75" t="str">
        <f>VLOOKUP(A259,'BASE REGISTRO MAYO'!$A$1:$T$884,4,FALSE)</f>
        <v>Corporación de Derecho Privado.</v>
      </c>
      <c r="E259" s="75" t="str">
        <f>VLOOKUP(A259,'BASE REGISTRO MAYO'!$A$1:$T$884,5,FALSE)</f>
        <v xml:space="preserve">Decreto Supremo Nº 931, de 14 de septiembre de 1982, del Ministerio de Justicia. </v>
      </c>
      <c r="F259" s="75" t="str">
        <f>VLOOKUP(A259,'BASE REGISTRO MAYO'!$A$1:$T$884,6,FALSE)</f>
        <v>Certificado de Vigencia Folio Nº 66261229, de 13 de mayo de 2019, del Servicio de Registro Civil e Identificación.</v>
      </c>
      <c r="G259" s="75" t="str">
        <f>VLOOKUP(A259,'BASE REGISTRO MAYO'!$A$1:$T$884,7,FALSE)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59" s="75" t="str">
        <f>VLOOKUP(A259,'BASE REGISTRO MAYO'!$A$1:$T$884,8,FALSE)</f>
        <v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v>
      </c>
      <c r="I259" s="75" t="str">
        <f>VLOOKUP(A259,'BASE REGISTRO MAYO'!$A$1:$T$884,9,FALSE)</f>
        <v>El Presidente de la Corporación, que es el Alcalde, durará mientras esté en ejercicio de funciones. Los Directores durarán dos años en sus cargos.</v>
      </c>
      <c r="J259" s="75" t="str">
        <f>VLOOKUP(A259,'BASE REGISTRO MAYO'!$A$1:$T$884,10,FALSE)</f>
        <v xml:space="preserve">Última renovación de Directorio: 26 de Marzo de 2014.
Elección Alcalde: 06 de diciembre de 2012 a 06 de diciembre de 2016.
</v>
      </c>
      <c r="K259" s="75" t="str">
        <f>VLOOKUP(A259,'BASE REGISTRO MAYO'!$A$1:$T$884,11,FALSE)</f>
        <v xml:space="preserve">Presidente: 
José Sabat Marcos,  
Secretario General: 
Fernando Hudson Soto, 
</v>
      </c>
      <c r="L259" s="75" t="str">
        <f>VLOOKUP(A259,'BASE REGISTRO MAYO'!$A$1:$T$884,12,FALSE)</f>
        <v xml:space="preserve">Avda. Quinta N° 050, comuna de Villa Alemana, Quinta Región
</v>
      </c>
      <c r="M259" s="75" t="str">
        <f>VLOOKUP(A259,'BASE REGISTRO MAYO'!$A$1:$T$884,13,FALSE)</f>
        <v>V</v>
      </c>
      <c r="N259" s="75" t="str">
        <f>VLOOKUP(A259,'BASE REGISTRO MAYO'!$A$1:$T$884,14,FALSE)</f>
        <v>Villa Alemana</v>
      </c>
      <c r="O259" s="75">
        <f>VLOOKUP(A259,'BASE REGISTRO MAYO'!$A$1:$T$884,15,FALSE)</f>
        <v>0</v>
      </c>
      <c r="P259" s="75">
        <f>VLOOKUP(A259,'BASE REGISTRO MAYO'!$A$1:$T$884,16,FALSE)</f>
        <v>0</v>
      </c>
      <c r="Q259" s="75">
        <f>VLOOKUP(A259,'BASE REGISTRO MAYO'!$A$1:$T$884,17,FALSE)</f>
        <v>0</v>
      </c>
      <c r="R259" s="75">
        <f>VLOOKUP(A259,'BASE REGISTRO MAYO'!$A$1:$T$884,18,FALSE)</f>
        <v>93401</v>
      </c>
      <c r="S259" s="75" t="str">
        <f>VLOOKUP(A259,'BASE REGISTRO MAYO'!$A$1:$T$884,19,FALSE)</f>
        <v>Se acompaña Certificado Financiero del año 2019, aprobados por el Subdepartamento de Supervisión Financiera Nacional.</v>
      </c>
      <c r="T259" s="177">
        <f>VLOOKUP(A259,'BASE REGISTRO MAYO'!$A$1:$T$884,20,FALSE)</f>
        <v>37970</v>
      </c>
      <c r="U259" s="182">
        <v>6410</v>
      </c>
      <c r="V259" s="181">
        <v>26250486</v>
      </c>
      <c r="W259" s="181">
        <v>180414159</v>
      </c>
      <c r="X259" s="178">
        <v>44408</v>
      </c>
      <c r="Y259" s="87" t="s">
        <v>7151</v>
      </c>
      <c r="Z259" s="87" t="s">
        <v>7152</v>
      </c>
      <c r="AA259" s="182" t="s">
        <v>7208</v>
      </c>
    </row>
    <row r="260" spans="1:27" ht="15.75" customHeight="1" x14ac:dyDescent="0.2">
      <c r="A260" s="182">
        <v>6430</v>
      </c>
      <c r="B260" s="75" t="str">
        <f>VLOOKUP(A260,'BASE REGISTRO MAYO'!$A$1:$T$884,2,FALSE)</f>
        <v xml:space="preserve">
Obispado de San Felipe 
</v>
      </c>
      <c r="C260" s="75">
        <f>VLOOKUP(A260,'BASE REGISTRO MAYO'!$A$1:$T$884,3,FALSE)</f>
        <v>703130003</v>
      </c>
      <c r="D260" s="75" t="str">
        <f>VLOOKUP(A260,'BASE REGISTRO MAYO'!$A$1:$T$884,4,FALSE)</f>
        <v>no aparece</v>
      </c>
      <c r="E260" s="75" t="str">
        <f>VLOOKUP(A260,'BASE REGISTRO MAYO'!$A$1:$T$884,5,FALSE)</f>
        <v xml:space="preserve">Institución eclesiastica. Erigida conforme al derecho canónico
</v>
      </c>
      <c r="F260" s="75" t="str">
        <f>VLOOKUP(A260,'BASE REGISTRO MAYO'!$A$1:$T$884,6,FALSE)</f>
        <v xml:space="preserve">Indefinida
</v>
      </c>
      <c r="G260" s="75" t="str">
        <f>VLOOKUP(A260,'BASE REGISTRO MAYO'!$A$1:$T$884,7,FALSE)</f>
        <v xml:space="preserve">Organización religiosa.
</v>
      </c>
      <c r="H260" s="75" t="str">
        <f>VLOOKUP(A260,'BASE REGISTRO MAYO'!$A$1:$T$884,8,FALSE)</f>
        <v>no tiene</v>
      </c>
      <c r="I260" s="75">
        <f>VLOOKUP(A260,'BASE REGISTRO MAYO'!$A$1:$T$884,9,FALSE)</f>
        <v>0</v>
      </c>
      <c r="J260" s="75">
        <f>VLOOKUP(A260,'BASE REGISTRO MAYO'!$A$1:$T$884,10,FALSE)</f>
        <v>0</v>
      </c>
      <c r="K260" s="75" t="str">
        <f>VLOOKUP(A260,'BASE REGISTRO MAYO'!$A$1:$T$884,11,FALSE)</f>
        <v>Gonzalo Bravo Álvarez,</v>
      </c>
      <c r="L260" s="75" t="str">
        <f>VLOOKUP(A260,'BASE REGISTRO MAYO'!$A$1:$T$884,12,FALSE)</f>
        <v xml:space="preserve">Merced N° 812 – Casilla 197, San Felipe
</v>
      </c>
      <c r="M260" s="75" t="str">
        <f>VLOOKUP(A260,'BASE REGISTRO MAYO'!$A$1:$T$884,13,FALSE)</f>
        <v>V</v>
      </c>
      <c r="N260" s="75" t="str">
        <f>VLOOKUP(A260,'BASE REGISTRO MAYO'!$A$1:$T$884,14,FALSE)</f>
        <v>San felipe</v>
      </c>
      <c r="O260" s="75" t="str">
        <f>VLOOKUP(A260,'BASE REGISTRO MAYO'!$A$1:$T$884,15,FALSE)</f>
        <v xml:space="preserve">Fono: (34) 2510121
</v>
      </c>
      <c r="P260" s="75" t="str">
        <f>VLOOKUP(A260,'BASE REGISTRO MAYO'!$A$1:$T$884,16,FALSE)</f>
        <v>asanfelipe@iglesia.cl</v>
      </c>
      <c r="Q260" s="75" t="str">
        <f>VLOOKUP(A260,'BASE REGISTRO MAYO'!$A$1:$T$884,17,FALSE)</f>
        <v>Casilla 197</v>
      </c>
      <c r="R260" s="75" t="str">
        <f>VLOOKUP(A260,'BASE REGISTRO MAYO'!$A$1:$T$884,18,FALSE)</f>
        <v xml:space="preserve">93910 Organizaciones religiosas </v>
      </c>
      <c r="S260" s="75" t="str">
        <f>VLOOKUP(A260,'BASE REGISTRO MAYO'!$A$1:$T$884,19,FALSE)</f>
        <v>Certificado de antecedentes financieros, correspondientes al año 2018 y 2019 aprobados por el  Sub Departamento de Supervisión Nacional.</v>
      </c>
      <c r="T260" s="177">
        <f>VLOOKUP(A260,'BASE REGISTRO MAYO'!$A$1:$T$884,20,FALSE)</f>
        <v>37970</v>
      </c>
      <c r="U260" s="182">
        <v>6430</v>
      </c>
      <c r="V260" s="181">
        <v>61786436</v>
      </c>
      <c r="W260" s="181">
        <v>385218625</v>
      </c>
      <c r="X260" s="178">
        <v>44408</v>
      </c>
      <c r="Y260" s="87" t="s">
        <v>7151</v>
      </c>
      <c r="Z260" s="87" t="s">
        <v>7152</v>
      </c>
      <c r="AA260" s="182" t="s">
        <v>7278</v>
      </c>
    </row>
    <row r="261" spans="1:27" ht="15.75" customHeight="1" x14ac:dyDescent="0.2">
      <c r="A261" s="182">
        <v>6430</v>
      </c>
      <c r="B261" s="75" t="str">
        <f>VLOOKUP(A261,'BASE REGISTRO MAYO'!$A$1:$T$884,2,FALSE)</f>
        <v xml:space="preserve">
Obispado de San Felipe 
</v>
      </c>
      <c r="C261" s="75">
        <f>VLOOKUP(A261,'BASE REGISTRO MAYO'!$A$1:$T$884,3,FALSE)</f>
        <v>703130003</v>
      </c>
      <c r="D261" s="75" t="str">
        <f>VLOOKUP(A261,'BASE REGISTRO MAYO'!$A$1:$T$884,4,FALSE)</f>
        <v>no aparece</v>
      </c>
      <c r="E261" s="75" t="str">
        <f>VLOOKUP(A261,'BASE REGISTRO MAYO'!$A$1:$T$884,5,FALSE)</f>
        <v xml:space="preserve">Institución eclesiastica. Erigida conforme al derecho canónico
</v>
      </c>
      <c r="F261" s="75" t="str">
        <f>VLOOKUP(A261,'BASE REGISTRO MAYO'!$A$1:$T$884,6,FALSE)</f>
        <v xml:space="preserve">Indefinida
</v>
      </c>
      <c r="G261" s="75" t="str">
        <f>VLOOKUP(A261,'BASE REGISTRO MAYO'!$A$1:$T$884,7,FALSE)</f>
        <v xml:space="preserve">Organización religiosa.
</v>
      </c>
      <c r="H261" s="75" t="str">
        <f>VLOOKUP(A261,'BASE REGISTRO MAYO'!$A$1:$T$884,8,FALSE)</f>
        <v>no tiene</v>
      </c>
      <c r="I261" s="75">
        <f>VLOOKUP(A261,'BASE REGISTRO MAYO'!$A$1:$T$884,9,FALSE)</f>
        <v>0</v>
      </c>
      <c r="J261" s="75">
        <f>VLOOKUP(A261,'BASE REGISTRO MAYO'!$A$1:$T$884,10,FALSE)</f>
        <v>0</v>
      </c>
      <c r="K261" s="75" t="str">
        <f>VLOOKUP(A261,'BASE REGISTRO MAYO'!$A$1:$T$884,11,FALSE)</f>
        <v>Gonzalo Bravo Álvarez,</v>
      </c>
      <c r="L261" s="75" t="str">
        <f>VLOOKUP(A261,'BASE REGISTRO MAYO'!$A$1:$T$884,12,FALSE)</f>
        <v xml:space="preserve">Merced N° 812 – Casilla 197, San Felipe
</v>
      </c>
      <c r="M261" s="75" t="str">
        <f>VLOOKUP(A261,'BASE REGISTRO MAYO'!$A$1:$T$884,13,FALSE)</f>
        <v>V</v>
      </c>
      <c r="N261" s="75" t="str">
        <f>VLOOKUP(A261,'BASE REGISTRO MAYO'!$A$1:$T$884,14,FALSE)</f>
        <v>San felipe</v>
      </c>
      <c r="O261" s="75" t="str">
        <f>VLOOKUP(A261,'BASE REGISTRO MAYO'!$A$1:$T$884,15,FALSE)</f>
        <v xml:space="preserve">Fono: (34) 2510121
</v>
      </c>
      <c r="P261" s="75" t="str">
        <f>VLOOKUP(A261,'BASE REGISTRO MAYO'!$A$1:$T$884,16,FALSE)</f>
        <v>asanfelipe@iglesia.cl</v>
      </c>
      <c r="Q261" s="75" t="str">
        <f>VLOOKUP(A261,'BASE REGISTRO MAYO'!$A$1:$T$884,17,FALSE)</f>
        <v>Casilla 197</v>
      </c>
      <c r="R261" s="75" t="str">
        <f>VLOOKUP(A261,'BASE REGISTRO MAYO'!$A$1:$T$884,18,FALSE)</f>
        <v xml:space="preserve">93910 Organizaciones religiosas </v>
      </c>
      <c r="S261" s="75" t="str">
        <f>VLOOKUP(A261,'BASE REGISTRO MAYO'!$A$1:$T$884,19,FALSE)</f>
        <v>Certificado de antecedentes financieros, correspondientes al año 2018 y 2019 aprobados por el  Sub Departamento de Supervisión Nacional.</v>
      </c>
      <c r="T261" s="177">
        <f>VLOOKUP(A261,'BASE REGISTRO MAYO'!$A$1:$T$884,20,FALSE)</f>
        <v>37970</v>
      </c>
      <c r="U261" s="182">
        <v>6430</v>
      </c>
      <c r="V261" s="181">
        <v>22690456</v>
      </c>
      <c r="W261" s="181">
        <v>286303525</v>
      </c>
      <c r="X261" s="178">
        <v>44408</v>
      </c>
      <c r="Y261" s="87" t="s">
        <v>7151</v>
      </c>
      <c r="Z261" s="87" t="s">
        <v>7152</v>
      </c>
      <c r="AA261" s="182" t="s">
        <v>7159</v>
      </c>
    </row>
    <row r="262" spans="1:27" ht="15.75" customHeight="1" x14ac:dyDescent="0.2">
      <c r="A262" s="182">
        <v>6470</v>
      </c>
      <c r="B262" s="75" t="str">
        <f>VLOOKUP(A262,'BASE REGISTRO MAYO'!$A$1:$T$884,2,FALSE)</f>
        <v>Fundacion Nacional para la Defensa Ecologica del Menor de Edad-Fundacion DEM</v>
      </c>
      <c r="C262" s="75">
        <f>VLOOKUP(A262,'BASE REGISTRO MAYO'!$A$1:$T$884,3,FALSE)</f>
        <v>716316009</v>
      </c>
      <c r="D262" s="75" t="str">
        <f>VLOOKUP(A262,'BASE REGISTRO MAYO'!$A$1:$T$884,4,FALSE)</f>
        <v>Fundación de Derecho Privado</v>
      </c>
      <c r="E262" s="75" t="str">
        <f>VLOOKUP(A262,'BASE REGISTRO MAYO'!$A$1:$T$884,5,FALSE)</f>
        <v>Otorgada por Decreto Supremo Nº 1314, de 28 de diciembre de 1987, del Ministerio de Justicia.</v>
      </c>
      <c r="F262" s="75" t="str">
        <f>VLOOKUP(A262,'BASE REGISTRO MAYO'!$A$1:$T$884,6,FALSE)</f>
        <v xml:space="preserve">Certificado de Vigencia, folio Nº 500339247039, emitido con fecha 06 de agosto de 2020, por el Servicio de Registro Civil e Identificación.
</v>
      </c>
      <c r="G262" s="75" t="str">
        <f>VLOOKUP(A262,'BASE REGISTRO MAYO'!$A$1:$T$884,7,FALSE)</f>
        <v xml:space="preserve">Promover a través de la iniciativa privada, la defensa ecológica del menor de edad, principalmente en relación a los valores, conocimientos, aprendizaje, bienestar, seguridad, dignidad, justicia, equidad y espiritualidad. </v>
      </c>
      <c r="H262" s="75" t="str">
        <f>VLOOKUP(A262,'BASE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62" s="75" t="str">
        <f>VLOOKUP(A262,'BASE REGISTRO MAYO'!$A$1:$T$884,9,FALSE)</f>
        <v>1 año.</v>
      </c>
      <c r="J262" s="75" t="str">
        <f>VLOOKUP(A262,'BASE REGISTRO MAYO'!$A$1:$T$884,10,FALSE)</f>
        <v>01 de julio de 2020.</v>
      </c>
      <c r="K262" s="75" t="str">
        <f>VLOOKUP(A262,'BASE REGISTRO MAYO'!$A$1:$T$884,11,FALSE)</f>
        <v xml:space="preserve">Presidente 
Juan Eduardo Pary Mobarec, 
</v>
      </c>
      <c r="L262" s="75" t="str">
        <f>VLOOKUP(A262,'BASE REGISTRO MAYO'!$A$1:$T$884,12,FALSE)</f>
        <v xml:space="preserve">Marina de Gaete Nº 755, comuna de Santiago, Región Metropolitana.
</v>
      </c>
      <c r="M262" s="75" t="str">
        <f>VLOOKUP(A262,'BASE REGISTRO MAYO'!$A$1:$T$884,13,FALSE)</f>
        <v>XIII</v>
      </c>
      <c r="N262" s="75" t="str">
        <f>VLOOKUP(A262,'BASE REGISTRO MAYO'!$A$1:$T$884,14,FALSE)</f>
        <v>Santiago</v>
      </c>
      <c r="O262" s="75" t="str">
        <f>VLOOKUP(A262,'BASE REGISTRO MAYO'!$A$1:$T$884,15,FALSE)</f>
        <v>222150200 
+56971407762</v>
      </c>
      <c r="P262" s="75" t="str">
        <f>VLOOKUP(A262,'BASE REGISTRO MAYO'!$A$1:$T$884,16,FALSE)</f>
        <v>Sitio Web: http://www.fundaciondem.cl
E-Mail: info@fundaciondem.cl admninistracioncentral@fundaciondem.cl</v>
      </c>
      <c r="Q262" s="75">
        <f>VLOOKUP(A262,'BASE REGISTRO MAYO'!$A$1:$T$884,17,FALSE)</f>
        <v>0</v>
      </c>
      <c r="R262" s="75">
        <f>VLOOKUP(A262,'BASE REGISTRO MAYO'!$A$1:$T$884,18,FALSE)</f>
        <v>93401</v>
      </c>
      <c r="S262" s="75" t="str">
        <f>VLOOKUP(A262,'BASE REGISTRO MAYO'!$A$1:$T$884,19,FALSE)</f>
        <v>Se acompaña certificado financiero correspondiente al año 2019, aprobados por el Subdepartamento de Supervisión Financiera.</v>
      </c>
      <c r="T262" s="177">
        <f>VLOOKUP(A262,'BASE REGISTRO MAYO'!$A$1:$T$884,20,FALSE)</f>
        <v>37970</v>
      </c>
      <c r="U262" s="182">
        <v>6470</v>
      </c>
      <c r="V262" s="181">
        <v>60189150</v>
      </c>
      <c r="W262" s="181">
        <v>233668374</v>
      </c>
      <c r="X262" s="178">
        <v>44408</v>
      </c>
      <c r="Y262" s="87" t="s">
        <v>7151</v>
      </c>
      <c r="Z262" s="87" t="s">
        <v>7152</v>
      </c>
      <c r="AA262" s="182" t="s">
        <v>7166</v>
      </c>
    </row>
    <row r="263" spans="1:27" ht="15.75" customHeight="1" x14ac:dyDescent="0.2">
      <c r="A263" s="182">
        <v>6470</v>
      </c>
      <c r="B263" s="75" t="str">
        <f>VLOOKUP(A263,'BASE REGISTRO MAYO'!$A$1:$T$884,2,FALSE)</f>
        <v>Fundacion Nacional para la Defensa Ecologica del Menor de Edad-Fundacion DEM</v>
      </c>
      <c r="C263" s="75">
        <f>VLOOKUP(A263,'BASE REGISTRO MAYO'!$A$1:$T$884,3,FALSE)</f>
        <v>716316009</v>
      </c>
      <c r="D263" s="75" t="str">
        <f>VLOOKUP(A263,'BASE REGISTRO MAYO'!$A$1:$T$884,4,FALSE)</f>
        <v>Fundación de Derecho Privado</v>
      </c>
      <c r="E263" s="75" t="str">
        <f>VLOOKUP(A263,'BASE REGISTRO MAYO'!$A$1:$T$884,5,FALSE)</f>
        <v>Otorgada por Decreto Supremo Nº 1314, de 28 de diciembre de 1987, del Ministerio de Justicia.</v>
      </c>
      <c r="F263" s="75" t="str">
        <f>VLOOKUP(A263,'BASE REGISTRO MAYO'!$A$1:$T$884,6,FALSE)</f>
        <v xml:space="preserve">Certificado de Vigencia, folio Nº 500339247039, emitido con fecha 06 de agosto de 2020, por el Servicio de Registro Civil e Identificación.
</v>
      </c>
      <c r="G263" s="75" t="str">
        <f>VLOOKUP(A263,'BASE REGISTRO MAYO'!$A$1:$T$884,7,FALSE)</f>
        <v xml:space="preserve">Promover a través de la iniciativa privada, la defensa ecológica del menor de edad, principalmente en relación a los valores, conocimientos, aprendizaje, bienestar, seguridad, dignidad, justicia, equidad y espiritualidad. </v>
      </c>
      <c r="H263" s="75" t="str">
        <f>VLOOKUP(A263,'BASE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63" s="75" t="str">
        <f>VLOOKUP(A263,'BASE REGISTRO MAYO'!$A$1:$T$884,9,FALSE)</f>
        <v>1 año.</v>
      </c>
      <c r="J263" s="75" t="str">
        <f>VLOOKUP(A263,'BASE REGISTRO MAYO'!$A$1:$T$884,10,FALSE)</f>
        <v>01 de julio de 2020.</v>
      </c>
      <c r="K263" s="75" t="str">
        <f>VLOOKUP(A263,'BASE REGISTRO MAYO'!$A$1:$T$884,11,FALSE)</f>
        <v xml:space="preserve">Presidente 
Juan Eduardo Pary Mobarec, 
</v>
      </c>
      <c r="L263" s="75" t="str">
        <f>VLOOKUP(A263,'BASE REGISTRO MAYO'!$A$1:$T$884,12,FALSE)</f>
        <v xml:space="preserve">Marina de Gaete Nº 755, comuna de Santiago, Región Metropolitana.
</v>
      </c>
      <c r="M263" s="75" t="str">
        <f>VLOOKUP(A263,'BASE REGISTRO MAYO'!$A$1:$T$884,13,FALSE)</f>
        <v>XIII</v>
      </c>
      <c r="N263" s="75" t="str">
        <f>VLOOKUP(A263,'BASE REGISTRO MAYO'!$A$1:$T$884,14,FALSE)</f>
        <v>Santiago</v>
      </c>
      <c r="O263" s="75" t="str">
        <f>VLOOKUP(A263,'BASE REGISTRO MAYO'!$A$1:$T$884,15,FALSE)</f>
        <v>222150200 
+56971407762</v>
      </c>
      <c r="P263" s="75" t="str">
        <f>VLOOKUP(A263,'BASE REGISTRO MAYO'!$A$1:$T$884,16,FALSE)</f>
        <v>Sitio Web: http://www.fundaciondem.cl
E-Mail: info@fundaciondem.cl admninistracioncentral@fundaciondem.cl</v>
      </c>
      <c r="Q263" s="75">
        <f>VLOOKUP(A263,'BASE REGISTRO MAYO'!$A$1:$T$884,17,FALSE)</f>
        <v>0</v>
      </c>
      <c r="R263" s="75">
        <f>VLOOKUP(A263,'BASE REGISTRO MAYO'!$A$1:$T$884,18,FALSE)</f>
        <v>93401</v>
      </c>
      <c r="S263" s="75" t="str">
        <f>VLOOKUP(A263,'BASE REGISTRO MAYO'!$A$1:$T$884,19,FALSE)</f>
        <v>Se acompaña certificado financiero correspondiente al año 2019, aprobados por el Subdepartamento de Supervisión Financiera.</v>
      </c>
      <c r="T263" s="177">
        <f>VLOOKUP(A263,'BASE REGISTRO MAYO'!$A$1:$T$884,20,FALSE)</f>
        <v>37970</v>
      </c>
      <c r="U263" s="182">
        <v>6470</v>
      </c>
      <c r="V263" s="181">
        <v>105722921</v>
      </c>
      <c r="W263" s="181">
        <v>492788499</v>
      </c>
      <c r="X263" s="178">
        <v>44408</v>
      </c>
      <c r="Y263" s="87" t="s">
        <v>7151</v>
      </c>
      <c r="Z263" s="87" t="s">
        <v>7152</v>
      </c>
      <c r="AA263" s="182" t="s">
        <v>7211</v>
      </c>
    </row>
    <row r="264" spans="1:27" ht="15.75" customHeight="1" x14ac:dyDescent="0.2">
      <c r="A264" s="182">
        <v>6470</v>
      </c>
      <c r="B264" s="75" t="str">
        <f>VLOOKUP(A264,'BASE REGISTRO MAYO'!$A$1:$T$884,2,FALSE)</f>
        <v>Fundacion Nacional para la Defensa Ecologica del Menor de Edad-Fundacion DEM</v>
      </c>
      <c r="C264" s="75">
        <f>VLOOKUP(A264,'BASE REGISTRO MAYO'!$A$1:$T$884,3,FALSE)</f>
        <v>716316009</v>
      </c>
      <c r="D264" s="75" t="str">
        <f>VLOOKUP(A264,'BASE REGISTRO MAYO'!$A$1:$T$884,4,FALSE)</f>
        <v>Fundación de Derecho Privado</v>
      </c>
      <c r="E264" s="75" t="str">
        <f>VLOOKUP(A264,'BASE REGISTRO MAYO'!$A$1:$T$884,5,FALSE)</f>
        <v>Otorgada por Decreto Supremo Nº 1314, de 28 de diciembre de 1987, del Ministerio de Justicia.</v>
      </c>
      <c r="F264" s="75" t="str">
        <f>VLOOKUP(A264,'BASE REGISTRO MAYO'!$A$1:$T$884,6,FALSE)</f>
        <v xml:space="preserve">Certificado de Vigencia, folio Nº 500339247039, emitido con fecha 06 de agosto de 2020, por el Servicio de Registro Civil e Identificación.
</v>
      </c>
      <c r="G264" s="75" t="str">
        <f>VLOOKUP(A264,'BASE REGISTRO MAYO'!$A$1:$T$884,7,FALSE)</f>
        <v xml:space="preserve">Promover a través de la iniciativa privada, la defensa ecológica del menor de edad, principalmente en relación a los valores, conocimientos, aprendizaje, bienestar, seguridad, dignidad, justicia, equidad y espiritualidad. </v>
      </c>
      <c r="H264" s="75" t="str">
        <f>VLOOKUP(A264,'BASE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64" s="75" t="str">
        <f>VLOOKUP(A264,'BASE REGISTRO MAYO'!$A$1:$T$884,9,FALSE)</f>
        <v>1 año.</v>
      </c>
      <c r="J264" s="75" t="str">
        <f>VLOOKUP(A264,'BASE REGISTRO MAYO'!$A$1:$T$884,10,FALSE)</f>
        <v>01 de julio de 2020.</v>
      </c>
      <c r="K264" s="75" t="str">
        <f>VLOOKUP(A264,'BASE REGISTRO MAYO'!$A$1:$T$884,11,FALSE)</f>
        <v xml:space="preserve">Presidente 
Juan Eduardo Pary Mobarec, 
</v>
      </c>
      <c r="L264" s="75" t="str">
        <f>VLOOKUP(A264,'BASE REGISTRO MAYO'!$A$1:$T$884,12,FALSE)</f>
        <v xml:space="preserve">Marina de Gaete Nº 755, comuna de Santiago, Región Metropolitana.
</v>
      </c>
      <c r="M264" s="75" t="str">
        <f>VLOOKUP(A264,'BASE REGISTRO MAYO'!$A$1:$T$884,13,FALSE)</f>
        <v>XIII</v>
      </c>
      <c r="N264" s="75" t="str">
        <f>VLOOKUP(A264,'BASE REGISTRO MAYO'!$A$1:$T$884,14,FALSE)</f>
        <v>Santiago</v>
      </c>
      <c r="O264" s="75" t="str">
        <f>VLOOKUP(A264,'BASE REGISTRO MAYO'!$A$1:$T$884,15,FALSE)</f>
        <v>222150200 
+56971407762</v>
      </c>
      <c r="P264" s="75" t="str">
        <f>VLOOKUP(A264,'BASE REGISTRO MAYO'!$A$1:$T$884,16,FALSE)</f>
        <v>Sitio Web: http://www.fundaciondem.cl
E-Mail: info@fundaciondem.cl admninistracioncentral@fundaciondem.cl</v>
      </c>
      <c r="Q264" s="75">
        <f>VLOOKUP(A264,'BASE REGISTRO MAYO'!$A$1:$T$884,17,FALSE)</f>
        <v>0</v>
      </c>
      <c r="R264" s="75">
        <f>VLOOKUP(A264,'BASE REGISTRO MAYO'!$A$1:$T$884,18,FALSE)</f>
        <v>93401</v>
      </c>
      <c r="S264" s="75" t="str">
        <f>VLOOKUP(A264,'BASE REGISTRO MAYO'!$A$1:$T$884,19,FALSE)</f>
        <v>Se acompaña certificado financiero correspondiente al año 2019, aprobados por el Subdepartamento de Supervisión Financiera.</v>
      </c>
      <c r="T264" s="177">
        <f>VLOOKUP(A264,'BASE REGISTRO MAYO'!$A$1:$T$884,20,FALSE)</f>
        <v>37970</v>
      </c>
      <c r="U264" s="182">
        <v>6470</v>
      </c>
      <c r="V264" s="181">
        <v>29244521</v>
      </c>
      <c r="W264" s="181">
        <v>106742596</v>
      </c>
      <c r="X264" s="178">
        <v>44408</v>
      </c>
      <c r="Y264" s="87" t="s">
        <v>7151</v>
      </c>
      <c r="Z264" s="87" t="s">
        <v>7152</v>
      </c>
      <c r="AA264" s="182" t="s">
        <v>7183</v>
      </c>
    </row>
    <row r="265" spans="1:27" ht="15.75" customHeight="1" x14ac:dyDescent="0.2">
      <c r="A265" s="182">
        <v>6470</v>
      </c>
      <c r="B265" s="75" t="str">
        <f>VLOOKUP(A265,'BASE REGISTRO MAYO'!$A$1:$T$884,2,FALSE)</f>
        <v>Fundacion Nacional para la Defensa Ecologica del Menor de Edad-Fundacion DEM</v>
      </c>
      <c r="C265" s="75">
        <f>VLOOKUP(A265,'BASE REGISTRO MAYO'!$A$1:$T$884,3,FALSE)</f>
        <v>716316009</v>
      </c>
      <c r="D265" s="75" t="str">
        <f>VLOOKUP(A265,'BASE REGISTRO MAYO'!$A$1:$T$884,4,FALSE)</f>
        <v>Fundación de Derecho Privado</v>
      </c>
      <c r="E265" s="75" t="str">
        <f>VLOOKUP(A265,'BASE REGISTRO MAYO'!$A$1:$T$884,5,FALSE)</f>
        <v>Otorgada por Decreto Supremo Nº 1314, de 28 de diciembre de 1987, del Ministerio de Justicia.</v>
      </c>
      <c r="F265" s="75" t="str">
        <f>VLOOKUP(A265,'BASE REGISTRO MAYO'!$A$1:$T$884,6,FALSE)</f>
        <v xml:space="preserve">Certificado de Vigencia, folio Nº 500339247039, emitido con fecha 06 de agosto de 2020, por el Servicio de Registro Civil e Identificación.
</v>
      </c>
      <c r="G265" s="75" t="str">
        <f>VLOOKUP(A265,'BASE REGISTRO MAYO'!$A$1:$T$884,7,FALSE)</f>
        <v xml:space="preserve">Promover a través de la iniciativa privada, la defensa ecológica del menor de edad, principalmente en relación a los valores, conocimientos, aprendizaje, bienestar, seguridad, dignidad, justicia, equidad y espiritualidad. </v>
      </c>
      <c r="H265" s="75" t="str">
        <f>VLOOKUP(A265,'BASE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65" s="75" t="str">
        <f>VLOOKUP(A265,'BASE REGISTRO MAYO'!$A$1:$T$884,9,FALSE)</f>
        <v>1 año.</v>
      </c>
      <c r="J265" s="75" t="str">
        <f>VLOOKUP(A265,'BASE REGISTRO MAYO'!$A$1:$T$884,10,FALSE)</f>
        <v>01 de julio de 2020.</v>
      </c>
      <c r="K265" s="75" t="str">
        <f>VLOOKUP(A265,'BASE REGISTRO MAYO'!$A$1:$T$884,11,FALSE)</f>
        <v xml:space="preserve">Presidente 
Juan Eduardo Pary Mobarec, 
</v>
      </c>
      <c r="L265" s="75" t="str">
        <f>VLOOKUP(A265,'BASE REGISTRO MAYO'!$A$1:$T$884,12,FALSE)</f>
        <v xml:space="preserve">Marina de Gaete Nº 755, comuna de Santiago, Región Metropolitana.
</v>
      </c>
      <c r="M265" s="75" t="str">
        <f>VLOOKUP(A265,'BASE REGISTRO MAYO'!$A$1:$T$884,13,FALSE)</f>
        <v>XIII</v>
      </c>
      <c r="N265" s="75" t="str">
        <f>VLOOKUP(A265,'BASE REGISTRO MAYO'!$A$1:$T$884,14,FALSE)</f>
        <v>Santiago</v>
      </c>
      <c r="O265" s="75" t="str">
        <f>VLOOKUP(A265,'BASE REGISTRO MAYO'!$A$1:$T$884,15,FALSE)</f>
        <v>222150200 
+56971407762</v>
      </c>
      <c r="P265" s="75" t="str">
        <f>VLOOKUP(A265,'BASE REGISTRO MAYO'!$A$1:$T$884,16,FALSE)</f>
        <v>Sitio Web: http://www.fundaciondem.cl
E-Mail: info@fundaciondem.cl admninistracioncentral@fundaciondem.cl</v>
      </c>
      <c r="Q265" s="75">
        <f>VLOOKUP(A265,'BASE REGISTRO MAYO'!$A$1:$T$884,17,FALSE)</f>
        <v>0</v>
      </c>
      <c r="R265" s="75">
        <f>VLOOKUP(A265,'BASE REGISTRO MAYO'!$A$1:$T$884,18,FALSE)</f>
        <v>93401</v>
      </c>
      <c r="S265" s="75" t="str">
        <f>VLOOKUP(A265,'BASE REGISTRO MAYO'!$A$1:$T$884,19,FALSE)</f>
        <v>Se acompaña certificado financiero correspondiente al año 2019, aprobados por el Subdepartamento de Supervisión Financiera.</v>
      </c>
      <c r="T265" s="177">
        <f>VLOOKUP(A265,'BASE REGISTRO MAYO'!$A$1:$T$884,20,FALSE)</f>
        <v>37970</v>
      </c>
      <c r="U265" s="182">
        <v>6470</v>
      </c>
      <c r="V265" s="181">
        <v>47488959</v>
      </c>
      <c r="W265" s="181">
        <v>350187004</v>
      </c>
      <c r="X265" s="178">
        <v>44408</v>
      </c>
      <c r="Y265" s="87" t="s">
        <v>7151</v>
      </c>
      <c r="Z265" s="87" t="s">
        <v>7152</v>
      </c>
      <c r="AA265" s="182" t="s">
        <v>231</v>
      </c>
    </row>
    <row r="266" spans="1:27" ht="15.75" customHeight="1" x14ac:dyDescent="0.2">
      <c r="A266" s="182">
        <v>6470</v>
      </c>
      <c r="B266" s="75" t="str">
        <f>VLOOKUP(A266,'BASE REGISTRO MAYO'!$A$1:$T$884,2,FALSE)</f>
        <v>Fundacion Nacional para la Defensa Ecologica del Menor de Edad-Fundacion DEM</v>
      </c>
      <c r="C266" s="75">
        <f>VLOOKUP(A266,'BASE REGISTRO MAYO'!$A$1:$T$884,3,FALSE)</f>
        <v>716316009</v>
      </c>
      <c r="D266" s="75" t="str">
        <f>VLOOKUP(A266,'BASE REGISTRO MAYO'!$A$1:$T$884,4,FALSE)</f>
        <v>Fundación de Derecho Privado</v>
      </c>
      <c r="E266" s="75" t="str">
        <f>VLOOKUP(A266,'BASE REGISTRO MAYO'!$A$1:$T$884,5,FALSE)</f>
        <v>Otorgada por Decreto Supremo Nº 1314, de 28 de diciembre de 1987, del Ministerio de Justicia.</v>
      </c>
      <c r="F266" s="75" t="str">
        <f>VLOOKUP(A266,'BASE REGISTRO MAYO'!$A$1:$T$884,6,FALSE)</f>
        <v xml:space="preserve">Certificado de Vigencia, folio Nº 500339247039, emitido con fecha 06 de agosto de 2020, por el Servicio de Registro Civil e Identificación.
</v>
      </c>
      <c r="G266" s="75" t="str">
        <f>VLOOKUP(A266,'BASE REGISTRO MAYO'!$A$1:$T$884,7,FALSE)</f>
        <v xml:space="preserve">Promover a través de la iniciativa privada, la defensa ecológica del menor de edad, principalmente en relación a los valores, conocimientos, aprendizaje, bienestar, seguridad, dignidad, justicia, equidad y espiritualidad. </v>
      </c>
      <c r="H266" s="75" t="str">
        <f>VLOOKUP(A266,'BASE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66" s="75" t="str">
        <f>VLOOKUP(A266,'BASE REGISTRO MAYO'!$A$1:$T$884,9,FALSE)</f>
        <v>1 año.</v>
      </c>
      <c r="J266" s="75" t="str">
        <f>VLOOKUP(A266,'BASE REGISTRO MAYO'!$A$1:$T$884,10,FALSE)</f>
        <v>01 de julio de 2020.</v>
      </c>
      <c r="K266" s="75" t="str">
        <f>VLOOKUP(A266,'BASE REGISTRO MAYO'!$A$1:$T$884,11,FALSE)</f>
        <v xml:space="preserve">Presidente 
Juan Eduardo Pary Mobarec, 
</v>
      </c>
      <c r="L266" s="75" t="str">
        <f>VLOOKUP(A266,'BASE REGISTRO MAYO'!$A$1:$T$884,12,FALSE)</f>
        <v xml:space="preserve">Marina de Gaete Nº 755, comuna de Santiago, Región Metropolitana.
</v>
      </c>
      <c r="M266" s="75" t="str">
        <f>VLOOKUP(A266,'BASE REGISTRO MAYO'!$A$1:$T$884,13,FALSE)</f>
        <v>XIII</v>
      </c>
      <c r="N266" s="75" t="str">
        <f>VLOOKUP(A266,'BASE REGISTRO MAYO'!$A$1:$T$884,14,FALSE)</f>
        <v>Santiago</v>
      </c>
      <c r="O266" s="75" t="str">
        <f>VLOOKUP(A266,'BASE REGISTRO MAYO'!$A$1:$T$884,15,FALSE)</f>
        <v>222150200 
+56971407762</v>
      </c>
      <c r="P266" s="75" t="str">
        <f>VLOOKUP(A266,'BASE REGISTRO MAYO'!$A$1:$T$884,16,FALSE)</f>
        <v>Sitio Web: http://www.fundaciondem.cl
E-Mail: info@fundaciondem.cl admninistracioncentral@fundaciondem.cl</v>
      </c>
      <c r="Q266" s="75">
        <f>VLOOKUP(A266,'BASE REGISTRO MAYO'!$A$1:$T$884,17,FALSE)</f>
        <v>0</v>
      </c>
      <c r="R266" s="75">
        <f>VLOOKUP(A266,'BASE REGISTRO MAYO'!$A$1:$T$884,18,FALSE)</f>
        <v>93401</v>
      </c>
      <c r="S266" s="75" t="str">
        <f>VLOOKUP(A266,'BASE REGISTRO MAYO'!$A$1:$T$884,19,FALSE)</f>
        <v>Se acompaña certificado financiero correspondiente al año 2019, aprobados por el Subdepartamento de Supervisión Financiera.</v>
      </c>
      <c r="T266" s="177">
        <f>VLOOKUP(A266,'BASE REGISTRO MAYO'!$A$1:$T$884,20,FALSE)</f>
        <v>37970</v>
      </c>
      <c r="U266" s="182">
        <v>6470</v>
      </c>
      <c r="V266" s="181">
        <v>16033200</v>
      </c>
      <c r="W266" s="181">
        <v>151193076</v>
      </c>
      <c r="X266" s="178">
        <v>44408</v>
      </c>
      <c r="Y266" s="87" t="s">
        <v>7151</v>
      </c>
      <c r="Z266" s="87" t="s">
        <v>7152</v>
      </c>
      <c r="AA266" s="182" t="s">
        <v>7246</v>
      </c>
    </row>
    <row r="267" spans="1:27" ht="15.75" customHeight="1" x14ac:dyDescent="0.2">
      <c r="A267" s="182">
        <v>6470</v>
      </c>
      <c r="B267" s="75" t="str">
        <f>VLOOKUP(A267,'BASE REGISTRO MAYO'!$A$1:$T$884,2,FALSE)</f>
        <v>Fundacion Nacional para la Defensa Ecologica del Menor de Edad-Fundacion DEM</v>
      </c>
      <c r="C267" s="75">
        <f>VLOOKUP(A267,'BASE REGISTRO MAYO'!$A$1:$T$884,3,FALSE)</f>
        <v>716316009</v>
      </c>
      <c r="D267" s="75" t="str">
        <f>VLOOKUP(A267,'BASE REGISTRO MAYO'!$A$1:$T$884,4,FALSE)</f>
        <v>Fundación de Derecho Privado</v>
      </c>
      <c r="E267" s="75" t="str">
        <f>VLOOKUP(A267,'BASE REGISTRO MAYO'!$A$1:$T$884,5,FALSE)</f>
        <v>Otorgada por Decreto Supremo Nº 1314, de 28 de diciembre de 1987, del Ministerio de Justicia.</v>
      </c>
      <c r="F267" s="75" t="str">
        <f>VLOOKUP(A267,'BASE REGISTRO MAYO'!$A$1:$T$884,6,FALSE)</f>
        <v xml:space="preserve">Certificado de Vigencia, folio Nº 500339247039, emitido con fecha 06 de agosto de 2020, por el Servicio de Registro Civil e Identificación.
</v>
      </c>
      <c r="G267" s="75" t="str">
        <f>VLOOKUP(A267,'BASE REGISTRO MAYO'!$A$1:$T$884,7,FALSE)</f>
        <v xml:space="preserve">Promover a través de la iniciativa privada, la defensa ecológica del menor de edad, principalmente en relación a los valores, conocimientos, aprendizaje, bienestar, seguridad, dignidad, justicia, equidad y espiritualidad. </v>
      </c>
      <c r="H267" s="75" t="str">
        <f>VLOOKUP(A267,'BASE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67" s="75" t="str">
        <f>VLOOKUP(A267,'BASE REGISTRO MAYO'!$A$1:$T$884,9,FALSE)</f>
        <v>1 año.</v>
      </c>
      <c r="J267" s="75" t="str">
        <f>VLOOKUP(A267,'BASE REGISTRO MAYO'!$A$1:$T$884,10,FALSE)</f>
        <v>01 de julio de 2020.</v>
      </c>
      <c r="K267" s="75" t="str">
        <f>VLOOKUP(A267,'BASE REGISTRO MAYO'!$A$1:$T$884,11,FALSE)</f>
        <v xml:space="preserve">Presidente 
Juan Eduardo Pary Mobarec, 
</v>
      </c>
      <c r="L267" s="75" t="str">
        <f>VLOOKUP(A267,'BASE REGISTRO MAYO'!$A$1:$T$884,12,FALSE)</f>
        <v xml:space="preserve">Marina de Gaete Nº 755, comuna de Santiago, Región Metropolitana.
</v>
      </c>
      <c r="M267" s="75" t="str">
        <f>VLOOKUP(A267,'BASE REGISTRO MAYO'!$A$1:$T$884,13,FALSE)</f>
        <v>XIII</v>
      </c>
      <c r="N267" s="75" t="str">
        <f>VLOOKUP(A267,'BASE REGISTRO MAYO'!$A$1:$T$884,14,FALSE)</f>
        <v>Santiago</v>
      </c>
      <c r="O267" s="75" t="str">
        <f>VLOOKUP(A267,'BASE REGISTRO MAYO'!$A$1:$T$884,15,FALSE)</f>
        <v>222150200 
+56971407762</v>
      </c>
      <c r="P267" s="75" t="str">
        <f>VLOOKUP(A267,'BASE REGISTRO MAYO'!$A$1:$T$884,16,FALSE)</f>
        <v>Sitio Web: http://www.fundaciondem.cl
E-Mail: info@fundaciondem.cl admninistracioncentral@fundaciondem.cl</v>
      </c>
      <c r="Q267" s="75">
        <f>VLOOKUP(A267,'BASE REGISTRO MAYO'!$A$1:$T$884,17,FALSE)</f>
        <v>0</v>
      </c>
      <c r="R267" s="75">
        <f>VLOOKUP(A267,'BASE REGISTRO MAYO'!$A$1:$T$884,18,FALSE)</f>
        <v>93401</v>
      </c>
      <c r="S267" s="75" t="str">
        <f>VLOOKUP(A267,'BASE REGISTRO MAYO'!$A$1:$T$884,19,FALSE)</f>
        <v>Se acompaña certificado financiero correspondiente al año 2019, aprobados por el Subdepartamento de Supervisión Financiera.</v>
      </c>
      <c r="T267" s="177">
        <f>VLOOKUP(A267,'BASE REGISTRO MAYO'!$A$1:$T$884,20,FALSE)</f>
        <v>37970</v>
      </c>
      <c r="U267" s="182">
        <v>6470</v>
      </c>
      <c r="V267" s="181">
        <v>106452690</v>
      </c>
      <c r="W267" s="181">
        <v>489320334</v>
      </c>
      <c r="X267" s="178">
        <v>44408</v>
      </c>
      <c r="Y267" s="87" t="s">
        <v>7151</v>
      </c>
      <c r="Z267" s="87" t="s">
        <v>7152</v>
      </c>
      <c r="AA267" s="182" t="s">
        <v>7191</v>
      </c>
    </row>
    <row r="268" spans="1:27" ht="15.75" customHeight="1" x14ac:dyDescent="0.2">
      <c r="A268" s="182">
        <v>6470</v>
      </c>
      <c r="B268" s="75" t="str">
        <f>VLOOKUP(A268,'BASE REGISTRO MAYO'!$A$1:$T$884,2,FALSE)</f>
        <v>Fundacion Nacional para la Defensa Ecologica del Menor de Edad-Fundacion DEM</v>
      </c>
      <c r="C268" s="75">
        <f>VLOOKUP(A268,'BASE REGISTRO MAYO'!$A$1:$T$884,3,FALSE)</f>
        <v>716316009</v>
      </c>
      <c r="D268" s="75" t="str">
        <f>VLOOKUP(A268,'BASE REGISTRO MAYO'!$A$1:$T$884,4,FALSE)</f>
        <v>Fundación de Derecho Privado</v>
      </c>
      <c r="E268" s="75" t="str">
        <f>VLOOKUP(A268,'BASE REGISTRO MAYO'!$A$1:$T$884,5,FALSE)</f>
        <v>Otorgada por Decreto Supremo Nº 1314, de 28 de diciembre de 1987, del Ministerio de Justicia.</v>
      </c>
      <c r="F268" s="75" t="str">
        <f>VLOOKUP(A268,'BASE REGISTRO MAYO'!$A$1:$T$884,6,FALSE)</f>
        <v xml:space="preserve">Certificado de Vigencia, folio Nº 500339247039, emitido con fecha 06 de agosto de 2020, por el Servicio de Registro Civil e Identificación.
</v>
      </c>
      <c r="G268" s="75" t="str">
        <f>VLOOKUP(A268,'BASE REGISTRO MAYO'!$A$1:$T$884,7,FALSE)</f>
        <v xml:space="preserve">Promover a través de la iniciativa privada, la defensa ecológica del menor de edad, principalmente en relación a los valores, conocimientos, aprendizaje, bienestar, seguridad, dignidad, justicia, equidad y espiritualidad. </v>
      </c>
      <c r="H268" s="75" t="str">
        <f>VLOOKUP(A268,'BASE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68" s="75" t="str">
        <f>VLOOKUP(A268,'BASE REGISTRO MAYO'!$A$1:$T$884,9,FALSE)</f>
        <v>1 año.</v>
      </c>
      <c r="J268" s="75" t="str">
        <f>VLOOKUP(A268,'BASE REGISTRO MAYO'!$A$1:$T$884,10,FALSE)</f>
        <v>01 de julio de 2020.</v>
      </c>
      <c r="K268" s="75" t="str">
        <f>VLOOKUP(A268,'BASE REGISTRO MAYO'!$A$1:$T$884,11,FALSE)</f>
        <v xml:space="preserve">Presidente 
Juan Eduardo Pary Mobarec, 
</v>
      </c>
      <c r="L268" s="75" t="str">
        <f>VLOOKUP(A268,'BASE REGISTRO MAYO'!$A$1:$T$884,12,FALSE)</f>
        <v xml:space="preserve">Marina de Gaete Nº 755, comuna de Santiago, Región Metropolitana.
</v>
      </c>
      <c r="M268" s="75" t="str">
        <f>VLOOKUP(A268,'BASE REGISTRO MAYO'!$A$1:$T$884,13,FALSE)</f>
        <v>XIII</v>
      </c>
      <c r="N268" s="75" t="str">
        <f>VLOOKUP(A268,'BASE REGISTRO MAYO'!$A$1:$T$884,14,FALSE)</f>
        <v>Santiago</v>
      </c>
      <c r="O268" s="75" t="str">
        <f>VLOOKUP(A268,'BASE REGISTRO MAYO'!$A$1:$T$884,15,FALSE)</f>
        <v>222150200 
+56971407762</v>
      </c>
      <c r="P268" s="75" t="str">
        <f>VLOOKUP(A268,'BASE REGISTRO MAYO'!$A$1:$T$884,16,FALSE)</f>
        <v>Sitio Web: http://www.fundaciondem.cl
E-Mail: info@fundaciondem.cl admninistracioncentral@fundaciondem.cl</v>
      </c>
      <c r="Q268" s="75">
        <f>VLOOKUP(A268,'BASE REGISTRO MAYO'!$A$1:$T$884,17,FALSE)</f>
        <v>0</v>
      </c>
      <c r="R268" s="75">
        <f>VLOOKUP(A268,'BASE REGISTRO MAYO'!$A$1:$T$884,18,FALSE)</f>
        <v>93401</v>
      </c>
      <c r="S268" s="75" t="str">
        <f>VLOOKUP(A268,'BASE REGISTRO MAYO'!$A$1:$T$884,19,FALSE)</f>
        <v>Se acompaña certificado financiero correspondiente al año 2019, aprobados por el Subdepartamento de Supervisión Financiera.</v>
      </c>
      <c r="T268" s="177">
        <f>VLOOKUP(A268,'BASE REGISTRO MAYO'!$A$1:$T$884,20,FALSE)</f>
        <v>37970</v>
      </c>
      <c r="U268" s="182">
        <v>6470</v>
      </c>
      <c r="V268" s="181">
        <v>23408472</v>
      </c>
      <c r="W268" s="181">
        <v>113554767</v>
      </c>
      <c r="X268" s="178">
        <v>44408</v>
      </c>
      <c r="Y268" s="87" t="s">
        <v>7151</v>
      </c>
      <c r="Z268" s="87" t="s">
        <v>7152</v>
      </c>
      <c r="AA268" s="182" t="s">
        <v>7279</v>
      </c>
    </row>
    <row r="269" spans="1:27" ht="15.75" customHeight="1" x14ac:dyDescent="0.2">
      <c r="A269" s="182">
        <v>6470</v>
      </c>
      <c r="B269" s="75" t="str">
        <f>VLOOKUP(A269,'BASE REGISTRO MAYO'!$A$1:$T$884,2,FALSE)</f>
        <v>Fundacion Nacional para la Defensa Ecologica del Menor de Edad-Fundacion DEM</v>
      </c>
      <c r="C269" s="75">
        <f>VLOOKUP(A269,'BASE REGISTRO MAYO'!$A$1:$T$884,3,FALSE)</f>
        <v>716316009</v>
      </c>
      <c r="D269" s="75" t="str">
        <f>VLOOKUP(A269,'BASE REGISTRO MAYO'!$A$1:$T$884,4,FALSE)</f>
        <v>Fundación de Derecho Privado</v>
      </c>
      <c r="E269" s="75" t="str">
        <f>VLOOKUP(A269,'BASE REGISTRO MAYO'!$A$1:$T$884,5,FALSE)</f>
        <v>Otorgada por Decreto Supremo Nº 1314, de 28 de diciembre de 1987, del Ministerio de Justicia.</v>
      </c>
      <c r="F269" s="75" t="str">
        <f>VLOOKUP(A269,'BASE REGISTRO MAYO'!$A$1:$T$884,6,FALSE)</f>
        <v xml:space="preserve">Certificado de Vigencia, folio Nº 500339247039, emitido con fecha 06 de agosto de 2020, por el Servicio de Registro Civil e Identificación.
</v>
      </c>
      <c r="G269" s="75" t="str">
        <f>VLOOKUP(A269,'BASE REGISTRO MAYO'!$A$1:$T$884,7,FALSE)</f>
        <v xml:space="preserve">Promover a través de la iniciativa privada, la defensa ecológica del menor de edad, principalmente en relación a los valores, conocimientos, aprendizaje, bienestar, seguridad, dignidad, justicia, equidad y espiritualidad. </v>
      </c>
      <c r="H269" s="75" t="str">
        <f>VLOOKUP(A269,'BASE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69" s="75" t="str">
        <f>VLOOKUP(A269,'BASE REGISTRO MAYO'!$A$1:$T$884,9,FALSE)</f>
        <v>1 año.</v>
      </c>
      <c r="J269" s="75" t="str">
        <f>VLOOKUP(A269,'BASE REGISTRO MAYO'!$A$1:$T$884,10,FALSE)</f>
        <v>01 de julio de 2020.</v>
      </c>
      <c r="K269" s="75" t="str">
        <f>VLOOKUP(A269,'BASE REGISTRO MAYO'!$A$1:$T$884,11,FALSE)</f>
        <v xml:space="preserve">Presidente 
Juan Eduardo Pary Mobarec, 
</v>
      </c>
      <c r="L269" s="75" t="str">
        <f>VLOOKUP(A269,'BASE REGISTRO MAYO'!$A$1:$T$884,12,FALSE)</f>
        <v xml:space="preserve">Marina de Gaete Nº 755, comuna de Santiago, Región Metropolitana.
</v>
      </c>
      <c r="M269" s="75" t="str">
        <f>VLOOKUP(A269,'BASE REGISTRO MAYO'!$A$1:$T$884,13,FALSE)</f>
        <v>XIII</v>
      </c>
      <c r="N269" s="75" t="str">
        <f>VLOOKUP(A269,'BASE REGISTRO MAYO'!$A$1:$T$884,14,FALSE)</f>
        <v>Santiago</v>
      </c>
      <c r="O269" s="75" t="str">
        <f>VLOOKUP(A269,'BASE REGISTRO MAYO'!$A$1:$T$884,15,FALSE)</f>
        <v>222150200 
+56971407762</v>
      </c>
      <c r="P269" s="75" t="str">
        <f>VLOOKUP(A269,'BASE REGISTRO MAYO'!$A$1:$T$884,16,FALSE)</f>
        <v>Sitio Web: http://www.fundaciondem.cl
E-Mail: info@fundaciondem.cl admninistracioncentral@fundaciondem.cl</v>
      </c>
      <c r="Q269" s="75">
        <f>VLOOKUP(A269,'BASE REGISTRO MAYO'!$A$1:$T$884,17,FALSE)</f>
        <v>0</v>
      </c>
      <c r="R269" s="75">
        <f>VLOOKUP(A269,'BASE REGISTRO MAYO'!$A$1:$T$884,18,FALSE)</f>
        <v>93401</v>
      </c>
      <c r="S269" s="75" t="str">
        <f>VLOOKUP(A269,'BASE REGISTRO MAYO'!$A$1:$T$884,19,FALSE)</f>
        <v>Se acompaña certificado financiero correspondiente al año 2019, aprobados por el Subdepartamento de Supervisión Financiera.</v>
      </c>
      <c r="T269" s="177">
        <f>VLOOKUP(A269,'BASE REGISTRO MAYO'!$A$1:$T$884,20,FALSE)</f>
        <v>37970</v>
      </c>
      <c r="U269" s="182">
        <v>6470</v>
      </c>
      <c r="V269" s="181">
        <v>89237688</v>
      </c>
      <c r="W269" s="181">
        <v>623888016</v>
      </c>
      <c r="X269" s="178">
        <v>44408</v>
      </c>
      <c r="Y269" s="87" t="s">
        <v>7151</v>
      </c>
      <c r="Z269" s="87" t="s">
        <v>7152</v>
      </c>
      <c r="AA269" s="182" t="s">
        <v>7196</v>
      </c>
    </row>
    <row r="270" spans="1:27" ht="15.75" customHeight="1" x14ac:dyDescent="0.2">
      <c r="A270" s="182">
        <v>6470</v>
      </c>
      <c r="B270" s="75" t="str">
        <f>VLOOKUP(A270,'BASE REGISTRO MAYO'!$A$1:$T$884,2,FALSE)</f>
        <v>Fundacion Nacional para la Defensa Ecologica del Menor de Edad-Fundacion DEM</v>
      </c>
      <c r="C270" s="75">
        <f>VLOOKUP(A270,'BASE REGISTRO MAYO'!$A$1:$T$884,3,FALSE)</f>
        <v>716316009</v>
      </c>
      <c r="D270" s="75" t="str">
        <f>VLOOKUP(A270,'BASE REGISTRO MAYO'!$A$1:$T$884,4,FALSE)</f>
        <v>Fundación de Derecho Privado</v>
      </c>
      <c r="E270" s="75" t="str">
        <f>VLOOKUP(A270,'BASE REGISTRO MAYO'!$A$1:$T$884,5,FALSE)</f>
        <v>Otorgada por Decreto Supremo Nº 1314, de 28 de diciembre de 1987, del Ministerio de Justicia.</v>
      </c>
      <c r="F270" s="75" t="str">
        <f>VLOOKUP(A270,'BASE REGISTRO MAYO'!$A$1:$T$884,6,FALSE)</f>
        <v xml:space="preserve">Certificado de Vigencia, folio Nº 500339247039, emitido con fecha 06 de agosto de 2020, por el Servicio de Registro Civil e Identificación.
</v>
      </c>
      <c r="G270" s="75" t="str">
        <f>VLOOKUP(A270,'BASE REGISTRO MAYO'!$A$1:$T$884,7,FALSE)</f>
        <v xml:space="preserve">Promover a través de la iniciativa privada, la defensa ecológica del menor de edad, principalmente en relación a los valores, conocimientos, aprendizaje, bienestar, seguridad, dignidad, justicia, equidad y espiritualidad. </v>
      </c>
      <c r="H270" s="75" t="str">
        <f>VLOOKUP(A270,'BASE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70" s="75" t="str">
        <f>VLOOKUP(A270,'BASE REGISTRO MAYO'!$A$1:$T$884,9,FALSE)</f>
        <v>1 año.</v>
      </c>
      <c r="J270" s="75" t="str">
        <f>VLOOKUP(A270,'BASE REGISTRO MAYO'!$A$1:$T$884,10,FALSE)</f>
        <v>01 de julio de 2020.</v>
      </c>
      <c r="K270" s="75" t="str">
        <f>VLOOKUP(A270,'BASE REGISTRO MAYO'!$A$1:$T$884,11,FALSE)</f>
        <v xml:space="preserve">Presidente 
Juan Eduardo Pary Mobarec, 
</v>
      </c>
      <c r="L270" s="75" t="str">
        <f>VLOOKUP(A270,'BASE REGISTRO MAYO'!$A$1:$T$884,12,FALSE)</f>
        <v xml:space="preserve">Marina de Gaete Nº 755, comuna de Santiago, Región Metropolitana.
</v>
      </c>
      <c r="M270" s="75" t="str">
        <f>VLOOKUP(A270,'BASE REGISTRO MAYO'!$A$1:$T$884,13,FALSE)</f>
        <v>XIII</v>
      </c>
      <c r="N270" s="75" t="str">
        <f>VLOOKUP(A270,'BASE REGISTRO MAYO'!$A$1:$T$884,14,FALSE)</f>
        <v>Santiago</v>
      </c>
      <c r="O270" s="75" t="str">
        <f>VLOOKUP(A270,'BASE REGISTRO MAYO'!$A$1:$T$884,15,FALSE)</f>
        <v>222150200 
+56971407762</v>
      </c>
      <c r="P270" s="75" t="str">
        <f>VLOOKUP(A270,'BASE REGISTRO MAYO'!$A$1:$T$884,16,FALSE)</f>
        <v>Sitio Web: http://www.fundaciondem.cl
E-Mail: info@fundaciondem.cl admninistracioncentral@fundaciondem.cl</v>
      </c>
      <c r="Q270" s="75">
        <f>VLOOKUP(A270,'BASE REGISTRO MAYO'!$A$1:$T$884,17,FALSE)</f>
        <v>0</v>
      </c>
      <c r="R270" s="75">
        <f>VLOOKUP(A270,'BASE REGISTRO MAYO'!$A$1:$T$884,18,FALSE)</f>
        <v>93401</v>
      </c>
      <c r="S270" s="75" t="str">
        <f>VLOOKUP(A270,'BASE REGISTRO MAYO'!$A$1:$T$884,19,FALSE)</f>
        <v>Se acompaña certificado financiero correspondiente al año 2019, aprobados por el Subdepartamento de Supervisión Financiera.</v>
      </c>
      <c r="T270" s="177">
        <f>VLOOKUP(A270,'BASE REGISTRO MAYO'!$A$1:$T$884,20,FALSE)</f>
        <v>37970</v>
      </c>
      <c r="U270" s="182">
        <v>6470</v>
      </c>
      <c r="V270" s="181">
        <v>14473497</v>
      </c>
      <c r="W270" s="181">
        <v>106920096</v>
      </c>
      <c r="X270" s="178">
        <v>44408</v>
      </c>
      <c r="Y270" s="87" t="s">
        <v>7151</v>
      </c>
      <c r="Z270" s="87" t="s">
        <v>7152</v>
      </c>
      <c r="AA270" s="182" t="s">
        <v>7235</v>
      </c>
    </row>
    <row r="271" spans="1:27" ht="15.75" customHeight="1" x14ac:dyDescent="0.2">
      <c r="A271" s="182">
        <v>6470</v>
      </c>
      <c r="B271" s="75" t="str">
        <f>VLOOKUP(A271,'BASE REGISTRO MAYO'!$A$1:$T$884,2,FALSE)</f>
        <v>Fundacion Nacional para la Defensa Ecologica del Menor de Edad-Fundacion DEM</v>
      </c>
      <c r="C271" s="75">
        <f>VLOOKUP(A271,'BASE REGISTRO MAYO'!$A$1:$T$884,3,FALSE)</f>
        <v>716316009</v>
      </c>
      <c r="D271" s="75" t="str">
        <f>VLOOKUP(A271,'BASE REGISTRO MAYO'!$A$1:$T$884,4,FALSE)</f>
        <v>Fundación de Derecho Privado</v>
      </c>
      <c r="E271" s="75" t="str">
        <f>VLOOKUP(A271,'BASE REGISTRO MAYO'!$A$1:$T$884,5,FALSE)</f>
        <v>Otorgada por Decreto Supremo Nº 1314, de 28 de diciembre de 1987, del Ministerio de Justicia.</v>
      </c>
      <c r="F271" s="75" t="str">
        <f>VLOOKUP(A271,'BASE REGISTRO MAYO'!$A$1:$T$884,6,FALSE)</f>
        <v xml:space="preserve">Certificado de Vigencia, folio Nº 500339247039, emitido con fecha 06 de agosto de 2020, por el Servicio de Registro Civil e Identificación.
</v>
      </c>
      <c r="G271" s="75" t="str">
        <f>VLOOKUP(A271,'BASE REGISTRO MAYO'!$A$1:$T$884,7,FALSE)</f>
        <v xml:space="preserve">Promover a través de la iniciativa privada, la defensa ecológica del menor de edad, principalmente en relación a los valores, conocimientos, aprendizaje, bienestar, seguridad, dignidad, justicia, equidad y espiritualidad. </v>
      </c>
      <c r="H271" s="75" t="str">
        <f>VLOOKUP(A271,'BASE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71" s="75" t="str">
        <f>VLOOKUP(A271,'BASE REGISTRO MAYO'!$A$1:$T$884,9,FALSE)</f>
        <v>1 año.</v>
      </c>
      <c r="J271" s="75" t="str">
        <f>VLOOKUP(A271,'BASE REGISTRO MAYO'!$A$1:$T$884,10,FALSE)</f>
        <v>01 de julio de 2020.</v>
      </c>
      <c r="K271" s="75" t="str">
        <f>VLOOKUP(A271,'BASE REGISTRO MAYO'!$A$1:$T$884,11,FALSE)</f>
        <v xml:space="preserve">Presidente 
Juan Eduardo Pary Mobarec, 
</v>
      </c>
      <c r="L271" s="75" t="str">
        <f>VLOOKUP(A271,'BASE REGISTRO MAYO'!$A$1:$T$884,12,FALSE)</f>
        <v xml:space="preserve">Marina de Gaete Nº 755, comuna de Santiago, Región Metropolitana.
</v>
      </c>
      <c r="M271" s="75" t="str">
        <f>VLOOKUP(A271,'BASE REGISTRO MAYO'!$A$1:$T$884,13,FALSE)</f>
        <v>XIII</v>
      </c>
      <c r="N271" s="75" t="str">
        <f>VLOOKUP(A271,'BASE REGISTRO MAYO'!$A$1:$T$884,14,FALSE)</f>
        <v>Santiago</v>
      </c>
      <c r="O271" s="75" t="str">
        <f>VLOOKUP(A271,'BASE REGISTRO MAYO'!$A$1:$T$884,15,FALSE)</f>
        <v>222150200 
+56971407762</v>
      </c>
      <c r="P271" s="75" t="str">
        <f>VLOOKUP(A271,'BASE REGISTRO MAYO'!$A$1:$T$884,16,FALSE)</f>
        <v>Sitio Web: http://www.fundaciondem.cl
E-Mail: info@fundaciondem.cl admninistracioncentral@fundaciondem.cl</v>
      </c>
      <c r="Q271" s="75">
        <f>VLOOKUP(A271,'BASE REGISTRO MAYO'!$A$1:$T$884,17,FALSE)</f>
        <v>0</v>
      </c>
      <c r="R271" s="75">
        <f>VLOOKUP(A271,'BASE REGISTRO MAYO'!$A$1:$T$884,18,FALSE)</f>
        <v>93401</v>
      </c>
      <c r="S271" s="75" t="str">
        <f>VLOOKUP(A271,'BASE REGISTRO MAYO'!$A$1:$T$884,19,FALSE)</f>
        <v>Se acompaña certificado financiero correspondiente al año 2019, aprobados por el Subdepartamento de Supervisión Financiera.</v>
      </c>
      <c r="T271" s="177">
        <f>VLOOKUP(A271,'BASE REGISTRO MAYO'!$A$1:$T$884,20,FALSE)</f>
        <v>37970</v>
      </c>
      <c r="U271" s="182">
        <v>6470</v>
      </c>
      <c r="V271" s="181">
        <v>68500554</v>
      </c>
      <c r="W271" s="181">
        <v>245830332</v>
      </c>
      <c r="X271" s="178">
        <v>44408</v>
      </c>
      <c r="Y271" s="87" t="s">
        <v>7151</v>
      </c>
      <c r="Z271" s="87" t="s">
        <v>7152</v>
      </c>
      <c r="AA271" s="182" t="s">
        <v>7236</v>
      </c>
    </row>
    <row r="272" spans="1:27" ht="15.75" customHeight="1" x14ac:dyDescent="0.2">
      <c r="A272" s="182">
        <v>6470</v>
      </c>
      <c r="B272" s="75" t="str">
        <f>VLOOKUP(A272,'BASE REGISTRO MAYO'!$A$1:$T$884,2,FALSE)</f>
        <v>Fundacion Nacional para la Defensa Ecologica del Menor de Edad-Fundacion DEM</v>
      </c>
      <c r="C272" s="75">
        <f>VLOOKUP(A272,'BASE REGISTRO MAYO'!$A$1:$T$884,3,FALSE)</f>
        <v>716316009</v>
      </c>
      <c r="D272" s="75" t="str">
        <f>VLOOKUP(A272,'BASE REGISTRO MAYO'!$A$1:$T$884,4,FALSE)</f>
        <v>Fundación de Derecho Privado</v>
      </c>
      <c r="E272" s="75" t="str">
        <f>VLOOKUP(A272,'BASE REGISTRO MAYO'!$A$1:$T$884,5,FALSE)</f>
        <v>Otorgada por Decreto Supremo Nº 1314, de 28 de diciembre de 1987, del Ministerio de Justicia.</v>
      </c>
      <c r="F272" s="75" t="str">
        <f>VLOOKUP(A272,'BASE REGISTRO MAYO'!$A$1:$T$884,6,FALSE)</f>
        <v xml:space="preserve">Certificado de Vigencia, folio Nº 500339247039, emitido con fecha 06 de agosto de 2020, por el Servicio de Registro Civil e Identificación.
</v>
      </c>
      <c r="G272" s="75" t="str">
        <f>VLOOKUP(A272,'BASE REGISTRO MAYO'!$A$1:$T$884,7,FALSE)</f>
        <v xml:space="preserve">Promover a través de la iniciativa privada, la defensa ecológica del menor de edad, principalmente en relación a los valores, conocimientos, aprendizaje, bienestar, seguridad, dignidad, justicia, equidad y espiritualidad. </v>
      </c>
      <c r="H272" s="75" t="str">
        <f>VLOOKUP(A272,'BASE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72" s="75" t="str">
        <f>VLOOKUP(A272,'BASE REGISTRO MAYO'!$A$1:$T$884,9,FALSE)</f>
        <v>1 año.</v>
      </c>
      <c r="J272" s="75" t="str">
        <f>VLOOKUP(A272,'BASE REGISTRO MAYO'!$A$1:$T$884,10,FALSE)</f>
        <v>01 de julio de 2020.</v>
      </c>
      <c r="K272" s="75" t="str">
        <f>VLOOKUP(A272,'BASE REGISTRO MAYO'!$A$1:$T$884,11,FALSE)</f>
        <v xml:space="preserve">Presidente 
Juan Eduardo Pary Mobarec, 
</v>
      </c>
      <c r="L272" s="75" t="str">
        <f>VLOOKUP(A272,'BASE REGISTRO MAYO'!$A$1:$T$884,12,FALSE)</f>
        <v xml:space="preserve">Marina de Gaete Nº 755, comuna de Santiago, Región Metropolitana.
</v>
      </c>
      <c r="M272" s="75" t="str">
        <f>VLOOKUP(A272,'BASE REGISTRO MAYO'!$A$1:$T$884,13,FALSE)</f>
        <v>XIII</v>
      </c>
      <c r="N272" s="75" t="str">
        <f>VLOOKUP(A272,'BASE REGISTRO MAYO'!$A$1:$T$884,14,FALSE)</f>
        <v>Santiago</v>
      </c>
      <c r="O272" s="75" t="str">
        <f>VLOOKUP(A272,'BASE REGISTRO MAYO'!$A$1:$T$884,15,FALSE)</f>
        <v>222150200 
+56971407762</v>
      </c>
      <c r="P272" s="75" t="str">
        <f>VLOOKUP(A272,'BASE REGISTRO MAYO'!$A$1:$T$884,16,FALSE)</f>
        <v>Sitio Web: http://www.fundaciondem.cl
E-Mail: info@fundaciondem.cl admninistracioncentral@fundaciondem.cl</v>
      </c>
      <c r="Q272" s="75">
        <f>VLOOKUP(A272,'BASE REGISTRO MAYO'!$A$1:$T$884,17,FALSE)</f>
        <v>0</v>
      </c>
      <c r="R272" s="75">
        <f>VLOOKUP(A272,'BASE REGISTRO MAYO'!$A$1:$T$884,18,FALSE)</f>
        <v>93401</v>
      </c>
      <c r="S272" s="75" t="str">
        <f>VLOOKUP(A272,'BASE REGISTRO MAYO'!$A$1:$T$884,19,FALSE)</f>
        <v>Se acompaña certificado financiero correspondiente al año 2019, aprobados por el Subdepartamento de Supervisión Financiera.</v>
      </c>
      <c r="T272" s="177">
        <f>VLOOKUP(A272,'BASE REGISTRO MAYO'!$A$1:$T$884,20,FALSE)</f>
        <v>37970</v>
      </c>
      <c r="U272" s="182">
        <v>6470</v>
      </c>
      <c r="V272" s="181">
        <v>78679050</v>
      </c>
      <c r="W272" s="181">
        <v>604311996</v>
      </c>
      <c r="X272" s="178">
        <v>44408</v>
      </c>
      <c r="Y272" s="87" t="s">
        <v>7151</v>
      </c>
      <c r="Z272" s="87" t="s">
        <v>7152</v>
      </c>
      <c r="AA272" s="182" t="s">
        <v>7237</v>
      </c>
    </row>
    <row r="273" spans="1:27" ht="15.75" customHeight="1" x14ac:dyDescent="0.2">
      <c r="A273" s="182">
        <v>6470</v>
      </c>
      <c r="B273" s="75" t="str">
        <f>VLOOKUP(A273,'BASE REGISTRO MAYO'!$A$1:$T$884,2,FALSE)</f>
        <v>Fundacion Nacional para la Defensa Ecologica del Menor de Edad-Fundacion DEM</v>
      </c>
      <c r="C273" s="75">
        <f>VLOOKUP(A273,'BASE REGISTRO MAYO'!$A$1:$T$884,3,FALSE)</f>
        <v>716316009</v>
      </c>
      <c r="D273" s="75" t="str">
        <f>VLOOKUP(A273,'BASE REGISTRO MAYO'!$A$1:$T$884,4,FALSE)</f>
        <v>Fundación de Derecho Privado</v>
      </c>
      <c r="E273" s="75" t="str">
        <f>VLOOKUP(A273,'BASE REGISTRO MAYO'!$A$1:$T$884,5,FALSE)</f>
        <v>Otorgada por Decreto Supremo Nº 1314, de 28 de diciembre de 1987, del Ministerio de Justicia.</v>
      </c>
      <c r="F273" s="75" t="str">
        <f>VLOOKUP(A273,'BASE REGISTRO MAYO'!$A$1:$T$884,6,FALSE)</f>
        <v xml:space="preserve">Certificado de Vigencia, folio Nº 500339247039, emitido con fecha 06 de agosto de 2020, por el Servicio de Registro Civil e Identificación.
</v>
      </c>
      <c r="G273" s="75" t="str">
        <f>VLOOKUP(A273,'BASE REGISTRO MAYO'!$A$1:$T$884,7,FALSE)</f>
        <v xml:space="preserve">Promover a través de la iniciativa privada, la defensa ecológica del menor de edad, principalmente en relación a los valores, conocimientos, aprendizaje, bienestar, seguridad, dignidad, justicia, equidad y espiritualidad. </v>
      </c>
      <c r="H273" s="75" t="str">
        <f>VLOOKUP(A273,'BASE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73" s="75" t="str">
        <f>VLOOKUP(A273,'BASE REGISTRO MAYO'!$A$1:$T$884,9,FALSE)</f>
        <v>1 año.</v>
      </c>
      <c r="J273" s="75" t="str">
        <f>VLOOKUP(A273,'BASE REGISTRO MAYO'!$A$1:$T$884,10,FALSE)</f>
        <v>01 de julio de 2020.</v>
      </c>
      <c r="K273" s="75" t="str">
        <f>VLOOKUP(A273,'BASE REGISTRO MAYO'!$A$1:$T$884,11,FALSE)</f>
        <v xml:space="preserve">Presidente 
Juan Eduardo Pary Mobarec, 
</v>
      </c>
      <c r="L273" s="75" t="str">
        <f>VLOOKUP(A273,'BASE REGISTRO MAYO'!$A$1:$T$884,12,FALSE)</f>
        <v xml:space="preserve">Marina de Gaete Nº 755, comuna de Santiago, Región Metropolitana.
</v>
      </c>
      <c r="M273" s="75" t="str">
        <f>VLOOKUP(A273,'BASE REGISTRO MAYO'!$A$1:$T$884,13,FALSE)</f>
        <v>XIII</v>
      </c>
      <c r="N273" s="75" t="str">
        <f>VLOOKUP(A273,'BASE REGISTRO MAYO'!$A$1:$T$884,14,FALSE)</f>
        <v>Santiago</v>
      </c>
      <c r="O273" s="75" t="str">
        <f>VLOOKUP(A273,'BASE REGISTRO MAYO'!$A$1:$T$884,15,FALSE)</f>
        <v>222150200 
+56971407762</v>
      </c>
      <c r="P273" s="75" t="str">
        <f>VLOOKUP(A273,'BASE REGISTRO MAYO'!$A$1:$T$884,16,FALSE)</f>
        <v>Sitio Web: http://www.fundaciondem.cl
E-Mail: info@fundaciondem.cl admninistracioncentral@fundaciondem.cl</v>
      </c>
      <c r="Q273" s="75">
        <f>VLOOKUP(A273,'BASE REGISTRO MAYO'!$A$1:$T$884,17,FALSE)</f>
        <v>0</v>
      </c>
      <c r="R273" s="75">
        <f>VLOOKUP(A273,'BASE REGISTRO MAYO'!$A$1:$T$884,18,FALSE)</f>
        <v>93401</v>
      </c>
      <c r="S273" s="75" t="str">
        <f>VLOOKUP(A273,'BASE REGISTRO MAYO'!$A$1:$T$884,19,FALSE)</f>
        <v>Se acompaña certificado financiero correspondiente al año 2019, aprobados por el Subdepartamento de Supervisión Financiera.</v>
      </c>
      <c r="T273" s="177">
        <f>VLOOKUP(A273,'BASE REGISTRO MAYO'!$A$1:$T$884,20,FALSE)</f>
        <v>37970</v>
      </c>
      <c r="U273" s="182">
        <v>6470</v>
      </c>
      <c r="V273" s="181">
        <v>36219516</v>
      </c>
      <c r="W273" s="181">
        <v>170790057</v>
      </c>
      <c r="X273" s="178">
        <v>44408</v>
      </c>
      <c r="Y273" s="87" t="s">
        <v>7151</v>
      </c>
      <c r="Z273" s="87" t="s">
        <v>7152</v>
      </c>
      <c r="AA273" s="182" t="s">
        <v>7203</v>
      </c>
    </row>
    <row r="274" spans="1:27" ht="15.75" customHeight="1" x14ac:dyDescent="0.2">
      <c r="A274" s="182">
        <v>6470</v>
      </c>
      <c r="B274" s="75" t="str">
        <f>VLOOKUP(A274,'BASE REGISTRO MAYO'!$A$1:$T$884,2,FALSE)</f>
        <v>Fundacion Nacional para la Defensa Ecologica del Menor de Edad-Fundacion DEM</v>
      </c>
      <c r="C274" s="75">
        <f>VLOOKUP(A274,'BASE REGISTRO MAYO'!$A$1:$T$884,3,FALSE)</f>
        <v>716316009</v>
      </c>
      <c r="D274" s="75" t="str">
        <f>VLOOKUP(A274,'BASE REGISTRO MAYO'!$A$1:$T$884,4,FALSE)</f>
        <v>Fundación de Derecho Privado</v>
      </c>
      <c r="E274" s="75" t="str">
        <f>VLOOKUP(A274,'BASE REGISTRO MAYO'!$A$1:$T$884,5,FALSE)</f>
        <v>Otorgada por Decreto Supremo Nº 1314, de 28 de diciembre de 1987, del Ministerio de Justicia.</v>
      </c>
      <c r="F274" s="75" t="str">
        <f>VLOOKUP(A274,'BASE REGISTRO MAYO'!$A$1:$T$884,6,FALSE)</f>
        <v xml:space="preserve">Certificado de Vigencia, folio Nº 500339247039, emitido con fecha 06 de agosto de 2020, por el Servicio de Registro Civil e Identificación.
</v>
      </c>
      <c r="G274" s="75" t="str">
        <f>VLOOKUP(A274,'BASE REGISTRO MAYO'!$A$1:$T$884,7,FALSE)</f>
        <v xml:space="preserve">Promover a través de la iniciativa privada, la defensa ecológica del menor de edad, principalmente en relación a los valores, conocimientos, aprendizaje, bienestar, seguridad, dignidad, justicia, equidad y espiritualidad. </v>
      </c>
      <c r="H274" s="75" t="str">
        <f>VLOOKUP(A274,'BASE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74" s="75" t="str">
        <f>VLOOKUP(A274,'BASE REGISTRO MAYO'!$A$1:$T$884,9,FALSE)</f>
        <v>1 año.</v>
      </c>
      <c r="J274" s="75" t="str">
        <f>VLOOKUP(A274,'BASE REGISTRO MAYO'!$A$1:$T$884,10,FALSE)</f>
        <v>01 de julio de 2020.</v>
      </c>
      <c r="K274" s="75" t="str">
        <f>VLOOKUP(A274,'BASE REGISTRO MAYO'!$A$1:$T$884,11,FALSE)</f>
        <v xml:space="preserve">Presidente 
Juan Eduardo Pary Mobarec, 
</v>
      </c>
      <c r="L274" s="75" t="str">
        <f>VLOOKUP(A274,'BASE REGISTRO MAYO'!$A$1:$T$884,12,FALSE)</f>
        <v xml:space="preserve">Marina de Gaete Nº 755, comuna de Santiago, Región Metropolitana.
</v>
      </c>
      <c r="M274" s="75" t="str">
        <f>VLOOKUP(A274,'BASE REGISTRO MAYO'!$A$1:$T$884,13,FALSE)</f>
        <v>XIII</v>
      </c>
      <c r="N274" s="75" t="str">
        <f>VLOOKUP(A274,'BASE REGISTRO MAYO'!$A$1:$T$884,14,FALSE)</f>
        <v>Santiago</v>
      </c>
      <c r="O274" s="75" t="str">
        <f>VLOOKUP(A274,'BASE REGISTRO MAYO'!$A$1:$T$884,15,FALSE)</f>
        <v>222150200 
+56971407762</v>
      </c>
      <c r="P274" s="75" t="str">
        <f>VLOOKUP(A274,'BASE REGISTRO MAYO'!$A$1:$T$884,16,FALSE)</f>
        <v>Sitio Web: http://www.fundaciondem.cl
E-Mail: info@fundaciondem.cl admninistracioncentral@fundaciondem.cl</v>
      </c>
      <c r="Q274" s="75">
        <f>VLOOKUP(A274,'BASE REGISTRO MAYO'!$A$1:$T$884,17,FALSE)</f>
        <v>0</v>
      </c>
      <c r="R274" s="75">
        <f>VLOOKUP(A274,'BASE REGISTRO MAYO'!$A$1:$T$884,18,FALSE)</f>
        <v>93401</v>
      </c>
      <c r="S274" s="75" t="str">
        <f>VLOOKUP(A274,'BASE REGISTRO MAYO'!$A$1:$T$884,19,FALSE)</f>
        <v>Se acompaña certificado financiero correspondiente al año 2019, aprobados por el Subdepartamento de Supervisión Financiera.</v>
      </c>
      <c r="T274" s="177">
        <f>VLOOKUP(A274,'BASE REGISTRO MAYO'!$A$1:$T$884,20,FALSE)</f>
        <v>37970</v>
      </c>
      <c r="U274" s="182">
        <v>6470</v>
      </c>
      <c r="V274" s="181">
        <v>7341807</v>
      </c>
      <c r="W274" s="181">
        <v>54284833</v>
      </c>
      <c r="X274" s="178">
        <v>44408</v>
      </c>
      <c r="Y274" s="87" t="s">
        <v>7151</v>
      </c>
      <c r="Z274" s="87" t="s">
        <v>7152</v>
      </c>
      <c r="AA274" s="182" t="s">
        <v>7204</v>
      </c>
    </row>
    <row r="275" spans="1:27" ht="15.75" customHeight="1" x14ac:dyDescent="0.2">
      <c r="A275" s="182">
        <v>6470</v>
      </c>
      <c r="B275" s="75" t="str">
        <f>VLOOKUP(A275,'BASE REGISTRO MAYO'!$A$1:$T$884,2,FALSE)</f>
        <v>Fundacion Nacional para la Defensa Ecologica del Menor de Edad-Fundacion DEM</v>
      </c>
      <c r="C275" s="75">
        <f>VLOOKUP(A275,'BASE REGISTRO MAYO'!$A$1:$T$884,3,FALSE)</f>
        <v>716316009</v>
      </c>
      <c r="D275" s="75" t="str">
        <f>VLOOKUP(A275,'BASE REGISTRO MAYO'!$A$1:$T$884,4,FALSE)</f>
        <v>Fundación de Derecho Privado</v>
      </c>
      <c r="E275" s="75" t="str">
        <f>VLOOKUP(A275,'BASE REGISTRO MAYO'!$A$1:$T$884,5,FALSE)</f>
        <v>Otorgada por Decreto Supremo Nº 1314, de 28 de diciembre de 1987, del Ministerio de Justicia.</v>
      </c>
      <c r="F275" s="75" t="str">
        <f>VLOOKUP(A275,'BASE REGISTRO MAYO'!$A$1:$T$884,6,FALSE)</f>
        <v xml:space="preserve">Certificado de Vigencia, folio Nº 500339247039, emitido con fecha 06 de agosto de 2020, por el Servicio de Registro Civil e Identificación.
</v>
      </c>
      <c r="G275" s="75" t="str">
        <f>VLOOKUP(A275,'BASE REGISTRO MAYO'!$A$1:$T$884,7,FALSE)</f>
        <v xml:space="preserve">Promover a través de la iniciativa privada, la defensa ecológica del menor de edad, principalmente en relación a los valores, conocimientos, aprendizaje, bienestar, seguridad, dignidad, justicia, equidad y espiritualidad. </v>
      </c>
      <c r="H275" s="75" t="str">
        <f>VLOOKUP(A275,'BASE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75" s="75" t="str">
        <f>VLOOKUP(A275,'BASE REGISTRO MAYO'!$A$1:$T$884,9,FALSE)</f>
        <v>1 año.</v>
      </c>
      <c r="J275" s="75" t="str">
        <f>VLOOKUP(A275,'BASE REGISTRO MAYO'!$A$1:$T$884,10,FALSE)</f>
        <v>01 de julio de 2020.</v>
      </c>
      <c r="K275" s="75" t="str">
        <f>VLOOKUP(A275,'BASE REGISTRO MAYO'!$A$1:$T$884,11,FALSE)</f>
        <v xml:space="preserve">Presidente 
Juan Eduardo Pary Mobarec, 
</v>
      </c>
      <c r="L275" s="75" t="str">
        <f>VLOOKUP(A275,'BASE REGISTRO MAYO'!$A$1:$T$884,12,FALSE)</f>
        <v xml:space="preserve">Marina de Gaete Nº 755, comuna de Santiago, Región Metropolitana.
</v>
      </c>
      <c r="M275" s="75" t="str">
        <f>VLOOKUP(A275,'BASE REGISTRO MAYO'!$A$1:$T$884,13,FALSE)</f>
        <v>XIII</v>
      </c>
      <c r="N275" s="75" t="str">
        <f>VLOOKUP(A275,'BASE REGISTRO MAYO'!$A$1:$T$884,14,FALSE)</f>
        <v>Santiago</v>
      </c>
      <c r="O275" s="75" t="str">
        <f>VLOOKUP(A275,'BASE REGISTRO MAYO'!$A$1:$T$884,15,FALSE)</f>
        <v>222150200 
+56971407762</v>
      </c>
      <c r="P275" s="75" t="str">
        <f>VLOOKUP(A275,'BASE REGISTRO MAYO'!$A$1:$T$884,16,FALSE)</f>
        <v>Sitio Web: http://www.fundaciondem.cl
E-Mail: info@fundaciondem.cl admninistracioncentral@fundaciondem.cl</v>
      </c>
      <c r="Q275" s="75">
        <f>VLOOKUP(A275,'BASE REGISTRO MAYO'!$A$1:$T$884,17,FALSE)</f>
        <v>0</v>
      </c>
      <c r="R275" s="75">
        <f>VLOOKUP(A275,'BASE REGISTRO MAYO'!$A$1:$T$884,18,FALSE)</f>
        <v>93401</v>
      </c>
      <c r="S275" s="75" t="str">
        <f>VLOOKUP(A275,'BASE REGISTRO MAYO'!$A$1:$T$884,19,FALSE)</f>
        <v>Se acompaña certificado financiero correspondiente al año 2019, aprobados por el Subdepartamento de Supervisión Financiera.</v>
      </c>
      <c r="T275" s="177">
        <f>VLOOKUP(A275,'BASE REGISTRO MAYO'!$A$1:$T$884,20,FALSE)</f>
        <v>37970</v>
      </c>
      <c r="U275" s="182">
        <v>6470</v>
      </c>
      <c r="V275" s="181">
        <v>19239840</v>
      </c>
      <c r="W275" s="181">
        <v>68461764</v>
      </c>
      <c r="X275" s="178">
        <v>44408</v>
      </c>
      <c r="Y275" s="87" t="s">
        <v>7151</v>
      </c>
      <c r="Z275" s="87" t="s">
        <v>7152</v>
      </c>
      <c r="AA275" s="182" t="s">
        <v>7250</v>
      </c>
    </row>
    <row r="276" spans="1:27" ht="15.75" customHeight="1" x14ac:dyDescent="0.2">
      <c r="A276" s="182">
        <v>6470</v>
      </c>
      <c r="B276" s="75" t="str">
        <f>VLOOKUP(A276,'BASE REGISTRO MAYO'!$A$1:$T$884,2,FALSE)</f>
        <v>Fundacion Nacional para la Defensa Ecologica del Menor de Edad-Fundacion DEM</v>
      </c>
      <c r="C276" s="75">
        <f>VLOOKUP(A276,'BASE REGISTRO MAYO'!$A$1:$T$884,3,FALSE)</f>
        <v>716316009</v>
      </c>
      <c r="D276" s="75" t="str">
        <f>VLOOKUP(A276,'BASE REGISTRO MAYO'!$A$1:$T$884,4,FALSE)</f>
        <v>Fundación de Derecho Privado</v>
      </c>
      <c r="E276" s="75" t="str">
        <f>VLOOKUP(A276,'BASE REGISTRO MAYO'!$A$1:$T$884,5,FALSE)</f>
        <v>Otorgada por Decreto Supremo Nº 1314, de 28 de diciembre de 1987, del Ministerio de Justicia.</v>
      </c>
      <c r="F276" s="75" t="str">
        <f>VLOOKUP(A276,'BASE REGISTRO MAYO'!$A$1:$T$884,6,FALSE)</f>
        <v xml:space="preserve">Certificado de Vigencia, folio Nº 500339247039, emitido con fecha 06 de agosto de 2020, por el Servicio de Registro Civil e Identificación.
</v>
      </c>
      <c r="G276" s="75" t="str">
        <f>VLOOKUP(A276,'BASE REGISTRO MAYO'!$A$1:$T$884,7,FALSE)</f>
        <v xml:space="preserve">Promover a través de la iniciativa privada, la defensa ecológica del menor de edad, principalmente en relación a los valores, conocimientos, aprendizaje, bienestar, seguridad, dignidad, justicia, equidad y espiritualidad. </v>
      </c>
      <c r="H276" s="75" t="str">
        <f>VLOOKUP(A276,'BASE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76" s="75" t="str">
        <f>VLOOKUP(A276,'BASE REGISTRO MAYO'!$A$1:$T$884,9,FALSE)</f>
        <v>1 año.</v>
      </c>
      <c r="J276" s="75" t="str">
        <f>VLOOKUP(A276,'BASE REGISTRO MAYO'!$A$1:$T$884,10,FALSE)</f>
        <v>01 de julio de 2020.</v>
      </c>
      <c r="K276" s="75" t="str">
        <f>VLOOKUP(A276,'BASE REGISTRO MAYO'!$A$1:$T$884,11,FALSE)</f>
        <v xml:space="preserve">Presidente 
Juan Eduardo Pary Mobarec, 
</v>
      </c>
      <c r="L276" s="75" t="str">
        <f>VLOOKUP(A276,'BASE REGISTRO MAYO'!$A$1:$T$884,12,FALSE)</f>
        <v xml:space="preserve">Marina de Gaete Nº 755, comuna de Santiago, Región Metropolitana.
</v>
      </c>
      <c r="M276" s="75" t="str">
        <f>VLOOKUP(A276,'BASE REGISTRO MAYO'!$A$1:$T$884,13,FALSE)</f>
        <v>XIII</v>
      </c>
      <c r="N276" s="75" t="str">
        <f>VLOOKUP(A276,'BASE REGISTRO MAYO'!$A$1:$T$884,14,FALSE)</f>
        <v>Santiago</v>
      </c>
      <c r="O276" s="75" t="str">
        <f>VLOOKUP(A276,'BASE REGISTRO MAYO'!$A$1:$T$884,15,FALSE)</f>
        <v>222150200 
+56971407762</v>
      </c>
      <c r="P276" s="75" t="str">
        <f>VLOOKUP(A276,'BASE REGISTRO MAYO'!$A$1:$T$884,16,FALSE)</f>
        <v>Sitio Web: http://www.fundaciondem.cl
E-Mail: info@fundaciondem.cl admninistracioncentral@fundaciondem.cl</v>
      </c>
      <c r="Q276" s="75">
        <f>VLOOKUP(A276,'BASE REGISTRO MAYO'!$A$1:$T$884,17,FALSE)</f>
        <v>0</v>
      </c>
      <c r="R276" s="75">
        <f>VLOOKUP(A276,'BASE REGISTRO MAYO'!$A$1:$T$884,18,FALSE)</f>
        <v>93401</v>
      </c>
      <c r="S276" s="75" t="str">
        <f>VLOOKUP(A276,'BASE REGISTRO MAYO'!$A$1:$T$884,19,FALSE)</f>
        <v>Se acompaña certificado financiero correspondiente al año 2019, aprobados por el Subdepartamento de Supervisión Financiera.</v>
      </c>
      <c r="T276" s="177">
        <f>VLOOKUP(A276,'BASE REGISTRO MAYO'!$A$1:$T$884,20,FALSE)</f>
        <v>37970</v>
      </c>
      <c r="U276" s="182">
        <v>6470</v>
      </c>
      <c r="V276" s="181">
        <v>16995192</v>
      </c>
      <c r="W276" s="181">
        <v>98443848</v>
      </c>
      <c r="X276" s="178">
        <v>44408</v>
      </c>
      <c r="Y276" s="87" t="s">
        <v>7151</v>
      </c>
      <c r="Z276" s="87" t="s">
        <v>7152</v>
      </c>
      <c r="AA276" s="182" t="s">
        <v>7257</v>
      </c>
    </row>
    <row r="277" spans="1:27" ht="15.75" customHeight="1" x14ac:dyDescent="0.2">
      <c r="A277" s="182">
        <v>6470</v>
      </c>
      <c r="B277" s="75" t="str">
        <f>VLOOKUP(A277,'BASE REGISTRO MAYO'!$A$1:$T$884,2,FALSE)</f>
        <v>Fundacion Nacional para la Defensa Ecologica del Menor de Edad-Fundacion DEM</v>
      </c>
      <c r="C277" s="75">
        <f>VLOOKUP(A277,'BASE REGISTRO MAYO'!$A$1:$T$884,3,FALSE)</f>
        <v>716316009</v>
      </c>
      <c r="D277" s="75" t="str">
        <f>VLOOKUP(A277,'BASE REGISTRO MAYO'!$A$1:$T$884,4,FALSE)</f>
        <v>Fundación de Derecho Privado</v>
      </c>
      <c r="E277" s="75" t="str">
        <f>VLOOKUP(A277,'BASE REGISTRO MAYO'!$A$1:$T$884,5,FALSE)</f>
        <v>Otorgada por Decreto Supremo Nº 1314, de 28 de diciembre de 1987, del Ministerio de Justicia.</v>
      </c>
      <c r="F277" s="75" t="str">
        <f>VLOOKUP(A277,'BASE REGISTRO MAYO'!$A$1:$T$884,6,FALSE)</f>
        <v xml:space="preserve">Certificado de Vigencia, folio Nº 500339247039, emitido con fecha 06 de agosto de 2020, por el Servicio de Registro Civil e Identificación.
</v>
      </c>
      <c r="G277" s="75" t="str">
        <f>VLOOKUP(A277,'BASE REGISTRO MAYO'!$A$1:$T$884,7,FALSE)</f>
        <v xml:space="preserve">Promover a través de la iniciativa privada, la defensa ecológica del menor de edad, principalmente en relación a los valores, conocimientos, aprendizaje, bienestar, seguridad, dignidad, justicia, equidad y espiritualidad. </v>
      </c>
      <c r="H277" s="75" t="str">
        <f>VLOOKUP(A277,'BASE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77" s="75" t="str">
        <f>VLOOKUP(A277,'BASE REGISTRO MAYO'!$A$1:$T$884,9,FALSE)</f>
        <v>1 año.</v>
      </c>
      <c r="J277" s="75" t="str">
        <f>VLOOKUP(A277,'BASE REGISTRO MAYO'!$A$1:$T$884,10,FALSE)</f>
        <v>01 de julio de 2020.</v>
      </c>
      <c r="K277" s="75" t="str">
        <f>VLOOKUP(A277,'BASE REGISTRO MAYO'!$A$1:$T$884,11,FALSE)</f>
        <v xml:space="preserve">Presidente 
Juan Eduardo Pary Mobarec, 
</v>
      </c>
      <c r="L277" s="75" t="str">
        <f>VLOOKUP(A277,'BASE REGISTRO MAYO'!$A$1:$T$884,12,FALSE)</f>
        <v xml:space="preserve">Marina de Gaete Nº 755, comuna de Santiago, Región Metropolitana.
</v>
      </c>
      <c r="M277" s="75" t="str">
        <f>VLOOKUP(A277,'BASE REGISTRO MAYO'!$A$1:$T$884,13,FALSE)</f>
        <v>XIII</v>
      </c>
      <c r="N277" s="75" t="str">
        <f>VLOOKUP(A277,'BASE REGISTRO MAYO'!$A$1:$T$884,14,FALSE)</f>
        <v>Santiago</v>
      </c>
      <c r="O277" s="75" t="str">
        <f>VLOOKUP(A277,'BASE REGISTRO MAYO'!$A$1:$T$884,15,FALSE)</f>
        <v>222150200 
+56971407762</v>
      </c>
      <c r="P277" s="75" t="str">
        <f>VLOOKUP(A277,'BASE REGISTRO MAYO'!$A$1:$T$884,16,FALSE)</f>
        <v>Sitio Web: http://www.fundaciondem.cl
E-Mail: info@fundaciondem.cl admninistracioncentral@fundaciondem.cl</v>
      </c>
      <c r="Q277" s="75">
        <f>VLOOKUP(A277,'BASE REGISTRO MAYO'!$A$1:$T$884,17,FALSE)</f>
        <v>0</v>
      </c>
      <c r="R277" s="75">
        <f>VLOOKUP(A277,'BASE REGISTRO MAYO'!$A$1:$T$884,18,FALSE)</f>
        <v>93401</v>
      </c>
      <c r="S277" s="75" t="str">
        <f>VLOOKUP(A277,'BASE REGISTRO MAYO'!$A$1:$T$884,19,FALSE)</f>
        <v>Se acompaña certificado financiero correspondiente al año 2019, aprobados por el Subdepartamento de Supervisión Financiera.</v>
      </c>
      <c r="T277" s="177">
        <f>VLOOKUP(A277,'BASE REGISTRO MAYO'!$A$1:$T$884,20,FALSE)</f>
        <v>37970</v>
      </c>
      <c r="U277" s="182">
        <v>6470</v>
      </c>
      <c r="V277" s="181">
        <v>30887184</v>
      </c>
      <c r="W277" s="181">
        <v>194354706</v>
      </c>
      <c r="X277" s="178">
        <v>44408</v>
      </c>
      <c r="Y277" s="87" t="s">
        <v>7151</v>
      </c>
      <c r="Z277" s="87" t="s">
        <v>7152</v>
      </c>
      <c r="AA277" s="182" t="s">
        <v>7205</v>
      </c>
    </row>
    <row r="278" spans="1:27" ht="15.75" customHeight="1" x14ac:dyDescent="0.2">
      <c r="A278" s="182">
        <v>6470</v>
      </c>
      <c r="B278" s="75" t="str">
        <f>VLOOKUP(A278,'BASE REGISTRO MAYO'!$A$1:$T$884,2,FALSE)</f>
        <v>Fundacion Nacional para la Defensa Ecologica del Menor de Edad-Fundacion DEM</v>
      </c>
      <c r="C278" s="75">
        <f>VLOOKUP(A278,'BASE REGISTRO MAYO'!$A$1:$T$884,3,FALSE)</f>
        <v>716316009</v>
      </c>
      <c r="D278" s="75" t="str">
        <f>VLOOKUP(A278,'BASE REGISTRO MAYO'!$A$1:$T$884,4,FALSE)</f>
        <v>Fundación de Derecho Privado</v>
      </c>
      <c r="E278" s="75" t="str">
        <f>VLOOKUP(A278,'BASE REGISTRO MAYO'!$A$1:$T$884,5,FALSE)</f>
        <v>Otorgada por Decreto Supremo Nº 1314, de 28 de diciembre de 1987, del Ministerio de Justicia.</v>
      </c>
      <c r="F278" s="75" t="str">
        <f>VLOOKUP(A278,'BASE REGISTRO MAYO'!$A$1:$T$884,6,FALSE)</f>
        <v xml:space="preserve">Certificado de Vigencia, folio Nº 500339247039, emitido con fecha 06 de agosto de 2020, por el Servicio de Registro Civil e Identificación.
</v>
      </c>
      <c r="G278" s="75" t="str">
        <f>VLOOKUP(A278,'BASE REGISTRO MAYO'!$A$1:$T$884,7,FALSE)</f>
        <v xml:space="preserve">Promover a través de la iniciativa privada, la defensa ecológica del menor de edad, principalmente en relación a los valores, conocimientos, aprendizaje, bienestar, seguridad, dignidad, justicia, equidad y espiritualidad. </v>
      </c>
      <c r="H278" s="75" t="str">
        <f>VLOOKUP(A278,'BASE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78" s="75" t="str">
        <f>VLOOKUP(A278,'BASE REGISTRO MAYO'!$A$1:$T$884,9,FALSE)</f>
        <v>1 año.</v>
      </c>
      <c r="J278" s="75" t="str">
        <f>VLOOKUP(A278,'BASE REGISTRO MAYO'!$A$1:$T$884,10,FALSE)</f>
        <v>01 de julio de 2020.</v>
      </c>
      <c r="K278" s="75" t="str">
        <f>VLOOKUP(A278,'BASE REGISTRO MAYO'!$A$1:$T$884,11,FALSE)</f>
        <v xml:space="preserve">Presidente 
Juan Eduardo Pary Mobarec, 
</v>
      </c>
      <c r="L278" s="75" t="str">
        <f>VLOOKUP(A278,'BASE REGISTRO MAYO'!$A$1:$T$884,12,FALSE)</f>
        <v xml:space="preserve">Marina de Gaete Nº 755, comuna de Santiago, Región Metropolitana.
</v>
      </c>
      <c r="M278" s="75" t="str">
        <f>VLOOKUP(A278,'BASE REGISTRO MAYO'!$A$1:$T$884,13,FALSE)</f>
        <v>XIII</v>
      </c>
      <c r="N278" s="75" t="str">
        <f>VLOOKUP(A278,'BASE REGISTRO MAYO'!$A$1:$T$884,14,FALSE)</f>
        <v>Santiago</v>
      </c>
      <c r="O278" s="75" t="str">
        <f>VLOOKUP(A278,'BASE REGISTRO MAYO'!$A$1:$T$884,15,FALSE)</f>
        <v>222150200 
+56971407762</v>
      </c>
      <c r="P278" s="75" t="str">
        <f>VLOOKUP(A278,'BASE REGISTRO MAYO'!$A$1:$T$884,16,FALSE)</f>
        <v>Sitio Web: http://www.fundaciondem.cl
E-Mail: info@fundaciondem.cl admninistracioncentral@fundaciondem.cl</v>
      </c>
      <c r="Q278" s="75">
        <f>VLOOKUP(A278,'BASE REGISTRO MAYO'!$A$1:$T$884,17,FALSE)</f>
        <v>0</v>
      </c>
      <c r="R278" s="75">
        <f>VLOOKUP(A278,'BASE REGISTRO MAYO'!$A$1:$T$884,18,FALSE)</f>
        <v>93401</v>
      </c>
      <c r="S278" s="75" t="str">
        <f>VLOOKUP(A278,'BASE REGISTRO MAYO'!$A$1:$T$884,19,FALSE)</f>
        <v>Se acompaña certificado financiero correspondiente al año 2019, aprobados por el Subdepartamento de Supervisión Financiera.</v>
      </c>
      <c r="T278" s="177">
        <f>VLOOKUP(A278,'BASE REGISTRO MAYO'!$A$1:$T$884,20,FALSE)</f>
        <v>37970</v>
      </c>
      <c r="U278" s="182">
        <v>6470</v>
      </c>
      <c r="V278" s="181">
        <v>69537540</v>
      </c>
      <c r="W278" s="181">
        <v>301481052</v>
      </c>
      <c r="X278" s="178">
        <v>44408</v>
      </c>
      <c r="Y278" s="87" t="s">
        <v>7151</v>
      </c>
      <c r="Z278" s="87" t="s">
        <v>7152</v>
      </c>
      <c r="AA278" s="182" t="s">
        <v>7206</v>
      </c>
    </row>
    <row r="279" spans="1:27" ht="15.75" customHeight="1" x14ac:dyDescent="0.2">
      <c r="A279" s="182">
        <v>6470</v>
      </c>
      <c r="B279" s="75" t="str">
        <f>VLOOKUP(A279,'BASE REGISTRO MAYO'!$A$1:$T$884,2,FALSE)</f>
        <v>Fundacion Nacional para la Defensa Ecologica del Menor de Edad-Fundacion DEM</v>
      </c>
      <c r="C279" s="75">
        <f>VLOOKUP(A279,'BASE REGISTRO MAYO'!$A$1:$T$884,3,FALSE)</f>
        <v>716316009</v>
      </c>
      <c r="D279" s="75" t="str">
        <f>VLOOKUP(A279,'BASE REGISTRO MAYO'!$A$1:$T$884,4,FALSE)</f>
        <v>Fundación de Derecho Privado</v>
      </c>
      <c r="E279" s="75" t="str">
        <f>VLOOKUP(A279,'BASE REGISTRO MAYO'!$A$1:$T$884,5,FALSE)</f>
        <v>Otorgada por Decreto Supremo Nº 1314, de 28 de diciembre de 1987, del Ministerio de Justicia.</v>
      </c>
      <c r="F279" s="75" t="str">
        <f>VLOOKUP(A279,'BASE REGISTRO MAYO'!$A$1:$T$884,6,FALSE)</f>
        <v xml:space="preserve">Certificado de Vigencia, folio Nº 500339247039, emitido con fecha 06 de agosto de 2020, por el Servicio de Registro Civil e Identificación.
</v>
      </c>
      <c r="G279" s="75" t="str">
        <f>VLOOKUP(A279,'BASE REGISTRO MAYO'!$A$1:$T$884,7,FALSE)</f>
        <v xml:space="preserve">Promover a través de la iniciativa privada, la defensa ecológica del menor de edad, principalmente en relación a los valores, conocimientos, aprendizaje, bienestar, seguridad, dignidad, justicia, equidad y espiritualidad. </v>
      </c>
      <c r="H279" s="75" t="str">
        <f>VLOOKUP(A279,'BASE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79" s="75" t="str">
        <f>VLOOKUP(A279,'BASE REGISTRO MAYO'!$A$1:$T$884,9,FALSE)</f>
        <v>1 año.</v>
      </c>
      <c r="J279" s="75" t="str">
        <f>VLOOKUP(A279,'BASE REGISTRO MAYO'!$A$1:$T$884,10,FALSE)</f>
        <v>01 de julio de 2020.</v>
      </c>
      <c r="K279" s="75" t="str">
        <f>VLOOKUP(A279,'BASE REGISTRO MAYO'!$A$1:$T$884,11,FALSE)</f>
        <v xml:space="preserve">Presidente 
Juan Eduardo Pary Mobarec, 
</v>
      </c>
      <c r="L279" s="75" t="str">
        <f>VLOOKUP(A279,'BASE REGISTRO MAYO'!$A$1:$T$884,12,FALSE)</f>
        <v xml:space="preserve">Marina de Gaete Nº 755, comuna de Santiago, Región Metropolitana.
</v>
      </c>
      <c r="M279" s="75" t="str">
        <f>VLOOKUP(A279,'BASE REGISTRO MAYO'!$A$1:$T$884,13,FALSE)</f>
        <v>XIII</v>
      </c>
      <c r="N279" s="75" t="str">
        <f>VLOOKUP(A279,'BASE REGISTRO MAYO'!$A$1:$T$884,14,FALSE)</f>
        <v>Santiago</v>
      </c>
      <c r="O279" s="75" t="str">
        <f>VLOOKUP(A279,'BASE REGISTRO MAYO'!$A$1:$T$884,15,FALSE)</f>
        <v>222150200 
+56971407762</v>
      </c>
      <c r="P279" s="75" t="str">
        <f>VLOOKUP(A279,'BASE REGISTRO MAYO'!$A$1:$T$884,16,FALSE)</f>
        <v>Sitio Web: http://www.fundaciondem.cl
E-Mail: info@fundaciondem.cl admninistracioncentral@fundaciondem.cl</v>
      </c>
      <c r="Q279" s="75">
        <f>VLOOKUP(A279,'BASE REGISTRO MAYO'!$A$1:$T$884,17,FALSE)</f>
        <v>0</v>
      </c>
      <c r="R279" s="75">
        <f>VLOOKUP(A279,'BASE REGISTRO MAYO'!$A$1:$T$884,18,FALSE)</f>
        <v>93401</v>
      </c>
      <c r="S279" s="75" t="str">
        <f>VLOOKUP(A279,'BASE REGISTRO MAYO'!$A$1:$T$884,19,FALSE)</f>
        <v>Se acompaña certificado financiero correspondiente al año 2019, aprobados por el Subdepartamento de Supervisión Financiera.</v>
      </c>
      <c r="T279" s="177">
        <f>VLOOKUP(A279,'BASE REGISTRO MAYO'!$A$1:$T$884,20,FALSE)</f>
        <v>37970</v>
      </c>
      <c r="U279" s="182">
        <v>6470</v>
      </c>
      <c r="V279" s="181">
        <v>105752054</v>
      </c>
      <c r="W279" s="181">
        <v>380010058</v>
      </c>
      <c r="X279" s="178">
        <v>44408</v>
      </c>
      <c r="Y279" s="87" t="s">
        <v>7151</v>
      </c>
      <c r="Z279" s="87" t="s">
        <v>7152</v>
      </c>
      <c r="AA279" s="182" t="s">
        <v>7176</v>
      </c>
    </row>
    <row r="280" spans="1:27" ht="15.75" customHeight="1" x14ac:dyDescent="0.2">
      <c r="A280" s="182">
        <v>6470</v>
      </c>
      <c r="B280" s="75" t="str">
        <f>VLOOKUP(A280,'BASE REGISTRO MAYO'!$A$1:$T$884,2,FALSE)</f>
        <v>Fundacion Nacional para la Defensa Ecologica del Menor de Edad-Fundacion DEM</v>
      </c>
      <c r="C280" s="75">
        <f>VLOOKUP(A280,'BASE REGISTRO MAYO'!$A$1:$T$884,3,FALSE)</f>
        <v>716316009</v>
      </c>
      <c r="D280" s="75" t="str">
        <f>VLOOKUP(A280,'BASE REGISTRO MAYO'!$A$1:$T$884,4,FALSE)</f>
        <v>Fundación de Derecho Privado</v>
      </c>
      <c r="E280" s="75" t="str">
        <f>VLOOKUP(A280,'BASE REGISTRO MAYO'!$A$1:$T$884,5,FALSE)</f>
        <v>Otorgada por Decreto Supremo Nº 1314, de 28 de diciembre de 1987, del Ministerio de Justicia.</v>
      </c>
      <c r="F280" s="75" t="str">
        <f>VLOOKUP(A280,'BASE REGISTRO MAYO'!$A$1:$T$884,6,FALSE)</f>
        <v xml:space="preserve">Certificado de Vigencia, folio Nº 500339247039, emitido con fecha 06 de agosto de 2020, por el Servicio de Registro Civil e Identificación.
</v>
      </c>
      <c r="G280" s="75" t="str">
        <f>VLOOKUP(A280,'BASE REGISTRO MAYO'!$A$1:$T$884,7,FALSE)</f>
        <v xml:space="preserve">Promover a través de la iniciativa privada, la defensa ecológica del menor de edad, principalmente en relación a los valores, conocimientos, aprendizaje, bienestar, seguridad, dignidad, justicia, equidad y espiritualidad. </v>
      </c>
      <c r="H280" s="75" t="str">
        <f>VLOOKUP(A280,'BASE REGISTRO MAYO'!$A$1:$T$884,8,FALSE)</f>
        <v>Presidente:   
Juan Eduardo Parry Mobarec
Vicepresidente:
Daniela Yáñez Meneses
Tesorero:
Rodrigo Sepúlveda Prado
Secretaria:
Alicia Ibarra Medina,
Directoras/es:
Carlos Cifuentes Fernández
María Cristina Concha Wagenknecht
María Eliana Sandoval Díaz</v>
      </c>
      <c r="I280" s="75" t="str">
        <f>VLOOKUP(A280,'BASE REGISTRO MAYO'!$A$1:$T$884,9,FALSE)</f>
        <v>1 año.</v>
      </c>
      <c r="J280" s="75" t="str">
        <f>VLOOKUP(A280,'BASE REGISTRO MAYO'!$A$1:$T$884,10,FALSE)</f>
        <v>01 de julio de 2020.</v>
      </c>
      <c r="K280" s="75" t="str">
        <f>VLOOKUP(A280,'BASE REGISTRO MAYO'!$A$1:$T$884,11,FALSE)</f>
        <v xml:space="preserve">Presidente 
Juan Eduardo Pary Mobarec, 
</v>
      </c>
      <c r="L280" s="75" t="str">
        <f>VLOOKUP(A280,'BASE REGISTRO MAYO'!$A$1:$T$884,12,FALSE)</f>
        <v xml:space="preserve">Marina de Gaete Nº 755, comuna de Santiago, Región Metropolitana.
</v>
      </c>
      <c r="M280" s="75" t="str">
        <f>VLOOKUP(A280,'BASE REGISTRO MAYO'!$A$1:$T$884,13,FALSE)</f>
        <v>XIII</v>
      </c>
      <c r="N280" s="75" t="str">
        <f>VLOOKUP(A280,'BASE REGISTRO MAYO'!$A$1:$T$884,14,FALSE)</f>
        <v>Santiago</v>
      </c>
      <c r="O280" s="75" t="str">
        <f>VLOOKUP(A280,'BASE REGISTRO MAYO'!$A$1:$T$884,15,FALSE)</f>
        <v>222150200 
+56971407762</v>
      </c>
      <c r="P280" s="75" t="str">
        <f>VLOOKUP(A280,'BASE REGISTRO MAYO'!$A$1:$T$884,16,FALSE)</f>
        <v>Sitio Web: http://www.fundaciondem.cl
E-Mail: info@fundaciondem.cl admninistracioncentral@fundaciondem.cl</v>
      </c>
      <c r="Q280" s="75">
        <f>VLOOKUP(A280,'BASE REGISTRO MAYO'!$A$1:$T$884,17,FALSE)</f>
        <v>0</v>
      </c>
      <c r="R280" s="75">
        <f>VLOOKUP(A280,'BASE REGISTRO MAYO'!$A$1:$T$884,18,FALSE)</f>
        <v>93401</v>
      </c>
      <c r="S280" s="75" t="str">
        <f>VLOOKUP(A280,'BASE REGISTRO MAYO'!$A$1:$T$884,19,FALSE)</f>
        <v>Se acompaña certificado financiero correspondiente al año 2019, aprobados por el Subdepartamento de Supervisión Financiera.</v>
      </c>
      <c r="T280" s="177">
        <f>VLOOKUP(A280,'BASE REGISTRO MAYO'!$A$1:$T$884,20,FALSE)</f>
        <v>37970</v>
      </c>
      <c r="U280" s="182">
        <v>6470</v>
      </c>
      <c r="V280" s="181">
        <v>8016600</v>
      </c>
      <c r="W280" s="181">
        <v>53069892</v>
      </c>
      <c r="X280" s="178">
        <v>44408</v>
      </c>
      <c r="Y280" s="87" t="s">
        <v>7151</v>
      </c>
      <c r="Z280" s="87" t="s">
        <v>7152</v>
      </c>
      <c r="AA280" s="182" t="s">
        <v>7160</v>
      </c>
    </row>
    <row r="281" spans="1:27" ht="15.75" customHeight="1" x14ac:dyDescent="0.2">
      <c r="A281" s="182">
        <v>6560</v>
      </c>
      <c r="B281" s="75" t="str">
        <f>VLOOKUP(A281,'BASE REGISTRO MAYO'!$A$1:$T$884,2,FALSE)</f>
        <v xml:space="preserve">
Fundacion Mis Amigos
</v>
      </c>
      <c r="C281" s="75">
        <f>VLOOKUP(A281,'BASE REGISTRO MAYO'!$A$1:$T$884,3,FALSE)</f>
        <v>716569004</v>
      </c>
      <c r="D281" s="75" t="str">
        <f>VLOOKUP(A281,'BASE REGISTRO MAYO'!$A$1:$T$884,4,FALSE)</f>
        <v>Fundación de Derecho Privado</v>
      </c>
      <c r="E281" s="75" t="str">
        <f>VLOOKUP(A281,'BASE REGISTRO MAYO'!$A$1:$T$884,5,FALSE)</f>
        <v>Otorgado por Decreto Supremo Nº 258, de fecha 7 de febrero de 1990, del Ministerio de Justicia.</v>
      </c>
      <c r="F281" s="75" t="str">
        <f>VLOOKUP(A281,'BASE REGISTRO MAYO'!$A$1:$T$884,6,FALSE)</f>
        <v>Certificado de Vigencia, folio Nº 500340924657, emitido por el Servicio de Registro Civil e Identificación, con fecha 17 de agosto de 2020.</v>
      </c>
      <c r="G281" s="75" t="str">
        <f>VLOOKUP(A281,'BASE REGISTRO MAYO'!$A$1:$T$884,7,FALSE)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81" s="75" t="str">
        <f>VLOOKUP(A281,'BASE REGISTRO MAYO'!$A$1:$T$884,8,FALSE)</f>
        <v xml:space="preserve">Presidente: Clemente Muñiz Trigo   
Vicepdte: María Teresa Herrera Azocar
Tesorero: Félix Vergara Ruiz         
Secretaria: María Luisa Leuthner Wanner
Director: Gaspar Handgraaf Schaaper  </v>
      </c>
      <c r="I281" s="75" t="str">
        <f>VLOOKUP(A281,'BASE REGISTRO MAYO'!$A$1:$T$884,9,FALSE)</f>
        <v>: Durarán en sus cargos cuatro años, y se renovarán por parcialidades</v>
      </c>
      <c r="J281" s="75" t="str">
        <f>VLOOKUP(A281,'BASE REGISTRO MAYO'!$A$1:$T$884,10,FALSE)</f>
        <v>El 09 de marzo de 2019, según Certificado de Directorio de Persona Jurídica Sin Fines de Lucro, Folio N° 500340924676, emitido por el Servicio de Registro Civil de Identificación, de fecha 17 de agosto de 2020.</v>
      </c>
      <c r="K281" s="75" t="str">
        <f>VLOOKUP(A281,'BASE REGISTRO MAYO'!$A$1:$T$884,11,FALSE)</f>
        <v xml:space="preserve">Clemente Muñiz Trigo      </v>
      </c>
      <c r="L281" s="75" t="str">
        <f>VLOOKUP(A281,'BASE REGISTRO MAYO'!$A$1:$T$884,12,FALSE)</f>
        <v>Avenida Vicuña Mackenna Nº 3153, Peñaflor</v>
      </c>
      <c r="M281" s="75" t="str">
        <f>VLOOKUP(A281,'BASE REGISTRO MAYO'!$A$1:$T$884,13,FALSE)</f>
        <v>XIII</v>
      </c>
      <c r="N281" s="75" t="str">
        <f>VLOOKUP(A281,'BASE REGISTRO MAYO'!$A$1:$T$884,14,FALSE)</f>
        <v>Peñaflor</v>
      </c>
      <c r="O281" s="75" t="str">
        <f>VLOOKUP(A281,'BASE REGISTRO MAYO'!$A$1:$T$884,15,FALSE)</f>
        <v>Fono 228120757 – 228115687</v>
      </c>
      <c r="P281" s="75" t="str">
        <f>VLOOKUP(A281,'BASE REGISTRO MAYO'!$A$1:$T$884,16,FALSE)</f>
        <v>aldeamisamigos@yahoo.es</v>
      </c>
      <c r="Q281" s="75">
        <f>VLOOKUP(A281,'BASE REGISTRO MAYO'!$A$1:$T$884,17,FALSE)</f>
        <v>0</v>
      </c>
      <c r="R281" s="75">
        <f>VLOOKUP(A281,'BASE REGISTRO MAYO'!$A$1:$T$884,18,FALSE)</f>
        <v>93105</v>
      </c>
      <c r="S281" s="75" t="str">
        <f>VLOOKUP(A281,'BASE REGISTRO MAYO'!$A$1:$T$884,19,FALSE)</f>
        <v>Se acompaña certificado financiero correspondiente al año 2019, aprobado por parte del Subdepartamento de Supervisión Financiera Nacional.</v>
      </c>
      <c r="T281" s="177">
        <f>VLOOKUP(A281,'BASE REGISTRO MAYO'!$A$1:$T$884,20,FALSE)</f>
        <v>37970</v>
      </c>
      <c r="U281" s="182">
        <v>6560</v>
      </c>
      <c r="V281" s="181">
        <v>29170080</v>
      </c>
      <c r="W281" s="181">
        <v>234041940</v>
      </c>
      <c r="X281" s="178">
        <v>44408</v>
      </c>
      <c r="Y281" s="87" t="s">
        <v>7151</v>
      </c>
      <c r="Z281" s="87" t="s">
        <v>7152</v>
      </c>
      <c r="AA281" s="182" t="s">
        <v>8191</v>
      </c>
    </row>
    <row r="282" spans="1:27" ht="15.75" customHeight="1" x14ac:dyDescent="0.2">
      <c r="A282" s="182">
        <v>6570</v>
      </c>
      <c r="B282" s="75" t="str">
        <f>VLOOKUP(A282,'BASE REGISTRO MAYO'!$A$1:$T$884,2,FALSE)</f>
        <v>Corporacion de Oportunidad y Accion Solidaria OPCIoN</v>
      </c>
      <c r="C282" s="75">
        <f>VLOOKUP(A282,'BASE REGISTRO MAYO'!$A$1:$T$884,3,FALSE)</f>
        <v>717150007</v>
      </c>
      <c r="D282" s="75" t="str">
        <f>VLOOKUP(A282,'BASE REGISTRO MAYO'!$A$1:$T$884,4,FALSE)</f>
        <v>Corporación de Derecho Privado.</v>
      </c>
      <c r="E282" s="75" t="str">
        <f>VLOOKUP(A282,'BASE REGISTRO MAYO'!$A$1:$T$884,5,FALSE)</f>
        <v xml:space="preserve">Otorgada por Decreto Supremo Nº 972, de fecha 25 de julio de  1990, del Ministerio de Justicia, publicado en el Diario Oficial el día 13 de agosto de 1990. </v>
      </c>
      <c r="F282" s="75" t="str">
        <f>VLOOKUP(A282,'BASE REGISTRO MAYO'!$A$1:$T$884,6,FALSE)</f>
        <v xml:space="preserve">Certificado de vigencia, folio Nº 500233447698, de fecha 18 de junio de 2019, del Servicio de Registro Civil e Identificación.
</v>
      </c>
      <c r="G282" s="75" t="str">
        <f>VLOOKUP(A282,'BASE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2" s="75" t="str">
        <f>VLOOKUP(A282,'BASE REGISTRO MAYO'!$A$1:$T$884,8,FALSE)</f>
        <v xml:space="preserve">Presidente: Exequiel González Balbontín
Vicepresidenta: María Patricia Contreras Largo
Secretaria: María Francisca Concha Contreras
Tesorera: Sandra Cepeda Zepeda
</v>
      </c>
      <c r="I282" s="75" t="str">
        <f>VLOOKUP(A282,'BASE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2" s="75" t="str">
        <f>VLOOKUP(A282,'BASE REGISTRO MAYO'!$A$1:$T$884,10,FALSE)</f>
        <v>21 de marzo de 2019 a 21 de marzo de 2022</v>
      </c>
      <c r="K282" s="75" t="str">
        <f>VLOOKUP(A282,'BASE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2" s="75" t="str">
        <f>VLOOKUP(A282,'BASE REGISTRO MAYO'!$A$1:$T$884,12,FALSE)</f>
        <v xml:space="preserve">Carlos Justiniano Nº 1123, comuna de Providencia, Región Metropolitana.
</v>
      </c>
      <c r="M282" s="75" t="str">
        <f>VLOOKUP(A282,'BASE REGISTRO MAYO'!$A$1:$T$884,13,FALSE)</f>
        <v>XIII</v>
      </c>
      <c r="N282" s="75" t="str">
        <f>VLOOKUP(A282,'BASE REGISTRO MAYO'!$A$1:$T$884,14,FALSE)</f>
        <v>Providencia</v>
      </c>
      <c r="O282" s="75" t="str">
        <f>VLOOKUP(A282,'BASE REGISTRO MAYO'!$A$1:$T$884,15,FALSE)</f>
        <v>Fono 223393900- 223393901</v>
      </c>
      <c r="P282" s="75">
        <f>VLOOKUP(A282,'BASE REGISTRO MAYO'!$A$1:$T$884,16,FALSE)</f>
        <v>0</v>
      </c>
      <c r="Q282" s="75">
        <f>VLOOKUP(A282,'BASE REGISTRO MAYO'!$A$1:$T$884,17,FALSE)</f>
        <v>0</v>
      </c>
      <c r="R282" s="75" t="str">
        <f>VLOOKUP(A282,'BASE REGISTRO MAYO'!$A$1:$T$884,18,FALSE)</f>
        <v>93401: Institución de Asistencia Social</v>
      </c>
      <c r="S282" s="75" t="str">
        <f>VLOOKUP(A282,'BASE REGISTRO MAYO'!$A$1:$T$884,19,FALSE)</f>
        <v>Certificado Financiero, correspondiente al año 2019, aprobado por el Sub Departamento de Supervisión Financiera Nacional.</v>
      </c>
      <c r="T282" s="177">
        <f>VLOOKUP(A282,'BASE REGISTRO MAYO'!$A$1:$T$884,20,FALSE)</f>
        <v>37970</v>
      </c>
      <c r="U282" s="182">
        <v>6570</v>
      </c>
      <c r="V282" s="181">
        <v>0</v>
      </c>
      <c r="W282" s="181">
        <v>3053204</v>
      </c>
      <c r="X282" s="178">
        <v>44408</v>
      </c>
      <c r="Y282" s="87" t="s">
        <v>7151</v>
      </c>
      <c r="Z282" s="87" t="s">
        <v>7152</v>
      </c>
      <c r="AA282" s="182" t="s">
        <v>8179</v>
      </c>
    </row>
    <row r="283" spans="1:27" ht="15.75" customHeight="1" x14ac:dyDescent="0.2">
      <c r="A283" s="182">
        <v>6570</v>
      </c>
      <c r="B283" s="75" t="str">
        <f>VLOOKUP(A283,'BASE REGISTRO MAYO'!$A$1:$T$884,2,FALSE)</f>
        <v>Corporacion de Oportunidad y Accion Solidaria OPCIoN</v>
      </c>
      <c r="C283" s="75">
        <f>VLOOKUP(A283,'BASE REGISTRO MAYO'!$A$1:$T$884,3,FALSE)</f>
        <v>717150007</v>
      </c>
      <c r="D283" s="75" t="str">
        <f>VLOOKUP(A283,'BASE REGISTRO MAYO'!$A$1:$T$884,4,FALSE)</f>
        <v>Corporación de Derecho Privado.</v>
      </c>
      <c r="E283" s="75" t="str">
        <f>VLOOKUP(A283,'BASE REGISTRO MAYO'!$A$1:$T$884,5,FALSE)</f>
        <v xml:space="preserve">Otorgada por Decreto Supremo Nº 972, de fecha 25 de julio de  1990, del Ministerio de Justicia, publicado en el Diario Oficial el día 13 de agosto de 1990. </v>
      </c>
      <c r="F283" s="75" t="str">
        <f>VLOOKUP(A283,'BASE REGISTRO MAYO'!$A$1:$T$884,6,FALSE)</f>
        <v xml:space="preserve">Certificado de vigencia, folio Nº 500233447698, de fecha 18 de junio de 2019, del Servicio de Registro Civil e Identificación.
</v>
      </c>
      <c r="G283" s="75" t="str">
        <f>VLOOKUP(A283,'BASE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3" s="75" t="str">
        <f>VLOOKUP(A283,'BASE REGISTRO MAYO'!$A$1:$T$884,8,FALSE)</f>
        <v xml:space="preserve">Presidente: Exequiel González Balbontín
Vicepresidenta: María Patricia Contreras Largo
Secretaria: María Francisca Concha Contreras
Tesorera: Sandra Cepeda Zepeda
</v>
      </c>
      <c r="I283" s="75" t="str">
        <f>VLOOKUP(A283,'BASE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3" s="75" t="str">
        <f>VLOOKUP(A283,'BASE REGISTRO MAYO'!$A$1:$T$884,10,FALSE)</f>
        <v>21 de marzo de 2019 a 21 de marzo de 2022</v>
      </c>
      <c r="K283" s="75" t="str">
        <f>VLOOKUP(A283,'BASE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3" s="75" t="str">
        <f>VLOOKUP(A283,'BASE REGISTRO MAYO'!$A$1:$T$884,12,FALSE)</f>
        <v xml:space="preserve">Carlos Justiniano Nº 1123, comuna de Providencia, Región Metropolitana.
</v>
      </c>
      <c r="M283" s="75" t="str">
        <f>VLOOKUP(A283,'BASE REGISTRO MAYO'!$A$1:$T$884,13,FALSE)</f>
        <v>XIII</v>
      </c>
      <c r="N283" s="75" t="str">
        <f>VLOOKUP(A283,'BASE REGISTRO MAYO'!$A$1:$T$884,14,FALSE)</f>
        <v>Providencia</v>
      </c>
      <c r="O283" s="75" t="str">
        <f>VLOOKUP(A283,'BASE REGISTRO MAYO'!$A$1:$T$884,15,FALSE)</f>
        <v>Fono 223393900- 223393901</v>
      </c>
      <c r="P283" s="75">
        <f>VLOOKUP(A283,'BASE REGISTRO MAYO'!$A$1:$T$884,16,FALSE)</f>
        <v>0</v>
      </c>
      <c r="Q283" s="75">
        <f>VLOOKUP(A283,'BASE REGISTRO MAYO'!$A$1:$T$884,17,FALSE)</f>
        <v>0</v>
      </c>
      <c r="R283" s="75" t="str">
        <f>VLOOKUP(A283,'BASE REGISTRO MAYO'!$A$1:$T$884,18,FALSE)</f>
        <v>93401: Institución de Asistencia Social</v>
      </c>
      <c r="S283" s="75" t="str">
        <f>VLOOKUP(A283,'BASE REGISTRO MAYO'!$A$1:$T$884,19,FALSE)</f>
        <v>Certificado Financiero, correspondiente al año 2019, aprobado por el Sub Departamento de Supervisión Financiera Nacional.</v>
      </c>
      <c r="T283" s="177">
        <f>VLOOKUP(A283,'BASE REGISTRO MAYO'!$A$1:$T$884,20,FALSE)</f>
        <v>37970</v>
      </c>
      <c r="U283" s="182">
        <v>6570</v>
      </c>
      <c r="V283" s="181">
        <v>139195448</v>
      </c>
      <c r="W283" s="181">
        <v>535557242</v>
      </c>
      <c r="X283" s="178">
        <v>44408</v>
      </c>
      <c r="Y283" s="87" t="s">
        <v>7151</v>
      </c>
      <c r="Z283" s="87" t="s">
        <v>7152</v>
      </c>
      <c r="AA283" s="182" t="s">
        <v>7280</v>
      </c>
    </row>
    <row r="284" spans="1:27" ht="15.75" customHeight="1" x14ac:dyDescent="0.2">
      <c r="A284" s="182">
        <v>6570</v>
      </c>
      <c r="B284" s="75" t="str">
        <f>VLOOKUP(A284,'BASE REGISTRO MAYO'!$A$1:$T$884,2,FALSE)</f>
        <v>Corporacion de Oportunidad y Accion Solidaria OPCIoN</v>
      </c>
      <c r="C284" s="75">
        <f>VLOOKUP(A284,'BASE REGISTRO MAYO'!$A$1:$T$884,3,FALSE)</f>
        <v>717150007</v>
      </c>
      <c r="D284" s="75" t="str">
        <f>VLOOKUP(A284,'BASE REGISTRO MAYO'!$A$1:$T$884,4,FALSE)</f>
        <v>Corporación de Derecho Privado.</v>
      </c>
      <c r="E284" s="75" t="str">
        <f>VLOOKUP(A284,'BASE REGISTRO MAYO'!$A$1:$T$884,5,FALSE)</f>
        <v xml:space="preserve">Otorgada por Decreto Supremo Nº 972, de fecha 25 de julio de  1990, del Ministerio de Justicia, publicado en el Diario Oficial el día 13 de agosto de 1990. </v>
      </c>
      <c r="F284" s="75" t="str">
        <f>VLOOKUP(A284,'BASE REGISTRO MAYO'!$A$1:$T$884,6,FALSE)</f>
        <v xml:space="preserve">Certificado de vigencia, folio Nº 500233447698, de fecha 18 de junio de 2019, del Servicio de Registro Civil e Identificación.
</v>
      </c>
      <c r="G284" s="75" t="str">
        <f>VLOOKUP(A284,'BASE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4" s="75" t="str">
        <f>VLOOKUP(A284,'BASE REGISTRO MAYO'!$A$1:$T$884,8,FALSE)</f>
        <v xml:space="preserve">Presidente: Exequiel González Balbontín
Vicepresidenta: María Patricia Contreras Largo
Secretaria: María Francisca Concha Contreras
Tesorera: Sandra Cepeda Zepeda
</v>
      </c>
      <c r="I284" s="75" t="str">
        <f>VLOOKUP(A284,'BASE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4" s="75" t="str">
        <f>VLOOKUP(A284,'BASE REGISTRO MAYO'!$A$1:$T$884,10,FALSE)</f>
        <v>21 de marzo de 2019 a 21 de marzo de 2022</v>
      </c>
      <c r="K284" s="75" t="str">
        <f>VLOOKUP(A284,'BASE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4" s="75" t="str">
        <f>VLOOKUP(A284,'BASE REGISTRO MAYO'!$A$1:$T$884,12,FALSE)</f>
        <v xml:space="preserve">Carlos Justiniano Nº 1123, comuna de Providencia, Región Metropolitana.
</v>
      </c>
      <c r="M284" s="75" t="str">
        <f>VLOOKUP(A284,'BASE REGISTRO MAYO'!$A$1:$T$884,13,FALSE)</f>
        <v>XIII</v>
      </c>
      <c r="N284" s="75" t="str">
        <f>VLOOKUP(A284,'BASE REGISTRO MAYO'!$A$1:$T$884,14,FALSE)</f>
        <v>Providencia</v>
      </c>
      <c r="O284" s="75" t="str">
        <f>VLOOKUP(A284,'BASE REGISTRO MAYO'!$A$1:$T$884,15,FALSE)</f>
        <v>Fono 223393900- 223393901</v>
      </c>
      <c r="P284" s="75">
        <f>VLOOKUP(A284,'BASE REGISTRO MAYO'!$A$1:$T$884,16,FALSE)</f>
        <v>0</v>
      </c>
      <c r="Q284" s="75">
        <f>VLOOKUP(A284,'BASE REGISTRO MAYO'!$A$1:$T$884,17,FALSE)</f>
        <v>0</v>
      </c>
      <c r="R284" s="75" t="str">
        <f>VLOOKUP(A284,'BASE REGISTRO MAYO'!$A$1:$T$884,18,FALSE)</f>
        <v>93401: Institución de Asistencia Social</v>
      </c>
      <c r="S284" s="75" t="str">
        <f>VLOOKUP(A284,'BASE REGISTRO MAYO'!$A$1:$T$884,19,FALSE)</f>
        <v>Certificado Financiero, correspondiente al año 2019, aprobado por el Sub Departamento de Supervisión Financiera Nacional.</v>
      </c>
      <c r="T284" s="177">
        <f>VLOOKUP(A284,'BASE REGISTRO MAYO'!$A$1:$T$884,20,FALSE)</f>
        <v>37970</v>
      </c>
      <c r="U284" s="182">
        <v>6570</v>
      </c>
      <c r="V284" s="181">
        <v>63113310</v>
      </c>
      <c r="W284" s="181">
        <v>443143410</v>
      </c>
      <c r="X284" s="178">
        <v>44408</v>
      </c>
      <c r="Y284" s="87" t="s">
        <v>7151</v>
      </c>
      <c r="Z284" s="87" t="s">
        <v>7152</v>
      </c>
      <c r="AA284" s="182" t="s">
        <v>7281</v>
      </c>
    </row>
    <row r="285" spans="1:27" ht="15.75" customHeight="1" x14ac:dyDescent="0.2">
      <c r="A285" s="182">
        <v>6570</v>
      </c>
      <c r="B285" s="75" t="str">
        <f>VLOOKUP(A285,'BASE REGISTRO MAYO'!$A$1:$T$884,2,FALSE)</f>
        <v>Corporacion de Oportunidad y Accion Solidaria OPCIoN</v>
      </c>
      <c r="C285" s="75">
        <f>VLOOKUP(A285,'BASE REGISTRO MAYO'!$A$1:$T$884,3,FALSE)</f>
        <v>717150007</v>
      </c>
      <c r="D285" s="75" t="str">
        <f>VLOOKUP(A285,'BASE REGISTRO MAYO'!$A$1:$T$884,4,FALSE)</f>
        <v>Corporación de Derecho Privado.</v>
      </c>
      <c r="E285" s="75" t="str">
        <f>VLOOKUP(A285,'BASE REGISTRO MAYO'!$A$1:$T$884,5,FALSE)</f>
        <v xml:space="preserve">Otorgada por Decreto Supremo Nº 972, de fecha 25 de julio de  1990, del Ministerio de Justicia, publicado en el Diario Oficial el día 13 de agosto de 1990. </v>
      </c>
      <c r="F285" s="75" t="str">
        <f>VLOOKUP(A285,'BASE REGISTRO MAYO'!$A$1:$T$884,6,FALSE)</f>
        <v xml:space="preserve">Certificado de vigencia, folio Nº 500233447698, de fecha 18 de junio de 2019, del Servicio de Registro Civil e Identificación.
</v>
      </c>
      <c r="G285" s="75" t="str">
        <f>VLOOKUP(A285,'BASE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5" s="75" t="str">
        <f>VLOOKUP(A285,'BASE REGISTRO MAYO'!$A$1:$T$884,8,FALSE)</f>
        <v xml:space="preserve">Presidente: Exequiel González Balbontín
Vicepresidenta: María Patricia Contreras Largo
Secretaria: María Francisca Concha Contreras
Tesorera: Sandra Cepeda Zepeda
</v>
      </c>
      <c r="I285" s="75" t="str">
        <f>VLOOKUP(A285,'BASE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5" s="75" t="str">
        <f>VLOOKUP(A285,'BASE REGISTRO MAYO'!$A$1:$T$884,10,FALSE)</f>
        <v>21 de marzo de 2019 a 21 de marzo de 2022</v>
      </c>
      <c r="K285" s="75" t="str">
        <f>VLOOKUP(A285,'BASE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5" s="75" t="str">
        <f>VLOOKUP(A285,'BASE REGISTRO MAYO'!$A$1:$T$884,12,FALSE)</f>
        <v xml:space="preserve">Carlos Justiniano Nº 1123, comuna de Providencia, Región Metropolitana.
</v>
      </c>
      <c r="M285" s="75" t="str">
        <f>VLOOKUP(A285,'BASE REGISTRO MAYO'!$A$1:$T$884,13,FALSE)</f>
        <v>XIII</v>
      </c>
      <c r="N285" s="75" t="str">
        <f>VLOOKUP(A285,'BASE REGISTRO MAYO'!$A$1:$T$884,14,FALSE)</f>
        <v>Providencia</v>
      </c>
      <c r="O285" s="75" t="str">
        <f>VLOOKUP(A285,'BASE REGISTRO MAYO'!$A$1:$T$884,15,FALSE)</f>
        <v>Fono 223393900- 223393901</v>
      </c>
      <c r="P285" s="75">
        <f>VLOOKUP(A285,'BASE REGISTRO MAYO'!$A$1:$T$884,16,FALSE)</f>
        <v>0</v>
      </c>
      <c r="Q285" s="75">
        <f>VLOOKUP(A285,'BASE REGISTRO MAYO'!$A$1:$T$884,17,FALSE)</f>
        <v>0</v>
      </c>
      <c r="R285" s="75" t="str">
        <f>VLOOKUP(A285,'BASE REGISTRO MAYO'!$A$1:$T$884,18,FALSE)</f>
        <v>93401: Institución de Asistencia Social</v>
      </c>
      <c r="S285" s="75" t="str">
        <f>VLOOKUP(A285,'BASE REGISTRO MAYO'!$A$1:$T$884,19,FALSE)</f>
        <v>Certificado Financiero, correspondiente al año 2019, aprobado por el Sub Departamento de Supervisión Financiera Nacional.</v>
      </c>
      <c r="T285" s="177">
        <f>VLOOKUP(A285,'BASE REGISTRO MAYO'!$A$1:$T$884,20,FALSE)</f>
        <v>37970</v>
      </c>
      <c r="U285" s="182">
        <v>6570</v>
      </c>
      <c r="V285" s="181">
        <v>18277848</v>
      </c>
      <c r="W285" s="181">
        <v>18277848</v>
      </c>
      <c r="X285" s="178">
        <v>44408</v>
      </c>
      <c r="Y285" s="87" t="s">
        <v>7151</v>
      </c>
      <c r="Z285" s="87" t="s">
        <v>7152</v>
      </c>
      <c r="AA285" s="182" t="s">
        <v>7222</v>
      </c>
    </row>
    <row r="286" spans="1:27" ht="15.75" customHeight="1" x14ac:dyDescent="0.2">
      <c r="A286" s="182">
        <v>6570</v>
      </c>
      <c r="B286" s="75" t="str">
        <f>VLOOKUP(A286,'BASE REGISTRO MAYO'!$A$1:$T$884,2,FALSE)</f>
        <v>Corporacion de Oportunidad y Accion Solidaria OPCIoN</v>
      </c>
      <c r="C286" s="75">
        <f>VLOOKUP(A286,'BASE REGISTRO MAYO'!$A$1:$T$884,3,FALSE)</f>
        <v>717150007</v>
      </c>
      <c r="D286" s="75" t="str">
        <f>VLOOKUP(A286,'BASE REGISTRO MAYO'!$A$1:$T$884,4,FALSE)</f>
        <v>Corporación de Derecho Privado.</v>
      </c>
      <c r="E286" s="75" t="str">
        <f>VLOOKUP(A286,'BASE REGISTRO MAYO'!$A$1:$T$884,5,FALSE)</f>
        <v xml:space="preserve">Otorgada por Decreto Supremo Nº 972, de fecha 25 de julio de  1990, del Ministerio de Justicia, publicado en el Diario Oficial el día 13 de agosto de 1990. </v>
      </c>
      <c r="F286" s="75" t="str">
        <f>VLOOKUP(A286,'BASE REGISTRO MAYO'!$A$1:$T$884,6,FALSE)</f>
        <v xml:space="preserve">Certificado de vigencia, folio Nº 500233447698, de fecha 18 de junio de 2019, del Servicio de Registro Civil e Identificación.
</v>
      </c>
      <c r="G286" s="75" t="str">
        <f>VLOOKUP(A286,'BASE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6" s="75" t="str">
        <f>VLOOKUP(A286,'BASE REGISTRO MAYO'!$A$1:$T$884,8,FALSE)</f>
        <v xml:space="preserve">Presidente: Exequiel González Balbontín
Vicepresidenta: María Patricia Contreras Largo
Secretaria: María Francisca Concha Contreras
Tesorera: Sandra Cepeda Zepeda
</v>
      </c>
      <c r="I286" s="75" t="str">
        <f>VLOOKUP(A286,'BASE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6" s="75" t="str">
        <f>VLOOKUP(A286,'BASE REGISTRO MAYO'!$A$1:$T$884,10,FALSE)</f>
        <v>21 de marzo de 2019 a 21 de marzo de 2022</v>
      </c>
      <c r="K286" s="75" t="str">
        <f>VLOOKUP(A286,'BASE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6" s="75" t="str">
        <f>VLOOKUP(A286,'BASE REGISTRO MAYO'!$A$1:$T$884,12,FALSE)</f>
        <v xml:space="preserve">Carlos Justiniano Nº 1123, comuna de Providencia, Región Metropolitana.
</v>
      </c>
      <c r="M286" s="75" t="str">
        <f>VLOOKUP(A286,'BASE REGISTRO MAYO'!$A$1:$T$884,13,FALSE)</f>
        <v>XIII</v>
      </c>
      <c r="N286" s="75" t="str">
        <f>VLOOKUP(A286,'BASE REGISTRO MAYO'!$A$1:$T$884,14,FALSE)</f>
        <v>Providencia</v>
      </c>
      <c r="O286" s="75" t="str">
        <f>VLOOKUP(A286,'BASE REGISTRO MAYO'!$A$1:$T$884,15,FALSE)</f>
        <v>Fono 223393900- 223393901</v>
      </c>
      <c r="P286" s="75">
        <f>VLOOKUP(A286,'BASE REGISTRO MAYO'!$A$1:$T$884,16,FALSE)</f>
        <v>0</v>
      </c>
      <c r="Q286" s="75">
        <f>VLOOKUP(A286,'BASE REGISTRO MAYO'!$A$1:$T$884,17,FALSE)</f>
        <v>0</v>
      </c>
      <c r="R286" s="75" t="str">
        <f>VLOOKUP(A286,'BASE REGISTRO MAYO'!$A$1:$T$884,18,FALSE)</f>
        <v>93401: Institución de Asistencia Social</v>
      </c>
      <c r="S286" s="75" t="str">
        <f>VLOOKUP(A286,'BASE REGISTRO MAYO'!$A$1:$T$884,19,FALSE)</f>
        <v>Certificado Financiero, correspondiente al año 2019, aprobado por el Sub Departamento de Supervisión Financiera Nacional.</v>
      </c>
      <c r="T286" s="177">
        <f>VLOOKUP(A286,'BASE REGISTRO MAYO'!$A$1:$T$884,20,FALSE)</f>
        <v>37970</v>
      </c>
      <c r="U286" s="182">
        <v>6570</v>
      </c>
      <c r="V286" s="181">
        <v>6078475</v>
      </c>
      <c r="W286" s="181">
        <v>26668775</v>
      </c>
      <c r="X286" s="178">
        <v>44408</v>
      </c>
      <c r="Y286" s="87" t="s">
        <v>7151</v>
      </c>
      <c r="Z286" s="87" t="s">
        <v>7152</v>
      </c>
      <c r="AA286" s="182" t="s">
        <v>7179</v>
      </c>
    </row>
    <row r="287" spans="1:27" ht="15.75" customHeight="1" x14ac:dyDescent="0.2">
      <c r="A287" s="182">
        <v>6570</v>
      </c>
      <c r="B287" s="75" t="str">
        <f>VLOOKUP(A287,'BASE REGISTRO MAYO'!$A$1:$T$884,2,FALSE)</f>
        <v>Corporacion de Oportunidad y Accion Solidaria OPCIoN</v>
      </c>
      <c r="C287" s="75">
        <f>VLOOKUP(A287,'BASE REGISTRO MAYO'!$A$1:$T$884,3,FALSE)</f>
        <v>717150007</v>
      </c>
      <c r="D287" s="75" t="str">
        <f>VLOOKUP(A287,'BASE REGISTRO MAYO'!$A$1:$T$884,4,FALSE)</f>
        <v>Corporación de Derecho Privado.</v>
      </c>
      <c r="E287" s="75" t="str">
        <f>VLOOKUP(A287,'BASE REGISTRO MAYO'!$A$1:$T$884,5,FALSE)</f>
        <v xml:space="preserve">Otorgada por Decreto Supremo Nº 972, de fecha 25 de julio de  1990, del Ministerio de Justicia, publicado en el Diario Oficial el día 13 de agosto de 1990. </v>
      </c>
      <c r="F287" s="75" t="str">
        <f>VLOOKUP(A287,'BASE REGISTRO MAYO'!$A$1:$T$884,6,FALSE)</f>
        <v xml:space="preserve">Certificado de vigencia, folio Nº 500233447698, de fecha 18 de junio de 2019, del Servicio de Registro Civil e Identificación.
</v>
      </c>
      <c r="G287" s="75" t="str">
        <f>VLOOKUP(A287,'BASE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7" s="75" t="str">
        <f>VLOOKUP(A287,'BASE REGISTRO MAYO'!$A$1:$T$884,8,FALSE)</f>
        <v xml:space="preserve">Presidente: Exequiel González Balbontín
Vicepresidenta: María Patricia Contreras Largo
Secretaria: María Francisca Concha Contreras
Tesorera: Sandra Cepeda Zepeda
</v>
      </c>
      <c r="I287" s="75" t="str">
        <f>VLOOKUP(A287,'BASE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7" s="75" t="str">
        <f>VLOOKUP(A287,'BASE REGISTRO MAYO'!$A$1:$T$884,10,FALSE)</f>
        <v>21 de marzo de 2019 a 21 de marzo de 2022</v>
      </c>
      <c r="K287" s="75" t="str">
        <f>VLOOKUP(A287,'BASE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7" s="75" t="str">
        <f>VLOOKUP(A287,'BASE REGISTRO MAYO'!$A$1:$T$884,12,FALSE)</f>
        <v xml:space="preserve">Carlos Justiniano Nº 1123, comuna de Providencia, Región Metropolitana.
</v>
      </c>
      <c r="M287" s="75" t="str">
        <f>VLOOKUP(A287,'BASE REGISTRO MAYO'!$A$1:$T$884,13,FALSE)</f>
        <v>XIII</v>
      </c>
      <c r="N287" s="75" t="str">
        <f>VLOOKUP(A287,'BASE REGISTRO MAYO'!$A$1:$T$884,14,FALSE)</f>
        <v>Providencia</v>
      </c>
      <c r="O287" s="75" t="str">
        <f>VLOOKUP(A287,'BASE REGISTRO MAYO'!$A$1:$T$884,15,FALSE)</f>
        <v>Fono 223393900- 223393901</v>
      </c>
      <c r="P287" s="75">
        <f>VLOOKUP(A287,'BASE REGISTRO MAYO'!$A$1:$T$884,16,FALSE)</f>
        <v>0</v>
      </c>
      <c r="Q287" s="75">
        <f>VLOOKUP(A287,'BASE REGISTRO MAYO'!$A$1:$T$884,17,FALSE)</f>
        <v>0</v>
      </c>
      <c r="R287" s="75" t="str">
        <f>VLOOKUP(A287,'BASE REGISTRO MAYO'!$A$1:$T$884,18,FALSE)</f>
        <v>93401: Institución de Asistencia Social</v>
      </c>
      <c r="S287" s="75" t="str">
        <f>VLOOKUP(A287,'BASE REGISTRO MAYO'!$A$1:$T$884,19,FALSE)</f>
        <v>Certificado Financiero, correspondiente al año 2019, aprobado por el Sub Departamento de Supervisión Financiera Nacional.</v>
      </c>
      <c r="T287" s="177">
        <f>VLOOKUP(A287,'BASE REGISTRO MAYO'!$A$1:$T$884,20,FALSE)</f>
        <v>37970</v>
      </c>
      <c r="U287" s="182">
        <v>6570</v>
      </c>
      <c r="V287" s="181">
        <v>12880349</v>
      </c>
      <c r="W287" s="181">
        <v>95822001</v>
      </c>
      <c r="X287" s="178">
        <v>44408</v>
      </c>
      <c r="Y287" s="87" t="s">
        <v>7151</v>
      </c>
      <c r="Z287" s="87" t="s">
        <v>7152</v>
      </c>
      <c r="AA287" s="182" t="s">
        <v>7282</v>
      </c>
    </row>
    <row r="288" spans="1:27" ht="15.75" customHeight="1" x14ac:dyDescent="0.2">
      <c r="A288" s="182">
        <v>6570</v>
      </c>
      <c r="B288" s="75" t="str">
        <f>VLOOKUP(A288,'BASE REGISTRO MAYO'!$A$1:$T$884,2,FALSE)</f>
        <v>Corporacion de Oportunidad y Accion Solidaria OPCIoN</v>
      </c>
      <c r="C288" s="75">
        <f>VLOOKUP(A288,'BASE REGISTRO MAYO'!$A$1:$T$884,3,FALSE)</f>
        <v>717150007</v>
      </c>
      <c r="D288" s="75" t="str">
        <f>VLOOKUP(A288,'BASE REGISTRO MAYO'!$A$1:$T$884,4,FALSE)</f>
        <v>Corporación de Derecho Privado.</v>
      </c>
      <c r="E288" s="75" t="str">
        <f>VLOOKUP(A288,'BASE REGISTRO MAYO'!$A$1:$T$884,5,FALSE)</f>
        <v xml:space="preserve">Otorgada por Decreto Supremo Nº 972, de fecha 25 de julio de  1990, del Ministerio de Justicia, publicado en el Diario Oficial el día 13 de agosto de 1990. </v>
      </c>
      <c r="F288" s="75" t="str">
        <f>VLOOKUP(A288,'BASE REGISTRO MAYO'!$A$1:$T$884,6,FALSE)</f>
        <v xml:space="preserve">Certificado de vigencia, folio Nº 500233447698, de fecha 18 de junio de 2019, del Servicio de Registro Civil e Identificación.
</v>
      </c>
      <c r="G288" s="75" t="str">
        <f>VLOOKUP(A288,'BASE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8" s="75" t="str">
        <f>VLOOKUP(A288,'BASE REGISTRO MAYO'!$A$1:$T$884,8,FALSE)</f>
        <v xml:space="preserve">Presidente: Exequiel González Balbontín
Vicepresidenta: María Patricia Contreras Largo
Secretaria: María Francisca Concha Contreras
Tesorera: Sandra Cepeda Zepeda
</v>
      </c>
      <c r="I288" s="75" t="str">
        <f>VLOOKUP(A288,'BASE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8" s="75" t="str">
        <f>VLOOKUP(A288,'BASE REGISTRO MAYO'!$A$1:$T$884,10,FALSE)</f>
        <v>21 de marzo de 2019 a 21 de marzo de 2022</v>
      </c>
      <c r="K288" s="75" t="str">
        <f>VLOOKUP(A288,'BASE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8" s="75" t="str">
        <f>VLOOKUP(A288,'BASE REGISTRO MAYO'!$A$1:$T$884,12,FALSE)</f>
        <v xml:space="preserve">Carlos Justiniano Nº 1123, comuna de Providencia, Región Metropolitana.
</v>
      </c>
      <c r="M288" s="75" t="str">
        <f>VLOOKUP(A288,'BASE REGISTRO MAYO'!$A$1:$T$884,13,FALSE)</f>
        <v>XIII</v>
      </c>
      <c r="N288" s="75" t="str">
        <f>VLOOKUP(A288,'BASE REGISTRO MAYO'!$A$1:$T$884,14,FALSE)</f>
        <v>Providencia</v>
      </c>
      <c r="O288" s="75" t="str">
        <f>VLOOKUP(A288,'BASE REGISTRO MAYO'!$A$1:$T$884,15,FALSE)</f>
        <v>Fono 223393900- 223393901</v>
      </c>
      <c r="P288" s="75">
        <f>VLOOKUP(A288,'BASE REGISTRO MAYO'!$A$1:$T$884,16,FALSE)</f>
        <v>0</v>
      </c>
      <c r="Q288" s="75">
        <f>VLOOKUP(A288,'BASE REGISTRO MAYO'!$A$1:$T$884,17,FALSE)</f>
        <v>0</v>
      </c>
      <c r="R288" s="75" t="str">
        <f>VLOOKUP(A288,'BASE REGISTRO MAYO'!$A$1:$T$884,18,FALSE)</f>
        <v>93401: Institución de Asistencia Social</v>
      </c>
      <c r="S288" s="75" t="str">
        <f>VLOOKUP(A288,'BASE REGISTRO MAYO'!$A$1:$T$884,19,FALSE)</f>
        <v>Certificado Financiero, correspondiente al año 2019, aprobado por el Sub Departamento de Supervisión Financiera Nacional.</v>
      </c>
      <c r="T288" s="177">
        <f>VLOOKUP(A288,'BASE REGISTRO MAYO'!$A$1:$T$884,20,FALSE)</f>
        <v>37970</v>
      </c>
      <c r="U288" s="182">
        <v>6570</v>
      </c>
      <c r="V288" s="181">
        <v>62174133</v>
      </c>
      <c r="W288" s="181">
        <v>278684053</v>
      </c>
      <c r="X288" s="178">
        <v>44408</v>
      </c>
      <c r="Y288" s="87" t="s">
        <v>7151</v>
      </c>
      <c r="Z288" s="87" t="s">
        <v>7152</v>
      </c>
      <c r="AA288" s="182" t="s">
        <v>149</v>
      </c>
    </row>
    <row r="289" spans="1:27" ht="15.75" customHeight="1" x14ac:dyDescent="0.2">
      <c r="A289" s="182">
        <v>6570</v>
      </c>
      <c r="B289" s="75" t="str">
        <f>VLOOKUP(A289,'BASE REGISTRO MAYO'!$A$1:$T$884,2,FALSE)</f>
        <v>Corporacion de Oportunidad y Accion Solidaria OPCIoN</v>
      </c>
      <c r="C289" s="75">
        <f>VLOOKUP(A289,'BASE REGISTRO MAYO'!$A$1:$T$884,3,FALSE)</f>
        <v>717150007</v>
      </c>
      <c r="D289" s="75" t="str">
        <f>VLOOKUP(A289,'BASE REGISTRO MAYO'!$A$1:$T$884,4,FALSE)</f>
        <v>Corporación de Derecho Privado.</v>
      </c>
      <c r="E289" s="75" t="str">
        <f>VLOOKUP(A289,'BASE REGISTRO MAYO'!$A$1:$T$884,5,FALSE)</f>
        <v xml:space="preserve">Otorgada por Decreto Supremo Nº 972, de fecha 25 de julio de  1990, del Ministerio de Justicia, publicado en el Diario Oficial el día 13 de agosto de 1990. </v>
      </c>
      <c r="F289" s="75" t="str">
        <f>VLOOKUP(A289,'BASE REGISTRO MAYO'!$A$1:$T$884,6,FALSE)</f>
        <v xml:space="preserve">Certificado de vigencia, folio Nº 500233447698, de fecha 18 de junio de 2019, del Servicio de Registro Civil e Identificación.
</v>
      </c>
      <c r="G289" s="75" t="str">
        <f>VLOOKUP(A289,'BASE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9" s="75" t="str">
        <f>VLOOKUP(A289,'BASE REGISTRO MAYO'!$A$1:$T$884,8,FALSE)</f>
        <v xml:space="preserve">Presidente: Exequiel González Balbontín
Vicepresidenta: María Patricia Contreras Largo
Secretaria: María Francisca Concha Contreras
Tesorera: Sandra Cepeda Zepeda
</v>
      </c>
      <c r="I289" s="75" t="str">
        <f>VLOOKUP(A289,'BASE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9" s="75" t="str">
        <f>VLOOKUP(A289,'BASE REGISTRO MAYO'!$A$1:$T$884,10,FALSE)</f>
        <v>21 de marzo de 2019 a 21 de marzo de 2022</v>
      </c>
      <c r="K289" s="75" t="str">
        <f>VLOOKUP(A289,'BASE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9" s="75" t="str">
        <f>VLOOKUP(A289,'BASE REGISTRO MAYO'!$A$1:$T$884,12,FALSE)</f>
        <v xml:space="preserve">Carlos Justiniano Nº 1123, comuna de Providencia, Región Metropolitana.
</v>
      </c>
      <c r="M289" s="75" t="str">
        <f>VLOOKUP(A289,'BASE REGISTRO MAYO'!$A$1:$T$884,13,FALSE)</f>
        <v>XIII</v>
      </c>
      <c r="N289" s="75" t="str">
        <f>VLOOKUP(A289,'BASE REGISTRO MAYO'!$A$1:$T$884,14,FALSE)</f>
        <v>Providencia</v>
      </c>
      <c r="O289" s="75" t="str">
        <f>VLOOKUP(A289,'BASE REGISTRO MAYO'!$A$1:$T$884,15,FALSE)</f>
        <v>Fono 223393900- 223393901</v>
      </c>
      <c r="P289" s="75">
        <f>VLOOKUP(A289,'BASE REGISTRO MAYO'!$A$1:$T$884,16,FALSE)</f>
        <v>0</v>
      </c>
      <c r="Q289" s="75">
        <f>VLOOKUP(A289,'BASE REGISTRO MAYO'!$A$1:$T$884,17,FALSE)</f>
        <v>0</v>
      </c>
      <c r="R289" s="75" t="str">
        <f>VLOOKUP(A289,'BASE REGISTRO MAYO'!$A$1:$T$884,18,FALSE)</f>
        <v>93401: Institución de Asistencia Social</v>
      </c>
      <c r="S289" s="75" t="str">
        <f>VLOOKUP(A289,'BASE REGISTRO MAYO'!$A$1:$T$884,19,FALSE)</f>
        <v>Certificado Financiero, correspondiente al año 2019, aprobado por el Sub Departamento de Supervisión Financiera Nacional.</v>
      </c>
      <c r="T289" s="177">
        <f>VLOOKUP(A289,'BASE REGISTRO MAYO'!$A$1:$T$884,20,FALSE)</f>
        <v>37970</v>
      </c>
      <c r="U289" s="182">
        <v>6570</v>
      </c>
      <c r="V289" s="181">
        <v>0</v>
      </c>
      <c r="W289" s="181">
        <v>31331004</v>
      </c>
      <c r="X289" s="178">
        <v>44408</v>
      </c>
      <c r="Y289" s="87" t="s">
        <v>7151</v>
      </c>
      <c r="Z289" s="87" t="s">
        <v>7152</v>
      </c>
      <c r="AA289" s="182" t="s">
        <v>7227</v>
      </c>
    </row>
    <row r="290" spans="1:27" ht="15.75" customHeight="1" x14ac:dyDescent="0.2">
      <c r="A290" s="182">
        <v>6570</v>
      </c>
      <c r="B290" s="75" t="str">
        <f>VLOOKUP(A290,'BASE REGISTRO MAYO'!$A$1:$T$884,2,FALSE)</f>
        <v>Corporacion de Oportunidad y Accion Solidaria OPCIoN</v>
      </c>
      <c r="C290" s="75">
        <f>VLOOKUP(A290,'BASE REGISTRO MAYO'!$A$1:$T$884,3,FALSE)</f>
        <v>717150007</v>
      </c>
      <c r="D290" s="75" t="str">
        <f>VLOOKUP(A290,'BASE REGISTRO MAYO'!$A$1:$T$884,4,FALSE)</f>
        <v>Corporación de Derecho Privado.</v>
      </c>
      <c r="E290" s="75" t="str">
        <f>VLOOKUP(A290,'BASE REGISTRO MAYO'!$A$1:$T$884,5,FALSE)</f>
        <v xml:space="preserve">Otorgada por Decreto Supremo Nº 972, de fecha 25 de julio de  1990, del Ministerio de Justicia, publicado en el Diario Oficial el día 13 de agosto de 1990. </v>
      </c>
      <c r="F290" s="75" t="str">
        <f>VLOOKUP(A290,'BASE REGISTRO MAYO'!$A$1:$T$884,6,FALSE)</f>
        <v xml:space="preserve">Certificado de vigencia, folio Nº 500233447698, de fecha 18 de junio de 2019, del Servicio de Registro Civil e Identificación.
</v>
      </c>
      <c r="G290" s="75" t="str">
        <f>VLOOKUP(A290,'BASE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0" s="75" t="str">
        <f>VLOOKUP(A290,'BASE REGISTRO MAYO'!$A$1:$T$884,8,FALSE)</f>
        <v xml:space="preserve">Presidente: Exequiel González Balbontín
Vicepresidenta: María Patricia Contreras Largo
Secretaria: María Francisca Concha Contreras
Tesorera: Sandra Cepeda Zepeda
</v>
      </c>
      <c r="I290" s="75" t="str">
        <f>VLOOKUP(A290,'BASE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0" s="75" t="str">
        <f>VLOOKUP(A290,'BASE REGISTRO MAYO'!$A$1:$T$884,10,FALSE)</f>
        <v>21 de marzo de 2019 a 21 de marzo de 2022</v>
      </c>
      <c r="K290" s="75" t="str">
        <f>VLOOKUP(A290,'BASE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0" s="75" t="str">
        <f>VLOOKUP(A290,'BASE REGISTRO MAYO'!$A$1:$T$884,12,FALSE)</f>
        <v xml:space="preserve">Carlos Justiniano Nº 1123, comuna de Providencia, Región Metropolitana.
</v>
      </c>
      <c r="M290" s="75" t="str">
        <f>VLOOKUP(A290,'BASE REGISTRO MAYO'!$A$1:$T$884,13,FALSE)</f>
        <v>XIII</v>
      </c>
      <c r="N290" s="75" t="str">
        <f>VLOOKUP(A290,'BASE REGISTRO MAYO'!$A$1:$T$884,14,FALSE)</f>
        <v>Providencia</v>
      </c>
      <c r="O290" s="75" t="str">
        <f>VLOOKUP(A290,'BASE REGISTRO MAYO'!$A$1:$T$884,15,FALSE)</f>
        <v>Fono 223393900- 223393901</v>
      </c>
      <c r="P290" s="75">
        <f>VLOOKUP(A290,'BASE REGISTRO MAYO'!$A$1:$T$884,16,FALSE)</f>
        <v>0</v>
      </c>
      <c r="Q290" s="75">
        <f>VLOOKUP(A290,'BASE REGISTRO MAYO'!$A$1:$T$884,17,FALSE)</f>
        <v>0</v>
      </c>
      <c r="R290" s="75" t="str">
        <f>VLOOKUP(A290,'BASE REGISTRO MAYO'!$A$1:$T$884,18,FALSE)</f>
        <v>93401: Institución de Asistencia Social</v>
      </c>
      <c r="S290" s="75" t="str">
        <f>VLOOKUP(A290,'BASE REGISTRO MAYO'!$A$1:$T$884,19,FALSE)</f>
        <v>Certificado Financiero, correspondiente al año 2019, aprobado por el Sub Departamento de Supervisión Financiera Nacional.</v>
      </c>
      <c r="T290" s="177">
        <f>VLOOKUP(A290,'BASE REGISTRO MAYO'!$A$1:$T$884,20,FALSE)</f>
        <v>37970</v>
      </c>
      <c r="U290" s="182">
        <v>6570</v>
      </c>
      <c r="V290" s="181">
        <v>8978592</v>
      </c>
      <c r="W290" s="181">
        <v>70706412</v>
      </c>
      <c r="X290" s="178">
        <v>44408</v>
      </c>
      <c r="Y290" s="87" t="s">
        <v>7151</v>
      </c>
      <c r="Z290" s="87" t="s">
        <v>7152</v>
      </c>
      <c r="AA290" s="182" t="s">
        <v>7162</v>
      </c>
    </row>
    <row r="291" spans="1:27" ht="15.75" customHeight="1" x14ac:dyDescent="0.2">
      <c r="A291" s="182">
        <v>6570</v>
      </c>
      <c r="B291" s="75" t="str">
        <f>VLOOKUP(A291,'BASE REGISTRO MAYO'!$A$1:$T$884,2,FALSE)</f>
        <v>Corporacion de Oportunidad y Accion Solidaria OPCIoN</v>
      </c>
      <c r="C291" s="75">
        <f>VLOOKUP(A291,'BASE REGISTRO MAYO'!$A$1:$T$884,3,FALSE)</f>
        <v>717150007</v>
      </c>
      <c r="D291" s="75" t="str">
        <f>VLOOKUP(A291,'BASE REGISTRO MAYO'!$A$1:$T$884,4,FALSE)</f>
        <v>Corporación de Derecho Privado.</v>
      </c>
      <c r="E291" s="75" t="str">
        <f>VLOOKUP(A291,'BASE REGISTRO MAYO'!$A$1:$T$884,5,FALSE)</f>
        <v xml:space="preserve">Otorgada por Decreto Supremo Nº 972, de fecha 25 de julio de  1990, del Ministerio de Justicia, publicado en el Diario Oficial el día 13 de agosto de 1990. </v>
      </c>
      <c r="F291" s="75" t="str">
        <f>VLOOKUP(A291,'BASE REGISTRO MAYO'!$A$1:$T$884,6,FALSE)</f>
        <v xml:space="preserve">Certificado de vigencia, folio Nº 500233447698, de fecha 18 de junio de 2019, del Servicio de Registro Civil e Identificación.
</v>
      </c>
      <c r="G291" s="75" t="str">
        <f>VLOOKUP(A291,'BASE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75" t="str">
        <f>VLOOKUP(A291,'BASE REGISTRO MAYO'!$A$1:$T$884,8,FALSE)</f>
        <v xml:space="preserve">Presidente: Exequiel González Balbontín
Vicepresidenta: María Patricia Contreras Largo
Secretaria: María Francisca Concha Contreras
Tesorera: Sandra Cepeda Zepeda
</v>
      </c>
      <c r="I291" s="75" t="str">
        <f>VLOOKUP(A291,'BASE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75" t="str">
        <f>VLOOKUP(A291,'BASE REGISTRO MAYO'!$A$1:$T$884,10,FALSE)</f>
        <v>21 de marzo de 2019 a 21 de marzo de 2022</v>
      </c>
      <c r="K291" s="75" t="str">
        <f>VLOOKUP(A291,'BASE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1" s="75" t="str">
        <f>VLOOKUP(A291,'BASE REGISTRO MAYO'!$A$1:$T$884,12,FALSE)</f>
        <v xml:space="preserve">Carlos Justiniano Nº 1123, comuna de Providencia, Región Metropolitana.
</v>
      </c>
      <c r="M291" s="75" t="str">
        <f>VLOOKUP(A291,'BASE REGISTRO MAYO'!$A$1:$T$884,13,FALSE)</f>
        <v>XIII</v>
      </c>
      <c r="N291" s="75" t="str">
        <f>VLOOKUP(A291,'BASE REGISTRO MAYO'!$A$1:$T$884,14,FALSE)</f>
        <v>Providencia</v>
      </c>
      <c r="O291" s="75" t="str">
        <f>VLOOKUP(A291,'BASE REGISTRO MAYO'!$A$1:$T$884,15,FALSE)</f>
        <v>Fono 223393900- 223393901</v>
      </c>
      <c r="P291" s="75">
        <f>VLOOKUP(A291,'BASE REGISTRO MAYO'!$A$1:$T$884,16,FALSE)</f>
        <v>0</v>
      </c>
      <c r="Q291" s="75">
        <f>VLOOKUP(A291,'BASE REGISTRO MAYO'!$A$1:$T$884,17,FALSE)</f>
        <v>0</v>
      </c>
      <c r="R291" s="75" t="str">
        <f>VLOOKUP(A291,'BASE REGISTRO MAYO'!$A$1:$T$884,18,FALSE)</f>
        <v>93401: Institución de Asistencia Social</v>
      </c>
      <c r="S291" s="75" t="str">
        <f>VLOOKUP(A291,'BASE REGISTRO MAYO'!$A$1:$T$884,19,FALSE)</f>
        <v>Certificado Financiero, correspondiente al año 2019, aprobado por el Sub Departamento de Supervisión Financiera Nacional.</v>
      </c>
      <c r="T291" s="177">
        <f>VLOOKUP(A291,'BASE REGISTRO MAYO'!$A$1:$T$884,20,FALSE)</f>
        <v>37970</v>
      </c>
      <c r="U291" s="182">
        <v>6570</v>
      </c>
      <c r="V291" s="181">
        <v>120044189</v>
      </c>
      <c r="W291" s="181">
        <v>467899151</v>
      </c>
      <c r="X291" s="178">
        <v>44408</v>
      </c>
      <c r="Y291" s="87" t="s">
        <v>7151</v>
      </c>
      <c r="Z291" s="87" t="s">
        <v>7152</v>
      </c>
      <c r="AA291" s="182" t="s">
        <v>7223</v>
      </c>
    </row>
    <row r="292" spans="1:27" ht="15.75" customHeight="1" x14ac:dyDescent="0.2">
      <c r="A292" s="182">
        <v>6570</v>
      </c>
      <c r="B292" s="75" t="str">
        <f>VLOOKUP(A292,'BASE REGISTRO MAYO'!$A$1:$T$884,2,FALSE)</f>
        <v>Corporacion de Oportunidad y Accion Solidaria OPCIoN</v>
      </c>
      <c r="C292" s="75">
        <f>VLOOKUP(A292,'BASE REGISTRO MAYO'!$A$1:$T$884,3,FALSE)</f>
        <v>717150007</v>
      </c>
      <c r="D292" s="75" t="str">
        <f>VLOOKUP(A292,'BASE REGISTRO MAYO'!$A$1:$T$884,4,FALSE)</f>
        <v>Corporación de Derecho Privado.</v>
      </c>
      <c r="E292" s="75" t="str">
        <f>VLOOKUP(A292,'BASE REGISTRO MAYO'!$A$1:$T$884,5,FALSE)</f>
        <v xml:space="preserve">Otorgada por Decreto Supremo Nº 972, de fecha 25 de julio de  1990, del Ministerio de Justicia, publicado en el Diario Oficial el día 13 de agosto de 1990. </v>
      </c>
      <c r="F292" s="75" t="str">
        <f>VLOOKUP(A292,'BASE REGISTRO MAYO'!$A$1:$T$884,6,FALSE)</f>
        <v xml:space="preserve">Certificado de vigencia, folio Nº 500233447698, de fecha 18 de junio de 2019, del Servicio de Registro Civil e Identificación.
</v>
      </c>
      <c r="G292" s="75" t="str">
        <f>VLOOKUP(A292,'BASE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75" t="str">
        <f>VLOOKUP(A292,'BASE REGISTRO MAYO'!$A$1:$T$884,8,FALSE)</f>
        <v xml:space="preserve">Presidente: Exequiel González Balbontín
Vicepresidenta: María Patricia Contreras Largo
Secretaria: María Francisca Concha Contreras
Tesorera: Sandra Cepeda Zepeda
</v>
      </c>
      <c r="I292" s="75" t="str">
        <f>VLOOKUP(A292,'BASE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75" t="str">
        <f>VLOOKUP(A292,'BASE REGISTRO MAYO'!$A$1:$T$884,10,FALSE)</f>
        <v>21 de marzo de 2019 a 21 de marzo de 2022</v>
      </c>
      <c r="K292" s="75" t="str">
        <f>VLOOKUP(A292,'BASE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2" s="75" t="str">
        <f>VLOOKUP(A292,'BASE REGISTRO MAYO'!$A$1:$T$884,12,FALSE)</f>
        <v xml:space="preserve">Carlos Justiniano Nº 1123, comuna de Providencia, Región Metropolitana.
</v>
      </c>
      <c r="M292" s="75" t="str">
        <f>VLOOKUP(A292,'BASE REGISTRO MAYO'!$A$1:$T$884,13,FALSE)</f>
        <v>XIII</v>
      </c>
      <c r="N292" s="75" t="str">
        <f>VLOOKUP(A292,'BASE REGISTRO MAYO'!$A$1:$T$884,14,FALSE)</f>
        <v>Providencia</v>
      </c>
      <c r="O292" s="75" t="str">
        <f>VLOOKUP(A292,'BASE REGISTRO MAYO'!$A$1:$T$884,15,FALSE)</f>
        <v>Fono 223393900- 223393901</v>
      </c>
      <c r="P292" s="75">
        <f>VLOOKUP(A292,'BASE REGISTRO MAYO'!$A$1:$T$884,16,FALSE)</f>
        <v>0</v>
      </c>
      <c r="Q292" s="75">
        <f>VLOOKUP(A292,'BASE REGISTRO MAYO'!$A$1:$T$884,17,FALSE)</f>
        <v>0</v>
      </c>
      <c r="R292" s="75" t="str">
        <f>VLOOKUP(A292,'BASE REGISTRO MAYO'!$A$1:$T$884,18,FALSE)</f>
        <v>93401: Institución de Asistencia Social</v>
      </c>
      <c r="S292" s="75" t="str">
        <f>VLOOKUP(A292,'BASE REGISTRO MAYO'!$A$1:$T$884,19,FALSE)</f>
        <v>Certificado Financiero, correspondiente al año 2019, aprobado por el Sub Departamento de Supervisión Financiera Nacional.</v>
      </c>
      <c r="T292" s="177">
        <f>VLOOKUP(A292,'BASE REGISTRO MAYO'!$A$1:$T$884,20,FALSE)</f>
        <v>37970</v>
      </c>
      <c r="U292" s="182">
        <v>6570</v>
      </c>
      <c r="V292" s="181">
        <v>5216060</v>
      </c>
      <c r="W292" s="181">
        <v>78841991</v>
      </c>
      <c r="X292" s="178">
        <v>44408</v>
      </c>
      <c r="Y292" s="87" t="s">
        <v>7151</v>
      </c>
      <c r="Z292" s="87" t="s">
        <v>7152</v>
      </c>
      <c r="AA292" s="182" t="s">
        <v>7163</v>
      </c>
    </row>
    <row r="293" spans="1:27" ht="15.75" customHeight="1" x14ac:dyDescent="0.2">
      <c r="A293" s="182">
        <v>6570</v>
      </c>
      <c r="B293" s="75" t="str">
        <f>VLOOKUP(A293,'BASE REGISTRO MAYO'!$A$1:$T$884,2,FALSE)</f>
        <v>Corporacion de Oportunidad y Accion Solidaria OPCIoN</v>
      </c>
      <c r="C293" s="75">
        <f>VLOOKUP(A293,'BASE REGISTRO MAYO'!$A$1:$T$884,3,FALSE)</f>
        <v>717150007</v>
      </c>
      <c r="D293" s="75" t="str">
        <f>VLOOKUP(A293,'BASE REGISTRO MAYO'!$A$1:$T$884,4,FALSE)</f>
        <v>Corporación de Derecho Privado.</v>
      </c>
      <c r="E293" s="75" t="str">
        <f>VLOOKUP(A293,'BASE REGISTRO MAYO'!$A$1:$T$884,5,FALSE)</f>
        <v xml:space="preserve">Otorgada por Decreto Supremo Nº 972, de fecha 25 de julio de  1990, del Ministerio de Justicia, publicado en el Diario Oficial el día 13 de agosto de 1990. </v>
      </c>
      <c r="F293" s="75" t="str">
        <f>VLOOKUP(A293,'BASE REGISTRO MAYO'!$A$1:$T$884,6,FALSE)</f>
        <v xml:space="preserve">Certificado de vigencia, folio Nº 500233447698, de fecha 18 de junio de 2019, del Servicio de Registro Civil e Identificación.
</v>
      </c>
      <c r="G293" s="75" t="str">
        <f>VLOOKUP(A293,'BASE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75" t="str">
        <f>VLOOKUP(A293,'BASE REGISTRO MAYO'!$A$1:$T$884,8,FALSE)</f>
        <v xml:space="preserve">Presidente: Exequiel González Balbontín
Vicepresidenta: María Patricia Contreras Largo
Secretaria: María Francisca Concha Contreras
Tesorera: Sandra Cepeda Zepeda
</v>
      </c>
      <c r="I293" s="75" t="str">
        <f>VLOOKUP(A293,'BASE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75" t="str">
        <f>VLOOKUP(A293,'BASE REGISTRO MAYO'!$A$1:$T$884,10,FALSE)</f>
        <v>21 de marzo de 2019 a 21 de marzo de 2022</v>
      </c>
      <c r="K293" s="75" t="str">
        <f>VLOOKUP(A293,'BASE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3" s="75" t="str">
        <f>VLOOKUP(A293,'BASE REGISTRO MAYO'!$A$1:$T$884,12,FALSE)</f>
        <v xml:space="preserve">Carlos Justiniano Nº 1123, comuna de Providencia, Región Metropolitana.
</v>
      </c>
      <c r="M293" s="75" t="str">
        <f>VLOOKUP(A293,'BASE REGISTRO MAYO'!$A$1:$T$884,13,FALSE)</f>
        <v>XIII</v>
      </c>
      <c r="N293" s="75" t="str">
        <f>VLOOKUP(A293,'BASE REGISTRO MAYO'!$A$1:$T$884,14,FALSE)</f>
        <v>Providencia</v>
      </c>
      <c r="O293" s="75" t="str">
        <f>VLOOKUP(A293,'BASE REGISTRO MAYO'!$A$1:$T$884,15,FALSE)</f>
        <v>Fono 223393900- 223393901</v>
      </c>
      <c r="P293" s="75">
        <f>VLOOKUP(A293,'BASE REGISTRO MAYO'!$A$1:$T$884,16,FALSE)</f>
        <v>0</v>
      </c>
      <c r="Q293" s="75">
        <f>VLOOKUP(A293,'BASE REGISTRO MAYO'!$A$1:$T$884,17,FALSE)</f>
        <v>0</v>
      </c>
      <c r="R293" s="75" t="str">
        <f>VLOOKUP(A293,'BASE REGISTRO MAYO'!$A$1:$T$884,18,FALSE)</f>
        <v>93401: Institución de Asistencia Social</v>
      </c>
      <c r="S293" s="75" t="str">
        <f>VLOOKUP(A293,'BASE REGISTRO MAYO'!$A$1:$T$884,19,FALSE)</f>
        <v>Certificado Financiero, correspondiente al año 2019, aprobado por el Sub Departamento de Supervisión Financiera Nacional.</v>
      </c>
      <c r="T293" s="177">
        <f>VLOOKUP(A293,'BASE REGISTRO MAYO'!$A$1:$T$884,20,FALSE)</f>
        <v>37970</v>
      </c>
      <c r="U293" s="182">
        <v>6570</v>
      </c>
      <c r="V293" s="181">
        <v>29792856</v>
      </c>
      <c r="W293" s="181">
        <v>181864581</v>
      </c>
      <c r="X293" s="178">
        <v>44408</v>
      </c>
      <c r="Y293" s="87" t="s">
        <v>7151</v>
      </c>
      <c r="Z293" s="87" t="s">
        <v>7152</v>
      </c>
      <c r="AA293" s="182" t="s">
        <v>7183</v>
      </c>
    </row>
    <row r="294" spans="1:27" ht="15.75" customHeight="1" x14ac:dyDescent="0.2">
      <c r="A294" s="182">
        <v>6570</v>
      </c>
      <c r="B294" s="75" t="str">
        <f>VLOOKUP(A294,'BASE REGISTRO MAYO'!$A$1:$T$884,2,FALSE)</f>
        <v>Corporacion de Oportunidad y Accion Solidaria OPCIoN</v>
      </c>
      <c r="C294" s="75">
        <f>VLOOKUP(A294,'BASE REGISTRO MAYO'!$A$1:$T$884,3,FALSE)</f>
        <v>717150007</v>
      </c>
      <c r="D294" s="75" t="str">
        <f>VLOOKUP(A294,'BASE REGISTRO MAYO'!$A$1:$T$884,4,FALSE)</f>
        <v>Corporación de Derecho Privado.</v>
      </c>
      <c r="E294" s="75" t="str">
        <f>VLOOKUP(A294,'BASE REGISTRO MAYO'!$A$1:$T$884,5,FALSE)</f>
        <v xml:space="preserve">Otorgada por Decreto Supremo Nº 972, de fecha 25 de julio de  1990, del Ministerio de Justicia, publicado en el Diario Oficial el día 13 de agosto de 1990. </v>
      </c>
      <c r="F294" s="75" t="str">
        <f>VLOOKUP(A294,'BASE REGISTRO MAYO'!$A$1:$T$884,6,FALSE)</f>
        <v xml:space="preserve">Certificado de vigencia, folio Nº 500233447698, de fecha 18 de junio de 2019, del Servicio de Registro Civil e Identificación.
</v>
      </c>
      <c r="G294" s="75" t="str">
        <f>VLOOKUP(A294,'BASE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75" t="str">
        <f>VLOOKUP(A294,'BASE REGISTRO MAYO'!$A$1:$T$884,8,FALSE)</f>
        <v xml:space="preserve">Presidente: Exequiel González Balbontín
Vicepresidenta: María Patricia Contreras Largo
Secretaria: María Francisca Concha Contreras
Tesorera: Sandra Cepeda Zepeda
</v>
      </c>
      <c r="I294" s="75" t="str">
        <f>VLOOKUP(A294,'BASE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75" t="str">
        <f>VLOOKUP(A294,'BASE REGISTRO MAYO'!$A$1:$T$884,10,FALSE)</f>
        <v>21 de marzo de 2019 a 21 de marzo de 2022</v>
      </c>
      <c r="K294" s="75" t="str">
        <f>VLOOKUP(A294,'BASE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4" s="75" t="str">
        <f>VLOOKUP(A294,'BASE REGISTRO MAYO'!$A$1:$T$884,12,FALSE)</f>
        <v xml:space="preserve">Carlos Justiniano Nº 1123, comuna de Providencia, Región Metropolitana.
</v>
      </c>
      <c r="M294" s="75" t="str">
        <f>VLOOKUP(A294,'BASE REGISTRO MAYO'!$A$1:$T$884,13,FALSE)</f>
        <v>XIII</v>
      </c>
      <c r="N294" s="75" t="str">
        <f>VLOOKUP(A294,'BASE REGISTRO MAYO'!$A$1:$T$884,14,FALSE)</f>
        <v>Providencia</v>
      </c>
      <c r="O294" s="75" t="str">
        <f>VLOOKUP(A294,'BASE REGISTRO MAYO'!$A$1:$T$884,15,FALSE)</f>
        <v>Fono 223393900- 223393901</v>
      </c>
      <c r="P294" s="75">
        <f>VLOOKUP(A294,'BASE REGISTRO MAYO'!$A$1:$T$884,16,FALSE)</f>
        <v>0</v>
      </c>
      <c r="Q294" s="75">
        <f>VLOOKUP(A294,'BASE REGISTRO MAYO'!$A$1:$T$884,17,FALSE)</f>
        <v>0</v>
      </c>
      <c r="R294" s="75" t="str">
        <f>VLOOKUP(A294,'BASE REGISTRO MAYO'!$A$1:$T$884,18,FALSE)</f>
        <v>93401: Institución de Asistencia Social</v>
      </c>
      <c r="S294" s="75" t="str">
        <f>VLOOKUP(A294,'BASE REGISTRO MAYO'!$A$1:$T$884,19,FALSE)</f>
        <v>Certificado Financiero, correspondiente al año 2019, aprobado por el Sub Departamento de Supervisión Financiera Nacional.</v>
      </c>
      <c r="T294" s="177">
        <f>VLOOKUP(A294,'BASE REGISTRO MAYO'!$A$1:$T$884,20,FALSE)</f>
        <v>37970</v>
      </c>
      <c r="U294" s="182">
        <v>6570</v>
      </c>
      <c r="V294" s="181">
        <v>63093919</v>
      </c>
      <c r="W294" s="181">
        <v>438630139</v>
      </c>
      <c r="X294" s="178">
        <v>44408</v>
      </c>
      <c r="Y294" s="87" t="s">
        <v>7151</v>
      </c>
      <c r="Z294" s="87" t="s">
        <v>7152</v>
      </c>
      <c r="AA294" s="182" t="s">
        <v>7877</v>
      </c>
    </row>
    <row r="295" spans="1:27" ht="15.75" customHeight="1" x14ac:dyDescent="0.2">
      <c r="A295" s="182">
        <v>6570</v>
      </c>
      <c r="B295" s="75" t="str">
        <f>VLOOKUP(A295,'BASE REGISTRO MAYO'!$A$1:$T$884,2,FALSE)</f>
        <v>Corporacion de Oportunidad y Accion Solidaria OPCIoN</v>
      </c>
      <c r="C295" s="75">
        <f>VLOOKUP(A295,'BASE REGISTRO MAYO'!$A$1:$T$884,3,FALSE)</f>
        <v>717150007</v>
      </c>
      <c r="D295" s="75" t="str">
        <f>VLOOKUP(A295,'BASE REGISTRO MAYO'!$A$1:$T$884,4,FALSE)</f>
        <v>Corporación de Derecho Privado.</v>
      </c>
      <c r="E295" s="75" t="str">
        <f>VLOOKUP(A295,'BASE REGISTRO MAYO'!$A$1:$T$884,5,FALSE)</f>
        <v xml:space="preserve">Otorgada por Decreto Supremo Nº 972, de fecha 25 de julio de  1990, del Ministerio de Justicia, publicado en el Diario Oficial el día 13 de agosto de 1990. </v>
      </c>
      <c r="F295" s="75" t="str">
        <f>VLOOKUP(A295,'BASE REGISTRO MAYO'!$A$1:$T$884,6,FALSE)</f>
        <v xml:space="preserve">Certificado de vigencia, folio Nº 500233447698, de fecha 18 de junio de 2019, del Servicio de Registro Civil e Identificación.
</v>
      </c>
      <c r="G295" s="75" t="str">
        <f>VLOOKUP(A295,'BASE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75" t="str">
        <f>VLOOKUP(A295,'BASE REGISTRO MAYO'!$A$1:$T$884,8,FALSE)</f>
        <v xml:space="preserve">Presidente: Exequiel González Balbontín
Vicepresidenta: María Patricia Contreras Largo
Secretaria: María Francisca Concha Contreras
Tesorera: Sandra Cepeda Zepeda
</v>
      </c>
      <c r="I295" s="75" t="str">
        <f>VLOOKUP(A295,'BASE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75" t="str">
        <f>VLOOKUP(A295,'BASE REGISTRO MAYO'!$A$1:$T$884,10,FALSE)</f>
        <v>21 de marzo de 2019 a 21 de marzo de 2022</v>
      </c>
      <c r="K295" s="75" t="str">
        <f>VLOOKUP(A295,'BASE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5" s="75" t="str">
        <f>VLOOKUP(A295,'BASE REGISTRO MAYO'!$A$1:$T$884,12,FALSE)</f>
        <v xml:space="preserve">Carlos Justiniano Nº 1123, comuna de Providencia, Región Metropolitana.
</v>
      </c>
      <c r="M295" s="75" t="str">
        <f>VLOOKUP(A295,'BASE REGISTRO MAYO'!$A$1:$T$884,13,FALSE)</f>
        <v>XIII</v>
      </c>
      <c r="N295" s="75" t="str">
        <f>VLOOKUP(A295,'BASE REGISTRO MAYO'!$A$1:$T$884,14,FALSE)</f>
        <v>Providencia</v>
      </c>
      <c r="O295" s="75" t="str">
        <f>VLOOKUP(A295,'BASE REGISTRO MAYO'!$A$1:$T$884,15,FALSE)</f>
        <v>Fono 223393900- 223393901</v>
      </c>
      <c r="P295" s="75">
        <f>VLOOKUP(A295,'BASE REGISTRO MAYO'!$A$1:$T$884,16,FALSE)</f>
        <v>0</v>
      </c>
      <c r="Q295" s="75">
        <f>VLOOKUP(A295,'BASE REGISTRO MAYO'!$A$1:$T$884,17,FALSE)</f>
        <v>0</v>
      </c>
      <c r="R295" s="75" t="str">
        <f>VLOOKUP(A295,'BASE REGISTRO MAYO'!$A$1:$T$884,18,FALSE)</f>
        <v>93401: Institución de Asistencia Social</v>
      </c>
      <c r="S295" s="75" t="str">
        <f>VLOOKUP(A295,'BASE REGISTRO MAYO'!$A$1:$T$884,19,FALSE)</f>
        <v>Certificado Financiero, correspondiente al año 2019, aprobado por el Sub Departamento de Supervisión Financiera Nacional.</v>
      </c>
      <c r="T295" s="177">
        <f>VLOOKUP(A295,'BASE REGISTRO MAYO'!$A$1:$T$884,20,FALSE)</f>
        <v>37970</v>
      </c>
      <c r="U295" s="182">
        <v>6570</v>
      </c>
      <c r="V295" s="181">
        <v>0</v>
      </c>
      <c r="W295" s="181">
        <v>14390208</v>
      </c>
      <c r="X295" s="178">
        <v>44408</v>
      </c>
      <c r="Y295" s="87" t="s">
        <v>7151</v>
      </c>
      <c r="Z295" s="87" t="s">
        <v>7152</v>
      </c>
      <c r="AA295" s="182" t="s">
        <v>7218</v>
      </c>
    </row>
    <row r="296" spans="1:27" ht="15.75" customHeight="1" x14ac:dyDescent="0.2">
      <c r="A296" s="182">
        <v>6570</v>
      </c>
      <c r="B296" s="75" t="str">
        <f>VLOOKUP(A296,'BASE REGISTRO MAYO'!$A$1:$T$884,2,FALSE)</f>
        <v>Corporacion de Oportunidad y Accion Solidaria OPCIoN</v>
      </c>
      <c r="C296" s="75">
        <f>VLOOKUP(A296,'BASE REGISTRO MAYO'!$A$1:$T$884,3,FALSE)</f>
        <v>717150007</v>
      </c>
      <c r="D296" s="75" t="str">
        <f>VLOOKUP(A296,'BASE REGISTRO MAYO'!$A$1:$T$884,4,FALSE)</f>
        <v>Corporación de Derecho Privado.</v>
      </c>
      <c r="E296" s="75" t="str">
        <f>VLOOKUP(A296,'BASE REGISTRO MAYO'!$A$1:$T$884,5,FALSE)</f>
        <v xml:space="preserve">Otorgada por Decreto Supremo Nº 972, de fecha 25 de julio de  1990, del Ministerio de Justicia, publicado en el Diario Oficial el día 13 de agosto de 1990. </v>
      </c>
      <c r="F296" s="75" t="str">
        <f>VLOOKUP(A296,'BASE REGISTRO MAYO'!$A$1:$T$884,6,FALSE)</f>
        <v xml:space="preserve">Certificado de vigencia, folio Nº 500233447698, de fecha 18 de junio de 2019, del Servicio de Registro Civil e Identificación.
</v>
      </c>
      <c r="G296" s="75" t="str">
        <f>VLOOKUP(A296,'BASE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75" t="str">
        <f>VLOOKUP(A296,'BASE REGISTRO MAYO'!$A$1:$T$884,8,FALSE)</f>
        <v xml:space="preserve">Presidente: Exequiel González Balbontín
Vicepresidenta: María Patricia Contreras Largo
Secretaria: María Francisca Concha Contreras
Tesorera: Sandra Cepeda Zepeda
</v>
      </c>
      <c r="I296" s="75" t="str">
        <f>VLOOKUP(A296,'BASE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75" t="str">
        <f>VLOOKUP(A296,'BASE REGISTRO MAYO'!$A$1:$T$884,10,FALSE)</f>
        <v>21 de marzo de 2019 a 21 de marzo de 2022</v>
      </c>
      <c r="K296" s="75" t="str">
        <f>VLOOKUP(A296,'BASE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6" s="75" t="str">
        <f>VLOOKUP(A296,'BASE REGISTRO MAYO'!$A$1:$T$884,12,FALSE)</f>
        <v xml:space="preserve">Carlos Justiniano Nº 1123, comuna de Providencia, Región Metropolitana.
</v>
      </c>
      <c r="M296" s="75" t="str">
        <f>VLOOKUP(A296,'BASE REGISTRO MAYO'!$A$1:$T$884,13,FALSE)</f>
        <v>XIII</v>
      </c>
      <c r="N296" s="75" t="str">
        <f>VLOOKUP(A296,'BASE REGISTRO MAYO'!$A$1:$T$884,14,FALSE)</f>
        <v>Providencia</v>
      </c>
      <c r="O296" s="75" t="str">
        <f>VLOOKUP(A296,'BASE REGISTRO MAYO'!$A$1:$T$884,15,FALSE)</f>
        <v>Fono 223393900- 223393901</v>
      </c>
      <c r="P296" s="75">
        <f>VLOOKUP(A296,'BASE REGISTRO MAYO'!$A$1:$T$884,16,FALSE)</f>
        <v>0</v>
      </c>
      <c r="Q296" s="75">
        <f>VLOOKUP(A296,'BASE REGISTRO MAYO'!$A$1:$T$884,17,FALSE)</f>
        <v>0</v>
      </c>
      <c r="R296" s="75" t="str">
        <f>VLOOKUP(A296,'BASE REGISTRO MAYO'!$A$1:$T$884,18,FALSE)</f>
        <v>93401: Institución de Asistencia Social</v>
      </c>
      <c r="S296" s="75" t="str">
        <f>VLOOKUP(A296,'BASE REGISTRO MAYO'!$A$1:$T$884,19,FALSE)</f>
        <v>Certificado Financiero, correspondiente al año 2019, aprobado por el Sub Departamento de Supervisión Financiera Nacional.</v>
      </c>
      <c r="T296" s="177">
        <f>VLOOKUP(A296,'BASE REGISTRO MAYO'!$A$1:$T$884,20,FALSE)</f>
        <v>37970</v>
      </c>
      <c r="U296" s="182">
        <v>6570</v>
      </c>
      <c r="V296" s="181">
        <v>0</v>
      </c>
      <c r="W296" s="181">
        <v>20312168</v>
      </c>
      <c r="X296" s="178">
        <v>44408</v>
      </c>
      <c r="Y296" s="87" t="s">
        <v>7151</v>
      </c>
      <c r="Z296" s="87" t="s">
        <v>7152</v>
      </c>
      <c r="AA296" s="182" t="s">
        <v>231</v>
      </c>
    </row>
    <row r="297" spans="1:27" ht="15.75" customHeight="1" x14ac:dyDescent="0.2">
      <c r="A297" s="182">
        <v>6570</v>
      </c>
      <c r="B297" s="75" t="str">
        <f>VLOOKUP(A297,'BASE REGISTRO MAYO'!$A$1:$T$884,2,FALSE)</f>
        <v>Corporacion de Oportunidad y Accion Solidaria OPCIoN</v>
      </c>
      <c r="C297" s="75">
        <f>VLOOKUP(A297,'BASE REGISTRO MAYO'!$A$1:$T$884,3,FALSE)</f>
        <v>717150007</v>
      </c>
      <c r="D297" s="75" t="str">
        <f>VLOOKUP(A297,'BASE REGISTRO MAYO'!$A$1:$T$884,4,FALSE)</f>
        <v>Corporación de Derecho Privado.</v>
      </c>
      <c r="E297" s="75" t="str">
        <f>VLOOKUP(A297,'BASE REGISTRO MAYO'!$A$1:$T$884,5,FALSE)</f>
        <v xml:space="preserve">Otorgada por Decreto Supremo Nº 972, de fecha 25 de julio de  1990, del Ministerio de Justicia, publicado en el Diario Oficial el día 13 de agosto de 1990. </v>
      </c>
      <c r="F297" s="75" t="str">
        <f>VLOOKUP(A297,'BASE REGISTRO MAYO'!$A$1:$T$884,6,FALSE)</f>
        <v xml:space="preserve">Certificado de vigencia, folio Nº 500233447698, de fecha 18 de junio de 2019, del Servicio de Registro Civil e Identificación.
</v>
      </c>
      <c r="G297" s="75" t="str">
        <f>VLOOKUP(A297,'BASE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75" t="str">
        <f>VLOOKUP(A297,'BASE REGISTRO MAYO'!$A$1:$T$884,8,FALSE)</f>
        <v xml:space="preserve">Presidente: Exequiel González Balbontín
Vicepresidenta: María Patricia Contreras Largo
Secretaria: María Francisca Concha Contreras
Tesorera: Sandra Cepeda Zepeda
</v>
      </c>
      <c r="I297" s="75" t="str">
        <f>VLOOKUP(A297,'BASE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75" t="str">
        <f>VLOOKUP(A297,'BASE REGISTRO MAYO'!$A$1:$T$884,10,FALSE)</f>
        <v>21 de marzo de 2019 a 21 de marzo de 2022</v>
      </c>
      <c r="K297" s="75" t="str">
        <f>VLOOKUP(A297,'BASE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7" s="75" t="str">
        <f>VLOOKUP(A297,'BASE REGISTRO MAYO'!$A$1:$T$884,12,FALSE)</f>
        <v xml:space="preserve">Carlos Justiniano Nº 1123, comuna de Providencia, Región Metropolitana.
</v>
      </c>
      <c r="M297" s="75" t="str">
        <f>VLOOKUP(A297,'BASE REGISTRO MAYO'!$A$1:$T$884,13,FALSE)</f>
        <v>XIII</v>
      </c>
      <c r="N297" s="75" t="str">
        <f>VLOOKUP(A297,'BASE REGISTRO MAYO'!$A$1:$T$884,14,FALSE)</f>
        <v>Providencia</v>
      </c>
      <c r="O297" s="75" t="str">
        <f>VLOOKUP(A297,'BASE REGISTRO MAYO'!$A$1:$T$884,15,FALSE)</f>
        <v>Fono 223393900- 223393901</v>
      </c>
      <c r="P297" s="75">
        <f>VLOOKUP(A297,'BASE REGISTRO MAYO'!$A$1:$T$884,16,FALSE)</f>
        <v>0</v>
      </c>
      <c r="Q297" s="75">
        <f>VLOOKUP(A297,'BASE REGISTRO MAYO'!$A$1:$T$884,17,FALSE)</f>
        <v>0</v>
      </c>
      <c r="R297" s="75" t="str">
        <f>VLOOKUP(A297,'BASE REGISTRO MAYO'!$A$1:$T$884,18,FALSE)</f>
        <v>93401: Institución de Asistencia Social</v>
      </c>
      <c r="S297" s="75" t="str">
        <f>VLOOKUP(A297,'BASE REGISTRO MAYO'!$A$1:$T$884,19,FALSE)</f>
        <v>Certificado Financiero, correspondiente al año 2019, aprobado por el Sub Departamento de Supervisión Financiera Nacional.</v>
      </c>
      <c r="T297" s="177">
        <f>VLOOKUP(A297,'BASE REGISTRO MAYO'!$A$1:$T$884,20,FALSE)</f>
        <v>37970</v>
      </c>
      <c r="U297" s="182">
        <v>6570</v>
      </c>
      <c r="V297" s="181">
        <v>175370001</v>
      </c>
      <c r="W297" s="181">
        <v>733423603</v>
      </c>
      <c r="X297" s="178">
        <v>44408</v>
      </c>
      <c r="Y297" s="87" t="s">
        <v>7151</v>
      </c>
      <c r="Z297" s="87" t="s">
        <v>7152</v>
      </c>
      <c r="AA297" s="182" t="s">
        <v>173</v>
      </c>
    </row>
    <row r="298" spans="1:27" ht="15.75" customHeight="1" x14ac:dyDescent="0.2">
      <c r="A298" s="182">
        <v>6570</v>
      </c>
      <c r="B298" s="75" t="str">
        <f>VLOOKUP(A298,'BASE REGISTRO MAYO'!$A$1:$T$884,2,FALSE)</f>
        <v>Corporacion de Oportunidad y Accion Solidaria OPCIoN</v>
      </c>
      <c r="C298" s="75">
        <f>VLOOKUP(A298,'BASE REGISTRO MAYO'!$A$1:$T$884,3,FALSE)</f>
        <v>717150007</v>
      </c>
      <c r="D298" s="75" t="str">
        <f>VLOOKUP(A298,'BASE REGISTRO MAYO'!$A$1:$T$884,4,FALSE)</f>
        <v>Corporación de Derecho Privado.</v>
      </c>
      <c r="E298" s="75" t="str">
        <f>VLOOKUP(A298,'BASE REGISTRO MAYO'!$A$1:$T$884,5,FALSE)</f>
        <v xml:space="preserve">Otorgada por Decreto Supremo Nº 972, de fecha 25 de julio de  1990, del Ministerio de Justicia, publicado en el Diario Oficial el día 13 de agosto de 1990. </v>
      </c>
      <c r="F298" s="75" t="str">
        <f>VLOOKUP(A298,'BASE REGISTRO MAYO'!$A$1:$T$884,6,FALSE)</f>
        <v xml:space="preserve">Certificado de vigencia, folio Nº 500233447698, de fecha 18 de junio de 2019, del Servicio de Registro Civil e Identificación.
</v>
      </c>
      <c r="G298" s="75" t="str">
        <f>VLOOKUP(A298,'BASE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8" s="75" t="str">
        <f>VLOOKUP(A298,'BASE REGISTRO MAYO'!$A$1:$T$884,8,FALSE)</f>
        <v xml:space="preserve">Presidente: Exequiel González Balbontín
Vicepresidenta: María Patricia Contreras Largo
Secretaria: María Francisca Concha Contreras
Tesorera: Sandra Cepeda Zepeda
</v>
      </c>
      <c r="I298" s="75" t="str">
        <f>VLOOKUP(A298,'BASE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8" s="75" t="str">
        <f>VLOOKUP(A298,'BASE REGISTRO MAYO'!$A$1:$T$884,10,FALSE)</f>
        <v>21 de marzo de 2019 a 21 de marzo de 2022</v>
      </c>
      <c r="K298" s="75" t="str">
        <f>VLOOKUP(A298,'BASE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8" s="75" t="str">
        <f>VLOOKUP(A298,'BASE REGISTRO MAYO'!$A$1:$T$884,12,FALSE)</f>
        <v xml:space="preserve">Carlos Justiniano Nº 1123, comuna de Providencia, Región Metropolitana.
</v>
      </c>
      <c r="M298" s="75" t="str">
        <f>VLOOKUP(A298,'BASE REGISTRO MAYO'!$A$1:$T$884,13,FALSE)</f>
        <v>XIII</v>
      </c>
      <c r="N298" s="75" t="str">
        <f>VLOOKUP(A298,'BASE REGISTRO MAYO'!$A$1:$T$884,14,FALSE)</f>
        <v>Providencia</v>
      </c>
      <c r="O298" s="75" t="str">
        <f>VLOOKUP(A298,'BASE REGISTRO MAYO'!$A$1:$T$884,15,FALSE)</f>
        <v>Fono 223393900- 223393901</v>
      </c>
      <c r="P298" s="75">
        <f>VLOOKUP(A298,'BASE REGISTRO MAYO'!$A$1:$T$884,16,FALSE)</f>
        <v>0</v>
      </c>
      <c r="Q298" s="75">
        <f>VLOOKUP(A298,'BASE REGISTRO MAYO'!$A$1:$T$884,17,FALSE)</f>
        <v>0</v>
      </c>
      <c r="R298" s="75" t="str">
        <f>VLOOKUP(A298,'BASE REGISTRO MAYO'!$A$1:$T$884,18,FALSE)</f>
        <v>93401: Institución de Asistencia Social</v>
      </c>
      <c r="S298" s="75" t="str">
        <f>VLOOKUP(A298,'BASE REGISTRO MAYO'!$A$1:$T$884,19,FALSE)</f>
        <v>Certificado Financiero, correspondiente al año 2019, aprobado por el Sub Departamento de Supervisión Financiera Nacional.</v>
      </c>
      <c r="T298" s="177">
        <f>VLOOKUP(A298,'BASE REGISTRO MAYO'!$A$1:$T$884,20,FALSE)</f>
        <v>37970</v>
      </c>
      <c r="U298" s="182">
        <v>6570</v>
      </c>
      <c r="V298" s="181">
        <v>31248879</v>
      </c>
      <c r="W298" s="181">
        <v>254220361</v>
      </c>
      <c r="X298" s="178">
        <v>44408</v>
      </c>
      <c r="Y298" s="87" t="s">
        <v>7151</v>
      </c>
      <c r="Z298" s="87" t="s">
        <v>7152</v>
      </c>
      <c r="AA298" s="182" t="s">
        <v>7213</v>
      </c>
    </row>
    <row r="299" spans="1:27" ht="15.75" customHeight="1" x14ac:dyDescent="0.2">
      <c r="A299" s="182">
        <v>6570</v>
      </c>
      <c r="B299" s="75" t="str">
        <f>VLOOKUP(A299,'BASE REGISTRO MAYO'!$A$1:$T$884,2,FALSE)</f>
        <v>Corporacion de Oportunidad y Accion Solidaria OPCIoN</v>
      </c>
      <c r="C299" s="75">
        <f>VLOOKUP(A299,'BASE REGISTRO MAYO'!$A$1:$T$884,3,FALSE)</f>
        <v>717150007</v>
      </c>
      <c r="D299" s="75" t="str">
        <f>VLOOKUP(A299,'BASE REGISTRO MAYO'!$A$1:$T$884,4,FALSE)</f>
        <v>Corporación de Derecho Privado.</v>
      </c>
      <c r="E299" s="75" t="str">
        <f>VLOOKUP(A299,'BASE REGISTRO MAYO'!$A$1:$T$884,5,FALSE)</f>
        <v xml:space="preserve">Otorgada por Decreto Supremo Nº 972, de fecha 25 de julio de  1990, del Ministerio de Justicia, publicado en el Diario Oficial el día 13 de agosto de 1990. </v>
      </c>
      <c r="F299" s="75" t="str">
        <f>VLOOKUP(A299,'BASE REGISTRO MAYO'!$A$1:$T$884,6,FALSE)</f>
        <v xml:space="preserve">Certificado de vigencia, folio Nº 500233447698, de fecha 18 de junio de 2019, del Servicio de Registro Civil e Identificación.
</v>
      </c>
      <c r="G299" s="75" t="str">
        <f>VLOOKUP(A299,'BASE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9" s="75" t="str">
        <f>VLOOKUP(A299,'BASE REGISTRO MAYO'!$A$1:$T$884,8,FALSE)</f>
        <v xml:space="preserve">Presidente: Exequiel González Balbontín
Vicepresidenta: María Patricia Contreras Largo
Secretaria: María Francisca Concha Contreras
Tesorera: Sandra Cepeda Zepeda
</v>
      </c>
      <c r="I299" s="75" t="str">
        <f>VLOOKUP(A299,'BASE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9" s="75" t="str">
        <f>VLOOKUP(A299,'BASE REGISTRO MAYO'!$A$1:$T$884,10,FALSE)</f>
        <v>21 de marzo de 2019 a 21 de marzo de 2022</v>
      </c>
      <c r="K299" s="75" t="str">
        <f>VLOOKUP(A299,'BASE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9" s="75" t="str">
        <f>VLOOKUP(A299,'BASE REGISTRO MAYO'!$A$1:$T$884,12,FALSE)</f>
        <v xml:space="preserve">Carlos Justiniano Nº 1123, comuna de Providencia, Región Metropolitana.
</v>
      </c>
      <c r="M299" s="75" t="str">
        <f>VLOOKUP(A299,'BASE REGISTRO MAYO'!$A$1:$T$884,13,FALSE)</f>
        <v>XIII</v>
      </c>
      <c r="N299" s="75" t="str">
        <f>VLOOKUP(A299,'BASE REGISTRO MAYO'!$A$1:$T$884,14,FALSE)</f>
        <v>Providencia</v>
      </c>
      <c r="O299" s="75" t="str">
        <f>VLOOKUP(A299,'BASE REGISTRO MAYO'!$A$1:$T$884,15,FALSE)</f>
        <v>Fono 223393900- 223393901</v>
      </c>
      <c r="P299" s="75">
        <f>VLOOKUP(A299,'BASE REGISTRO MAYO'!$A$1:$T$884,16,FALSE)</f>
        <v>0</v>
      </c>
      <c r="Q299" s="75">
        <f>VLOOKUP(A299,'BASE REGISTRO MAYO'!$A$1:$T$884,17,FALSE)</f>
        <v>0</v>
      </c>
      <c r="R299" s="75" t="str">
        <f>VLOOKUP(A299,'BASE REGISTRO MAYO'!$A$1:$T$884,18,FALSE)</f>
        <v>93401: Institución de Asistencia Social</v>
      </c>
      <c r="S299" s="75" t="str">
        <f>VLOOKUP(A299,'BASE REGISTRO MAYO'!$A$1:$T$884,19,FALSE)</f>
        <v>Certificado Financiero, correspondiente al año 2019, aprobado por el Sub Departamento de Supervisión Financiera Nacional.</v>
      </c>
      <c r="T299" s="177">
        <f>VLOOKUP(A299,'BASE REGISTRO MAYO'!$A$1:$T$884,20,FALSE)</f>
        <v>37970</v>
      </c>
      <c r="U299" s="182">
        <v>6570</v>
      </c>
      <c r="V299" s="181">
        <v>39898532</v>
      </c>
      <c r="W299" s="181">
        <v>390048372</v>
      </c>
      <c r="X299" s="178">
        <v>44408</v>
      </c>
      <c r="Y299" s="87" t="s">
        <v>7151</v>
      </c>
      <c r="Z299" s="87" t="s">
        <v>7152</v>
      </c>
      <c r="AA299" s="182" t="s">
        <v>7228</v>
      </c>
    </row>
    <row r="300" spans="1:27" ht="15.75" customHeight="1" x14ac:dyDescent="0.2">
      <c r="A300" s="182">
        <v>6570</v>
      </c>
      <c r="B300" s="75" t="str">
        <f>VLOOKUP(A300,'BASE REGISTRO MAYO'!$A$1:$T$884,2,FALSE)</f>
        <v>Corporacion de Oportunidad y Accion Solidaria OPCIoN</v>
      </c>
      <c r="C300" s="75">
        <f>VLOOKUP(A300,'BASE REGISTRO MAYO'!$A$1:$T$884,3,FALSE)</f>
        <v>717150007</v>
      </c>
      <c r="D300" s="75" t="str">
        <f>VLOOKUP(A300,'BASE REGISTRO MAYO'!$A$1:$T$884,4,FALSE)</f>
        <v>Corporación de Derecho Privado.</v>
      </c>
      <c r="E300" s="75" t="str">
        <f>VLOOKUP(A300,'BASE REGISTRO MAYO'!$A$1:$T$884,5,FALSE)</f>
        <v xml:space="preserve">Otorgada por Decreto Supremo Nº 972, de fecha 25 de julio de  1990, del Ministerio de Justicia, publicado en el Diario Oficial el día 13 de agosto de 1990. </v>
      </c>
      <c r="F300" s="75" t="str">
        <f>VLOOKUP(A300,'BASE REGISTRO MAYO'!$A$1:$T$884,6,FALSE)</f>
        <v xml:space="preserve">Certificado de vigencia, folio Nº 500233447698, de fecha 18 de junio de 2019, del Servicio de Registro Civil e Identificación.
</v>
      </c>
      <c r="G300" s="75" t="str">
        <f>VLOOKUP(A300,'BASE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0" s="75" t="str">
        <f>VLOOKUP(A300,'BASE REGISTRO MAYO'!$A$1:$T$884,8,FALSE)</f>
        <v xml:space="preserve">Presidente: Exequiel González Balbontín
Vicepresidenta: María Patricia Contreras Largo
Secretaria: María Francisca Concha Contreras
Tesorera: Sandra Cepeda Zepeda
</v>
      </c>
      <c r="I300" s="75" t="str">
        <f>VLOOKUP(A300,'BASE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0" s="75" t="str">
        <f>VLOOKUP(A300,'BASE REGISTRO MAYO'!$A$1:$T$884,10,FALSE)</f>
        <v>21 de marzo de 2019 a 21 de marzo de 2022</v>
      </c>
      <c r="K300" s="75" t="str">
        <f>VLOOKUP(A300,'BASE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0" s="75" t="str">
        <f>VLOOKUP(A300,'BASE REGISTRO MAYO'!$A$1:$T$884,12,FALSE)</f>
        <v xml:space="preserve">Carlos Justiniano Nº 1123, comuna de Providencia, Región Metropolitana.
</v>
      </c>
      <c r="M300" s="75" t="str">
        <f>VLOOKUP(A300,'BASE REGISTRO MAYO'!$A$1:$T$884,13,FALSE)</f>
        <v>XIII</v>
      </c>
      <c r="N300" s="75" t="str">
        <f>VLOOKUP(A300,'BASE REGISTRO MAYO'!$A$1:$T$884,14,FALSE)</f>
        <v>Providencia</v>
      </c>
      <c r="O300" s="75" t="str">
        <f>VLOOKUP(A300,'BASE REGISTRO MAYO'!$A$1:$T$884,15,FALSE)</f>
        <v>Fono 223393900- 223393901</v>
      </c>
      <c r="P300" s="75">
        <f>VLOOKUP(A300,'BASE REGISTRO MAYO'!$A$1:$T$884,16,FALSE)</f>
        <v>0</v>
      </c>
      <c r="Q300" s="75">
        <f>VLOOKUP(A300,'BASE REGISTRO MAYO'!$A$1:$T$884,17,FALSE)</f>
        <v>0</v>
      </c>
      <c r="R300" s="75" t="str">
        <f>VLOOKUP(A300,'BASE REGISTRO MAYO'!$A$1:$T$884,18,FALSE)</f>
        <v>93401: Institución de Asistencia Social</v>
      </c>
      <c r="S300" s="75" t="str">
        <f>VLOOKUP(A300,'BASE REGISTRO MAYO'!$A$1:$T$884,19,FALSE)</f>
        <v>Certificado Financiero, correspondiente al año 2019, aprobado por el Sub Departamento de Supervisión Financiera Nacional.</v>
      </c>
      <c r="T300" s="177">
        <f>VLOOKUP(A300,'BASE REGISTRO MAYO'!$A$1:$T$884,20,FALSE)</f>
        <v>37970</v>
      </c>
      <c r="U300" s="182">
        <v>6570</v>
      </c>
      <c r="V300" s="181">
        <v>16033200</v>
      </c>
      <c r="W300" s="181">
        <v>173479224</v>
      </c>
      <c r="X300" s="178">
        <v>44408</v>
      </c>
      <c r="Y300" s="87" t="s">
        <v>7151</v>
      </c>
      <c r="Z300" s="87" t="s">
        <v>7152</v>
      </c>
      <c r="AA300" s="182" t="s">
        <v>7245</v>
      </c>
    </row>
    <row r="301" spans="1:27" ht="15.75" customHeight="1" x14ac:dyDescent="0.2">
      <c r="A301" s="182">
        <v>6570</v>
      </c>
      <c r="B301" s="75" t="str">
        <f>VLOOKUP(A301,'BASE REGISTRO MAYO'!$A$1:$T$884,2,FALSE)</f>
        <v>Corporacion de Oportunidad y Accion Solidaria OPCIoN</v>
      </c>
      <c r="C301" s="75">
        <f>VLOOKUP(A301,'BASE REGISTRO MAYO'!$A$1:$T$884,3,FALSE)</f>
        <v>717150007</v>
      </c>
      <c r="D301" s="75" t="str">
        <f>VLOOKUP(A301,'BASE REGISTRO MAYO'!$A$1:$T$884,4,FALSE)</f>
        <v>Corporación de Derecho Privado.</v>
      </c>
      <c r="E301" s="75" t="str">
        <f>VLOOKUP(A301,'BASE REGISTRO MAYO'!$A$1:$T$884,5,FALSE)</f>
        <v xml:space="preserve">Otorgada por Decreto Supremo Nº 972, de fecha 25 de julio de  1990, del Ministerio de Justicia, publicado en el Diario Oficial el día 13 de agosto de 1990. </v>
      </c>
      <c r="F301" s="75" t="str">
        <f>VLOOKUP(A301,'BASE REGISTRO MAYO'!$A$1:$T$884,6,FALSE)</f>
        <v xml:space="preserve">Certificado de vigencia, folio Nº 500233447698, de fecha 18 de junio de 2019, del Servicio de Registro Civil e Identificación.
</v>
      </c>
      <c r="G301" s="75" t="str">
        <f>VLOOKUP(A301,'BASE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1" s="75" t="str">
        <f>VLOOKUP(A301,'BASE REGISTRO MAYO'!$A$1:$T$884,8,FALSE)</f>
        <v xml:space="preserve">Presidente: Exequiel González Balbontín
Vicepresidenta: María Patricia Contreras Largo
Secretaria: María Francisca Concha Contreras
Tesorera: Sandra Cepeda Zepeda
</v>
      </c>
      <c r="I301" s="75" t="str">
        <f>VLOOKUP(A301,'BASE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1" s="75" t="str">
        <f>VLOOKUP(A301,'BASE REGISTRO MAYO'!$A$1:$T$884,10,FALSE)</f>
        <v>21 de marzo de 2019 a 21 de marzo de 2022</v>
      </c>
      <c r="K301" s="75" t="str">
        <f>VLOOKUP(A301,'BASE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1" s="75" t="str">
        <f>VLOOKUP(A301,'BASE REGISTRO MAYO'!$A$1:$T$884,12,FALSE)</f>
        <v xml:space="preserve">Carlos Justiniano Nº 1123, comuna de Providencia, Región Metropolitana.
</v>
      </c>
      <c r="M301" s="75" t="str">
        <f>VLOOKUP(A301,'BASE REGISTRO MAYO'!$A$1:$T$884,13,FALSE)</f>
        <v>XIII</v>
      </c>
      <c r="N301" s="75" t="str">
        <f>VLOOKUP(A301,'BASE REGISTRO MAYO'!$A$1:$T$884,14,FALSE)</f>
        <v>Providencia</v>
      </c>
      <c r="O301" s="75" t="str">
        <f>VLOOKUP(A301,'BASE REGISTRO MAYO'!$A$1:$T$884,15,FALSE)</f>
        <v>Fono 223393900- 223393901</v>
      </c>
      <c r="P301" s="75">
        <f>VLOOKUP(A301,'BASE REGISTRO MAYO'!$A$1:$T$884,16,FALSE)</f>
        <v>0</v>
      </c>
      <c r="Q301" s="75">
        <f>VLOOKUP(A301,'BASE REGISTRO MAYO'!$A$1:$T$884,17,FALSE)</f>
        <v>0</v>
      </c>
      <c r="R301" s="75" t="str">
        <f>VLOOKUP(A301,'BASE REGISTRO MAYO'!$A$1:$T$884,18,FALSE)</f>
        <v>93401: Institución de Asistencia Social</v>
      </c>
      <c r="S301" s="75" t="str">
        <f>VLOOKUP(A301,'BASE REGISTRO MAYO'!$A$1:$T$884,19,FALSE)</f>
        <v>Certificado Financiero, correspondiente al año 2019, aprobado por el Sub Departamento de Supervisión Financiera Nacional.</v>
      </c>
      <c r="T301" s="177">
        <f>VLOOKUP(A301,'BASE REGISTRO MAYO'!$A$1:$T$884,20,FALSE)</f>
        <v>37970</v>
      </c>
      <c r="U301" s="182">
        <v>6570</v>
      </c>
      <c r="V301" s="181">
        <v>9112719</v>
      </c>
      <c r="W301" s="181">
        <v>74298714</v>
      </c>
      <c r="X301" s="178">
        <v>44408</v>
      </c>
      <c r="Y301" s="87" t="s">
        <v>7151</v>
      </c>
      <c r="Z301" s="87" t="s">
        <v>7152</v>
      </c>
      <c r="AA301" s="182" t="s">
        <v>7210</v>
      </c>
    </row>
    <row r="302" spans="1:27" ht="15.75" customHeight="1" x14ac:dyDescent="0.2">
      <c r="A302" s="182">
        <v>6570</v>
      </c>
      <c r="B302" s="75" t="str">
        <f>VLOOKUP(A302,'BASE REGISTRO MAYO'!$A$1:$T$884,2,FALSE)</f>
        <v>Corporacion de Oportunidad y Accion Solidaria OPCIoN</v>
      </c>
      <c r="C302" s="75">
        <f>VLOOKUP(A302,'BASE REGISTRO MAYO'!$A$1:$T$884,3,FALSE)</f>
        <v>717150007</v>
      </c>
      <c r="D302" s="75" t="str">
        <f>VLOOKUP(A302,'BASE REGISTRO MAYO'!$A$1:$T$884,4,FALSE)</f>
        <v>Corporación de Derecho Privado.</v>
      </c>
      <c r="E302" s="75" t="str">
        <f>VLOOKUP(A302,'BASE REGISTRO MAYO'!$A$1:$T$884,5,FALSE)</f>
        <v xml:space="preserve">Otorgada por Decreto Supremo Nº 972, de fecha 25 de julio de  1990, del Ministerio de Justicia, publicado en el Diario Oficial el día 13 de agosto de 1990. </v>
      </c>
      <c r="F302" s="75" t="str">
        <f>VLOOKUP(A302,'BASE REGISTRO MAYO'!$A$1:$T$884,6,FALSE)</f>
        <v xml:space="preserve">Certificado de vigencia, folio Nº 500233447698, de fecha 18 de junio de 2019, del Servicio de Registro Civil e Identificación.
</v>
      </c>
      <c r="G302" s="75" t="str">
        <f>VLOOKUP(A302,'BASE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2" s="75" t="str">
        <f>VLOOKUP(A302,'BASE REGISTRO MAYO'!$A$1:$T$884,8,FALSE)</f>
        <v xml:space="preserve">Presidente: Exequiel González Balbontín
Vicepresidenta: María Patricia Contreras Largo
Secretaria: María Francisca Concha Contreras
Tesorera: Sandra Cepeda Zepeda
</v>
      </c>
      <c r="I302" s="75" t="str">
        <f>VLOOKUP(A302,'BASE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2" s="75" t="str">
        <f>VLOOKUP(A302,'BASE REGISTRO MAYO'!$A$1:$T$884,10,FALSE)</f>
        <v>21 de marzo de 2019 a 21 de marzo de 2022</v>
      </c>
      <c r="K302" s="75" t="str">
        <f>VLOOKUP(A302,'BASE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2" s="75" t="str">
        <f>VLOOKUP(A302,'BASE REGISTRO MAYO'!$A$1:$T$884,12,FALSE)</f>
        <v xml:space="preserve">Carlos Justiniano Nº 1123, comuna de Providencia, Región Metropolitana.
</v>
      </c>
      <c r="M302" s="75" t="str">
        <f>VLOOKUP(A302,'BASE REGISTRO MAYO'!$A$1:$T$884,13,FALSE)</f>
        <v>XIII</v>
      </c>
      <c r="N302" s="75" t="str">
        <f>VLOOKUP(A302,'BASE REGISTRO MAYO'!$A$1:$T$884,14,FALSE)</f>
        <v>Providencia</v>
      </c>
      <c r="O302" s="75" t="str">
        <f>VLOOKUP(A302,'BASE REGISTRO MAYO'!$A$1:$T$884,15,FALSE)</f>
        <v>Fono 223393900- 223393901</v>
      </c>
      <c r="P302" s="75">
        <f>VLOOKUP(A302,'BASE REGISTRO MAYO'!$A$1:$T$884,16,FALSE)</f>
        <v>0</v>
      </c>
      <c r="Q302" s="75">
        <f>VLOOKUP(A302,'BASE REGISTRO MAYO'!$A$1:$T$884,17,FALSE)</f>
        <v>0</v>
      </c>
      <c r="R302" s="75" t="str">
        <f>VLOOKUP(A302,'BASE REGISTRO MAYO'!$A$1:$T$884,18,FALSE)</f>
        <v>93401: Institución de Asistencia Social</v>
      </c>
      <c r="S302" s="75" t="str">
        <f>VLOOKUP(A302,'BASE REGISTRO MAYO'!$A$1:$T$884,19,FALSE)</f>
        <v>Certificado Financiero, correspondiente al año 2019, aprobado por el Sub Departamento de Supervisión Financiera Nacional.</v>
      </c>
      <c r="T302" s="177">
        <f>VLOOKUP(A302,'BASE REGISTRO MAYO'!$A$1:$T$884,20,FALSE)</f>
        <v>37970</v>
      </c>
      <c r="U302" s="182">
        <v>6570</v>
      </c>
      <c r="V302" s="181">
        <v>28199813</v>
      </c>
      <c r="W302" s="181">
        <v>131272074</v>
      </c>
      <c r="X302" s="178">
        <v>44408</v>
      </c>
      <c r="Y302" s="87" t="s">
        <v>7151</v>
      </c>
      <c r="Z302" s="87" t="s">
        <v>7152</v>
      </c>
      <c r="AA302" s="182" t="s">
        <v>7261</v>
      </c>
    </row>
    <row r="303" spans="1:27" ht="15.75" customHeight="1" x14ac:dyDescent="0.2">
      <c r="A303" s="182">
        <v>6570</v>
      </c>
      <c r="B303" s="75" t="str">
        <f>VLOOKUP(A303,'BASE REGISTRO MAYO'!$A$1:$T$884,2,FALSE)</f>
        <v>Corporacion de Oportunidad y Accion Solidaria OPCIoN</v>
      </c>
      <c r="C303" s="75">
        <f>VLOOKUP(A303,'BASE REGISTRO MAYO'!$A$1:$T$884,3,FALSE)</f>
        <v>717150007</v>
      </c>
      <c r="D303" s="75" t="str">
        <f>VLOOKUP(A303,'BASE REGISTRO MAYO'!$A$1:$T$884,4,FALSE)</f>
        <v>Corporación de Derecho Privado.</v>
      </c>
      <c r="E303" s="75" t="str">
        <f>VLOOKUP(A303,'BASE REGISTRO MAYO'!$A$1:$T$884,5,FALSE)</f>
        <v xml:space="preserve">Otorgada por Decreto Supremo Nº 972, de fecha 25 de julio de  1990, del Ministerio de Justicia, publicado en el Diario Oficial el día 13 de agosto de 1990. </v>
      </c>
      <c r="F303" s="75" t="str">
        <f>VLOOKUP(A303,'BASE REGISTRO MAYO'!$A$1:$T$884,6,FALSE)</f>
        <v xml:space="preserve">Certificado de vigencia, folio Nº 500233447698, de fecha 18 de junio de 2019, del Servicio de Registro Civil e Identificación.
</v>
      </c>
      <c r="G303" s="75" t="str">
        <f>VLOOKUP(A303,'BASE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3" s="75" t="str">
        <f>VLOOKUP(A303,'BASE REGISTRO MAYO'!$A$1:$T$884,8,FALSE)</f>
        <v xml:space="preserve">Presidente: Exequiel González Balbontín
Vicepresidenta: María Patricia Contreras Largo
Secretaria: María Francisca Concha Contreras
Tesorera: Sandra Cepeda Zepeda
</v>
      </c>
      <c r="I303" s="75" t="str">
        <f>VLOOKUP(A303,'BASE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3" s="75" t="str">
        <f>VLOOKUP(A303,'BASE REGISTRO MAYO'!$A$1:$T$884,10,FALSE)</f>
        <v>21 de marzo de 2019 a 21 de marzo de 2022</v>
      </c>
      <c r="K303" s="75" t="str">
        <f>VLOOKUP(A303,'BASE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3" s="75" t="str">
        <f>VLOOKUP(A303,'BASE REGISTRO MAYO'!$A$1:$T$884,12,FALSE)</f>
        <v xml:space="preserve">Carlos Justiniano Nº 1123, comuna de Providencia, Región Metropolitana.
</v>
      </c>
      <c r="M303" s="75" t="str">
        <f>VLOOKUP(A303,'BASE REGISTRO MAYO'!$A$1:$T$884,13,FALSE)</f>
        <v>XIII</v>
      </c>
      <c r="N303" s="75" t="str">
        <f>VLOOKUP(A303,'BASE REGISTRO MAYO'!$A$1:$T$884,14,FALSE)</f>
        <v>Providencia</v>
      </c>
      <c r="O303" s="75" t="str">
        <f>VLOOKUP(A303,'BASE REGISTRO MAYO'!$A$1:$T$884,15,FALSE)</f>
        <v>Fono 223393900- 223393901</v>
      </c>
      <c r="P303" s="75">
        <f>VLOOKUP(A303,'BASE REGISTRO MAYO'!$A$1:$T$884,16,FALSE)</f>
        <v>0</v>
      </c>
      <c r="Q303" s="75">
        <f>VLOOKUP(A303,'BASE REGISTRO MAYO'!$A$1:$T$884,17,FALSE)</f>
        <v>0</v>
      </c>
      <c r="R303" s="75" t="str">
        <f>VLOOKUP(A303,'BASE REGISTRO MAYO'!$A$1:$T$884,18,FALSE)</f>
        <v>93401: Institución de Asistencia Social</v>
      </c>
      <c r="S303" s="75" t="str">
        <f>VLOOKUP(A303,'BASE REGISTRO MAYO'!$A$1:$T$884,19,FALSE)</f>
        <v>Certificado Financiero, correspondiente al año 2019, aprobado por el Sub Departamento de Supervisión Financiera Nacional.</v>
      </c>
      <c r="T303" s="177">
        <f>VLOOKUP(A303,'BASE REGISTRO MAYO'!$A$1:$T$884,20,FALSE)</f>
        <v>37970</v>
      </c>
      <c r="U303" s="182">
        <v>6570</v>
      </c>
      <c r="V303" s="181">
        <v>17476188</v>
      </c>
      <c r="W303" s="181">
        <v>61178562</v>
      </c>
      <c r="X303" s="178">
        <v>44408</v>
      </c>
      <c r="Y303" s="87" t="s">
        <v>7151</v>
      </c>
      <c r="Z303" s="87" t="s">
        <v>7152</v>
      </c>
      <c r="AA303" s="182" t="s">
        <v>7262</v>
      </c>
    </row>
    <row r="304" spans="1:27" ht="15.75" customHeight="1" x14ac:dyDescent="0.2">
      <c r="A304" s="182">
        <v>6570</v>
      </c>
      <c r="B304" s="75" t="str">
        <f>VLOOKUP(A304,'BASE REGISTRO MAYO'!$A$1:$T$884,2,FALSE)</f>
        <v>Corporacion de Oportunidad y Accion Solidaria OPCIoN</v>
      </c>
      <c r="C304" s="75">
        <f>VLOOKUP(A304,'BASE REGISTRO MAYO'!$A$1:$T$884,3,FALSE)</f>
        <v>717150007</v>
      </c>
      <c r="D304" s="75" t="str">
        <f>VLOOKUP(A304,'BASE REGISTRO MAYO'!$A$1:$T$884,4,FALSE)</f>
        <v>Corporación de Derecho Privado.</v>
      </c>
      <c r="E304" s="75" t="str">
        <f>VLOOKUP(A304,'BASE REGISTRO MAYO'!$A$1:$T$884,5,FALSE)</f>
        <v xml:space="preserve">Otorgada por Decreto Supremo Nº 972, de fecha 25 de julio de  1990, del Ministerio de Justicia, publicado en el Diario Oficial el día 13 de agosto de 1990. </v>
      </c>
      <c r="F304" s="75" t="str">
        <f>VLOOKUP(A304,'BASE REGISTRO MAYO'!$A$1:$T$884,6,FALSE)</f>
        <v xml:space="preserve">Certificado de vigencia, folio Nº 500233447698, de fecha 18 de junio de 2019, del Servicio de Registro Civil e Identificación.
</v>
      </c>
      <c r="G304" s="75" t="str">
        <f>VLOOKUP(A304,'BASE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4" s="75" t="str">
        <f>VLOOKUP(A304,'BASE REGISTRO MAYO'!$A$1:$T$884,8,FALSE)</f>
        <v xml:space="preserve">Presidente: Exequiel González Balbontín
Vicepresidenta: María Patricia Contreras Largo
Secretaria: María Francisca Concha Contreras
Tesorera: Sandra Cepeda Zepeda
</v>
      </c>
      <c r="I304" s="75" t="str">
        <f>VLOOKUP(A304,'BASE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4" s="75" t="str">
        <f>VLOOKUP(A304,'BASE REGISTRO MAYO'!$A$1:$T$884,10,FALSE)</f>
        <v>21 de marzo de 2019 a 21 de marzo de 2022</v>
      </c>
      <c r="K304" s="75" t="str">
        <f>VLOOKUP(A304,'BASE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4" s="75" t="str">
        <f>VLOOKUP(A304,'BASE REGISTRO MAYO'!$A$1:$T$884,12,FALSE)</f>
        <v xml:space="preserve">Carlos Justiniano Nº 1123, comuna de Providencia, Región Metropolitana.
</v>
      </c>
      <c r="M304" s="75" t="str">
        <f>VLOOKUP(A304,'BASE REGISTRO MAYO'!$A$1:$T$884,13,FALSE)</f>
        <v>XIII</v>
      </c>
      <c r="N304" s="75" t="str">
        <f>VLOOKUP(A304,'BASE REGISTRO MAYO'!$A$1:$T$884,14,FALSE)</f>
        <v>Providencia</v>
      </c>
      <c r="O304" s="75" t="str">
        <f>VLOOKUP(A304,'BASE REGISTRO MAYO'!$A$1:$T$884,15,FALSE)</f>
        <v>Fono 223393900- 223393901</v>
      </c>
      <c r="P304" s="75">
        <f>VLOOKUP(A304,'BASE REGISTRO MAYO'!$A$1:$T$884,16,FALSE)</f>
        <v>0</v>
      </c>
      <c r="Q304" s="75">
        <f>VLOOKUP(A304,'BASE REGISTRO MAYO'!$A$1:$T$884,17,FALSE)</f>
        <v>0</v>
      </c>
      <c r="R304" s="75" t="str">
        <f>VLOOKUP(A304,'BASE REGISTRO MAYO'!$A$1:$T$884,18,FALSE)</f>
        <v>93401: Institución de Asistencia Social</v>
      </c>
      <c r="S304" s="75" t="str">
        <f>VLOOKUP(A304,'BASE REGISTRO MAYO'!$A$1:$T$884,19,FALSE)</f>
        <v>Certificado Financiero, correspondiente al año 2019, aprobado por el Sub Departamento de Supervisión Financiera Nacional.</v>
      </c>
      <c r="T304" s="177">
        <f>VLOOKUP(A304,'BASE REGISTRO MAYO'!$A$1:$T$884,20,FALSE)</f>
        <v>37970</v>
      </c>
      <c r="U304" s="182">
        <v>6570</v>
      </c>
      <c r="V304" s="181">
        <v>21138654</v>
      </c>
      <c r="W304" s="181">
        <v>180164365</v>
      </c>
      <c r="X304" s="178">
        <v>44408</v>
      </c>
      <c r="Y304" s="87" t="s">
        <v>7151</v>
      </c>
      <c r="Z304" s="87" t="s">
        <v>7152</v>
      </c>
      <c r="AA304" s="182" t="s">
        <v>7247</v>
      </c>
    </row>
    <row r="305" spans="1:27" ht="15.75" customHeight="1" x14ac:dyDescent="0.2">
      <c r="A305" s="182">
        <v>6570</v>
      </c>
      <c r="B305" s="75" t="str">
        <f>VLOOKUP(A305,'BASE REGISTRO MAYO'!$A$1:$T$884,2,FALSE)</f>
        <v>Corporacion de Oportunidad y Accion Solidaria OPCIoN</v>
      </c>
      <c r="C305" s="75">
        <f>VLOOKUP(A305,'BASE REGISTRO MAYO'!$A$1:$T$884,3,FALSE)</f>
        <v>717150007</v>
      </c>
      <c r="D305" s="75" t="str">
        <f>VLOOKUP(A305,'BASE REGISTRO MAYO'!$A$1:$T$884,4,FALSE)</f>
        <v>Corporación de Derecho Privado.</v>
      </c>
      <c r="E305" s="75" t="str">
        <f>VLOOKUP(A305,'BASE REGISTRO MAYO'!$A$1:$T$884,5,FALSE)</f>
        <v xml:space="preserve">Otorgada por Decreto Supremo Nº 972, de fecha 25 de julio de  1990, del Ministerio de Justicia, publicado en el Diario Oficial el día 13 de agosto de 1990. </v>
      </c>
      <c r="F305" s="75" t="str">
        <f>VLOOKUP(A305,'BASE REGISTRO MAYO'!$A$1:$T$884,6,FALSE)</f>
        <v xml:space="preserve">Certificado de vigencia, folio Nº 500233447698, de fecha 18 de junio de 2019, del Servicio de Registro Civil e Identificación.
</v>
      </c>
      <c r="G305" s="75" t="str">
        <f>VLOOKUP(A305,'BASE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5" s="75" t="str">
        <f>VLOOKUP(A305,'BASE REGISTRO MAYO'!$A$1:$T$884,8,FALSE)</f>
        <v xml:space="preserve">Presidente: Exequiel González Balbontín
Vicepresidenta: María Patricia Contreras Largo
Secretaria: María Francisca Concha Contreras
Tesorera: Sandra Cepeda Zepeda
</v>
      </c>
      <c r="I305" s="75" t="str">
        <f>VLOOKUP(A305,'BASE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5" s="75" t="str">
        <f>VLOOKUP(A305,'BASE REGISTRO MAYO'!$A$1:$T$884,10,FALSE)</f>
        <v>21 de marzo de 2019 a 21 de marzo de 2022</v>
      </c>
      <c r="K305" s="75" t="str">
        <f>VLOOKUP(A305,'BASE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5" s="75" t="str">
        <f>VLOOKUP(A305,'BASE REGISTRO MAYO'!$A$1:$T$884,12,FALSE)</f>
        <v xml:space="preserve">Carlos Justiniano Nº 1123, comuna de Providencia, Región Metropolitana.
</v>
      </c>
      <c r="M305" s="75" t="str">
        <f>VLOOKUP(A305,'BASE REGISTRO MAYO'!$A$1:$T$884,13,FALSE)</f>
        <v>XIII</v>
      </c>
      <c r="N305" s="75" t="str">
        <f>VLOOKUP(A305,'BASE REGISTRO MAYO'!$A$1:$T$884,14,FALSE)</f>
        <v>Providencia</v>
      </c>
      <c r="O305" s="75" t="str">
        <f>VLOOKUP(A305,'BASE REGISTRO MAYO'!$A$1:$T$884,15,FALSE)</f>
        <v>Fono 223393900- 223393901</v>
      </c>
      <c r="P305" s="75">
        <f>VLOOKUP(A305,'BASE REGISTRO MAYO'!$A$1:$T$884,16,FALSE)</f>
        <v>0</v>
      </c>
      <c r="Q305" s="75">
        <f>VLOOKUP(A305,'BASE REGISTRO MAYO'!$A$1:$T$884,17,FALSE)</f>
        <v>0</v>
      </c>
      <c r="R305" s="75" t="str">
        <f>VLOOKUP(A305,'BASE REGISTRO MAYO'!$A$1:$T$884,18,FALSE)</f>
        <v>93401: Institución de Asistencia Social</v>
      </c>
      <c r="S305" s="75" t="str">
        <f>VLOOKUP(A305,'BASE REGISTRO MAYO'!$A$1:$T$884,19,FALSE)</f>
        <v>Certificado Financiero, correspondiente al año 2019, aprobado por el Sub Departamento de Supervisión Financiera Nacional.</v>
      </c>
      <c r="T305" s="177">
        <f>VLOOKUP(A305,'BASE REGISTRO MAYO'!$A$1:$T$884,20,FALSE)</f>
        <v>37970</v>
      </c>
      <c r="U305" s="182">
        <v>6570</v>
      </c>
      <c r="V305" s="181">
        <v>16133710</v>
      </c>
      <c r="W305" s="181">
        <v>121160477</v>
      </c>
      <c r="X305" s="178">
        <v>44408</v>
      </c>
      <c r="Y305" s="87" t="s">
        <v>7151</v>
      </c>
      <c r="Z305" s="87" t="s">
        <v>7152</v>
      </c>
      <c r="AA305" s="182" t="s">
        <v>7191</v>
      </c>
    </row>
    <row r="306" spans="1:27" ht="15.75" customHeight="1" x14ac:dyDescent="0.2">
      <c r="A306" s="182">
        <v>6570</v>
      </c>
      <c r="B306" s="75" t="str">
        <f>VLOOKUP(A306,'BASE REGISTRO MAYO'!$A$1:$T$884,2,FALSE)</f>
        <v>Corporacion de Oportunidad y Accion Solidaria OPCIoN</v>
      </c>
      <c r="C306" s="75">
        <f>VLOOKUP(A306,'BASE REGISTRO MAYO'!$A$1:$T$884,3,FALSE)</f>
        <v>717150007</v>
      </c>
      <c r="D306" s="75" t="str">
        <f>VLOOKUP(A306,'BASE REGISTRO MAYO'!$A$1:$T$884,4,FALSE)</f>
        <v>Corporación de Derecho Privado.</v>
      </c>
      <c r="E306" s="75" t="str">
        <f>VLOOKUP(A306,'BASE REGISTRO MAYO'!$A$1:$T$884,5,FALSE)</f>
        <v xml:space="preserve">Otorgada por Decreto Supremo Nº 972, de fecha 25 de julio de  1990, del Ministerio de Justicia, publicado en el Diario Oficial el día 13 de agosto de 1990. </v>
      </c>
      <c r="F306" s="75" t="str">
        <f>VLOOKUP(A306,'BASE REGISTRO MAYO'!$A$1:$T$884,6,FALSE)</f>
        <v xml:space="preserve">Certificado de vigencia, folio Nº 500233447698, de fecha 18 de junio de 2019, del Servicio de Registro Civil e Identificación.
</v>
      </c>
      <c r="G306" s="75" t="str">
        <f>VLOOKUP(A306,'BASE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6" s="75" t="str">
        <f>VLOOKUP(A306,'BASE REGISTRO MAYO'!$A$1:$T$884,8,FALSE)</f>
        <v xml:space="preserve">Presidente: Exequiel González Balbontín
Vicepresidenta: María Patricia Contreras Largo
Secretaria: María Francisca Concha Contreras
Tesorera: Sandra Cepeda Zepeda
</v>
      </c>
      <c r="I306" s="75" t="str">
        <f>VLOOKUP(A306,'BASE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6" s="75" t="str">
        <f>VLOOKUP(A306,'BASE REGISTRO MAYO'!$A$1:$T$884,10,FALSE)</f>
        <v>21 de marzo de 2019 a 21 de marzo de 2022</v>
      </c>
      <c r="K306" s="75" t="str">
        <f>VLOOKUP(A306,'BASE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6" s="75" t="str">
        <f>VLOOKUP(A306,'BASE REGISTRO MAYO'!$A$1:$T$884,12,FALSE)</f>
        <v xml:space="preserve">Carlos Justiniano Nº 1123, comuna de Providencia, Región Metropolitana.
</v>
      </c>
      <c r="M306" s="75" t="str">
        <f>VLOOKUP(A306,'BASE REGISTRO MAYO'!$A$1:$T$884,13,FALSE)</f>
        <v>XIII</v>
      </c>
      <c r="N306" s="75" t="str">
        <f>VLOOKUP(A306,'BASE REGISTRO MAYO'!$A$1:$T$884,14,FALSE)</f>
        <v>Providencia</v>
      </c>
      <c r="O306" s="75" t="str">
        <f>VLOOKUP(A306,'BASE REGISTRO MAYO'!$A$1:$T$884,15,FALSE)</f>
        <v>Fono 223393900- 223393901</v>
      </c>
      <c r="P306" s="75">
        <f>VLOOKUP(A306,'BASE REGISTRO MAYO'!$A$1:$T$884,16,FALSE)</f>
        <v>0</v>
      </c>
      <c r="Q306" s="75">
        <f>VLOOKUP(A306,'BASE REGISTRO MAYO'!$A$1:$T$884,17,FALSE)</f>
        <v>0</v>
      </c>
      <c r="R306" s="75" t="str">
        <f>VLOOKUP(A306,'BASE REGISTRO MAYO'!$A$1:$T$884,18,FALSE)</f>
        <v>93401: Institución de Asistencia Social</v>
      </c>
      <c r="S306" s="75" t="str">
        <f>VLOOKUP(A306,'BASE REGISTRO MAYO'!$A$1:$T$884,19,FALSE)</f>
        <v>Certificado Financiero, correspondiente al año 2019, aprobado por el Sub Departamento de Supervisión Financiera Nacional.</v>
      </c>
      <c r="T306" s="177">
        <f>VLOOKUP(A306,'BASE REGISTRO MAYO'!$A$1:$T$884,20,FALSE)</f>
        <v>37970</v>
      </c>
      <c r="U306" s="182">
        <v>6570</v>
      </c>
      <c r="V306" s="181">
        <v>0</v>
      </c>
      <c r="W306" s="181">
        <v>1779168</v>
      </c>
      <c r="X306" s="178">
        <v>44408</v>
      </c>
      <c r="Y306" s="87" t="s">
        <v>7151</v>
      </c>
      <c r="Z306" s="87" t="s">
        <v>7152</v>
      </c>
      <c r="AA306" s="182" t="s">
        <v>7192</v>
      </c>
    </row>
    <row r="307" spans="1:27" ht="15.75" customHeight="1" x14ac:dyDescent="0.2">
      <c r="A307" s="182">
        <v>6570</v>
      </c>
      <c r="B307" s="75" t="str">
        <f>VLOOKUP(A307,'BASE REGISTRO MAYO'!$A$1:$T$884,2,FALSE)</f>
        <v>Corporacion de Oportunidad y Accion Solidaria OPCIoN</v>
      </c>
      <c r="C307" s="75">
        <f>VLOOKUP(A307,'BASE REGISTRO MAYO'!$A$1:$T$884,3,FALSE)</f>
        <v>717150007</v>
      </c>
      <c r="D307" s="75" t="str">
        <f>VLOOKUP(A307,'BASE REGISTRO MAYO'!$A$1:$T$884,4,FALSE)</f>
        <v>Corporación de Derecho Privado.</v>
      </c>
      <c r="E307" s="75" t="str">
        <f>VLOOKUP(A307,'BASE REGISTRO MAYO'!$A$1:$T$884,5,FALSE)</f>
        <v xml:space="preserve">Otorgada por Decreto Supremo Nº 972, de fecha 25 de julio de  1990, del Ministerio de Justicia, publicado en el Diario Oficial el día 13 de agosto de 1990. </v>
      </c>
      <c r="F307" s="75" t="str">
        <f>VLOOKUP(A307,'BASE REGISTRO MAYO'!$A$1:$T$884,6,FALSE)</f>
        <v xml:space="preserve">Certificado de vigencia, folio Nº 500233447698, de fecha 18 de junio de 2019, del Servicio de Registro Civil e Identificación.
</v>
      </c>
      <c r="G307" s="75" t="str">
        <f>VLOOKUP(A307,'BASE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7" s="75" t="str">
        <f>VLOOKUP(A307,'BASE REGISTRO MAYO'!$A$1:$T$884,8,FALSE)</f>
        <v xml:space="preserve">Presidente: Exequiel González Balbontín
Vicepresidenta: María Patricia Contreras Largo
Secretaria: María Francisca Concha Contreras
Tesorera: Sandra Cepeda Zepeda
</v>
      </c>
      <c r="I307" s="75" t="str">
        <f>VLOOKUP(A307,'BASE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7" s="75" t="str">
        <f>VLOOKUP(A307,'BASE REGISTRO MAYO'!$A$1:$T$884,10,FALSE)</f>
        <v>21 de marzo de 2019 a 21 de marzo de 2022</v>
      </c>
      <c r="K307" s="75" t="str">
        <f>VLOOKUP(A307,'BASE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7" s="75" t="str">
        <f>VLOOKUP(A307,'BASE REGISTRO MAYO'!$A$1:$T$884,12,FALSE)</f>
        <v xml:space="preserve">Carlos Justiniano Nº 1123, comuna de Providencia, Región Metropolitana.
</v>
      </c>
      <c r="M307" s="75" t="str">
        <f>VLOOKUP(A307,'BASE REGISTRO MAYO'!$A$1:$T$884,13,FALSE)</f>
        <v>XIII</v>
      </c>
      <c r="N307" s="75" t="str">
        <f>VLOOKUP(A307,'BASE REGISTRO MAYO'!$A$1:$T$884,14,FALSE)</f>
        <v>Providencia</v>
      </c>
      <c r="O307" s="75" t="str">
        <f>VLOOKUP(A307,'BASE REGISTRO MAYO'!$A$1:$T$884,15,FALSE)</f>
        <v>Fono 223393900- 223393901</v>
      </c>
      <c r="P307" s="75">
        <f>VLOOKUP(A307,'BASE REGISTRO MAYO'!$A$1:$T$884,16,FALSE)</f>
        <v>0</v>
      </c>
      <c r="Q307" s="75">
        <f>VLOOKUP(A307,'BASE REGISTRO MAYO'!$A$1:$T$884,17,FALSE)</f>
        <v>0</v>
      </c>
      <c r="R307" s="75" t="str">
        <f>VLOOKUP(A307,'BASE REGISTRO MAYO'!$A$1:$T$884,18,FALSE)</f>
        <v>93401: Institución de Asistencia Social</v>
      </c>
      <c r="S307" s="75" t="str">
        <f>VLOOKUP(A307,'BASE REGISTRO MAYO'!$A$1:$T$884,19,FALSE)</f>
        <v>Certificado Financiero, correspondiente al año 2019, aprobado por el Sub Departamento de Supervisión Financiera Nacional.</v>
      </c>
      <c r="T307" s="177">
        <f>VLOOKUP(A307,'BASE REGISTRO MAYO'!$A$1:$T$884,20,FALSE)</f>
        <v>37970</v>
      </c>
      <c r="U307" s="182">
        <v>6570</v>
      </c>
      <c r="V307" s="181">
        <v>27436015</v>
      </c>
      <c r="W307" s="181">
        <v>160208021</v>
      </c>
      <c r="X307" s="178">
        <v>44408</v>
      </c>
      <c r="Y307" s="87" t="s">
        <v>7151</v>
      </c>
      <c r="Z307" s="87" t="s">
        <v>7152</v>
      </c>
      <c r="AA307" s="182" t="s">
        <v>7264</v>
      </c>
    </row>
    <row r="308" spans="1:27" ht="15.75" customHeight="1" x14ac:dyDescent="0.2">
      <c r="A308" s="182">
        <v>6570</v>
      </c>
      <c r="B308" s="75" t="str">
        <f>VLOOKUP(A308,'BASE REGISTRO MAYO'!$A$1:$T$884,2,FALSE)</f>
        <v>Corporacion de Oportunidad y Accion Solidaria OPCIoN</v>
      </c>
      <c r="C308" s="75">
        <f>VLOOKUP(A308,'BASE REGISTRO MAYO'!$A$1:$T$884,3,FALSE)</f>
        <v>717150007</v>
      </c>
      <c r="D308" s="75" t="str">
        <f>VLOOKUP(A308,'BASE REGISTRO MAYO'!$A$1:$T$884,4,FALSE)</f>
        <v>Corporación de Derecho Privado.</v>
      </c>
      <c r="E308" s="75" t="str">
        <f>VLOOKUP(A308,'BASE REGISTRO MAYO'!$A$1:$T$884,5,FALSE)</f>
        <v xml:space="preserve">Otorgada por Decreto Supremo Nº 972, de fecha 25 de julio de  1990, del Ministerio de Justicia, publicado en el Diario Oficial el día 13 de agosto de 1990. </v>
      </c>
      <c r="F308" s="75" t="str">
        <f>VLOOKUP(A308,'BASE REGISTRO MAYO'!$A$1:$T$884,6,FALSE)</f>
        <v xml:space="preserve">Certificado de vigencia, folio Nº 500233447698, de fecha 18 de junio de 2019, del Servicio de Registro Civil e Identificación.
</v>
      </c>
      <c r="G308" s="75" t="str">
        <f>VLOOKUP(A308,'BASE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8" s="75" t="str">
        <f>VLOOKUP(A308,'BASE REGISTRO MAYO'!$A$1:$T$884,8,FALSE)</f>
        <v xml:space="preserve">Presidente: Exequiel González Balbontín
Vicepresidenta: María Patricia Contreras Largo
Secretaria: María Francisca Concha Contreras
Tesorera: Sandra Cepeda Zepeda
</v>
      </c>
      <c r="I308" s="75" t="str">
        <f>VLOOKUP(A308,'BASE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8" s="75" t="str">
        <f>VLOOKUP(A308,'BASE REGISTRO MAYO'!$A$1:$T$884,10,FALSE)</f>
        <v>21 de marzo de 2019 a 21 de marzo de 2022</v>
      </c>
      <c r="K308" s="75" t="str">
        <f>VLOOKUP(A308,'BASE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8" s="75" t="str">
        <f>VLOOKUP(A308,'BASE REGISTRO MAYO'!$A$1:$T$884,12,FALSE)</f>
        <v xml:space="preserve">Carlos Justiniano Nº 1123, comuna de Providencia, Región Metropolitana.
</v>
      </c>
      <c r="M308" s="75" t="str">
        <f>VLOOKUP(A308,'BASE REGISTRO MAYO'!$A$1:$T$884,13,FALSE)</f>
        <v>XIII</v>
      </c>
      <c r="N308" s="75" t="str">
        <f>VLOOKUP(A308,'BASE REGISTRO MAYO'!$A$1:$T$884,14,FALSE)</f>
        <v>Providencia</v>
      </c>
      <c r="O308" s="75" t="str">
        <f>VLOOKUP(A308,'BASE REGISTRO MAYO'!$A$1:$T$884,15,FALSE)</f>
        <v>Fono 223393900- 223393901</v>
      </c>
      <c r="P308" s="75">
        <f>VLOOKUP(A308,'BASE REGISTRO MAYO'!$A$1:$T$884,16,FALSE)</f>
        <v>0</v>
      </c>
      <c r="Q308" s="75">
        <f>VLOOKUP(A308,'BASE REGISTRO MAYO'!$A$1:$T$884,17,FALSE)</f>
        <v>0</v>
      </c>
      <c r="R308" s="75" t="str">
        <f>VLOOKUP(A308,'BASE REGISTRO MAYO'!$A$1:$T$884,18,FALSE)</f>
        <v>93401: Institución de Asistencia Social</v>
      </c>
      <c r="S308" s="75" t="str">
        <f>VLOOKUP(A308,'BASE REGISTRO MAYO'!$A$1:$T$884,19,FALSE)</f>
        <v>Certificado Financiero, correspondiente al año 2019, aprobado por el Sub Departamento de Supervisión Financiera Nacional.</v>
      </c>
      <c r="T308" s="177">
        <f>VLOOKUP(A308,'BASE REGISTRO MAYO'!$A$1:$T$884,20,FALSE)</f>
        <v>37970</v>
      </c>
      <c r="U308" s="182">
        <v>6570</v>
      </c>
      <c r="V308" s="181">
        <v>40083000</v>
      </c>
      <c r="W308" s="181">
        <v>351514980</v>
      </c>
      <c r="X308" s="178">
        <v>44408</v>
      </c>
      <c r="Y308" s="87" t="s">
        <v>7151</v>
      </c>
      <c r="Z308" s="87" t="s">
        <v>7152</v>
      </c>
      <c r="AA308" s="182" t="s">
        <v>8193</v>
      </c>
    </row>
    <row r="309" spans="1:27" ht="15.75" customHeight="1" x14ac:dyDescent="0.2">
      <c r="A309" s="182">
        <v>6570</v>
      </c>
      <c r="B309" s="75" t="str">
        <f>VLOOKUP(A309,'BASE REGISTRO MAYO'!$A$1:$T$884,2,FALSE)</f>
        <v>Corporacion de Oportunidad y Accion Solidaria OPCIoN</v>
      </c>
      <c r="C309" s="75">
        <f>VLOOKUP(A309,'BASE REGISTRO MAYO'!$A$1:$T$884,3,FALSE)</f>
        <v>717150007</v>
      </c>
      <c r="D309" s="75" t="str">
        <f>VLOOKUP(A309,'BASE REGISTRO MAYO'!$A$1:$T$884,4,FALSE)</f>
        <v>Corporación de Derecho Privado.</v>
      </c>
      <c r="E309" s="75" t="str">
        <f>VLOOKUP(A309,'BASE REGISTRO MAYO'!$A$1:$T$884,5,FALSE)</f>
        <v xml:space="preserve">Otorgada por Decreto Supremo Nº 972, de fecha 25 de julio de  1990, del Ministerio de Justicia, publicado en el Diario Oficial el día 13 de agosto de 1990. </v>
      </c>
      <c r="F309" s="75" t="str">
        <f>VLOOKUP(A309,'BASE REGISTRO MAYO'!$A$1:$T$884,6,FALSE)</f>
        <v xml:space="preserve">Certificado de vigencia, folio Nº 500233447698, de fecha 18 de junio de 2019, del Servicio de Registro Civil e Identificación.
</v>
      </c>
      <c r="G309" s="75" t="str">
        <f>VLOOKUP(A309,'BASE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9" s="75" t="str">
        <f>VLOOKUP(A309,'BASE REGISTRO MAYO'!$A$1:$T$884,8,FALSE)</f>
        <v xml:space="preserve">Presidente: Exequiel González Balbontín
Vicepresidenta: María Patricia Contreras Largo
Secretaria: María Francisca Concha Contreras
Tesorera: Sandra Cepeda Zepeda
</v>
      </c>
      <c r="I309" s="75" t="str">
        <f>VLOOKUP(A309,'BASE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9" s="75" t="str">
        <f>VLOOKUP(A309,'BASE REGISTRO MAYO'!$A$1:$T$884,10,FALSE)</f>
        <v>21 de marzo de 2019 a 21 de marzo de 2022</v>
      </c>
      <c r="K309" s="75" t="str">
        <f>VLOOKUP(A309,'BASE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9" s="75" t="str">
        <f>VLOOKUP(A309,'BASE REGISTRO MAYO'!$A$1:$T$884,12,FALSE)</f>
        <v xml:space="preserve">Carlos Justiniano Nº 1123, comuna de Providencia, Región Metropolitana.
</v>
      </c>
      <c r="M309" s="75" t="str">
        <f>VLOOKUP(A309,'BASE REGISTRO MAYO'!$A$1:$T$884,13,FALSE)</f>
        <v>XIII</v>
      </c>
      <c r="N309" s="75" t="str">
        <f>VLOOKUP(A309,'BASE REGISTRO MAYO'!$A$1:$T$884,14,FALSE)</f>
        <v>Providencia</v>
      </c>
      <c r="O309" s="75" t="str">
        <f>VLOOKUP(A309,'BASE REGISTRO MAYO'!$A$1:$T$884,15,FALSE)</f>
        <v>Fono 223393900- 223393901</v>
      </c>
      <c r="P309" s="75">
        <f>VLOOKUP(A309,'BASE REGISTRO MAYO'!$A$1:$T$884,16,FALSE)</f>
        <v>0</v>
      </c>
      <c r="Q309" s="75">
        <f>VLOOKUP(A309,'BASE REGISTRO MAYO'!$A$1:$T$884,17,FALSE)</f>
        <v>0</v>
      </c>
      <c r="R309" s="75" t="str">
        <f>VLOOKUP(A309,'BASE REGISTRO MAYO'!$A$1:$T$884,18,FALSE)</f>
        <v>93401: Institución de Asistencia Social</v>
      </c>
      <c r="S309" s="75" t="str">
        <f>VLOOKUP(A309,'BASE REGISTRO MAYO'!$A$1:$T$884,19,FALSE)</f>
        <v>Certificado Financiero, correspondiente al año 2019, aprobado por el Sub Departamento de Supervisión Financiera Nacional.</v>
      </c>
      <c r="T309" s="177">
        <f>VLOOKUP(A309,'BASE REGISTRO MAYO'!$A$1:$T$884,20,FALSE)</f>
        <v>37970</v>
      </c>
      <c r="U309" s="182">
        <v>6570</v>
      </c>
      <c r="V309" s="181">
        <v>13266180</v>
      </c>
      <c r="W309" s="181">
        <v>85699503</v>
      </c>
      <c r="X309" s="178">
        <v>44408</v>
      </c>
      <c r="Y309" s="87" t="s">
        <v>7151</v>
      </c>
      <c r="Z309" s="87" t="s">
        <v>7152</v>
      </c>
      <c r="AA309" s="182" t="s">
        <v>7225</v>
      </c>
    </row>
    <row r="310" spans="1:27" ht="15.75" customHeight="1" x14ac:dyDescent="0.2">
      <c r="A310" s="182">
        <v>6570</v>
      </c>
      <c r="B310" s="75" t="str">
        <f>VLOOKUP(A310,'BASE REGISTRO MAYO'!$A$1:$T$884,2,FALSE)</f>
        <v>Corporacion de Oportunidad y Accion Solidaria OPCIoN</v>
      </c>
      <c r="C310" s="75">
        <f>VLOOKUP(A310,'BASE REGISTRO MAYO'!$A$1:$T$884,3,FALSE)</f>
        <v>717150007</v>
      </c>
      <c r="D310" s="75" t="str">
        <f>VLOOKUP(A310,'BASE REGISTRO MAYO'!$A$1:$T$884,4,FALSE)</f>
        <v>Corporación de Derecho Privado.</v>
      </c>
      <c r="E310" s="75" t="str">
        <f>VLOOKUP(A310,'BASE REGISTRO MAYO'!$A$1:$T$884,5,FALSE)</f>
        <v xml:space="preserve">Otorgada por Decreto Supremo Nº 972, de fecha 25 de julio de  1990, del Ministerio de Justicia, publicado en el Diario Oficial el día 13 de agosto de 1990. </v>
      </c>
      <c r="F310" s="75" t="str">
        <f>VLOOKUP(A310,'BASE REGISTRO MAYO'!$A$1:$T$884,6,FALSE)</f>
        <v xml:space="preserve">Certificado de vigencia, folio Nº 500233447698, de fecha 18 de junio de 2019, del Servicio de Registro Civil e Identificación.
</v>
      </c>
      <c r="G310" s="75" t="str">
        <f>VLOOKUP(A310,'BASE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0" s="75" t="str">
        <f>VLOOKUP(A310,'BASE REGISTRO MAYO'!$A$1:$T$884,8,FALSE)</f>
        <v xml:space="preserve">Presidente: Exequiel González Balbontín
Vicepresidenta: María Patricia Contreras Largo
Secretaria: María Francisca Concha Contreras
Tesorera: Sandra Cepeda Zepeda
</v>
      </c>
      <c r="I310" s="75" t="str">
        <f>VLOOKUP(A310,'BASE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0" s="75" t="str">
        <f>VLOOKUP(A310,'BASE REGISTRO MAYO'!$A$1:$T$884,10,FALSE)</f>
        <v>21 de marzo de 2019 a 21 de marzo de 2022</v>
      </c>
      <c r="K310" s="75" t="str">
        <f>VLOOKUP(A310,'BASE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0" s="75" t="str">
        <f>VLOOKUP(A310,'BASE REGISTRO MAYO'!$A$1:$T$884,12,FALSE)</f>
        <v xml:space="preserve">Carlos Justiniano Nº 1123, comuna de Providencia, Región Metropolitana.
</v>
      </c>
      <c r="M310" s="75" t="str">
        <f>VLOOKUP(A310,'BASE REGISTRO MAYO'!$A$1:$T$884,13,FALSE)</f>
        <v>XIII</v>
      </c>
      <c r="N310" s="75" t="str">
        <f>VLOOKUP(A310,'BASE REGISTRO MAYO'!$A$1:$T$884,14,FALSE)</f>
        <v>Providencia</v>
      </c>
      <c r="O310" s="75" t="str">
        <f>VLOOKUP(A310,'BASE REGISTRO MAYO'!$A$1:$T$884,15,FALSE)</f>
        <v>Fono 223393900- 223393901</v>
      </c>
      <c r="P310" s="75">
        <f>VLOOKUP(A310,'BASE REGISTRO MAYO'!$A$1:$T$884,16,FALSE)</f>
        <v>0</v>
      </c>
      <c r="Q310" s="75">
        <f>VLOOKUP(A310,'BASE REGISTRO MAYO'!$A$1:$T$884,17,FALSE)</f>
        <v>0</v>
      </c>
      <c r="R310" s="75" t="str">
        <f>VLOOKUP(A310,'BASE REGISTRO MAYO'!$A$1:$T$884,18,FALSE)</f>
        <v>93401: Institución de Asistencia Social</v>
      </c>
      <c r="S310" s="75" t="str">
        <f>VLOOKUP(A310,'BASE REGISTRO MAYO'!$A$1:$T$884,19,FALSE)</f>
        <v>Certificado Financiero, correspondiente al año 2019, aprobado por el Sub Departamento de Supervisión Financiera Nacional.</v>
      </c>
      <c r="T310" s="177">
        <f>VLOOKUP(A310,'BASE REGISTRO MAYO'!$A$1:$T$884,20,FALSE)</f>
        <v>37970</v>
      </c>
      <c r="U310" s="182">
        <v>6570</v>
      </c>
      <c r="V310" s="181">
        <v>16033200</v>
      </c>
      <c r="W310" s="181">
        <v>136364412</v>
      </c>
      <c r="X310" s="178">
        <v>44408</v>
      </c>
      <c r="Y310" s="87" t="s">
        <v>7151</v>
      </c>
      <c r="Z310" s="87" t="s">
        <v>7152</v>
      </c>
      <c r="AA310" s="182" t="s">
        <v>7220</v>
      </c>
    </row>
    <row r="311" spans="1:27" ht="15.75" customHeight="1" x14ac:dyDescent="0.2">
      <c r="A311" s="182">
        <v>6570</v>
      </c>
      <c r="B311" s="75" t="str">
        <f>VLOOKUP(A311,'BASE REGISTRO MAYO'!$A$1:$T$884,2,FALSE)</f>
        <v>Corporacion de Oportunidad y Accion Solidaria OPCIoN</v>
      </c>
      <c r="C311" s="75">
        <f>VLOOKUP(A311,'BASE REGISTRO MAYO'!$A$1:$T$884,3,FALSE)</f>
        <v>717150007</v>
      </c>
      <c r="D311" s="75" t="str">
        <f>VLOOKUP(A311,'BASE REGISTRO MAYO'!$A$1:$T$884,4,FALSE)</f>
        <v>Corporación de Derecho Privado.</v>
      </c>
      <c r="E311" s="75" t="str">
        <f>VLOOKUP(A311,'BASE REGISTRO MAYO'!$A$1:$T$884,5,FALSE)</f>
        <v xml:space="preserve">Otorgada por Decreto Supremo Nº 972, de fecha 25 de julio de  1990, del Ministerio de Justicia, publicado en el Diario Oficial el día 13 de agosto de 1990. </v>
      </c>
      <c r="F311" s="75" t="str">
        <f>VLOOKUP(A311,'BASE REGISTRO MAYO'!$A$1:$T$884,6,FALSE)</f>
        <v xml:space="preserve">Certificado de vigencia, folio Nº 500233447698, de fecha 18 de junio de 2019, del Servicio de Registro Civil e Identificación.
</v>
      </c>
      <c r="G311" s="75" t="str">
        <f>VLOOKUP(A311,'BASE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1" s="75" t="str">
        <f>VLOOKUP(A311,'BASE REGISTRO MAYO'!$A$1:$T$884,8,FALSE)</f>
        <v xml:space="preserve">Presidente: Exequiel González Balbontín
Vicepresidenta: María Patricia Contreras Largo
Secretaria: María Francisca Concha Contreras
Tesorera: Sandra Cepeda Zepeda
</v>
      </c>
      <c r="I311" s="75" t="str">
        <f>VLOOKUP(A311,'BASE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1" s="75" t="str">
        <f>VLOOKUP(A311,'BASE REGISTRO MAYO'!$A$1:$T$884,10,FALSE)</f>
        <v>21 de marzo de 2019 a 21 de marzo de 2022</v>
      </c>
      <c r="K311" s="75" t="str">
        <f>VLOOKUP(A311,'BASE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1" s="75" t="str">
        <f>VLOOKUP(A311,'BASE REGISTRO MAYO'!$A$1:$T$884,12,FALSE)</f>
        <v xml:space="preserve">Carlos Justiniano Nº 1123, comuna de Providencia, Región Metropolitana.
</v>
      </c>
      <c r="M311" s="75" t="str">
        <f>VLOOKUP(A311,'BASE REGISTRO MAYO'!$A$1:$T$884,13,FALSE)</f>
        <v>XIII</v>
      </c>
      <c r="N311" s="75" t="str">
        <f>VLOOKUP(A311,'BASE REGISTRO MAYO'!$A$1:$T$884,14,FALSE)</f>
        <v>Providencia</v>
      </c>
      <c r="O311" s="75" t="str">
        <f>VLOOKUP(A311,'BASE REGISTRO MAYO'!$A$1:$T$884,15,FALSE)</f>
        <v>Fono 223393900- 223393901</v>
      </c>
      <c r="P311" s="75">
        <f>VLOOKUP(A311,'BASE REGISTRO MAYO'!$A$1:$T$884,16,FALSE)</f>
        <v>0</v>
      </c>
      <c r="Q311" s="75">
        <f>VLOOKUP(A311,'BASE REGISTRO MAYO'!$A$1:$T$884,17,FALSE)</f>
        <v>0</v>
      </c>
      <c r="R311" s="75" t="str">
        <f>VLOOKUP(A311,'BASE REGISTRO MAYO'!$A$1:$T$884,18,FALSE)</f>
        <v>93401: Institución de Asistencia Social</v>
      </c>
      <c r="S311" s="75" t="str">
        <f>VLOOKUP(A311,'BASE REGISTRO MAYO'!$A$1:$T$884,19,FALSE)</f>
        <v>Certificado Financiero, correspondiente al año 2019, aprobado por el Sub Departamento de Supervisión Financiera Nacional.</v>
      </c>
      <c r="T311" s="177">
        <f>VLOOKUP(A311,'BASE REGISTRO MAYO'!$A$1:$T$884,20,FALSE)</f>
        <v>37970</v>
      </c>
      <c r="U311" s="182">
        <v>6570</v>
      </c>
      <c r="V311" s="181">
        <v>16033200</v>
      </c>
      <c r="W311" s="181">
        <v>112232400</v>
      </c>
      <c r="X311" s="178">
        <v>44408</v>
      </c>
      <c r="Y311" s="87" t="s">
        <v>7151</v>
      </c>
      <c r="Z311" s="87" t="s">
        <v>7152</v>
      </c>
      <c r="AA311" s="182" t="s">
        <v>8194</v>
      </c>
    </row>
    <row r="312" spans="1:27" ht="15.75" customHeight="1" x14ac:dyDescent="0.2">
      <c r="A312" s="182">
        <v>6570</v>
      </c>
      <c r="B312" s="75" t="str">
        <f>VLOOKUP(A312,'BASE REGISTRO MAYO'!$A$1:$T$884,2,FALSE)</f>
        <v>Corporacion de Oportunidad y Accion Solidaria OPCIoN</v>
      </c>
      <c r="C312" s="75">
        <f>VLOOKUP(A312,'BASE REGISTRO MAYO'!$A$1:$T$884,3,FALSE)</f>
        <v>717150007</v>
      </c>
      <c r="D312" s="75" t="str">
        <f>VLOOKUP(A312,'BASE REGISTRO MAYO'!$A$1:$T$884,4,FALSE)</f>
        <v>Corporación de Derecho Privado.</v>
      </c>
      <c r="E312" s="75" t="str">
        <f>VLOOKUP(A312,'BASE REGISTRO MAYO'!$A$1:$T$884,5,FALSE)</f>
        <v xml:space="preserve">Otorgada por Decreto Supremo Nº 972, de fecha 25 de julio de  1990, del Ministerio de Justicia, publicado en el Diario Oficial el día 13 de agosto de 1990. </v>
      </c>
      <c r="F312" s="75" t="str">
        <f>VLOOKUP(A312,'BASE REGISTRO MAYO'!$A$1:$T$884,6,FALSE)</f>
        <v xml:space="preserve">Certificado de vigencia, folio Nº 500233447698, de fecha 18 de junio de 2019, del Servicio de Registro Civil e Identificación.
</v>
      </c>
      <c r="G312" s="75" t="str">
        <f>VLOOKUP(A312,'BASE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2" s="75" t="str">
        <f>VLOOKUP(A312,'BASE REGISTRO MAYO'!$A$1:$T$884,8,FALSE)</f>
        <v xml:space="preserve">Presidente: Exequiel González Balbontín
Vicepresidenta: María Patricia Contreras Largo
Secretaria: María Francisca Concha Contreras
Tesorera: Sandra Cepeda Zepeda
</v>
      </c>
      <c r="I312" s="75" t="str">
        <f>VLOOKUP(A312,'BASE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2" s="75" t="str">
        <f>VLOOKUP(A312,'BASE REGISTRO MAYO'!$A$1:$T$884,10,FALSE)</f>
        <v>21 de marzo de 2019 a 21 de marzo de 2022</v>
      </c>
      <c r="K312" s="75" t="str">
        <f>VLOOKUP(A312,'BASE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2" s="75" t="str">
        <f>VLOOKUP(A312,'BASE REGISTRO MAYO'!$A$1:$T$884,12,FALSE)</f>
        <v xml:space="preserve">Carlos Justiniano Nº 1123, comuna de Providencia, Región Metropolitana.
</v>
      </c>
      <c r="M312" s="75" t="str">
        <f>VLOOKUP(A312,'BASE REGISTRO MAYO'!$A$1:$T$884,13,FALSE)</f>
        <v>XIII</v>
      </c>
      <c r="N312" s="75" t="str">
        <f>VLOOKUP(A312,'BASE REGISTRO MAYO'!$A$1:$T$884,14,FALSE)</f>
        <v>Providencia</v>
      </c>
      <c r="O312" s="75" t="str">
        <f>VLOOKUP(A312,'BASE REGISTRO MAYO'!$A$1:$T$884,15,FALSE)</f>
        <v>Fono 223393900- 223393901</v>
      </c>
      <c r="P312" s="75">
        <f>VLOOKUP(A312,'BASE REGISTRO MAYO'!$A$1:$T$884,16,FALSE)</f>
        <v>0</v>
      </c>
      <c r="Q312" s="75">
        <f>VLOOKUP(A312,'BASE REGISTRO MAYO'!$A$1:$T$884,17,FALSE)</f>
        <v>0</v>
      </c>
      <c r="R312" s="75" t="str">
        <f>VLOOKUP(A312,'BASE REGISTRO MAYO'!$A$1:$T$884,18,FALSE)</f>
        <v>93401: Institución de Asistencia Social</v>
      </c>
      <c r="S312" s="75" t="str">
        <f>VLOOKUP(A312,'BASE REGISTRO MAYO'!$A$1:$T$884,19,FALSE)</f>
        <v>Certificado Financiero, correspondiente al año 2019, aprobado por el Sub Departamento de Supervisión Financiera Nacional.</v>
      </c>
      <c r="T312" s="177">
        <f>VLOOKUP(A312,'BASE REGISTRO MAYO'!$A$1:$T$884,20,FALSE)</f>
        <v>37970</v>
      </c>
      <c r="U312" s="182">
        <v>6570</v>
      </c>
      <c r="V312" s="181">
        <v>9459588</v>
      </c>
      <c r="W312" s="181">
        <v>66217116</v>
      </c>
      <c r="X312" s="178">
        <v>44408</v>
      </c>
      <c r="Y312" s="87" t="s">
        <v>7151</v>
      </c>
      <c r="Z312" s="87" t="s">
        <v>7152</v>
      </c>
      <c r="AA312" s="182" t="s">
        <v>71</v>
      </c>
    </row>
    <row r="313" spans="1:27" ht="15.75" customHeight="1" x14ac:dyDescent="0.2">
      <c r="A313" s="182">
        <v>6570</v>
      </c>
      <c r="B313" s="75" t="str">
        <f>VLOOKUP(A313,'BASE REGISTRO MAYO'!$A$1:$T$884,2,FALSE)</f>
        <v>Corporacion de Oportunidad y Accion Solidaria OPCIoN</v>
      </c>
      <c r="C313" s="75">
        <f>VLOOKUP(A313,'BASE REGISTRO MAYO'!$A$1:$T$884,3,FALSE)</f>
        <v>717150007</v>
      </c>
      <c r="D313" s="75" t="str">
        <f>VLOOKUP(A313,'BASE REGISTRO MAYO'!$A$1:$T$884,4,FALSE)</f>
        <v>Corporación de Derecho Privado.</v>
      </c>
      <c r="E313" s="75" t="str">
        <f>VLOOKUP(A313,'BASE REGISTRO MAYO'!$A$1:$T$884,5,FALSE)</f>
        <v xml:space="preserve">Otorgada por Decreto Supremo Nº 972, de fecha 25 de julio de  1990, del Ministerio de Justicia, publicado en el Diario Oficial el día 13 de agosto de 1990. </v>
      </c>
      <c r="F313" s="75" t="str">
        <f>VLOOKUP(A313,'BASE REGISTRO MAYO'!$A$1:$T$884,6,FALSE)</f>
        <v xml:space="preserve">Certificado de vigencia, folio Nº 500233447698, de fecha 18 de junio de 2019, del Servicio de Registro Civil e Identificación.
</v>
      </c>
      <c r="G313" s="75" t="str">
        <f>VLOOKUP(A313,'BASE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3" s="75" t="str">
        <f>VLOOKUP(A313,'BASE REGISTRO MAYO'!$A$1:$T$884,8,FALSE)</f>
        <v xml:space="preserve">Presidente: Exequiel González Balbontín
Vicepresidenta: María Patricia Contreras Largo
Secretaria: María Francisca Concha Contreras
Tesorera: Sandra Cepeda Zepeda
</v>
      </c>
      <c r="I313" s="75" t="str">
        <f>VLOOKUP(A313,'BASE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3" s="75" t="str">
        <f>VLOOKUP(A313,'BASE REGISTRO MAYO'!$A$1:$T$884,10,FALSE)</f>
        <v>21 de marzo de 2019 a 21 de marzo de 2022</v>
      </c>
      <c r="K313" s="75" t="str">
        <f>VLOOKUP(A313,'BASE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3" s="75" t="str">
        <f>VLOOKUP(A313,'BASE REGISTRO MAYO'!$A$1:$T$884,12,FALSE)</f>
        <v xml:space="preserve">Carlos Justiniano Nº 1123, comuna de Providencia, Región Metropolitana.
</v>
      </c>
      <c r="M313" s="75" t="str">
        <f>VLOOKUP(A313,'BASE REGISTRO MAYO'!$A$1:$T$884,13,FALSE)</f>
        <v>XIII</v>
      </c>
      <c r="N313" s="75" t="str">
        <f>VLOOKUP(A313,'BASE REGISTRO MAYO'!$A$1:$T$884,14,FALSE)</f>
        <v>Providencia</v>
      </c>
      <c r="O313" s="75" t="str">
        <f>VLOOKUP(A313,'BASE REGISTRO MAYO'!$A$1:$T$884,15,FALSE)</f>
        <v>Fono 223393900- 223393901</v>
      </c>
      <c r="P313" s="75">
        <f>VLOOKUP(A313,'BASE REGISTRO MAYO'!$A$1:$T$884,16,FALSE)</f>
        <v>0</v>
      </c>
      <c r="Q313" s="75">
        <f>VLOOKUP(A313,'BASE REGISTRO MAYO'!$A$1:$T$884,17,FALSE)</f>
        <v>0</v>
      </c>
      <c r="R313" s="75" t="str">
        <f>VLOOKUP(A313,'BASE REGISTRO MAYO'!$A$1:$T$884,18,FALSE)</f>
        <v>93401: Institución de Asistencia Social</v>
      </c>
      <c r="S313" s="75" t="str">
        <f>VLOOKUP(A313,'BASE REGISTRO MAYO'!$A$1:$T$884,19,FALSE)</f>
        <v>Certificado Financiero, correspondiente al año 2019, aprobado por el Sub Departamento de Supervisión Financiera Nacional.</v>
      </c>
      <c r="T313" s="177">
        <f>VLOOKUP(A313,'BASE REGISTRO MAYO'!$A$1:$T$884,20,FALSE)</f>
        <v>37970</v>
      </c>
      <c r="U313" s="182">
        <v>6570</v>
      </c>
      <c r="V313" s="181">
        <v>12269708</v>
      </c>
      <c r="W313" s="181">
        <v>93851112</v>
      </c>
      <c r="X313" s="178">
        <v>44408</v>
      </c>
      <c r="Y313" s="87" t="s">
        <v>7151</v>
      </c>
      <c r="Z313" s="87" t="s">
        <v>7152</v>
      </c>
      <c r="AA313" s="182" t="s">
        <v>7195</v>
      </c>
    </row>
    <row r="314" spans="1:27" ht="15.75" customHeight="1" x14ac:dyDescent="0.2">
      <c r="A314" s="182">
        <v>6570</v>
      </c>
      <c r="B314" s="75" t="str">
        <f>VLOOKUP(A314,'BASE REGISTRO MAYO'!$A$1:$T$884,2,FALSE)</f>
        <v>Corporacion de Oportunidad y Accion Solidaria OPCIoN</v>
      </c>
      <c r="C314" s="75">
        <f>VLOOKUP(A314,'BASE REGISTRO MAYO'!$A$1:$T$884,3,FALSE)</f>
        <v>717150007</v>
      </c>
      <c r="D314" s="75" t="str">
        <f>VLOOKUP(A314,'BASE REGISTRO MAYO'!$A$1:$T$884,4,FALSE)</f>
        <v>Corporación de Derecho Privado.</v>
      </c>
      <c r="E314" s="75" t="str">
        <f>VLOOKUP(A314,'BASE REGISTRO MAYO'!$A$1:$T$884,5,FALSE)</f>
        <v xml:space="preserve">Otorgada por Decreto Supremo Nº 972, de fecha 25 de julio de  1990, del Ministerio de Justicia, publicado en el Diario Oficial el día 13 de agosto de 1990. </v>
      </c>
      <c r="F314" s="75" t="str">
        <f>VLOOKUP(A314,'BASE REGISTRO MAYO'!$A$1:$T$884,6,FALSE)</f>
        <v xml:space="preserve">Certificado de vigencia, folio Nº 500233447698, de fecha 18 de junio de 2019, del Servicio de Registro Civil e Identificación.
</v>
      </c>
      <c r="G314" s="75" t="str">
        <f>VLOOKUP(A314,'BASE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4" s="75" t="str">
        <f>VLOOKUP(A314,'BASE REGISTRO MAYO'!$A$1:$T$884,8,FALSE)</f>
        <v xml:space="preserve">Presidente: Exequiel González Balbontín
Vicepresidenta: María Patricia Contreras Largo
Secretaria: María Francisca Concha Contreras
Tesorera: Sandra Cepeda Zepeda
</v>
      </c>
      <c r="I314" s="75" t="str">
        <f>VLOOKUP(A314,'BASE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4" s="75" t="str">
        <f>VLOOKUP(A314,'BASE REGISTRO MAYO'!$A$1:$T$884,10,FALSE)</f>
        <v>21 de marzo de 2019 a 21 de marzo de 2022</v>
      </c>
      <c r="K314" s="75" t="str">
        <f>VLOOKUP(A314,'BASE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4" s="75" t="str">
        <f>VLOOKUP(A314,'BASE REGISTRO MAYO'!$A$1:$T$884,12,FALSE)</f>
        <v xml:space="preserve">Carlos Justiniano Nº 1123, comuna de Providencia, Región Metropolitana.
</v>
      </c>
      <c r="M314" s="75" t="str">
        <f>VLOOKUP(A314,'BASE REGISTRO MAYO'!$A$1:$T$884,13,FALSE)</f>
        <v>XIII</v>
      </c>
      <c r="N314" s="75" t="str">
        <f>VLOOKUP(A314,'BASE REGISTRO MAYO'!$A$1:$T$884,14,FALSE)</f>
        <v>Providencia</v>
      </c>
      <c r="O314" s="75" t="str">
        <f>VLOOKUP(A314,'BASE REGISTRO MAYO'!$A$1:$T$884,15,FALSE)</f>
        <v>Fono 223393900- 223393901</v>
      </c>
      <c r="P314" s="75">
        <f>VLOOKUP(A314,'BASE REGISTRO MAYO'!$A$1:$T$884,16,FALSE)</f>
        <v>0</v>
      </c>
      <c r="Q314" s="75">
        <f>VLOOKUP(A314,'BASE REGISTRO MAYO'!$A$1:$T$884,17,FALSE)</f>
        <v>0</v>
      </c>
      <c r="R314" s="75" t="str">
        <f>VLOOKUP(A314,'BASE REGISTRO MAYO'!$A$1:$T$884,18,FALSE)</f>
        <v>93401: Institución de Asistencia Social</v>
      </c>
      <c r="S314" s="75" t="str">
        <f>VLOOKUP(A314,'BASE REGISTRO MAYO'!$A$1:$T$884,19,FALSE)</f>
        <v>Certificado Financiero, correspondiente al año 2019, aprobado por el Sub Departamento de Supervisión Financiera Nacional.</v>
      </c>
      <c r="T314" s="177">
        <f>VLOOKUP(A314,'BASE REGISTRO MAYO'!$A$1:$T$884,20,FALSE)</f>
        <v>37970</v>
      </c>
      <c r="U314" s="182">
        <v>6570</v>
      </c>
      <c r="V314" s="181">
        <v>27861564</v>
      </c>
      <c r="W314" s="181">
        <v>221830552</v>
      </c>
      <c r="X314" s="178">
        <v>44408</v>
      </c>
      <c r="Y314" s="87" t="s">
        <v>7151</v>
      </c>
      <c r="Z314" s="87" t="s">
        <v>7152</v>
      </c>
      <c r="AA314" s="182" t="s">
        <v>7196</v>
      </c>
    </row>
    <row r="315" spans="1:27" ht="15.75" customHeight="1" x14ac:dyDescent="0.2">
      <c r="A315" s="182">
        <v>6570</v>
      </c>
      <c r="B315" s="75" t="str">
        <f>VLOOKUP(A315,'BASE REGISTRO MAYO'!$A$1:$T$884,2,FALSE)</f>
        <v>Corporacion de Oportunidad y Accion Solidaria OPCIoN</v>
      </c>
      <c r="C315" s="75">
        <f>VLOOKUP(A315,'BASE REGISTRO MAYO'!$A$1:$T$884,3,FALSE)</f>
        <v>717150007</v>
      </c>
      <c r="D315" s="75" t="str">
        <f>VLOOKUP(A315,'BASE REGISTRO MAYO'!$A$1:$T$884,4,FALSE)</f>
        <v>Corporación de Derecho Privado.</v>
      </c>
      <c r="E315" s="75" t="str">
        <f>VLOOKUP(A315,'BASE REGISTRO MAYO'!$A$1:$T$884,5,FALSE)</f>
        <v xml:space="preserve">Otorgada por Decreto Supremo Nº 972, de fecha 25 de julio de  1990, del Ministerio de Justicia, publicado en el Diario Oficial el día 13 de agosto de 1990. </v>
      </c>
      <c r="F315" s="75" t="str">
        <f>VLOOKUP(A315,'BASE REGISTRO MAYO'!$A$1:$T$884,6,FALSE)</f>
        <v xml:space="preserve">Certificado de vigencia, folio Nº 500233447698, de fecha 18 de junio de 2019, del Servicio de Registro Civil e Identificación.
</v>
      </c>
      <c r="G315" s="75" t="str">
        <f>VLOOKUP(A315,'BASE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5" s="75" t="str">
        <f>VLOOKUP(A315,'BASE REGISTRO MAYO'!$A$1:$T$884,8,FALSE)</f>
        <v xml:space="preserve">Presidente: Exequiel González Balbontín
Vicepresidenta: María Patricia Contreras Largo
Secretaria: María Francisca Concha Contreras
Tesorera: Sandra Cepeda Zepeda
</v>
      </c>
      <c r="I315" s="75" t="str">
        <f>VLOOKUP(A315,'BASE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5" s="75" t="str">
        <f>VLOOKUP(A315,'BASE REGISTRO MAYO'!$A$1:$T$884,10,FALSE)</f>
        <v>21 de marzo de 2019 a 21 de marzo de 2022</v>
      </c>
      <c r="K315" s="75" t="str">
        <f>VLOOKUP(A315,'BASE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5" s="75" t="str">
        <f>VLOOKUP(A315,'BASE REGISTRO MAYO'!$A$1:$T$884,12,FALSE)</f>
        <v xml:space="preserve">Carlos Justiniano Nº 1123, comuna de Providencia, Región Metropolitana.
</v>
      </c>
      <c r="M315" s="75" t="str">
        <f>VLOOKUP(A315,'BASE REGISTRO MAYO'!$A$1:$T$884,13,FALSE)</f>
        <v>XIII</v>
      </c>
      <c r="N315" s="75" t="str">
        <f>VLOOKUP(A315,'BASE REGISTRO MAYO'!$A$1:$T$884,14,FALSE)</f>
        <v>Providencia</v>
      </c>
      <c r="O315" s="75" t="str">
        <f>VLOOKUP(A315,'BASE REGISTRO MAYO'!$A$1:$T$884,15,FALSE)</f>
        <v>Fono 223393900- 223393901</v>
      </c>
      <c r="P315" s="75">
        <f>VLOOKUP(A315,'BASE REGISTRO MAYO'!$A$1:$T$884,16,FALSE)</f>
        <v>0</v>
      </c>
      <c r="Q315" s="75">
        <f>VLOOKUP(A315,'BASE REGISTRO MAYO'!$A$1:$T$884,17,FALSE)</f>
        <v>0</v>
      </c>
      <c r="R315" s="75" t="str">
        <f>VLOOKUP(A315,'BASE REGISTRO MAYO'!$A$1:$T$884,18,FALSE)</f>
        <v>93401: Institución de Asistencia Social</v>
      </c>
      <c r="S315" s="75" t="str">
        <f>VLOOKUP(A315,'BASE REGISTRO MAYO'!$A$1:$T$884,19,FALSE)</f>
        <v>Certificado Financiero, correspondiente al año 2019, aprobado por el Sub Departamento de Supervisión Financiera Nacional.</v>
      </c>
      <c r="T315" s="177">
        <f>VLOOKUP(A315,'BASE REGISTRO MAYO'!$A$1:$T$884,20,FALSE)</f>
        <v>37970</v>
      </c>
      <c r="U315" s="182">
        <v>6570</v>
      </c>
      <c r="V315" s="181">
        <v>18277848</v>
      </c>
      <c r="W315" s="181">
        <v>142018877</v>
      </c>
      <c r="X315" s="178">
        <v>44408</v>
      </c>
      <c r="Y315" s="87" t="s">
        <v>7151</v>
      </c>
      <c r="Z315" s="87" t="s">
        <v>7152</v>
      </c>
      <c r="AA315" s="182" t="s">
        <v>7283</v>
      </c>
    </row>
    <row r="316" spans="1:27" ht="15.75" customHeight="1" x14ac:dyDescent="0.2">
      <c r="A316" s="182">
        <v>6570</v>
      </c>
      <c r="B316" s="75" t="str">
        <f>VLOOKUP(A316,'BASE REGISTRO MAYO'!$A$1:$T$884,2,FALSE)</f>
        <v>Corporacion de Oportunidad y Accion Solidaria OPCIoN</v>
      </c>
      <c r="C316" s="75">
        <f>VLOOKUP(A316,'BASE REGISTRO MAYO'!$A$1:$T$884,3,FALSE)</f>
        <v>717150007</v>
      </c>
      <c r="D316" s="75" t="str">
        <f>VLOOKUP(A316,'BASE REGISTRO MAYO'!$A$1:$T$884,4,FALSE)</f>
        <v>Corporación de Derecho Privado.</v>
      </c>
      <c r="E316" s="75" t="str">
        <f>VLOOKUP(A316,'BASE REGISTRO MAYO'!$A$1:$T$884,5,FALSE)</f>
        <v xml:space="preserve">Otorgada por Decreto Supremo Nº 972, de fecha 25 de julio de  1990, del Ministerio de Justicia, publicado en el Diario Oficial el día 13 de agosto de 1990. </v>
      </c>
      <c r="F316" s="75" t="str">
        <f>VLOOKUP(A316,'BASE REGISTRO MAYO'!$A$1:$T$884,6,FALSE)</f>
        <v xml:space="preserve">Certificado de vigencia, folio Nº 500233447698, de fecha 18 de junio de 2019, del Servicio de Registro Civil e Identificación.
</v>
      </c>
      <c r="G316" s="75" t="str">
        <f>VLOOKUP(A316,'BASE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6" s="75" t="str">
        <f>VLOOKUP(A316,'BASE REGISTRO MAYO'!$A$1:$T$884,8,FALSE)</f>
        <v xml:space="preserve">Presidente: Exequiel González Balbontín
Vicepresidenta: María Patricia Contreras Largo
Secretaria: María Francisca Concha Contreras
Tesorera: Sandra Cepeda Zepeda
</v>
      </c>
      <c r="I316" s="75" t="str">
        <f>VLOOKUP(A316,'BASE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6" s="75" t="str">
        <f>VLOOKUP(A316,'BASE REGISTRO MAYO'!$A$1:$T$884,10,FALSE)</f>
        <v>21 de marzo de 2019 a 21 de marzo de 2022</v>
      </c>
      <c r="K316" s="75" t="str">
        <f>VLOOKUP(A316,'BASE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6" s="75" t="str">
        <f>VLOOKUP(A316,'BASE REGISTRO MAYO'!$A$1:$T$884,12,FALSE)</f>
        <v xml:space="preserve">Carlos Justiniano Nº 1123, comuna de Providencia, Región Metropolitana.
</v>
      </c>
      <c r="M316" s="75" t="str">
        <f>VLOOKUP(A316,'BASE REGISTRO MAYO'!$A$1:$T$884,13,FALSE)</f>
        <v>XIII</v>
      </c>
      <c r="N316" s="75" t="str">
        <f>VLOOKUP(A316,'BASE REGISTRO MAYO'!$A$1:$T$884,14,FALSE)</f>
        <v>Providencia</v>
      </c>
      <c r="O316" s="75" t="str">
        <f>VLOOKUP(A316,'BASE REGISTRO MAYO'!$A$1:$T$884,15,FALSE)</f>
        <v>Fono 223393900- 223393901</v>
      </c>
      <c r="P316" s="75">
        <f>VLOOKUP(A316,'BASE REGISTRO MAYO'!$A$1:$T$884,16,FALSE)</f>
        <v>0</v>
      </c>
      <c r="Q316" s="75">
        <f>VLOOKUP(A316,'BASE REGISTRO MAYO'!$A$1:$T$884,17,FALSE)</f>
        <v>0</v>
      </c>
      <c r="R316" s="75" t="str">
        <f>VLOOKUP(A316,'BASE REGISTRO MAYO'!$A$1:$T$884,18,FALSE)</f>
        <v>93401: Institución de Asistencia Social</v>
      </c>
      <c r="S316" s="75" t="str">
        <f>VLOOKUP(A316,'BASE REGISTRO MAYO'!$A$1:$T$884,19,FALSE)</f>
        <v>Certificado Financiero, correspondiente al año 2019, aprobado por el Sub Departamento de Supervisión Financiera Nacional.</v>
      </c>
      <c r="T316" s="177">
        <f>VLOOKUP(A316,'BASE REGISTRO MAYO'!$A$1:$T$884,20,FALSE)</f>
        <v>37970</v>
      </c>
      <c r="U316" s="182">
        <v>6570</v>
      </c>
      <c r="V316" s="181">
        <v>62331823</v>
      </c>
      <c r="W316" s="181">
        <v>321921954</v>
      </c>
      <c r="X316" s="178">
        <v>44408</v>
      </c>
      <c r="Y316" s="87" t="s">
        <v>7151</v>
      </c>
      <c r="Z316" s="87" t="s">
        <v>7152</v>
      </c>
      <c r="AA316" s="182" t="s">
        <v>7226</v>
      </c>
    </row>
    <row r="317" spans="1:27" ht="15.75" customHeight="1" x14ac:dyDescent="0.2">
      <c r="A317" s="182">
        <v>6570</v>
      </c>
      <c r="B317" s="75" t="str">
        <f>VLOOKUP(A317,'BASE REGISTRO MAYO'!$A$1:$T$884,2,FALSE)</f>
        <v>Corporacion de Oportunidad y Accion Solidaria OPCIoN</v>
      </c>
      <c r="C317" s="75">
        <f>VLOOKUP(A317,'BASE REGISTRO MAYO'!$A$1:$T$884,3,FALSE)</f>
        <v>717150007</v>
      </c>
      <c r="D317" s="75" t="str">
        <f>VLOOKUP(A317,'BASE REGISTRO MAYO'!$A$1:$T$884,4,FALSE)</f>
        <v>Corporación de Derecho Privado.</v>
      </c>
      <c r="E317" s="75" t="str">
        <f>VLOOKUP(A317,'BASE REGISTRO MAYO'!$A$1:$T$884,5,FALSE)</f>
        <v xml:space="preserve">Otorgada por Decreto Supremo Nº 972, de fecha 25 de julio de  1990, del Ministerio de Justicia, publicado en el Diario Oficial el día 13 de agosto de 1990. </v>
      </c>
      <c r="F317" s="75" t="str">
        <f>VLOOKUP(A317,'BASE REGISTRO MAYO'!$A$1:$T$884,6,FALSE)</f>
        <v xml:space="preserve">Certificado de vigencia, folio Nº 500233447698, de fecha 18 de junio de 2019, del Servicio de Registro Civil e Identificación.
</v>
      </c>
      <c r="G317" s="75" t="str">
        <f>VLOOKUP(A317,'BASE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7" s="75" t="str">
        <f>VLOOKUP(A317,'BASE REGISTRO MAYO'!$A$1:$T$884,8,FALSE)</f>
        <v xml:space="preserve">Presidente: Exequiel González Balbontín
Vicepresidenta: María Patricia Contreras Largo
Secretaria: María Francisca Concha Contreras
Tesorera: Sandra Cepeda Zepeda
</v>
      </c>
      <c r="I317" s="75" t="str">
        <f>VLOOKUP(A317,'BASE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7" s="75" t="str">
        <f>VLOOKUP(A317,'BASE REGISTRO MAYO'!$A$1:$T$884,10,FALSE)</f>
        <v>21 de marzo de 2019 a 21 de marzo de 2022</v>
      </c>
      <c r="K317" s="75" t="str">
        <f>VLOOKUP(A317,'BASE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7" s="75" t="str">
        <f>VLOOKUP(A317,'BASE REGISTRO MAYO'!$A$1:$T$884,12,FALSE)</f>
        <v xml:space="preserve">Carlos Justiniano Nº 1123, comuna de Providencia, Región Metropolitana.
</v>
      </c>
      <c r="M317" s="75" t="str">
        <f>VLOOKUP(A317,'BASE REGISTRO MAYO'!$A$1:$T$884,13,FALSE)</f>
        <v>XIII</v>
      </c>
      <c r="N317" s="75" t="str">
        <f>VLOOKUP(A317,'BASE REGISTRO MAYO'!$A$1:$T$884,14,FALSE)</f>
        <v>Providencia</v>
      </c>
      <c r="O317" s="75" t="str">
        <f>VLOOKUP(A317,'BASE REGISTRO MAYO'!$A$1:$T$884,15,FALSE)</f>
        <v>Fono 223393900- 223393901</v>
      </c>
      <c r="P317" s="75">
        <f>VLOOKUP(A317,'BASE REGISTRO MAYO'!$A$1:$T$884,16,FALSE)</f>
        <v>0</v>
      </c>
      <c r="Q317" s="75">
        <f>VLOOKUP(A317,'BASE REGISTRO MAYO'!$A$1:$T$884,17,FALSE)</f>
        <v>0</v>
      </c>
      <c r="R317" s="75" t="str">
        <f>VLOOKUP(A317,'BASE REGISTRO MAYO'!$A$1:$T$884,18,FALSE)</f>
        <v>93401: Institución de Asistencia Social</v>
      </c>
      <c r="S317" s="75" t="str">
        <f>VLOOKUP(A317,'BASE REGISTRO MAYO'!$A$1:$T$884,19,FALSE)</f>
        <v>Certificado Financiero, correspondiente al año 2019, aprobado por el Sub Departamento de Supervisión Financiera Nacional.</v>
      </c>
      <c r="T317" s="177">
        <f>VLOOKUP(A317,'BASE REGISTRO MAYO'!$A$1:$T$884,20,FALSE)</f>
        <v>37970</v>
      </c>
      <c r="U317" s="182">
        <v>6570</v>
      </c>
      <c r="V317" s="181">
        <v>13100676</v>
      </c>
      <c r="W317" s="181">
        <v>101091912</v>
      </c>
      <c r="X317" s="178">
        <v>44408</v>
      </c>
      <c r="Y317" s="87" t="s">
        <v>7151</v>
      </c>
      <c r="Z317" s="87" t="s">
        <v>7152</v>
      </c>
      <c r="AA317" s="182" t="s">
        <v>7284</v>
      </c>
    </row>
    <row r="318" spans="1:27" ht="15.75" customHeight="1" x14ac:dyDescent="0.2">
      <c r="A318" s="182">
        <v>6570</v>
      </c>
      <c r="B318" s="75" t="str">
        <f>VLOOKUP(A318,'BASE REGISTRO MAYO'!$A$1:$T$884,2,FALSE)</f>
        <v>Corporacion de Oportunidad y Accion Solidaria OPCIoN</v>
      </c>
      <c r="C318" s="75">
        <f>VLOOKUP(A318,'BASE REGISTRO MAYO'!$A$1:$T$884,3,FALSE)</f>
        <v>717150007</v>
      </c>
      <c r="D318" s="75" t="str">
        <f>VLOOKUP(A318,'BASE REGISTRO MAYO'!$A$1:$T$884,4,FALSE)</f>
        <v>Corporación de Derecho Privado.</v>
      </c>
      <c r="E318" s="75" t="str">
        <f>VLOOKUP(A318,'BASE REGISTRO MAYO'!$A$1:$T$884,5,FALSE)</f>
        <v xml:space="preserve">Otorgada por Decreto Supremo Nº 972, de fecha 25 de julio de  1990, del Ministerio de Justicia, publicado en el Diario Oficial el día 13 de agosto de 1990. </v>
      </c>
      <c r="F318" s="75" t="str">
        <f>VLOOKUP(A318,'BASE REGISTRO MAYO'!$A$1:$T$884,6,FALSE)</f>
        <v xml:space="preserve">Certificado de vigencia, folio Nº 500233447698, de fecha 18 de junio de 2019, del Servicio de Registro Civil e Identificación.
</v>
      </c>
      <c r="G318" s="75" t="str">
        <f>VLOOKUP(A318,'BASE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8" s="75" t="str">
        <f>VLOOKUP(A318,'BASE REGISTRO MAYO'!$A$1:$T$884,8,FALSE)</f>
        <v xml:space="preserve">Presidente: Exequiel González Balbontín
Vicepresidenta: María Patricia Contreras Largo
Secretaria: María Francisca Concha Contreras
Tesorera: Sandra Cepeda Zepeda
</v>
      </c>
      <c r="I318" s="75" t="str">
        <f>VLOOKUP(A318,'BASE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8" s="75" t="str">
        <f>VLOOKUP(A318,'BASE REGISTRO MAYO'!$A$1:$T$884,10,FALSE)</f>
        <v>21 de marzo de 2019 a 21 de marzo de 2022</v>
      </c>
      <c r="K318" s="75" t="str">
        <f>VLOOKUP(A318,'BASE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8" s="75" t="str">
        <f>VLOOKUP(A318,'BASE REGISTRO MAYO'!$A$1:$T$884,12,FALSE)</f>
        <v xml:space="preserve">Carlos Justiniano Nº 1123, comuna de Providencia, Región Metropolitana.
</v>
      </c>
      <c r="M318" s="75" t="str">
        <f>VLOOKUP(A318,'BASE REGISTRO MAYO'!$A$1:$T$884,13,FALSE)</f>
        <v>XIII</v>
      </c>
      <c r="N318" s="75" t="str">
        <f>VLOOKUP(A318,'BASE REGISTRO MAYO'!$A$1:$T$884,14,FALSE)</f>
        <v>Providencia</v>
      </c>
      <c r="O318" s="75" t="str">
        <f>VLOOKUP(A318,'BASE REGISTRO MAYO'!$A$1:$T$884,15,FALSE)</f>
        <v>Fono 223393900- 223393901</v>
      </c>
      <c r="P318" s="75">
        <f>VLOOKUP(A318,'BASE REGISTRO MAYO'!$A$1:$T$884,16,FALSE)</f>
        <v>0</v>
      </c>
      <c r="Q318" s="75">
        <f>VLOOKUP(A318,'BASE REGISTRO MAYO'!$A$1:$T$884,17,FALSE)</f>
        <v>0</v>
      </c>
      <c r="R318" s="75" t="str">
        <f>VLOOKUP(A318,'BASE REGISTRO MAYO'!$A$1:$T$884,18,FALSE)</f>
        <v>93401: Institución de Asistencia Social</v>
      </c>
      <c r="S318" s="75" t="str">
        <f>VLOOKUP(A318,'BASE REGISTRO MAYO'!$A$1:$T$884,19,FALSE)</f>
        <v>Certificado Financiero, correspondiente al año 2019, aprobado por el Sub Departamento de Supervisión Financiera Nacional.</v>
      </c>
      <c r="T318" s="177">
        <f>VLOOKUP(A318,'BASE REGISTRO MAYO'!$A$1:$T$884,20,FALSE)</f>
        <v>37970</v>
      </c>
      <c r="U318" s="182">
        <v>6570</v>
      </c>
      <c r="V318" s="181">
        <v>66979825</v>
      </c>
      <c r="W318" s="181">
        <v>347171539</v>
      </c>
      <c r="X318" s="178">
        <v>44408</v>
      </c>
      <c r="Y318" s="87" t="s">
        <v>7151</v>
      </c>
      <c r="Z318" s="87" t="s">
        <v>7152</v>
      </c>
      <c r="AA318" s="182" t="s">
        <v>7169</v>
      </c>
    </row>
    <row r="319" spans="1:27" ht="15.75" customHeight="1" x14ac:dyDescent="0.2">
      <c r="A319" s="182">
        <v>6570</v>
      </c>
      <c r="B319" s="75" t="str">
        <f>VLOOKUP(A319,'BASE REGISTRO MAYO'!$A$1:$T$884,2,FALSE)</f>
        <v>Corporacion de Oportunidad y Accion Solidaria OPCIoN</v>
      </c>
      <c r="C319" s="75">
        <f>VLOOKUP(A319,'BASE REGISTRO MAYO'!$A$1:$T$884,3,FALSE)</f>
        <v>717150007</v>
      </c>
      <c r="D319" s="75" t="str">
        <f>VLOOKUP(A319,'BASE REGISTRO MAYO'!$A$1:$T$884,4,FALSE)</f>
        <v>Corporación de Derecho Privado.</v>
      </c>
      <c r="E319" s="75" t="str">
        <f>VLOOKUP(A319,'BASE REGISTRO MAYO'!$A$1:$T$884,5,FALSE)</f>
        <v xml:space="preserve">Otorgada por Decreto Supremo Nº 972, de fecha 25 de julio de  1990, del Ministerio de Justicia, publicado en el Diario Oficial el día 13 de agosto de 1990. </v>
      </c>
      <c r="F319" s="75" t="str">
        <f>VLOOKUP(A319,'BASE REGISTRO MAYO'!$A$1:$T$884,6,FALSE)</f>
        <v xml:space="preserve">Certificado de vigencia, folio Nº 500233447698, de fecha 18 de junio de 2019, del Servicio de Registro Civil e Identificación.
</v>
      </c>
      <c r="G319" s="75" t="str">
        <f>VLOOKUP(A319,'BASE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9" s="75" t="str">
        <f>VLOOKUP(A319,'BASE REGISTRO MAYO'!$A$1:$T$884,8,FALSE)</f>
        <v xml:space="preserve">Presidente: Exequiel González Balbontín
Vicepresidenta: María Patricia Contreras Largo
Secretaria: María Francisca Concha Contreras
Tesorera: Sandra Cepeda Zepeda
</v>
      </c>
      <c r="I319" s="75" t="str">
        <f>VLOOKUP(A319,'BASE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9" s="75" t="str">
        <f>VLOOKUP(A319,'BASE REGISTRO MAYO'!$A$1:$T$884,10,FALSE)</f>
        <v>21 de marzo de 2019 a 21 de marzo de 2022</v>
      </c>
      <c r="K319" s="75" t="str">
        <f>VLOOKUP(A319,'BASE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9" s="75" t="str">
        <f>VLOOKUP(A319,'BASE REGISTRO MAYO'!$A$1:$T$884,12,FALSE)</f>
        <v xml:space="preserve">Carlos Justiniano Nº 1123, comuna de Providencia, Región Metropolitana.
</v>
      </c>
      <c r="M319" s="75" t="str">
        <f>VLOOKUP(A319,'BASE REGISTRO MAYO'!$A$1:$T$884,13,FALSE)</f>
        <v>XIII</v>
      </c>
      <c r="N319" s="75" t="str">
        <f>VLOOKUP(A319,'BASE REGISTRO MAYO'!$A$1:$T$884,14,FALSE)</f>
        <v>Providencia</v>
      </c>
      <c r="O319" s="75" t="str">
        <f>VLOOKUP(A319,'BASE REGISTRO MAYO'!$A$1:$T$884,15,FALSE)</f>
        <v>Fono 223393900- 223393901</v>
      </c>
      <c r="P319" s="75">
        <f>VLOOKUP(A319,'BASE REGISTRO MAYO'!$A$1:$T$884,16,FALSE)</f>
        <v>0</v>
      </c>
      <c r="Q319" s="75">
        <f>VLOOKUP(A319,'BASE REGISTRO MAYO'!$A$1:$T$884,17,FALSE)</f>
        <v>0</v>
      </c>
      <c r="R319" s="75" t="str">
        <f>VLOOKUP(A319,'BASE REGISTRO MAYO'!$A$1:$T$884,18,FALSE)</f>
        <v>93401: Institución de Asistencia Social</v>
      </c>
      <c r="S319" s="75" t="str">
        <f>VLOOKUP(A319,'BASE REGISTRO MAYO'!$A$1:$T$884,19,FALSE)</f>
        <v>Certificado Financiero, correspondiente al año 2019, aprobado por el Sub Departamento de Supervisión Financiera Nacional.</v>
      </c>
      <c r="T319" s="177">
        <f>VLOOKUP(A319,'BASE REGISTRO MAYO'!$A$1:$T$884,20,FALSE)</f>
        <v>37970</v>
      </c>
      <c r="U319" s="182">
        <v>6570</v>
      </c>
      <c r="V319" s="181">
        <v>37877142</v>
      </c>
      <c r="W319" s="181">
        <v>348541490</v>
      </c>
      <c r="X319" s="178">
        <v>44408</v>
      </c>
      <c r="Y319" s="87" t="s">
        <v>7151</v>
      </c>
      <c r="Z319" s="87" t="s">
        <v>7152</v>
      </c>
      <c r="AA319" s="182" t="s">
        <v>7235</v>
      </c>
    </row>
    <row r="320" spans="1:27" ht="15.75" customHeight="1" x14ac:dyDescent="0.2">
      <c r="A320" s="182">
        <v>6570</v>
      </c>
      <c r="B320" s="75" t="str">
        <f>VLOOKUP(A320,'BASE REGISTRO MAYO'!$A$1:$T$884,2,FALSE)</f>
        <v>Corporacion de Oportunidad y Accion Solidaria OPCIoN</v>
      </c>
      <c r="C320" s="75">
        <f>VLOOKUP(A320,'BASE REGISTRO MAYO'!$A$1:$T$884,3,FALSE)</f>
        <v>717150007</v>
      </c>
      <c r="D320" s="75" t="str">
        <f>VLOOKUP(A320,'BASE REGISTRO MAYO'!$A$1:$T$884,4,FALSE)</f>
        <v>Corporación de Derecho Privado.</v>
      </c>
      <c r="E320" s="75" t="str">
        <f>VLOOKUP(A320,'BASE REGISTRO MAYO'!$A$1:$T$884,5,FALSE)</f>
        <v xml:space="preserve">Otorgada por Decreto Supremo Nº 972, de fecha 25 de julio de  1990, del Ministerio de Justicia, publicado en el Diario Oficial el día 13 de agosto de 1990. </v>
      </c>
      <c r="F320" s="75" t="str">
        <f>VLOOKUP(A320,'BASE REGISTRO MAYO'!$A$1:$T$884,6,FALSE)</f>
        <v xml:space="preserve">Certificado de vigencia, folio Nº 500233447698, de fecha 18 de junio de 2019, del Servicio de Registro Civil e Identificación.
</v>
      </c>
      <c r="G320" s="75" t="str">
        <f>VLOOKUP(A320,'BASE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0" s="75" t="str">
        <f>VLOOKUP(A320,'BASE REGISTRO MAYO'!$A$1:$T$884,8,FALSE)</f>
        <v xml:space="preserve">Presidente: Exequiel González Balbontín
Vicepresidenta: María Patricia Contreras Largo
Secretaria: María Francisca Concha Contreras
Tesorera: Sandra Cepeda Zepeda
</v>
      </c>
      <c r="I320" s="75" t="str">
        <f>VLOOKUP(A320,'BASE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0" s="75" t="str">
        <f>VLOOKUP(A320,'BASE REGISTRO MAYO'!$A$1:$T$884,10,FALSE)</f>
        <v>21 de marzo de 2019 a 21 de marzo de 2022</v>
      </c>
      <c r="K320" s="75" t="str">
        <f>VLOOKUP(A320,'BASE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0" s="75" t="str">
        <f>VLOOKUP(A320,'BASE REGISTRO MAYO'!$A$1:$T$884,12,FALSE)</f>
        <v xml:space="preserve">Carlos Justiniano Nº 1123, comuna de Providencia, Región Metropolitana.
</v>
      </c>
      <c r="M320" s="75" t="str">
        <f>VLOOKUP(A320,'BASE REGISTRO MAYO'!$A$1:$T$884,13,FALSE)</f>
        <v>XIII</v>
      </c>
      <c r="N320" s="75" t="str">
        <f>VLOOKUP(A320,'BASE REGISTRO MAYO'!$A$1:$T$884,14,FALSE)</f>
        <v>Providencia</v>
      </c>
      <c r="O320" s="75" t="str">
        <f>VLOOKUP(A320,'BASE REGISTRO MAYO'!$A$1:$T$884,15,FALSE)</f>
        <v>Fono 223393900- 223393901</v>
      </c>
      <c r="P320" s="75">
        <f>VLOOKUP(A320,'BASE REGISTRO MAYO'!$A$1:$T$884,16,FALSE)</f>
        <v>0</v>
      </c>
      <c r="Q320" s="75">
        <f>VLOOKUP(A320,'BASE REGISTRO MAYO'!$A$1:$T$884,17,FALSE)</f>
        <v>0</v>
      </c>
      <c r="R320" s="75" t="str">
        <f>VLOOKUP(A320,'BASE REGISTRO MAYO'!$A$1:$T$884,18,FALSE)</f>
        <v>93401: Institución de Asistencia Social</v>
      </c>
      <c r="S320" s="75" t="str">
        <f>VLOOKUP(A320,'BASE REGISTRO MAYO'!$A$1:$T$884,19,FALSE)</f>
        <v>Certificado Financiero, correspondiente al año 2019, aprobado por el Sub Departamento de Supervisión Financiera Nacional.</v>
      </c>
      <c r="T320" s="177">
        <f>VLOOKUP(A320,'BASE REGISTRO MAYO'!$A$1:$T$884,20,FALSE)</f>
        <v>37970</v>
      </c>
      <c r="U320" s="182">
        <v>6570</v>
      </c>
      <c r="V320" s="181">
        <v>42006984</v>
      </c>
      <c r="W320" s="181">
        <v>203630260</v>
      </c>
      <c r="X320" s="178">
        <v>44408</v>
      </c>
      <c r="Y320" s="87" t="s">
        <v>7151</v>
      </c>
      <c r="Z320" s="87" t="s">
        <v>7152</v>
      </c>
      <c r="AA320" s="182" t="s">
        <v>7236</v>
      </c>
    </row>
    <row r="321" spans="1:27" ht="15.75" customHeight="1" x14ac:dyDescent="0.2">
      <c r="A321" s="182">
        <v>6570</v>
      </c>
      <c r="B321" s="75" t="str">
        <f>VLOOKUP(A321,'BASE REGISTRO MAYO'!$A$1:$T$884,2,FALSE)</f>
        <v>Corporacion de Oportunidad y Accion Solidaria OPCIoN</v>
      </c>
      <c r="C321" s="75">
        <f>VLOOKUP(A321,'BASE REGISTRO MAYO'!$A$1:$T$884,3,FALSE)</f>
        <v>717150007</v>
      </c>
      <c r="D321" s="75" t="str">
        <f>VLOOKUP(A321,'BASE REGISTRO MAYO'!$A$1:$T$884,4,FALSE)</f>
        <v>Corporación de Derecho Privado.</v>
      </c>
      <c r="E321" s="75" t="str">
        <f>VLOOKUP(A321,'BASE REGISTRO MAYO'!$A$1:$T$884,5,FALSE)</f>
        <v xml:space="preserve">Otorgada por Decreto Supremo Nº 972, de fecha 25 de julio de  1990, del Ministerio de Justicia, publicado en el Diario Oficial el día 13 de agosto de 1990. </v>
      </c>
      <c r="F321" s="75" t="str">
        <f>VLOOKUP(A321,'BASE REGISTRO MAYO'!$A$1:$T$884,6,FALSE)</f>
        <v xml:space="preserve">Certificado de vigencia, folio Nº 500233447698, de fecha 18 de junio de 2019, del Servicio de Registro Civil e Identificación.
</v>
      </c>
      <c r="G321" s="75" t="str">
        <f>VLOOKUP(A321,'BASE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1" s="75" t="str">
        <f>VLOOKUP(A321,'BASE REGISTRO MAYO'!$A$1:$T$884,8,FALSE)</f>
        <v xml:space="preserve">Presidente: Exequiel González Balbontín
Vicepresidenta: María Patricia Contreras Largo
Secretaria: María Francisca Concha Contreras
Tesorera: Sandra Cepeda Zepeda
</v>
      </c>
      <c r="I321" s="75" t="str">
        <f>VLOOKUP(A321,'BASE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1" s="75" t="str">
        <f>VLOOKUP(A321,'BASE REGISTRO MAYO'!$A$1:$T$884,10,FALSE)</f>
        <v>21 de marzo de 2019 a 21 de marzo de 2022</v>
      </c>
      <c r="K321" s="75" t="str">
        <f>VLOOKUP(A321,'BASE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1" s="75" t="str">
        <f>VLOOKUP(A321,'BASE REGISTRO MAYO'!$A$1:$T$884,12,FALSE)</f>
        <v xml:space="preserve">Carlos Justiniano Nº 1123, comuna de Providencia, Región Metropolitana.
</v>
      </c>
      <c r="M321" s="75" t="str">
        <f>VLOOKUP(A321,'BASE REGISTRO MAYO'!$A$1:$T$884,13,FALSE)</f>
        <v>XIII</v>
      </c>
      <c r="N321" s="75" t="str">
        <f>VLOOKUP(A321,'BASE REGISTRO MAYO'!$A$1:$T$884,14,FALSE)</f>
        <v>Providencia</v>
      </c>
      <c r="O321" s="75" t="str">
        <f>VLOOKUP(A321,'BASE REGISTRO MAYO'!$A$1:$T$884,15,FALSE)</f>
        <v>Fono 223393900- 223393901</v>
      </c>
      <c r="P321" s="75">
        <f>VLOOKUP(A321,'BASE REGISTRO MAYO'!$A$1:$T$884,16,FALSE)</f>
        <v>0</v>
      </c>
      <c r="Q321" s="75">
        <f>VLOOKUP(A321,'BASE REGISTRO MAYO'!$A$1:$T$884,17,FALSE)</f>
        <v>0</v>
      </c>
      <c r="R321" s="75" t="str">
        <f>VLOOKUP(A321,'BASE REGISTRO MAYO'!$A$1:$T$884,18,FALSE)</f>
        <v>93401: Institución de Asistencia Social</v>
      </c>
      <c r="S321" s="75" t="str">
        <f>VLOOKUP(A321,'BASE REGISTRO MAYO'!$A$1:$T$884,19,FALSE)</f>
        <v>Certificado Financiero, correspondiente al año 2019, aprobado por el Sub Departamento de Supervisión Financiera Nacional.</v>
      </c>
      <c r="T321" s="177">
        <f>VLOOKUP(A321,'BASE REGISTRO MAYO'!$A$1:$T$884,20,FALSE)</f>
        <v>37970</v>
      </c>
      <c r="U321" s="182">
        <v>6570</v>
      </c>
      <c r="V321" s="181">
        <v>0</v>
      </c>
      <c r="W321" s="181">
        <v>12750704</v>
      </c>
      <c r="X321" s="178">
        <v>44408</v>
      </c>
      <c r="Y321" s="87" t="s">
        <v>7151</v>
      </c>
      <c r="Z321" s="87" t="s">
        <v>7152</v>
      </c>
      <c r="AA321" s="182" t="s">
        <v>7237</v>
      </c>
    </row>
    <row r="322" spans="1:27" ht="15.75" customHeight="1" x14ac:dyDescent="0.2">
      <c r="A322" s="182">
        <v>6570</v>
      </c>
      <c r="B322" s="75" t="str">
        <f>VLOOKUP(A322,'BASE REGISTRO MAYO'!$A$1:$T$884,2,FALSE)</f>
        <v>Corporacion de Oportunidad y Accion Solidaria OPCIoN</v>
      </c>
      <c r="C322" s="75">
        <f>VLOOKUP(A322,'BASE REGISTRO MAYO'!$A$1:$T$884,3,FALSE)</f>
        <v>717150007</v>
      </c>
      <c r="D322" s="75" t="str">
        <f>VLOOKUP(A322,'BASE REGISTRO MAYO'!$A$1:$T$884,4,FALSE)</f>
        <v>Corporación de Derecho Privado.</v>
      </c>
      <c r="E322" s="75" t="str">
        <f>VLOOKUP(A322,'BASE REGISTRO MAYO'!$A$1:$T$884,5,FALSE)</f>
        <v xml:space="preserve">Otorgada por Decreto Supremo Nº 972, de fecha 25 de julio de  1990, del Ministerio de Justicia, publicado en el Diario Oficial el día 13 de agosto de 1990. </v>
      </c>
      <c r="F322" s="75" t="str">
        <f>VLOOKUP(A322,'BASE REGISTRO MAYO'!$A$1:$T$884,6,FALSE)</f>
        <v xml:space="preserve">Certificado de vigencia, folio Nº 500233447698, de fecha 18 de junio de 2019, del Servicio de Registro Civil e Identificación.
</v>
      </c>
      <c r="G322" s="75" t="str">
        <f>VLOOKUP(A322,'BASE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2" s="75" t="str">
        <f>VLOOKUP(A322,'BASE REGISTRO MAYO'!$A$1:$T$884,8,FALSE)</f>
        <v xml:space="preserve">Presidente: Exequiel González Balbontín
Vicepresidenta: María Patricia Contreras Largo
Secretaria: María Francisca Concha Contreras
Tesorera: Sandra Cepeda Zepeda
</v>
      </c>
      <c r="I322" s="75" t="str">
        <f>VLOOKUP(A322,'BASE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2" s="75" t="str">
        <f>VLOOKUP(A322,'BASE REGISTRO MAYO'!$A$1:$T$884,10,FALSE)</f>
        <v>21 de marzo de 2019 a 21 de marzo de 2022</v>
      </c>
      <c r="K322" s="75" t="str">
        <f>VLOOKUP(A322,'BASE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2" s="75" t="str">
        <f>VLOOKUP(A322,'BASE REGISTRO MAYO'!$A$1:$T$884,12,FALSE)</f>
        <v xml:space="preserve">Carlos Justiniano Nº 1123, comuna de Providencia, Región Metropolitana.
</v>
      </c>
      <c r="M322" s="75" t="str">
        <f>VLOOKUP(A322,'BASE REGISTRO MAYO'!$A$1:$T$884,13,FALSE)</f>
        <v>XIII</v>
      </c>
      <c r="N322" s="75" t="str">
        <f>VLOOKUP(A322,'BASE REGISTRO MAYO'!$A$1:$T$884,14,FALSE)</f>
        <v>Providencia</v>
      </c>
      <c r="O322" s="75" t="str">
        <f>VLOOKUP(A322,'BASE REGISTRO MAYO'!$A$1:$T$884,15,FALSE)</f>
        <v>Fono 223393900- 223393901</v>
      </c>
      <c r="P322" s="75">
        <f>VLOOKUP(A322,'BASE REGISTRO MAYO'!$A$1:$T$884,16,FALSE)</f>
        <v>0</v>
      </c>
      <c r="Q322" s="75">
        <f>VLOOKUP(A322,'BASE REGISTRO MAYO'!$A$1:$T$884,17,FALSE)</f>
        <v>0</v>
      </c>
      <c r="R322" s="75" t="str">
        <f>VLOOKUP(A322,'BASE REGISTRO MAYO'!$A$1:$T$884,18,FALSE)</f>
        <v>93401: Institución de Asistencia Social</v>
      </c>
      <c r="S322" s="75" t="str">
        <f>VLOOKUP(A322,'BASE REGISTRO MAYO'!$A$1:$T$884,19,FALSE)</f>
        <v>Certificado Financiero, correspondiente al año 2019, aprobado por el Sub Departamento de Supervisión Financiera Nacional.</v>
      </c>
      <c r="T322" s="177">
        <f>VLOOKUP(A322,'BASE REGISTRO MAYO'!$A$1:$T$884,20,FALSE)</f>
        <v>37970</v>
      </c>
      <c r="U322" s="182">
        <v>6570</v>
      </c>
      <c r="V322" s="181">
        <v>7311120</v>
      </c>
      <c r="W322" s="181">
        <v>57940764</v>
      </c>
      <c r="X322" s="178">
        <v>44408</v>
      </c>
      <c r="Y322" s="87" t="s">
        <v>7151</v>
      </c>
      <c r="Z322" s="87" t="s">
        <v>7152</v>
      </c>
      <c r="AA322" s="182" t="s">
        <v>7249</v>
      </c>
    </row>
    <row r="323" spans="1:27" ht="15.75" customHeight="1" x14ac:dyDescent="0.2">
      <c r="A323" s="182">
        <v>6570</v>
      </c>
      <c r="B323" s="75" t="str">
        <f>VLOOKUP(A323,'BASE REGISTRO MAYO'!$A$1:$T$884,2,FALSE)</f>
        <v>Corporacion de Oportunidad y Accion Solidaria OPCIoN</v>
      </c>
      <c r="C323" s="75">
        <f>VLOOKUP(A323,'BASE REGISTRO MAYO'!$A$1:$T$884,3,FALSE)</f>
        <v>717150007</v>
      </c>
      <c r="D323" s="75" t="str">
        <f>VLOOKUP(A323,'BASE REGISTRO MAYO'!$A$1:$T$884,4,FALSE)</f>
        <v>Corporación de Derecho Privado.</v>
      </c>
      <c r="E323" s="75" t="str">
        <f>VLOOKUP(A323,'BASE REGISTRO MAYO'!$A$1:$T$884,5,FALSE)</f>
        <v xml:space="preserve">Otorgada por Decreto Supremo Nº 972, de fecha 25 de julio de  1990, del Ministerio de Justicia, publicado en el Diario Oficial el día 13 de agosto de 1990. </v>
      </c>
      <c r="F323" s="75" t="str">
        <f>VLOOKUP(A323,'BASE REGISTRO MAYO'!$A$1:$T$884,6,FALSE)</f>
        <v xml:space="preserve">Certificado de vigencia, folio Nº 500233447698, de fecha 18 de junio de 2019, del Servicio de Registro Civil e Identificación.
</v>
      </c>
      <c r="G323" s="75" t="str">
        <f>VLOOKUP(A323,'BASE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3" s="75" t="str">
        <f>VLOOKUP(A323,'BASE REGISTRO MAYO'!$A$1:$T$884,8,FALSE)</f>
        <v xml:space="preserve">Presidente: Exequiel González Balbontín
Vicepresidenta: María Patricia Contreras Largo
Secretaria: María Francisca Concha Contreras
Tesorera: Sandra Cepeda Zepeda
</v>
      </c>
      <c r="I323" s="75" t="str">
        <f>VLOOKUP(A323,'BASE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3" s="75" t="str">
        <f>VLOOKUP(A323,'BASE REGISTRO MAYO'!$A$1:$T$884,10,FALSE)</f>
        <v>21 de marzo de 2019 a 21 de marzo de 2022</v>
      </c>
      <c r="K323" s="75" t="str">
        <f>VLOOKUP(A323,'BASE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3" s="75" t="str">
        <f>VLOOKUP(A323,'BASE REGISTRO MAYO'!$A$1:$T$884,12,FALSE)</f>
        <v xml:space="preserve">Carlos Justiniano Nº 1123, comuna de Providencia, Región Metropolitana.
</v>
      </c>
      <c r="M323" s="75" t="str">
        <f>VLOOKUP(A323,'BASE REGISTRO MAYO'!$A$1:$T$884,13,FALSE)</f>
        <v>XIII</v>
      </c>
      <c r="N323" s="75" t="str">
        <f>VLOOKUP(A323,'BASE REGISTRO MAYO'!$A$1:$T$884,14,FALSE)</f>
        <v>Providencia</v>
      </c>
      <c r="O323" s="75" t="str">
        <f>VLOOKUP(A323,'BASE REGISTRO MAYO'!$A$1:$T$884,15,FALSE)</f>
        <v>Fono 223393900- 223393901</v>
      </c>
      <c r="P323" s="75">
        <f>VLOOKUP(A323,'BASE REGISTRO MAYO'!$A$1:$T$884,16,FALSE)</f>
        <v>0</v>
      </c>
      <c r="Q323" s="75">
        <f>VLOOKUP(A323,'BASE REGISTRO MAYO'!$A$1:$T$884,17,FALSE)</f>
        <v>0</v>
      </c>
      <c r="R323" s="75" t="str">
        <f>VLOOKUP(A323,'BASE REGISTRO MAYO'!$A$1:$T$884,18,FALSE)</f>
        <v>93401: Institución de Asistencia Social</v>
      </c>
      <c r="S323" s="75" t="str">
        <f>VLOOKUP(A323,'BASE REGISTRO MAYO'!$A$1:$T$884,19,FALSE)</f>
        <v>Certificado Financiero, correspondiente al año 2019, aprobado por el Sub Departamento de Supervisión Financiera Nacional.</v>
      </c>
      <c r="T323" s="177">
        <f>VLOOKUP(A323,'BASE REGISTRO MAYO'!$A$1:$T$884,20,FALSE)</f>
        <v>37970</v>
      </c>
      <c r="U323" s="182">
        <v>6570</v>
      </c>
      <c r="V323" s="181">
        <v>91947816</v>
      </c>
      <c r="W323" s="181">
        <v>419182842</v>
      </c>
      <c r="X323" s="178">
        <v>44408</v>
      </c>
      <c r="Y323" s="87" t="s">
        <v>7151</v>
      </c>
      <c r="Z323" s="87" t="s">
        <v>7152</v>
      </c>
      <c r="AA323" s="182" t="s">
        <v>7203</v>
      </c>
    </row>
    <row r="324" spans="1:27" ht="15.75" customHeight="1" x14ac:dyDescent="0.2">
      <c r="A324" s="182">
        <v>6570</v>
      </c>
      <c r="B324" s="75" t="str">
        <f>VLOOKUP(A324,'BASE REGISTRO MAYO'!$A$1:$T$884,2,FALSE)</f>
        <v>Corporacion de Oportunidad y Accion Solidaria OPCIoN</v>
      </c>
      <c r="C324" s="75">
        <f>VLOOKUP(A324,'BASE REGISTRO MAYO'!$A$1:$T$884,3,FALSE)</f>
        <v>717150007</v>
      </c>
      <c r="D324" s="75" t="str">
        <f>VLOOKUP(A324,'BASE REGISTRO MAYO'!$A$1:$T$884,4,FALSE)</f>
        <v>Corporación de Derecho Privado.</v>
      </c>
      <c r="E324" s="75" t="str">
        <f>VLOOKUP(A324,'BASE REGISTRO MAYO'!$A$1:$T$884,5,FALSE)</f>
        <v xml:space="preserve">Otorgada por Decreto Supremo Nº 972, de fecha 25 de julio de  1990, del Ministerio de Justicia, publicado en el Diario Oficial el día 13 de agosto de 1990. </v>
      </c>
      <c r="F324" s="75" t="str">
        <f>VLOOKUP(A324,'BASE REGISTRO MAYO'!$A$1:$T$884,6,FALSE)</f>
        <v xml:space="preserve">Certificado de vigencia, folio Nº 500233447698, de fecha 18 de junio de 2019, del Servicio de Registro Civil e Identificación.
</v>
      </c>
      <c r="G324" s="75" t="str">
        <f>VLOOKUP(A324,'BASE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4" s="75" t="str">
        <f>VLOOKUP(A324,'BASE REGISTRO MAYO'!$A$1:$T$884,8,FALSE)</f>
        <v xml:space="preserve">Presidente: Exequiel González Balbontín
Vicepresidenta: María Patricia Contreras Largo
Secretaria: María Francisca Concha Contreras
Tesorera: Sandra Cepeda Zepeda
</v>
      </c>
      <c r="I324" s="75" t="str">
        <f>VLOOKUP(A324,'BASE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4" s="75" t="str">
        <f>VLOOKUP(A324,'BASE REGISTRO MAYO'!$A$1:$T$884,10,FALSE)</f>
        <v>21 de marzo de 2019 a 21 de marzo de 2022</v>
      </c>
      <c r="K324" s="75" t="str">
        <f>VLOOKUP(A324,'BASE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4" s="75" t="str">
        <f>VLOOKUP(A324,'BASE REGISTRO MAYO'!$A$1:$T$884,12,FALSE)</f>
        <v xml:space="preserve">Carlos Justiniano Nº 1123, comuna de Providencia, Región Metropolitana.
</v>
      </c>
      <c r="M324" s="75" t="str">
        <f>VLOOKUP(A324,'BASE REGISTRO MAYO'!$A$1:$T$884,13,FALSE)</f>
        <v>XIII</v>
      </c>
      <c r="N324" s="75" t="str">
        <f>VLOOKUP(A324,'BASE REGISTRO MAYO'!$A$1:$T$884,14,FALSE)</f>
        <v>Providencia</v>
      </c>
      <c r="O324" s="75" t="str">
        <f>VLOOKUP(A324,'BASE REGISTRO MAYO'!$A$1:$T$884,15,FALSE)</f>
        <v>Fono 223393900- 223393901</v>
      </c>
      <c r="P324" s="75">
        <f>VLOOKUP(A324,'BASE REGISTRO MAYO'!$A$1:$T$884,16,FALSE)</f>
        <v>0</v>
      </c>
      <c r="Q324" s="75">
        <f>VLOOKUP(A324,'BASE REGISTRO MAYO'!$A$1:$T$884,17,FALSE)</f>
        <v>0</v>
      </c>
      <c r="R324" s="75" t="str">
        <f>VLOOKUP(A324,'BASE REGISTRO MAYO'!$A$1:$T$884,18,FALSE)</f>
        <v>93401: Institución de Asistencia Social</v>
      </c>
      <c r="S324" s="75" t="str">
        <f>VLOOKUP(A324,'BASE REGISTRO MAYO'!$A$1:$T$884,19,FALSE)</f>
        <v>Certificado Financiero, correspondiente al año 2019, aprobado por el Sub Departamento de Supervisión Financiera Nacional.</v>
      </c>
      <c r="T324" s="177">
        <f>VLOOKUP(A324,'BASE REGISTRO MAYO'!$A$1:$T$884,20,FALSE)</f>
        <v>37970</v>
      </c>
      <c r="U324" s="182">
        <v>6570</v>
      </c>
      <c r="V324" s="181">
        <v>60969260</v>
      </c>
      <c r="W324" s="181">
        <v>380023188</v>
      </c>
      <c r="X324" s="178">
        <v>44408</v>
      </c>
      <c r="Y324" s="87" t="s">
        <v>7151</v>
      </c>
      <c r="Z324" s="87" t="s">
        <v>7152</v>
      </c>
      <c r="AA324" s="182" t="s">
        <v>7268</v>
      </c>
    </row>
    <row r="325" spans="1:27" ht="15.75" customHeight="1" x14ac:dyDescent="0.2">
      <c r="A325" s="182">
        <v>6570</v>
      </c>
      <c r="B325" s="75" t="str">
        <f>VLOOKUP(A325,'BASE REGISTRO MAYO'!$A$1:$T$884,2,FALSE)</f>
        <v>Corporacion de Oportunidad y Accion Solidaria OPCIoN</v>
      </c>
      <c r="C325" s="75">
        <f>VLOOKUP(A325,'BASE REGISTRO MAYO'!$A$1:$T$884,3,FALSE)</f>
        <v>717150007</v>
      </c>
      <c r="D325" s="75" t="str">
        <f>VLOOKUP(A325,'BASE REGISTRO MAYO'!$A$1:$T$884,4,FALSE)</f>
        <v>Corporación de Derecho Privado.</v>
      </c>
      <c r="E325" s="75" t="str">
        <f>VLOOKUP(A325,'BASE REGISTRO MAYO'!$A$1:$T$884,5,FALSE)</f>
        <v xml:space="preserve">Otorgada por Decreto Supremo Nº 972, de fecha 25 de julio de  1990, del Ministerio de Justicia, publicado en el Diario Oficial el día 13 de agosto de 1990. </v>
      </c>
      <c r="F325" s="75" t="str">
        <f>VLOOKUP(A325,'BASE REGISTRO MAYO'!$A$1:$T$884,6,FALSE)</f>
        <v xml:space="preserve">Certificado de vigencia, folio Nº 500233447698, de fecha 18 de junio de 2019, del Servicio de Registro Civil e Identificación.
</v>
      </c>
      <c r="G325" s="75" t="str">
        <f>VLOOKUP(A325,'BASE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5" s="75" t="str">
        <f>VLOOKUP(A325,'BASE REGISTRO MAYO'!$A$1:$T$884,8,FALSE)</f>
        <v xml:space="preserve">Presidente: Exequiel González Balbontín
Vicepresidenta: María Patricia Contreras Largo
Secretaria: María Francisca Concha Contreras
Tesorera: Sandra Cepeda Zepeda
</v>
      </c>
      <c r="I325" s="75" t="str">
        <f>VLOOKUP(A325,'BASE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5" s="75" t="str">
        <f>VLOOKUP(A325,'BASE REGISTRO MAYO'!$A$1:$T$884,10,FALSE)</f>
        <v>21 de marzo de 2019 a 21 de marzo de 2022</v>
      </c>
      <c r="K325" s="75" t="str">
        <f>VLOOKUP(A325,'BASE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5" s="75" t="str">
        <f>VLOOKUP(A325,'BASE REGISTRO MAYO'!$A$1:$T$884,12,FALSE)</f>
        <v xml:space="preserve">Carlos Justiniano Nº 1123, comuna de Providencia, Región Metropolitana.
</v>
      </c>
      <c r="M325" s="75" t="str">
        <f>VLOOKUP(A325,'BASE REGISTRO MAYO'!$A$1:$T$884,13,FALSE)</f>
        <v>XIII</v>
      </c>
      <c r="N325" s="75" t="str">
        <f>VLOOKUP(A325,'BASE REGISTRO MAYO'!$A$1:$T$884,14,FALSE)</f>
        <v>Providencia</v>
      </c>
      <c r="O325" s="75" t="str">
        <f>VLOOKUP(A325,'BASE REGISTRO MAYO'!$A$1:$T$884,15,FALSE)</f>
        <v>Fono 223393900- 223393901</v>
      </c>
      <c r="P325" s="75">
        <f>VLOOKUP(A325,'BASE REGISTRO MAYO'!$A$1:$T$884,16,FALSE)</f>
        <v>0</v>
      </c>
      <c r="Q325" s="75">
        <f>VLOOKUP(A325,'BASE REGISTRO MAYO'!$A$1:$T$884,17,FALSE)</f>
        <v>0</v>
      </c>
      <c r="R325" s="75" t="str">
        <f>VLOOKUP(A325,'BASE REGISTRO MAYO'!$A$1:$T$884,18,FALSE)</f>
        <v>93401: Institución de Asistencia Social</v>
      </c>
      <c r="S325" s="75" t="str">
        <f>VLOOKUP(A325,'BASE REGISTRO MAYO'!$A$1:$T$884,19,FALSE)</f>
        <v>Certificado Financiero, correspondiente al año 2019, aprobado por el Sub Departamento de Supervisión Financiera Nacional.</v>
      </c>
      <c r="T325" s="177">
        <f>VLOOKUP(A325,'BASE REGISTRO MAYO'!$A$1:$T$884,20,FALSE)</f>
        <v>37970</v>
      </c>
      <c r="U325" s="182">
        <v>6570</v>
      </c>
      <c r="V325" s="181">
        <v>21024180</v>
      </c>
      <c r="W325" s="181">
        <v>125755456</v>
      </c>
      <c r="X325" s="178">
        <v>44408</v>
      </c>
      <c r="Y325" s="87" t="s">
        <v>7151</v>
      </c>
      <c r="Z325" s="87" t="s">
        <v>7152</v>
      </c>
      <c r="AA325" s="182" t="s">
        <v>7205</v>
      </c>
    </row>
    <row r="326" spans="1:27" ht="15.75" customHeight="1" x14ac:dyDescent="0.2">
      <c r="A326" s="182">
        <v>6570</v>
      </c>
      <c r="B326" s="75" t="str">
        <f>VLOOKUP(A326,'BASE REGISTRO MAYO'!$A$1:$T$884,2,FALSE)</f>
        <v>Corporacion de Oportunidad y Accion Solidaria OPCIoN</v>
      </c>
      <c r="C326" s="75">
        <f>VLOOKUP(A326,'BASE REGISTRO MAYO'!$A$1:$T$884,3,FALSE)</f>
        <v>717150007</v>
      </c>
      <c r="D326" s="75" t="str">
        <f>VLOOKUP(A326,'BASE REGISTRO MAYO'!$A$1:$T$884,4,FALSE)</f>
        <v>Corporación de Derecho Privado.</v>
      </c>
      <c r="E326" s="75" t="str">
        <f>VLOOKUP(A326,'BASE REGISTRO MAYO'!$A$1:$T$884,5,FALSE)</f>
        <v xml:space="preserve">Otorgada por Decreto Supremo Nº 972, de fecha 25 de julio de  1990, del Ministerio de Justicia, publicado en el Diario Oficial el día 13 de agosto de 1990. </v>
      </c>
      <c r="F326" s="75" t="str">
        <f>VLOOKUP(A326,'BASE REGISTRO MAYO'!$A$1:$T$884,6,FALSE)</f>
        <v xml:space="preserve">Certificado de vigencia, folio Nº 500233447698, de fecha 18 de junio de 2019, del Servicio de Registro Civil e Identificación.
</v>
      </c>
      <c r="G326" s="75" t="str">
        <f>VLOOKUP(A326,'BASE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6" s="75" t="str">
        <f>VLOOKUP(A326,'BASE REGISTRO MAYO'!$A$1:$T$884,8,FALSE)</f>
        <v xml:space="preserve">Presidente: Exequiel González Balbontín
Vicepresidenta: María Patricia Contreras Largo
Secretaria: María Francisca Concha Contreras
Tesorera: Sandra Cepeda Zepeda
</v>
      </c>
      <c r="I326" s="75" t="str">
        <f>VLOOKUP(A326,'BASE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6" s="75" t="str">
        <f>VLOOKUP(A326,'BASE REGISTRO MAYO'!$A$1:$T$884,10,FALSE)</f>
        <v>21 de marzo de 2019 a 21 de marzo de 2022</v>
      </c>
      <c r="K326" s="75" t="str">
        <f>VLOOKUP(A326,'BASE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6" s="75" t="str">
        <f>VLOOKUP(A326,'BASE REGISTRO MAYO'!$A$1:$T$884,12,FALSE)</f>
        <v xml:space="preserve">Carlos Justiniano Nº 1123, comuna de Providencia, Región Metropolitana.
</v>
      </c>
      <c r="M326" s="75" t="str">
        <f>VLOOKUP(A326,'BASE REGISTRO MAYO'!$A$1:$T$884,13,FALSE)</f>
        <v>XIII</v>
      </c>
      <c r="N326" s="75" t="str">
        <f>VLOOKUP(A326,'BASE REGISTRO MAYO'!$A$1:$T$884,14,FALSE)</f>
        <v>Providencia</v>
      </c>
      <c r="O326" s="75" t="str">
        <f>VLOOKUP(A326,'BASE REGISTRO MAYO'!$A$1:$T$884,15,FALSE)</f>
        <v>Fono 223393900- 223393901</v>
      </c>
      <c r="P326" s="75">
        <f>VLOOKUP(A326,'BASE REGISTRO MAYO'!$A$1:$T$884,16,FALSE)</f>
        <v>0</v>
      </c>
      <c r="Q326" s="75">
        <f>VLOOKUP(A326,'BASE REGISTRO MAYO'!$A$1:$T$884,17,FALSE)</f>
        <v>0</v>
      </c>
      <c r="R326" s="75" t="str">
        <f>VLOOKUP(A326,'BASE REGISTRO MAYO'!$A$1:$T$884,18,FALSE)</f>
        <v>93401: Institución de Asistencia Social</v>
      </c>
      <c r="S326" s="75" t="str">
        <f>VLOOKUP(A326,'BASE REGISTRO MAYO'!$A$1:$T$884,19,FALSE)</f>
        <v>Certificado Financiero, correspondiente al año 2019, aprobado por el Sub Departamento de Supervisión Financiera Nacional.</v>
      </c>
      <c r="T326" s="177">
        <f>VLOOKUP(A326,'BASE REGISTRO MAYO'!$A$1:$T$884,20,FALSE)</f>
        <v>37970</v>
      </c>
      <c r="U326" s="182">
        <v>6570</v>
      </c>
      <c r="V326" s="181">
        <v>58295508</v>
      </c>
      <c r="W326" s="181">
        <v>521030788</v>
      </c>
      <c r="X326" s="178">
        <v>44408</v>
      </c>
      <c r="Y326" s="87" t="s">
        <v>7151</v>
      </c>
      <c r="Z326" s="87" t="s">
        <v>7152</v>
      </c>
      <c r="AA326" s="182" t="s">
        <v>5877</v>
      </c>
    </row>
    <row r="327" spans="1:27" ht="15.75" customHeight="1" x14ac:dyDescent="0.2">
      <c r="A327" s="182">
        <v>6570</v>
      </c>
      <c r="B327" s="75" t="str">
        <f>VLOOKUP(A327,'BASE REGISTRO MAYO'!$A$1:$T$884,2,FALSE)</f>
        <v>Corporacion de Oportunidad y Accion Solidaria OPCIoN</v>
      </c>
      <c r="C327" s="75">
        <f>VLOOKUP(A327,'BASE REGISTRO MAYO'!$A$1:$T$884,3,FALSE)</f>
        <v>717150007</v>
      </c>
      <c r="D327" s="75" t="str">
        <f>VLOOKUP(A327,'BASE REGISTRO MAYO'!$A$1:$T$884,4,FALSE)</f>
        <v>Corporación de Derecho Privado.</v>
      </c>
      <c r="E327" s="75" t="str">
        <f>VLOOKUP(A327,'BASE REGISTRO MAYO'!$A$1:$T$884,5,FALSE)</f>
        <v xml:space="preserve">Otorgada por Decreto Supremo Nº 972, de fecha 25 de julio de  1990, del Ministerio de Justicia, publicado en el Diario Oficial el día 13 de agosto de 1990. </v>
      </c>
      <c r="F327" s="75" t="str">
        <f>VLOOKUP(A327,'BASE REGISTRO MAYO'!$A$1:$T$884,6,FALSE)</f>
        <v xml:space="preserve">Certificado de vigencia, folio Nº 500233447698, de fecha 18 de junio de 2019, del Servicio de Registro Civil e Identificación.
</v>
      </c>
      <c r="G327" s="75" t="str">
        <f>VLOOKUP(A327,'BASE REGISTRO MAYO'!$A$1:$T$884,7,FALSE)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7" s="75" t="str">
        <f>VLOOKUP(A327,'BASE REGISTRO MAYO'!$A$1:$T$884,8,FALSE)</f>
        <v xml:space="preserve">Presidente: Exequiel González Balbontín
Vicepresidenta: María Patricia Contreras Largo
Secretaria: María Francisca Concha Contreras
Tesorera: Sandra Cepeda Zepeda
</v>
      </c>
      <c r="I327" s="75" t="str">
        <f>VLOOKUP(A327,'BASE REGISTRO MAYO'!$A$1:$T$884,9,FALSE)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7" s="75" t="str">
        <f>VLOOKUP(A327,'BASE REGISTRO MAYO'!$A$1:$T$884,10,FALSE)</f>
        <v>21 de marzo de 2019 a 21 de marzo de 2022</v>
      </c>
      <c r="K327" s="75" t="str">
        <f>VLOOKUP(A327,'BASE REGISTRO MAYO'!$A$1:$T$884,11,FALSE)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7" s="75" t="str">
        <f>VLOOKUP(A327,'BASE REGISTRO MAYO'!$A$1:$T$884,12,FALSE)</f>
        <v xml:space="preserve">Carlos Justiniano Nº 1123, comuna de Providencia, Región Metropolitana.
</v>
      </c>
      <c r="M327" s="75" t="str">
        <f>VLOOKUP(A327,'BASE REGISTRO MAYO'!$A$1:$T$884,13,FALSE)</f>
        <v>XIII</v>
      </c>
      <c r="N327" s="75" t="str">
        <f>VLOOKUP(A327,'BASE REGISTRO MAYO'!$A$1:$T$884,14,FALSE)</f>
        <v>Providencia</v>
      </c>
      <c r="O327" s="75" t="str">
        <f>VLOOKUP(A327,'BASE REGISTRO MAYO'!$A$1:$T$884,15,FALSE)</f>
        <v>Fono 223393900- 223393901</v>
      </c>
      <c r="P327" s="75">
        <f>VLOOKUP(A327,'BASE REGISTRO MAYO'!$A$1:$T$884,16,FALSE)</f>
        <v>0</v>
      </c>
      <c r="Q327" s="75">
        <f>VLOOKUP(A327,'BASE REGISTRO MAYO'!$A$1:$T$884,17,FALSE)</f>
        <v>0</v>
      </c>
      <c r="R327" s="75" t="str">
        <f>VLOOKUP(A327,'BASE REGISTRO MAYO'!$A$1:$T$884,18,FALSE)</f>
        <v>93401: Institución de Asistencia Social</v>
      </c>
      <c r="S327" s="75" t="str">
        <f>VLOOKUP(A327,'BASE REGISTRO MAYO'!$A$1:$T$884,19,FALSE)</f>
        <v>Certificado Financiero, correspondiente al año 2019, aprobado por el Sub Departamento de Supervisión Financiera Nacional.</v>
      </c>
      <c r="T327" s="177">
        <f>VLOOKUP(A327,'BASE REGISTRO MAYO'!$A$1:$T$884,20,FALSE)</f>
        <v>37970</v>
      </c>
      <c r="U327" s="182">
        <v>6570</v>
      </c>
      <c r="V327" s="181">
        <v>24691128</v>
      </c>
      <c r="W327" s="181">
        <v>185400684</v>
      </c>
      <c r="X327" s="178">
        <v>44408</v>
      </c>
      <c r="Y327" s="87" t="s">
        <v>7151</v>
      </c>
      <c r="Z327" s="87" t="s">
        <v>7152</v>
      </c>
      <c r="AA327" s="182" t="s">
        <v>7170</v>
      </c>
    </row>
    <row r="328" spans="1:27" ht="15.75" customHeight="1" x14ac:dyDescent="0.2">
      <c r="A328" s="182">
        <v>6580</v>
      </c>
      <c r="B328" s="75" t="str">
        <f>VLOOKUP(A328,'BASE REGISTRO MAYO'!$A$1:$T$884,2,FALSE)</f>
        <v>Corporacion Hogar de Menores Cardenal Jose Maria Caro</v>
      </c>
      <c r="C328" s="75">
        <f>VLOOKUP(A328,'BASE REGISTRO MAYO'!$A$1:$T$884,3,FALSE)</f>
        <v>714523007</v>
      </c>
      <c r="D328" s="75" t="str">
        <f>VLOOKUP(A328,'BASE REGISTRO MAYO'!$A$1:$T$884,4,FALSE)</f>
        <v>Corporación de Derecho Privado.</v>
      </c>
      <c r="E328" s="75" t="str">
        <f>VLOOKUP(A328,'BASE REGISTRO MAYO'!$A$1:$T$884,5,FALSE)</f>
        <v xml:space="preserve">Decreto Supremo Nº1079, de 04 de noviembre de 1987, del Ministerio de Justicia. </v>
      </c>
      <c r="F328" s="75" t="str">
        <f>VLOOKUP(A328,'BASE REGISTRO MAYO'!$A$1:$T$884,6,FALSE)</f>
        <v>Certificado de Vigencia folio Nº 500356223859, emitido por el SRCeI, con fecha 15 de noviembre de 2020.</v>
      </c>
      <c r="G328" s="75" t="str">
        <f>VLOOKUP(A328,'BASE REGISTRO MAYO'!$A$1:$T$884,7,FALSE)</f>
        <v xml:space="preserve">Dar un hogar, cuidado, atención, educación y alimentación a menores en situación irregular.
</v>
      </c>
      <c r="H328" s="75" t="str">
        <f>VLOOKUP(A328,'BASE REGISTRO MAYO'!$A$1:$T$884,8,FALSE)</f>
        <v xml:space="preserve">DIRECTORIO:
Presidente: Pilar Larraín Undurraga,  
Secretario: Ignacio Correa Munita,
Tesorero: René Saavedra Contreras,
Director: Rodrigo Eduardo Medina Gómez 
Director: Luisa Angélica Yevilaf Chancaqueo, 
</v>
      </c>
      <c r="I328" s="75" t="str">
        <f>VLOOKUP(A328,'BASE REGISTRO MAYO'!$A$1:$T$884,9,FALSE)</f>
        <v>Durará un año en sus cargos</v>
      </c>
      <c r="J328" s="75" t="str">
        <f>VLOOKUP(A328,'BASE REGISTRO MAYO'!$A$1:$T$884,10,FALSE)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328" s="75" t="str">
        <f>VLOOKUP(A328,'BASE REGISTRO MAYO'!$A$1:$T$884,11,FALSE)</f>
        <v xml:space="preserve">
Presidente: Pilar Larraín Undurraga x
Se otorgan poderes a los directores René Saavedra Contreras, e Ignacio Correa Munita para que actuando conjuntamente dos cualquiera de ellos, representen a la Corporación con las más amplias facultades.
</v>
      </c>
      <c r="L328" s="75" t="str">
        <f>VLOOKUP(A328,'BASE REGISTRO MAYO'!$A$1:$T$884,12,FALSE)</f>
        <v xml:space="preserve">Miguel Ángel N° 03420, comuna de La Pintana, Región Metropolitana
</v>
      </c>
      <c r="M328" s="75" t="str">
        <f>VLOOKUP(A328,'BASE REGISTRO MAYO'!$A$1:$T$884,13,FALSE)</f>
        <v>XIII</v>
      </c>
      <c r="N328" s="75" t="str">
        <f>VLOOKUP(A328,'BASE REGISTRO MAYO'!$A$1:$T$884,14,FALSE)</f>
        <v xml:space="preserve"> La Pintana</v>
      </c>
      <c r="O328" s="75" t="str">
        <f>VLOOKUP(A328,'BASE REGISTRO MAYO'!$A$1:$T$884,15,FALSE)</f>
        <v xml:space="preserve">F. 2-25428116- 9-73322020
</v>
      </c>
      <c r="P328" s="75" t="str">
        <f>VLOOKUP(A328,'BASE REGISTRO MAYO'!$A$1:$T$884,16,FALSE)</f>
        <v>Correo electrónico: mreyesgaldames@gmail.com</v>
      </c>
      <c r="Q328" s="75">
        <f>VLOOKUP(A328,'BASE REGISTRO MAYO'!$A$1:$T$884,17,FALSE)</f>
        <v>0</v>
      </c>
      <c r="R328" s="75">
        <f>VLOOKUP(A328,'BASE REGISTRO MAYO'!$A$1:$T$884,18,FALSE)</f>
        <v>93401</v>
      </c>
      <c r="S328" s="75" t="str">
        <f>VLOOKUP(A328,'BASE REGISTRO MAYO'!$A$1:$T$884,19,FALSE)</f>
        <v xml:space="preserve">Se acompaña certificado financiero correspondiente al año 2019, aprobado por el Sub Departamento de Supervisión Financiera Nacional. </v>
      </c>
      <c r="T328" s="177">
        <f>VLOOKUP(A328,'BASE REGISTRO MAYO'!$A$1:$T$884,20,FALSE)</f>
        <v>37970</v>
      </c>
      <c r="U328" s="182">
        <v>6580</v>
      </c>
      <c r="V328" s="181">
        <v>34157612</v>
      </c>
      <c r="W328" s="181">
        <v>280396707</v>
      </c>
      <c r="X328" s="178">
        <v>44408</v>
      </c>
      <c r="Y328" s="87" t="s">
        <v>7151</v>
      </c>
      <c r="Z328" s="87" t="s">
        <v>7152</v>
      </c>
      <c r="AA328" s="182" t="s">
        <v>7210</v>
      </c>
    </row>
    <row r="329" spans="1:27" ht="15.75" customHeight="1" x14ac:dyDescent="0.2">
      <c r="A329" s="182">
        <v>6650</v>
      </c>
      <c r="B329" s="75" t="str">
        <f>VLOOKUP(A329,'BASE REGISTRO MAYO'!$A$1:$T$884,2,FALSE)</f>
        <v>Parroquia San Juan Bautista de Hualqui</v>
      </c>
      <c r="C329" s="75" t="str">
        <f>VLOOKUP(A329,'BASE REGISTRO MAYO'!$A$1:$T$884,3,FALSE)</f>
        <v>80066523K</v>
      </c>
      <c r="D329" s="75" t="str">
        <f>VLOOKUP(A329,'BASE REGISTRO MAYO'!$A$1:$T$884,4,FALSE)</f>
        <v>Institución Eclesiástica</v>
      </c>
      <c r="E329" s="75" t="str">
        <f>VLOOKUP(A329,'BASE REGISTRO MAYO'!$A$1:$T$884,5,FALSE)</f>
        <v>Erigida de acuerdo al Derecho Canónico, por el Arzobispado de Concepción.</v>
      </c>
      <c r="F329" s="75" t="str">
        <f>VLOOKUP(A329,'BASE REGISTRO MAYO'!$A$1:$T$884,6,FALSE)</f>
        <v>Indefinida.</v>
      </c>
      <c r="G329" s="75" t="str">
        <f>VLOOKUP(A329,'BASE REGISTRO MAYO'!$A$1:$T$884,7,FALSE)</f>
        <v>Actividad Religiosa</v>
      </c>
      <c r="H329" s="75" t="str">
        <f>VLOOKUP(A329,'BASE REGISTRO MAYO'!$A$1:$T$884,8,FALSE)</f>
        <v>no tiene</v>
      </c>
      <c r="I329" s="75">
        <f>VLOOKUP(A329,'BASE REGISTRO MAYO'!$A$1:$T$884,9,FALSE)</f>
        <v>0</v>
      </c>
      <c r="J329" s="75">
        <f>VLOOKUP(A329,'BASE REGISTRO MAYO'!$A$1:$T$884,10,FALSE)</f>
        <v>0</v>
      </c>
      <c r="K329" s="75" t="str">
        <f>VLOOKUP(A329,'BASE REGISTRO MAYO'!$A$1:$T$884,11,FALSE)</f>
        <v xml:space="preserve">Rvdo. Prbo. Bismarck de Jesús Valle Palacios,  </v>
      </c>
      <c r="L329" s="75" t="str">
        <f>VLOOKUP(A329,'BASE REGISTRO MAYO'!$A$1:$T$884,12,FALSE)</f>
        <v>Diego Portales Nº245, Hualqui</v>
      </c>
      <c r="M329" s="75" t="str">
        <f>VLOOKUP(A329,'BASE REGISTRO MAYO'!$A$1:$T$884,13,FALSE)</f>
        <v>VIII</v>
      </c>
      <c r="N329" s="75" t="str">
        <f>VLOOKUP(A329,'BASE REGISTRO MAYO'!$A$1:$T$884,14,FALSE)</f>
        <v>Hualqui</v>
      </c>
      <c r="O329" s="75" t="str">
        <f>VLOOKUP(A329,'BASE REGISTRO MAYO'!$A$1:$T$884,15,FALSE)</f>
        <v>41) 2780417</v>
      </c>
      <c r="P329" s="75" t="str">
        <f>VLOOKUP(A329,'BASE REGISTRO MAYO'!$A$1:$T$884,16,FALSE)</f>
        <v>parroquihualqui@gmail.com</v>
      </c>
      <c r="Q329" s="75">
        <f>VLOOKUP(A329,'BASE REGISTRO MAYO'!$A$1:$T$884,17,FALSE)</f>
        <v>0</v>
      </c>
      <c r="R329" s="75" t="str">
        <f>VLOOKUP(A329,'BASE REGISTRO MAYO'!$A$1:$T$884,18,FALSE)</f>
        <v>93910: Organizaciones Religiosas.</v>
      </c>
      <c r="S329" s="75" t="str">
        <f>VLOOKUP(A329,'BASE REGISTRO MAYO'!$A$1:$T$884,19,FALSE)</f>
        <v>Se acompañan antecedentes financieros correspondientes al año 2019, aprobados por el Sub departamento de Supervisión Nacional.</v>
      </c>
      <c r="T329" s="177">
        <f>VLOOKUP(A329,'BASE REGISTRO MAYO'!$A$1:$T$884,20,FALSE)</f>
        <v>37970</v>
      </c>
      <c r="U329" s="182">
        <v>6650</v>
      </c>
      <c r="V329" s="181">
        <v>14239033</v>
      </c>
      <c r="W329" s="181">
        <v>58636498</v>
      </c>
      <c r="X329" s="178">
        <v>44408</v>
      </c>
      <c r="Y329" s="87" t="s">
        <v>7151</v>
      </c>
      <c r="Z329" s="87" t="s">
        <v>7152</v>
      </c>
      <c r="AA329" s="182" t="s">
        <v>7285</v>
      </c>
    </row>
    <row r="330" spans="1:27" ht="15.75" customHeight="1" x14ac:dyDescent="0.2">
      <c r="A330" s="182">
        <v>6690</v>
      </c>
      <c r="B330" s="75" t="str">
        <f>VLOOKUP(A330,'BASE REGISTRO MAYO'!$A$1:$T$884,2,FALSE)</f>
        <v xml:space="preserve">
Obispado de Valdivia  
</v>
      </c>
      <c r="C330" s="75">
        <f>VLOOKUP(A330,'BASE REGISTRO MAYO'!$A$1:$T$884,3,FALSE)</f>
        <v>703553001</v>
      </c>
      <c r="D330" s="75" t="str">
        <f>VLOOKUP(A330,'BASE REGISTRO MAYO'!$A$1:$T$884,4,FALSE)</f>
        <v>no aparece</v>
      </c>
      <c r="E330" s="75" t="str">
        <f>VLOOKUP(A330,'BASE REGISTRO MAYO'!$A$1:$T$884,5,FALSE)</f>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
      <c r="F330" s="75" t="str">
        <f>VLOOKUP(A330,'BASE REGISTRO MAYO'!$A$1:$T$884,6,FALSE)</f>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
      <c r="G330" s="75" t="str">
        <f>VLOOKUP(A330,'BASE REGISTRO MAYO'!$A$1:$T$884,7,FALSE)</f>
        <v>Organización religiosa.</v>
      </c>
      <c r="H330" s="75" t="str">
        <f>VLOOKUP(A330,'BASE REGISTRO MAYO'!$A$1:$T$884,8,FALSE)</f>
        <v>no tiene</v>
      </c>
      <c r="I330" s="75" t="str">
        <f>VLOOKUP(A330,'BASE REGISTRO MAYO'!$A$1:$T$884,9,FALSE)</f>
        <v>No aplica.</v>
      </c>
      <c r="J330" s="75" t="str">
        <f>VLOOKUP(A330,'BASE REGISTRO MAYO'!$A$1:$T$884,10,FALSE)</f>
        <v>No aplica.</v>
      </c>
      <c r="K330" s="75" t="str">
        <f>VLOOKUP(A330,'BASE REGISTRO MAYO'!$A$1:$T$884,11,FALSE)</f>
        <v xml:space="preserve">Gonzalo Espina Peruyero 
Mandato Especial: Elena Velasco Estero, 
</v>
      </c>
      <c r="L330" s="75" t="str">
        <f>VLOOKUP(A330,'BASE REGISTRO MAYO'!$A$1:$T$884,12,FALSE)</f>
        <v xml:space="preserve">Maipú N° 168, Casilla 520, Valdivia, Región de Los Ríos. 
</v>
      </c>
      <c r="M330" s="75" t="str">
        <f>VLOOKUP(A330,'BASE REGISTRO MAYO'!$A$1:$T$884,13,FALSE)</f>
        <v>XIV</v>
      </c>
      <c r="N330" s="75" t="str">
        <f>VLOOKUP(A330,'BASE REGISTRO MAYO'!$A$1:$T$884,14,FALSE)</f>
        <v>Valdivia</v>
      </c>
      <c r="O330" s="75" t="str">
        <f>VLOOKUP(A330,'BASE REGISTRO MAYO'!$A$1:$T$884,15,FALSE)</f>
        <v xml:space="preserve">Fono 63/213296 </v>
      </c>
      <c r="P330" s="75" t="str">
        <f>VLOOKUP(A330,'BASE REGISTRO MAYO'!$A$1:$T$884,16,FALSE)</f>
        <v>valdivia@episcopado.cl</v>
      </c>
      <c r="Q330" s="75" t="str">
        <f>VLOOKUP(A330,'BASE REGISTRO MAYO'!$A$1:$T$884,17,FALSE)</f>
        <v>Casilla 520</v>
      </c>
      <c r="R330" s="75" t="str">
        <f>VLOOKUP(A330,'BASE REGISTRO MAYO'!$A$1:$T$884,18,FALSE)</f>
        <v xml:space="preserve">93910 Organizaciones religiosas </v>
      </c>
      <c r="S330" s="75" t="str">
        <f>VLOOKUP(A330,'BASE REGISTRO MAYO'!$A$1:$T$884,19,FALSE)</f>
        <v>Certificado de Antecedentes Financieros, año 2019 aprobados  Subdepartamento de Supervisión financiera.</v>
      </c>
      <c r="T330" s="177">
        <f>VLOOKUP(A330,'BASE REGISTRO MAYO'!$A$1:$T$884,20,FALSE)</f>
        <v>37970</v>
      </c>
      <c r="U330" s="182">
        <v>6690</v>
      </c>
      <c r="V330" s="181">
        <v>0</v>
      </c>
      <c r="W330" s="181">
        <v>95902895</v>
      </c>
      <c r="X330" s="178">
        <v>44408</v>
      </c>
      <c r="Y330" s="87" t="s">
        <v>7151</v>
      </c>
      <c r="Z330" s="87" t="s">
        <v>7152</v>
      </c>
      <c r="AA330" s="182" t="s">
        <v>7207</v>
      </c>
    </row>
    <row r="331" spans="1:27" ht="15.75" customHeight="1" x14ac:dyDescent="0.2">
      <c r="A331" s="182">
        <v>6740</v>
      </c>
      <c r="B331" s="75" t="str">
        <f>VLOOKUP(A331,'BASE REGISTRO MAYO'!$A$1:$T$884,2,FALSE)</f>
        <v>Fundacion Hogares de Menores Verbo Divino</v>
      </c>
      <c r="C331" s="75">
        <f>VLOOKUP(A331,'BASE REGISTRO MAYO'!$A$1:$T$884,3,FALSE)</f>
        <v>714792008</v>
      </c>
      <c r="D331" s="75" t="str">
        <f>VLOOKUP(A331,'BASE REGISTRO MAYO'!$A$1:$T$884,4,FALSE)</f>
        <v>Fundación de Derecho Privado.</v>
      </c>
      <c r="E331" s="75" t="str">
        <f>VLOOKUP(A331,'BASE REGISTRO MAYO'!$A$1:$T$884,5,FALSE)</f>
        <v xml:space="preserve">Decreto Supremo Nº1302, de 22 de diciembre de 1987, del Ministerio de Justicia. </v>
      </c>
      <c r="F331" s="75" t="str">
        <f>VLOOKUP(A331,'BASE REGISTRO MAYO'!$A$1:$T$884,6,FALSE)</f>
        <v>Certificado de Vigencia folio Nº 500227247469, fecha de emisión 14 de mayo de 2019, del Servicio de Registro Civil e Identificación</v>
      </c>
      <c r="G331" s="75" t="str">
        <f>VLOOKUP(A331,'BASE REGISTRO MAYO'!$A$1:$T$884,7,FALSE)</f>
        <v xml:space="preserve">Ayuda material y espiritual a las personas de escasos recursos.
</v>
      </c>
      <c r="H331" s="75" t="str">
        <f>VLOOKUP(A331,'BASE REGISTRO MAYO'!$A$1:$T$884,8,FALSE)</f>
        <v xml:space="preserve">Presidente:
Oukate Kpandja. 
Vicepresidente
Bernardo Serrano Spoerer
Secretario
Jaime Solar Beazer. 
Directores
Juan Pablo Rodríguez Court. 
Ernesto Correa Elizalde. 
Matías Mackenna García Huidobro. 
Enrique Aguilar Castro. </v>
      </c>
      <c r="I331" s="75" t="str">
        <f>VLOOKUP(A331,'BASE REGISTRO MAYO'!$A$1:$T$884,9,FALSE)</f>
        <v xml:space="preserve">Durarán 3 años en sus funciones. </v>
      </c>
      <c r="J331" s="75" t="str">
        <f>VLOOKUP(A331,'BASE REGISTRO MAYO'!$A$1:$T$884,10,FALSE)</f>
        <v>17 de noviembre de 2020 al 17 de noviembre de 2023.</v>
      </c>
      <c r="K331" s="75" t="str">
        <f>VLOOKUP(A331,'BASE REGISTRO MAYO'!$A$1:$T$884,11,FALSE)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31" s="75" t="str">
        <f>VLOOKUP(A331,'BASE REGISTRO MAYO'!$A$1:$T$884,12,FALSE)</f>
        <v xml:space="preserve">San Ignacio N° 979, comuna de Puerto Varas, Décima Región.
</v>
      </c>
      <c r="M331" s="75" t="str">
        <f>VLOOKUP(A331,'BASE REGISTRO MAYO'!$A$1:$T$884,13,FALSE)</f>
        <v>X</v>
      </c>
      <c r="N331" s="75" t="str">
        <f>VLOOKUP(A331,'BASE REGISTRO MAYO'!$A$1:$T$884,14,FALSE)</f>
        <v>Puerto Varas</v>
      </c>
      <c r="O331" s="75" t="str">
        <f>VLOOKUP(A331,'BASE REGISTRO MAYO'!$A$1:$T$884,15,FALSE)</f>
        <v>F. 65-232931, 065-233834</v>
      </c>
      <c r="P331" s="75" t="str">
        <f>VLOOKUP(A331,'BASE REGISTRO MAYO'!$A$1:$T$884,16,FALSE)</f>
        <v>Correos electrónicos fvdcasacentral@gmail.com, fvdsocial@gmail.com</v>
      </c>
      <c r="Q331" s="75" t="str">
        <f>VLOOKUP(A331,'BASE REGISTRO MAYO'!$A$1:$T$884,17,FALSE)</f>
        <v>Casilla 699</v>
      </c>
      <c r="R331" s="75" t="str">
        <f>VLOOKUP(A331,'BASE REGISTRO MAYO'!$A$1:$T$884,18,FALSE)</f>
        <v>93401: Institución de Asistencia Social.</v>
      </c>
      <c r="S331" s="75" t="str">
        <f>VLOOKUP(A331,'BASE REGISTRO MAYO'!$A$1:$T$884,19,FALSE)</f>
        <v>Se acompaña certificado financiero correspondiente al año 2019 aprobado por el Subdepartamento de Supervisión Financiera Nacional</v>
      </c>
      <c r="T331" s="177">
        <f>VLOOKUP(A331,'BASE REGISTRO MAYO'!$A$1:$T$884,20,FALSE)</f>
        <v>37970</v>
      </c>
      <c r="U331" s="182">
        <v>6740</v>
      </c>
      <c r="V331" s="181">
        <v>23264267</v>
      </c>
      <c r="W331" s="181">
        <v>162252243</v>
      </c>
      <c r="X331" s="178">
        <v>44408</v>
      </c>
      <c r="Y331" s="87" t="s">
        <v>7151</v>
      </c>
      <c r="Z331" s="87" t="s">
        <v>7152</v>
      </c>
      <c r="AA331" s="182" t="s">
        <v>7183</v>
      </c>
    </row>
    <row r="332" spans="1:27" ht="15.75" customHeight="1" x14ac:dyDescent="0.2">
      <c r="A332" s="182">
        <v>6740</v>
      </c>
      <c r="B332" s="75" t="str">
        <f>VLOOKUP(A332,'BASE REGISTRO MAYO'!$A$1:$T$884,2,FALSE)</f>
        <v>Fundacion Hogares de Menores Verbo Divino</v>
      </c>
      <c r="C332" s="75">
        <f>VLOOKUP(A332,'BASE REGISTRO MAYO'!$A$1:$T$884,3,FALSE)</f>
        <v>714792008</v>
      </c>
      <c r="D332" s="75" t="str">
        <f>VLOOKUP(A332,'BASE REGISTRO MAYO'!$A$1:$T$884,4,FALSE)</f>
        <v>Fundación de Derecho Privado.</v>
      </c>
      <c r="E332" s="75" t="str">
        <f>VLOOKUP(A332,'BASE REGISTRO MAYO'!$A$1:$T$884,5,FALSE)</f>
        <v xml:space="preserve">Decreto Supremo Nº1302, de 22 de diciembre de 1987, del Ministerio de Justicia. </v>
      </c>
      <c r="F332" s="75" t="str">
        <f>VLOOKUP(A332,'BASE REGISTRO MAYO'!$A$1:$T$884,6,FALSE)</f>
        <v>Certificado de Vigencia folio Nº 500227247469, fecha de emisión 14 de mayo de 2019, del Servicio de Registro Civil e Identificación</v>
      </c>
      <c r="G332" s="75" t="str">
        <f>VLOOKUP(A332,'BASE REGISTRO MAYO'!$A$1:$T$884,7,FALSE)</f>
        <v xml:space="preserve">Ayuda material y espiritual a las personas de escasos recursos.
</v>
      </c>
      <c r="H332" s="75" t="str">
        <f>VLOOKUP(A332,'BASE REGISTRO MAYO'!$A$1:$T$884,8,FALSE)</f>
        <v xml:space="preserve">Presidente:
Oukate Kpandja. 
Vicepresidente
Bernardo Serrano Spoerer
Secretario
Jaime Solar Beazer. 
Directores
Juan Pablo Rodríguez Court. 
Ernesto Correa Elizalde. 
Matías Mackenna García Huidobro. 
Enrique Aguilar Castro. </v>
      </c>
      <c r="I332" s="75" t="str">
        <f>VLOOKUP(A332,'BASE REGISTRO MAYO'!$A$1:$T$884,9,FALSE)</f>
        <v xml:space="preserve">Durarán 3 años en sus funciones. </v>
      </c>
      <c r="J332" s="75" t="str">
        <f>VLOOKUP(A332,'BASE REGISTRO MAYO'!$A$1:$T$884,10,FALSE)</f>
        <v>17 de noviembre de 2020 al 17 de noviembre de 2023.</v>
      </c>
      <c r="K332" s="75" t="str">
        <f>VLOOKUP(A332,'BASE REGISTRO MAYO'!$A$1:$T$884,11,FALSE)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32" s="75" t="str">
        <f>VLOOKUP(A332,'BASE REGISTRO MAYO'!$A$1:$T$884,12,FALSE)</f>
        <v xml:space="preserve">San Ignacio N° 979, comuna de Puerto Varas, Décima Región.
</v>
      </c>
      <c r="M332" s="75" t="str">
        <f>VLOOKUP(A332,'BASE REGISTRO MAYO'!$A$1:$T$884,13,FALSE)</f>
        <v>X</v>
      </c>
      <c r="N332" s="75" t="str">
        <f>VLOOKUP(A332,'BASE REGISTRO MAYO'!$A$1:$T$884,14,FALSE)</f>
        <v>Puerto Varas</v>
      </c>
      <c r="O332" s="75" t="str">
        <f>VLOOKUP(A332,'BASE REGISTRO MAYO'!$A$1:$T$884,15,FALSE)</f>
        <v>F. 65-232931, 065-233834</v>
      </c>
      <c r="P332" s="75" t="str">
        <f>VLOOKUP(A332,'BASE REGISTRO MAYO'!$A$1:$T$884,16,FALSE)</f>
        <v>Correos electrónicos fvdcasacentral@gmail.com, fvdsocial@gmail.com</v>
      </c>
      <c r="Q332" s="75" t="str">
        <f>VLOOKUP(A332,'BASE REGISTRO MAYO'!$A$1:$T$884,17,FALSE)</f>
        <v>Casilla 699</v>
      </c>
      <c r="R332" s="75" t="str">
        <f>VLOOKUP(A332,'BASE REGISTRO MAYO'!$A$1:$T$884,18,FALSE)</f>
        <v>93401: Institución de Asistencia Social.</v>
      </c>
      <c r="S332" s="75" t="str">
        <f>VLOOKUP(A332,'BASE REGISTRO MAYO'!$A$1:$T$884,19,FALSE)</f>
        <v>Se acompaña certificado financiero correspondiente al año 2019 aprobado por el Subdepartamento de Supervisión Financiera Nacional</v>
      </c>
      <c r="T332" s="177">
        <f>VLOOKUP(A332,'BASE REGISTRO MAYO'!$A$1:$T$884,20,FALSE)</f>
        <v>37970</v>
      </c>
      <c r="U332" s="182">
        <v>6740</v>
      </c>
      <c r="V332" s="181">
        <v>21048188</v>
      </c>
      <c r="W332" s="181">
        <v>133792615</v>
      </c>
      <c r="X332" s="178">
        <v>44408</v>
      </c>
      <c r="Y332" s="87" t="s">
        <v>7151</v>
      </c>
      <c r="Z332" s="87" t="s">
        <v>7152</v>
      </c>
      <c r="AA332" s="182" t="s">
        <v>7153</v>
      </c>
    </row>
    <row r="333" spans="1:27" ht="15.75" customHeight="1" x14ac:dyDescent="0.2">
      <c r="A333" s="182">
        <v>6740</v>
      </c>
      <c r="B333" s="75" t="str">
        <f>VLOOKUP(A333,'BASE REGISTRO MAYO'!$A$1:$T$884,2,FALSE)</f>
        <v>Fundacion Hogares de Menores Verbo Divino</v>
      </c>
      <c r="C333" s="75">
        <f>VLOOKUP(A333,'BASE REGISTRO MAYO'!$A$1:$T$884,3,FALSE)</f>
        <v>714792008</v>
      </c>
      <c r="D333" s="75" t="str">
        <f>VLOOKUP(A333,'BASE REGISTRO MAYO'!$A$1:$T$884,4,FALSE)</f>
        <v>Fundación de Derecho Privado.</v>
      </c>
      <c r="E333" s="75" t="str">
        <f>VLOOKUP(A333,'BASE REGISTRO MAYO'!$A$1:$T$884,5,FALSE)</f>
        <v xml:space="preserve">Decreto Supremo Nº1302, de 22 de diciembre de 1987, del Ministerio de Justicia. </v>
      </c>
      <c r="F333" s="75" t="str">
        <f>VLOOKUP(A333,'BASE REGISTRO MAYO'!$A$1:$T$884,6,FALSE)</f>
        <v>Certificado de Vigencia folio Nº 500227247469, fecha de emisión 14 de mayo de 2019, del Servicio de Registro Civil e Identificación</v>
      </c>
      <c r="G333" s="75" t="str">
        <f>VLOOKUP(A333,'BASE REGISTRO MAYO'!$A$1:$T$884,7,FALSE)</f>
        <v xml:space="preserve">Ayuda material y espiritual a las personas de escasos recursos.
</v>
      </c>
      <c r="H333" s="75" t="str">
        <f>VLOOKUP(A333,'BASE REGISTRO MAYO'!$A$1:$T$884,8,FALSE)</f>
        <v xml:space="preserve">Presidente:
Oukate Kpandja. 
Vicepresidente
Bernardo Serrano Spoerer
Secretario
Jaime Solar Beazer. 
Directores
Juan Pablo Rodríguez Court. 
Ernesto Correa Elizalde. 
Matías Mackenna García Huidobro. 
Enrique Aguilar Castro. </v>
      </c>
      <c r="I333" s="75" t="str">
        <f>VLOOKUP(A333,'BASE REGISTRO MAYO'!$A$1:$T$884,9,FALSE)</f>
        <v xml:space="preserve">Durarán 3 años en sus funciones. </v>
      </c>
      <c r="J333" s="75" t="str">
        <f>VLOOKUP(A333,'BASE REGISTRO MAYO'!$A$1:$T$884,10,FALSE)</f>
        <v>17 de noviembre de 2020 al 17 de noviembre de 2023.</v>
      </c>
      <c r="K333" s="75" t="str">
        <f>VLOOKUP(A333,'BASE REGISTRO MAYO'!$A$1:$T$884,11,FALSE)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33" s="75" t="str">
        <f>VLOOKUP(A333,'BASE REGISTRO MAYO'!$A$1:$T$884,12,FALSE)</f>
        <v xml:space="preserve">San Ignacio N° 979, comuna de Puerto Varas, Décima Región.
</v>
      </c>
      <c r="M333" s="75" t="str">
        <f>VLOOKUP(A333,'BASE REGISTRO MAYO'!$A$1:$T$884,13,FALSE)</f>
        <v>X</v>
      </c>
      <c r="N333" s="75" t="str">
        <f>VLOOKUP(A333,'BASE REGISTRO MAYO'!$A$1:$T$884,14,FALSE)</f>
        <v>Puerto Varas</v>
      </c>
      <c r="O333" s="75" t="str">
        <f>VLOOKUP(A333,'BASE REGISTRO MAYO'!$A$1:$T$884,15,FALSE)</f>
        <v>F. 65-232931, 065-233834</v>
      </c>
      <c r="P333" s="75" t="str">
        <f>VLOOKUP(A333,'BASE REGISTRO MAYO'!$A$1:$T$884,16,FALSE)</f>
        <v>Correos electrónicos fvdcasacentral@gmail.com, fvdsocial@gmail.com</v>
      </c>
      <c r="Q333" s="75" t="str">
        <f>VLOOKUP(A333,'BASE REGISTRO MAYO'!$A$1:$T$884,17,FALSE)</f>
        <v>Casilla 699</v>
      </c>
      <c r="R333" s="75" t="str">
        <f>VLOOKUP(A333,'BASE REGISTRO MAYO'!$A$1:$T$884,18,FALSE)</f>
        <v>93401: Institución de Asistencia Social.</v>
      </c>
      <c r="S333" s="75" t="str">
        <f>VLOOKUP(A333,'BASE REGISTRO MAYO'!$A$1:$T$884,19,FALSE)</f>
        <v>Se acompaña certificado financiero correspondiente al año 2019 aprobado por el Subdepartamento de Supervisión Financiera Nacional</v>
      </c>
      <c r="T333" s="177">
        <f>VLOOKUP(A333,'BASE REGISTRO MAYO'!$A$1:$T$884,20,FALSE)</f>
        <v>37970</v>
      </c>
      <c r="U333" s="182">
        <v>6740</v>
      </c>
      <c r="V333" s="181">
        <v>25868008</v>
      </c>
      <c r="W333" s="181">
        <v>178748944</v>
      </c>
      <c r="X333" s="178">
        <v>44408</v>
      </c>
      <c r="Y333" s="87" t="s">
        <v>7151</v>
      </c>
      <c r="Z333" s="87" t="s">
        <v>7152</v>
      </c>
      <c r="AA333" s="182" t="s">
        <v>7197</v>
      </c>
    </row>
    <row r="334" spans="1:27" ht="15.75" customHeight="1" x14ac:dyDescent="0.2">
      <c r="A334" s="182">
        <v>6740</v>
      </c>
      <c r="B334" s="75" t="str">
        <f>VLOOKUP(A334,'BASE REGISTRO MAYO'!$A$1:$T$884,2,FALSE)</f>
        <v>Fundacion Hogares de Menores Verbo Divino</v>
      </c>
      <c r="C334" s="75">
        <f>VLOOKUP(A334,'BASE REGISTRO MAYO'!$A$1:$T$884,3,FALSE)</f>
        <v>714792008</v>
      </c>
      <c r="D334" s="75" t="str">
        <f>VLOOKUP(A334,'BASE REGISTRO MAYO'!$A$1:$T$884,4,FALSE)</f>
        <v>Fundación de Derecho Privado.</v>
      </c>
      <c r="E334" s="75" t="str">
        <f>VLOOKUP(A334,'BASE REGISTRO MAYO'!$A$1:$T$884,5,FALSE)</f>
        <v xml:space="preserve">Decreto Supremo Nº1302, de 22 de diciembre de 1987, del Ministerio de Justicia. </v>
      </c>
      <c r="F334" s="75" t="str">
        <f>VLOOKUP(A334,'BASE REGISTRO MAYO'!$A$1:$T$884,6,FALSE)</f>
        <v>Certificado de Vigencia folio Nº 500227247469, fecha de emisión 14 de mayo de 2019, del Servicio de Registro Civil e Identificación</v>
      </c>
      <c r="G334" s="75" t="str">
        <f>VLOOKUP(A334,'BASE REGISTRO MAYO'!$A$1:$T$884,7,FALSE)</f>
        <v xml:space="preserve">Ayuda material y espiritual a las personas de escasos recursos.
</v>
      </c>
      <c r="H334" s="75" t="str">
        <f>VLOOKUP(A334,'BASE REGISTRO MAYO'!$A$1:$T$884,8,FALSE)</f>
        <v xml:space="preserve">Presidente:
Oukate Kpandja. 
Vicepresidente
Bernardo Serrano Spoerer
Secretario
Jaime Solar Beazer. 
Directores
Juan Pablo Rodríguez Court. 
Ernesto Correa Elizalde. 
Matías Mackenna García Huidobro. 
Enrique Aguilar Castro. </v>
      </c>
      <c r="I334" s="75" t="str">
        <f>VLOOKUP(A334,'BASE REGISTRO MAYO'!$A$1:$T$884,9,FALSE)</f>
        <v xml:space="preserve">Durarán 3 años en sus funciones. </v>
      </c>
      <c r="J334" s="75" t="str">
        <f>VLOOKUP(A334,'BASE REGISTRO MAYO'!$A$1:$T$884,10,FALSE)</f>
        <v>17 de noviembre de 2020 al 17 de noviembre de 2023.</v>
      </c>
      <c r="K334" s="75" t="str">
        <f>VLOOKUP(A334,'BASE REGISTRO MAYO'!$A$1:$T$884,11,FALSE)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34" s="75" t="str">
        <f>VLOOKUP(A334,'BASE REGISTRO MAYO'!$A$1:$T$884,12,FALSE)</f>
        <v xml:space="preserve">San Ignacio N° 979, comuna de Puerto Varas, Décima Región.
</v>
      </c>
      <c r="M334" s="75" t="str">
        <f>VLOOKUP(A334,'BASE REGISTRO MAYO'!$A$1:$T$884,13,FALSE)</f>
        <v>X</v>
      </c>
      <c r="N334" s="75" t="str">
        <f>VLOOKUP(A334,'BASE REGISTRO MAYO'!$A$1:$T$884,14,FALSE)</f>
        <v>Puerto Varas</v>
      </c>
      <c r="O334" s="75" t="str">
        <f>VLOOKUP(A334,'BASE REGISTRO MAYO'!$A$1:$T$884,15,FALSE)</f>
        <v>F. 65-232931, 065-233834</v>
      </c>
      <c r="P334" s="75" t="str">
        <f>VLOOKUP(A334,'BASE REGISTRO MAYO'!$A$1:$T$884,16,FALSE)</f>
        <v>Correos electrónicos fvdcasacentral@gmail.com, fvdsocial@gmail.com</v>
      </c>
      <c r="Q334" s="75" t="str">
        <f>VLOOKUP(A334,'BASE REGISTRO MAYO'!$A$1:$T$884,17,FALSE)</f>
        <v>Casilla 699</v>
      </c>
      <c r="R334" s="75" t="str">
        <f>VLOOKUP(A334,'BASE REGISTRO MAYO'!$A$1:$T$884,18,FALSE)</f>
        <v>93401: Institución de Asistencia Social.</v>
      </c>
      <c r="S334" s="75" t="str">
        <f>VLOOKUP(A334,'BASE REGISTRO MAYO'!$A$1:$T$884,19,FALSE)</f>
        <v>Se acompaña certificado financiero correspondiente al año 2019 aprobado por el Subdepartamento de Supervisión Financiera Nacional</v>
      </c>
      <c r="T334" s="177">
        <f>VLOOKUP(A334,'BASE REGISTRO MAYO'!$A$1:$T$884,20,FALSE)</f>
        <v>37970</v>
      </c>
      <c r="U334" s="182">
        <v>6740</v>
      </c>
      <c r="V334" s="181">
        <v>91506685</v>
      </c>
      <c r="W334" s="181">
        <v>722337432</v>
      </c>
      <c r="X334" s="178">
        <v>44408</v>
      </c>
      <c r="Y334" s="87" t="s">
        <v>7151</v>
      </c>
      <c r="Z334" s="87" t="s">
        <v>7152</v>
      </c>
      <c r="AA334" s="182" t="s">
        <v>7287</v>
      </c>
    </row>
    <row r="335" spans="1:27" ht="15.75" customHeight="1" x14ac:dyDescent="0.2">
      <c r="A335" s="182">
        <v>6760</v>
      </c>
      <c r="B335" s="75" t="str">
        <f>VLOOKUP(A335,'BASE REGISTRO MAYO'!$A$1:$T$884,2,FALSE)</f>
        <v>Comunidad La Roca</v>
      </c>
      <c r="C335" s="75">
        <f>VLOOKUP(A335,'BASE REGISTRO MAYO'!$A$1:$T$884,3,FALSE)</f>
        <v>718362008</v>
      </c>
      <c r="D335" s="75" t="str">
        <f>VLOOKUP(A335,'BASE REGISTRO MAYO'!$A$1:$T$884,4,FALSE)</f>
        <v>Corporación de Derecho Privado.</v>
      </c>
      <c r="E335" s="75" t="str">
        <f>VLOOKUP(A335,'BASE REGISTRO MAYO'!$A$1:$T$884,5,FALSE)</f>
        <v>Otorgado por Decreto Supremo Nº65, 22 de enero de 1991, por el Ministerio de Justicia.</v>
      </c>
      <c r="F335" s="75" t="str">
        <f>VLOOKUP(A335,'BASE REGISTRO MAYO'!$A$1:$T$884,6,FALSE)</f>
        <v>Certificado de Vigencia de persona jurídica sin fines de lucro, Folio N° 500356256835, emitido con fecha 16 de noviembre de 2020, por el Servicio de Registro Civil e Identificación</v>
      </c>
      <c r="G335" s="75" t="str">
        <f>VLOOKUP(A335,'BASE REGISTRO MAYO'!$A$1:$T$884,7,FALSE)</f>
        <v>Ayudar a aquellas personas que, ya sea a consecuencia de una psicopatología, dependencia de drogas y/o alcohol; nivel deficitario de salud, económico, social, educativo u otro, estén siendo afectadas en su integridad como personas.</v>
      </c>
      <c r="H335" s="75" t="str">
        <f>VLOOKUP(A335,'BASE REGISTRO MAYO'!$A$1:$T$884,8,FALSE)</f>
        <v xml:space="preserve">Presidente: 
Juan Enrique Vargas Roa,
Vicepresidente: 
Hernán Eduardo Erba Gallinato,
Secretaria: Inés Herminia Correa Zamora 
Tesorero: 
José Gustavo Concha Concha, 
Director Ejecutivo:
Fernando Iván Alvarado Vega, 
</v>
      </c>
      <c r="I335" s="75" t="str">
        <f>VLOOKUP(A335,'BASE REGISTRO MAYO'!$A$1:$T$884,9,FALSE)</f>
        <v>Durarán 3 años en sus cargos.</v>
      </c>
      <c r="J335" s="75" t="str">
        <f>VLOOKUP(A335,'BASE REGISTRO MAYO'!$A$1:$T$884,10,FALSE)</f>
        <v>28 de mayo de 2018 al 28 de mayo de 2021.</v>
      </c>
      <c r="K335" s="75" t="str">
        <f>VLOOKUP(A335,'BASE REGISTRO MAYO'!$A$1:$T$884,11,FALSE)</f>
        <v xml:space="preserve">Juan Enrique Vargas Roa, 
Fernando Iván Alvarado Vega, 
</v>
      </c>
      <c r="L335" s="75" t="str">
        <f>VLOOKUP(A335,'BASE REGISTRO MAYO'!$A$1:$T$884,12,FALSE)</f>
        <v xml:space="preserve">Avenida Errázuriz N° 2710, Valparaíso
</v>
      </c>
      <c r="M335" s="75" t="str">
        <f>VLOOKUP(A335,'BASE REGISTRO MAYO'!$A$1:$T$884,13,FALSE)</f>
        <v>V</v>
      </c>
      <c r="N335" s="75" t="str">
        <f>VLOOKUP(A335,'BASE REGISTRO MAYO'!$A$1:$T$884,14,FALSE)</f>
        <v>Valparaíso</v>
      </c>
      <c r="O335" s="75" t="str">
        <f>VLOOKUP(A335,'BASE REGISTRO MAYO'!$A$1:$T$884,15,FALSE)</f>
        <v xml:space="preserve">Teléfono: 2626924
</v>
      </c>
      <c r="P335" s="75" t="str">
        <f>VLOOKUP(A335,'BASE REGISTRO MAYO'!$A$1:$T$884,16,FALSE)</f>
        <v>Correo: comunidadlaroca@yahoo.com</v>
      </c>
      <c r="Q335" s="75">
        <f>VLOOKUP(A335,'BASE REGISTRO MAYO'!$A$1:$T$884,17,FALSE)</f>
        <v>0</v>
      </c>
      <c r="R335" s="75" t="str">
        <f>VLOOKUP(A335,'BASE REGISTRO MAYO'!$A$1:$T$884,18,FALSE)</f>
        <v>93401: Instituciones de Asistencia Social.</v>
      </c>
      <c r="S335" s="75" t="str">
        <f>VLOOKUP(A335,'BASE REGISTRO MAYO'!$A$1:$T$884,19,FALSE)</f>
        <v>Antecedentes financieros correspondientes al año 2019, aprobados por el Subdepartamento de Supervisión Financiera</v>
      </c>
      <c r="T335" s="177">
        <f>VLOOKUP(A335,'BASE REGISTRO MAYO'!$A$1:$T$884,20,FALSE)</f>
        <v>37970</v>
      </c>
      <c r="U335" s="182">
        <v>6760</v>
      </c>
      <c r="V335" s="181">
        <v>13188600</v>
      </c>
      <c r="W335" s="181">
        <v>66873960</v>
      </c>
      <c r="X335" s="178">
        <v>44408</v>
      </c>
      <c r="Y335" s="87" t="s">
        <v>7151</v>
      </c>
      <c r="Z335" s="87" t="s">
        <v>7152</v>
      </c>
      <c r="AA335" s="182" t="s">
        <v>8188</v>
      </c>
    </row>
    <row r="336" spans="1:27" ht="15.75" customHeight="1" x14ac:dyDescent="0.2">
      <c r="A336" s="182">
        <v>6830</v>
      </c>
      <c r="B336" s="75" t="str">
        <f>VLOOKUP(A336,'BASE REGISTRO MAYO'!$A$1:$T$884,2,FALSE)</f>
        <v>Corporacion de Formacion Laboral al Adolescente- CORFAL.</v>
      </c>
      <c r="C336" s="75">
        <f>VLOOKUP(A336,'BASE REGISTRO MAYO'!$A$1:$T$884,3,FALSE)</f>
        <v>717449002</v>
      </c>
      <c r="D336" s="75" t="str">
        <f>VLOOKUP(A336,'BASE REGISTRO MAYO'!$A$1:$T$884,4,FALSE)</f>
        <v>Corporación de Derecho Privado.</v>
      </c>
      <c r="E336" s="75" t="str">
        <f>VLOOKUP(A336,'BASE REGISTRO MAYO'!$A$1:$T$884,5,FALSE)</f>
        <v xml:space="preserve">Otorgada por Decreto Supremo Nº 248, de fecha 07 de febrero de 1990. </v>
      </c>
      <c r="F336" s="75" t="str">
        <f>VLOOKUP(A336,'BASE REGISTRO MAYO'!$A$1:$T$884,6,FALSE)</f>
        <v xml:space="preserve">Certificado de vigencia, folio Nº500337772697, de 04 de agosto de 2020, del Servicio de Registro Civil e Identificación. 
</v>
      </c>
      <c r="G336" s="75" t="str">
        <f>VLOOKUP(A336,'BASE REGISTRO MAYO'!$A$1:$T$884,7,FALSE)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36" s="75" t="str">
        <f>VLOOKUP(A336,'BASE REGISTRO MAYO'!$A$1:$T$884,8,FALSE)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v>
      </c>
      <c r="I336" s="75" t="str">
        <f>VLOOKUP(A336,'BASE REGISTRO MAYO'!$A$1:$T$884,9,FALSE)</f>
        <v>Dos años</v>
      </c>
      <c r="J336" s="75" t="str">
        <f>VLOOKUP(A336,'BASE REGISTRO MAYO'!$A$1:$T$884,10,FALSE)</f>
        <v>02 de diciembre de 2018 a 02 de diciembre de 2020</v>
      </c>
      <c r="K336" s="75" t="str">
        <f>VLOOKUP(A336,'BASE REGISTRO MAYO'!$A$1:$T$884,11,FALSE)</f>
        <v xml:space="preserve">Rosa Icarte Muñoz, , María Nicolasa Rodríguez Roco, , y Juan Gabriel Lecaros Trincado, K, quienes pueden actuar de forma conjunta, separada e indistintamente para representar a la Corporación.
</v>
      </c>
      <c r="L336" s="75" t="str">
        <f>VLOOKUP(A336,'BASE REGISTRO MAYO'!$A$1:$T$884,12,FALSE)</f>
        <v xml:space="preserve">Población Carlos Condell, Avenida Alejandro Azola Nº 1635, comuna de Arica.
</v>
      </c>
      <c r="M336" s="75" t="str">
        <f>VLOOKUP(A336,'BASE REGISTRO MAYO'!$A$1:$T$884,13,FALSE)</f>
        <v>XV</v>
      </c>
      <c r="N336" s="75" t="str">
        <f>VLOOKUP(A336,'BASE REGISTRO MAYO'!$A$1:$T$884,14,FALSE)</f>
        <v>arica</v>
      </c>
      <c r="O336" s="75" t="str">
        <f>VLOOKUP(A336,'BASE REGISTRO MAYO'!$A$1:$T$884,15,FALSE)</f>
        <v>Fono (58) 2- 246387 - +56966559270</v>
      </c>
      <c r="P336" s="75" t="str">
        <f>VLOOKUP(A336,'BASE REGISTRO MAYO'!$A$1:$T$884,16,FALSE)</f>
        <v>directorio@corfal.com</v>
      </c>
      <c r="Q336" s="75">
        <f>VLOOKUP(A336,'BASE REGISTRO MAYO'!$A$1:$T$884,17,FALSE)</f>
        <v>0</v>
      </c>
      <c r="R336" s="75" t="str">
        <f>VLOOKUP(A336,'BASE REGISTRO MAYO'!$A$1:$T$884,18,FALSE)</f>
        <v>93401: Institución de Asistencia Social</v>
      </c>
      <c r="S336" s="75" t="str">
        <f>VLOOKUP(A336,'BASE REGISTRO MAYO'!$A$1:$T$884,19,FALSE)</f>
        <v>Certificado financiero firmado ante notario público correspondiente al año 2019 y balance general consolidado al 31 de diciembre de 2019, aprobado por el Subdepartamento de Supervisión Financiera Nacional.</v>
      </c>
      <c r="T336" s="177">
        <f>VLOOKUP(A336,'BASE REGISTRO MAYO'!$A$1:$T$884,20,FALSE)</f>
        <v>37970</v>
      </c>
      <c r="U336" s="182">
        <v>6830</v>
      </c>
      <c r="V336" s="181">
        <v>64507255</v>
      </c>
      <c r="W336" s="181">
        <v>493783355</v>
      </c>
      <c r="X336" s="178">
        <v>44408</v>
      </c>
      <c r="Y336" s="87" t="s">
        <v>7151</v>
      </c>
      <c r="Z336" s="87" t="s">
        <v>7152</v>
      </c>
      <c r="AA336" s="182" t="s">
        <v>7171</v>
      </c>
    </row>
    <row r="337" spans="1:27" ht="15.75" customHeight="1" x14ac:dyDescent="0.2">
      <c r="A337" s="182">
        <v>6864</v>
      </c>
      <c r="B337" s="75" t="str">
        <f>VLOOKUP(A337,'BASE REGISTRO MAYO'!$A$1:$T$884,2,FALSE)</f>
        <v>Fundacion Esperanza</v>
      </c>
      <c r="C337" s="75">
        <f>VLOOKUP(A337,'BASE REGISTRO MAYO'!$A$1:$T$884,3,FALSE)</f>
        <v>721476006</v>
      </c>
      <c r="D337" s="75" t="str">
        <f>VLOOKUP(A337,'BASE REGISTRO MAYO'!$A$1:$T$884,4,FALSE)</f>
        <v>Fundación de Derecho Público.</v>
      </c>
      <c r="E337" s="75" t="str">
        <f>VLOOKUP(A337,'BASE REGISTRO MAYO'!$A$1:$T$884,5,FALSE)</f>
        <v>Erigida de acuerdo al Derecho Canónico, por el Decreto Episcopal N° 041/92, del Obispado de Punta Arenas.</v>
      </c>
      <c r="F337" s="75" t="str">
        <f>VLOOKUP(A337,'BASE REGISTRO MAYO'!$A$1:$T$884,6,FALSE)</f>
        <v>Certificado Nº 06/2017, de fecha 18 de agosto de 2017 , del Obispado de Punta Arenas.</v>
      </c>
      <c r="G337" s="75" t="str">
        <f>VLOOKUP(A337,'BASE REGISTRO MAYO'!$A$1:$T$884,7,FALSE)</f>
        <v>Certificado Nº 06/2017, de fecha 18 de agosto de 2017 , del Obispado de Punta Arenas.</v>
      </c>
      <c r="H337" s="75" t="str">
        <f>VLOOKUP(A337,'BASE REGISTRO MAYO'!$A$1:$T$884,8,FALSE)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7" s="75" t="str">
        <f>VLOOKUP(A337,'BASE REGISTRO MAYO'!$A$1:$T$884,9,FALSE)</f>
        <v>Duran dos años en sus funciones.</v>
      </c>
      <c r="J337" s="75" t="str">
        <f>VLOOKUP(A337,'BASE REGISTRO MAYO'!$A$1:$T$884,10,FALSE)</f>
        <v>Última elección (ratificación) es de fecha 17 de marzo de 2021</v>
      </c>
      <c r="K337" s="75" t="str">
        <f>VLOOKUP(A337,'BASE REGISTRO MAYO'!$A$1:$T$884,11,FALSE)</f>
        <v xml:space="preserve">Ángelo Humberto Gamín Salas, en su calidad de Vice-Presidente, conforme al artículo 15 de los Estatutos. 
Asterio Andrade Gallardo, 
</v>
      </c>
      <c r="L337" s="75" t="str">
        <f>VLOOKUP(A337,'BASE REGISTRO MAYO'!$A$1:$T$884,12,FALSE)</f>
        <v xml:space="preserve">Chiloé  N° 1156, comuna de Punta Arenas, Duodécima Región.
</v>
      </c>
      <c r="M337" s="75" t="str">
        <f>VLOOKUP(A337,'BASE REGISTRO MAYO'!$A$1:$T$884,13,FALSE)</f>
        <v>XII</v>
      </c>
      <c r="N337" s="75" t="str">
        <f>VLOOKUP(A337,'BASE REGISTRO MAYO'!$A$1:$T$884,14,FALSE)</f>
        <v>Punta Arenas</v>
      </c>
      <c r="O337" s="75" t="str">
        <f>VLOOKUP(A337,'BASE REGISTRO MAYO'!$A$1:$T$884,15,FALSE)</f>
        <v>Teléfonos: 61-613474 y 61-613479</v>
      </c>
      <c r="P337" s="75" t="str">
        <f>VLOOKUP(A337,'BASE REGISTRO MAYO'!$A$1:$T$884,16,FALSE)</f>
        <v>administracion@fundacionesperanza.cl</v>
      </c>
      <c r="Q337" s="75">
        <f>VLOOKUP(A337,'BASE REGISTRO MAYO'!$A$1:$T$884,17,FALSE)</f>
        <v>0</v>
      </c>
      <c r="R337" s="75">
        <f>VLOOKUP(A337,'BASE REGISTRO MAYO'!$A$1:$T$884,18,FALSE)</f>
        <v>93910</v>
      </c>
      <c r="S337" s="75" t="str">
        <f>VLOOKUP(A337,'BASE REGISTRO MAYO'!$A$1:$T$884,19,FALSE)</f>
        <v xml:space="preserve">Certificado de antecedentes financieros correspondientes al año 2019, aprobados por el Subdepartamento de Supervisión Financiera.
</v>
      </c>
      <c r="T337" s="177">
        <f>VLOOKUP(A337,'BASE REGISTRO MAYO'!$A$1:$T$884,20,FALSE)</f>
        <v>37970</v>
      </c>
      <c r="U337" s="182">
        <v>6864</v>
      </c>
      <c r="V337" s="181">
        <v>10531572</v>
      </c>
      <c r="W337" s="181">
        <v>151674353</v>
      </c>
      <c r="X337" s="178">
        <v>44408</v>
      </c>
      <c r="Y337" s="87" t="s">
        <v>7151</v>
      </c>
      <c r="Z337" s="87" t="s">
        <v>7152</v>
      </c>
      <c r="AA337" s="182" t="s">
        <v>7264</v>
      </c>
    </row>
    <row r="338" spans="1:27" ht="15.75" customHeight="1" x14ac:dyDescent="0.2">
      <c r="A338" s="182">
        <v>6864</v>
      </c>
      <c r="B338" s="75" t="str">
        <f>VLOOKUP(A338,'BASE REGISTRO MAYO'!$A$1:$T$884,2,FALSE)</f>
        <v>Fundacion Esperanza</v>
      </c>
      <c r="C338" s="75">
        <f>VLOOKUP(A338,'BASE REGISTRO MAYO'!$A$1:$T$884,3,FALSE)</f>
        <v>721476006</v>
      </c>
      <c r="D338" s="75" t="str">
        <f>VLOOKUP(A338,'BASE REGISTRO MAYO'!$A$1:$T$884,4,FALSE)</f>
        <v>Fundación de Derecho Público.</v>
      </c>
      <c r="E338" s="75" t="str">
        <f>VLOOKUP(A338,'BASE REGISTRO MAYO'!$A$1:$T$884,5,FALSE)</f>
        <v>Erigida de acuerdo al Derecho Canónico, por el Decreto Episcopal N° 041/92, del Obispado de Punta Arenas.</v>
      </c>
      <c r="F338" s="75" t="str">
        <f>VLOOKUP(A338,'BASE REGISTRO MAYO'!$A$1:$T$884,6,FALSE)</f>
        <v>Certificado Nº 06/2017, de fecha 18 de agosto de 2017 , del Obispado de Punta Arenas.</v>
      </c>
      <c r="G338" s="75" t="str">
        <f>VLOOKUP(A338,'BASE REGISTRO MAYO'!$A$1:$T$884,7,FALSE)</f>
        <v>Certificado Nº 06/2017, de fecha 18 de agosto de 2017 , del Obispado de Punta Arenas.</v>
      </c>
      <c r="H338" s="75" t="str">
        <f>VLOOKUP(A338,'BASE REGISTRO MAYO'!$A$1:$T$884,8,FALSE)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8" s="75" t="str">
        <f>VLOOKUP(A338,'BASE REGISTRO MAYO'!$A$1:$T$884,9,FALSE)</f>
        <v>Duran dos años en sus funciones.</v>
      </c>
      <c r="J338" s="75" t="str">
        <f>VLOOKUP(A338,'BASE REGISTRO MAYO'!$A$1:$T$884,10,FALSE)</f>
        <v>Última elección (ratificación) es de fecha 17 de marzo de 2021</v>
      </c>
      <c r="K338" s="75" t="str">
        <f>VLOOKUP(A338,'BASE REGISTRO MAYO'!$A$1:$T$884,11,FALSE)</f>
        <v xml:space="preserve">Ángelo Humberto Gamín Salas, en su calidad de Vice-Presidente, conforme al artículo 15 de los Estatutos. 
Asterio Andrade Gallardo, 
</v>
      </c>
      <c r="L338" s="75" t="str">
        <f>VLOOKUP(A338,'BASE REGISTRO MAYO'!$A$1:$T$884,12,FALSE)</f>
        <v xml:space="preserve">Chiloé  N° 1156, comuna de Punta Arenas, Duodécima Región.
</v>
      </c>
      <c r="M338" s="75" t="str">
        <f>VLOOKUP(A338,'BASE REGISTRO MAYO'!$A$1:$T$884,13,FALSE)</f>
        <v>XII</v>
      </c>
      <c r="N338" s="75" t="str">
        <f>VLOOKUP(A338,'BASE REGISTRO MAYO'!$A$1:$T$884,14,FALSE)</f>
        <v>Punta Arenas</v>
      </c>
      <c r="O338" s="75" t="str">
        <f>VLOOKUP(A338,'BASE REGISTRO MAYO'!$A$1:$T$884,15,FALSE)</f>
        <v>Teléfonos: 61-613474 y 61-613479</v>
      </c>
      <c r="P338" s="75" t="str">
        <f>VLOOKUP(A338,'BASE REGISTRO MAYO'!$A$1:$T$884,16,FALSE)</f>
        <v>administracion@fundacionesperanza.cl</v>
      </c>
      <c r="Q338" s="75">
        <f>VLOOKUP(A338,'BASE REGISTRO MAYO'!$A$1:$T$884,17,FALSE)</f>
        <v>0</v>
      </c>
      <c r="R338" s="75">
        <f>VLOOKUP(A338,'BASE REGISTRO MAYO'!$A$1:$T$884,18,FALSE)</f>
        <v>93910</v>
      </c>
      <c r="S338" s="75" t="str">
        <f>VLOOKUP(A338,'BASE REGISTRO MAYO'!$A$1:$T$884,19,FALSE)</f>
        <v xml:space="preserve">Certificado de antecedentes financieros correspondientes al año 2019, aprobados por el Subdepartamento de Supervisión Financiera.
</v>
      </c>
      <c r="T338" s="177">
        <f>VLOOKUP(A338,'BASE REGISTRO MAYO'!$A$1:$T$884,20,FALSE)</f>
        <v>37970</v>
      </c>
      <c r="U338" s="182">
        <v>6864</v>
      </c>
      <c r="V338" s="181">
        <v>8279338</v>
      </c>
      <c r="W338" s="181">
        <v>64949975</v>
      </c>
      <c r="X338" s="178">
        <v>44408</v>
      </c>
      <c r="Y338" s="87" t="s">
        <v>7151</v>
      </c>
      <c r="Z338" s="87" t="s">
        <v>7152</v>
      </c>
      <c r="AA338" s="182" t="s">
        <v>7288</v>
      </c>
    </row>
    <row r="339" spans="1:27" ht="15.75" customHeight="1" x14ac:dyDescent="0.2">
      <c r="A339" s="182">
        <v>6864</v>
      </c>
      <c r="B339" s="75" t="str">
        <f>VLOOKUP(A339,'BASE REGISTRO MAYO'!$A$1:$T$884,2,FALSE)</f>
        <v>Fundacion Esperanza</v>
      </c>
      <c r="C339" s="75">
        <f>VLOOKUP(A339,'BASE REGISTRO MAYO'!$A$1:$T$884,3,FALSE)</f>
        <v>721476006</v>
      </c>
      <c r="D339" s="75" t="str">
        <f>VLOOKUP(A339,'BASE REGISTRO MAYO'!$A$1:$T$884,4,FALSE)</f>
        <v>Fundación de Derecho Público.</v>
      </c>
      <c r="E339" s="75" t="str">
        <f>VLOOKUP(A339,'BASE REGISTRO MAYO'!$A$1:$T$884,5,FALSE)</f>
        <v>Erigida de acuerdo al Derecho Canónico, por el Decreto Episcopal N° 041/92, del Obispado de Punta Arenas.</v>
      </c>
      <c r="F339" s="75" t="str">
        <f>VLOOKUP(A339,'BASE REGISTRO MAYO'!$A$1:$T$884,6,FALSE)</f>
        <v>Certificado Nº 06/2017, de fecha 18 de agosto de 2017 , del Obispado de Punta Arenas.</v>
      </c>
      <c r="G339" s="75" t="str">
        <f>VLOOKUP(A339,'BASE REGISTRO MAYO'!$A$1:$T$884,7,FALSE)</f>
        <v>Certificado Nº 06/2017, de fecha 18 de agosto de 2017 , del Obispado de Punta Arenas.</v>
      </c>
      <c r="H339" s="75" t="str">
        <f>VLOOKUP(A339,'BASE REGISTRO MAYO'!$A$1:$T$884,8,FALSE)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9" s="75" t="str">
        <f>VLOOKUP(A339,'BASE REGISTRO MAYO'!$A$1:$T$884,9,FALSE)</f>
        <v>Duran dos años en sus funciones.</v>
      </c>
      <c r="J339" s="75" t="str">
        <f>VLOOKUP(A339,'BASE REGISTRO MAYO'!$A$1:$T$884,10,FALSE)</f>
        <v>Última elección (ratificación) es de fecha 17 de marzo de 2021</v>
      </c>
      <c r="K339" s="75" t="str">
        <f>VLOOKUP(A339,'BASE REGISTRO MAYO'!$A$1:$T$884,11,FALSE)</f>
        <v xml:space="preserve">Ángelo Humberto Gamín Salas, en su calidad de Vice-Presidente, conforme al artículo 15 de los Estatutos. 
Asterio Andrade Gallardo, 
</v>
      </c>
      <c r="L339" s="75" t="str">
        <f>VLOOKUP(A339,'BASE REGISTRO MAYO'!$A$1:$T$884,12,FALSE)</f>
        <v xml:space="preserve">Chiloé  N° 1156, comuna de Punta Arenas, Duodécima Región.
</v>
      </c>
      <c r="M339" s="75" t="str">
        <f>VLOOKUP(A339,'BASE REGISTRO MAYO'!$A$1:$T$884,13,FALSE)</f>
        <v>XII</v>
      </c>
      <c r="N339" s="75" t="str">
        <f>VLOOKUP(A339,'BASE REGISTRO MAYO'!$A$1:$T$884,14,FALSE)</f>
        <v>Punta Arenas</v>
      </c>
      <c r="O339" s="75" t="str">
        <f>VLOOKUP(A339,'BASE REGISTRO MAYO'!$A$1:$T$884,15,FALSE)</f>
        <v>Teléfonos: 61-613474 y 61-613479</v>
      </c>
      <c r="P339" s="75" t="str">
        <f>VLOOKUP(A339,'BASE REGISTRO MAYO'!$A$1:$T$884,16,FALSE)</f>
        <v>administracion@fundacionesperanza.cl</v>
      </c>
      <c r="Q339" s="75">
        <f>VLOOKUP(A339,'BASE REGISTRO MAYO'!$A$1:$T$884,17,FALSE)</f>
        <v>0</v>
      </c>
      <c r="R339" s="75">
        <f>VLOOKUP(A339,'BASE REGISTRO MAYO'!$A$1:$T$884,18,FALSE)</f>
        <v>93910</v>
      </c>
      <c r="S339" s="75" t="str">
        <f>VLOOKUP(A339,'BASE REGISTRO MAYO'!$A$1:$T$884,19,FALSE)</f>
        <v xml:space="preserve">Certificado de antecedentes financieros correspondientes al año 2019, aprobados por el Subdepartamento de Supervisión Financiera.
</v>
      </c>
      <c r="T339" s="177">
        <f>VLOOKUP(A339,'BASE REGISTRO MAYO'!$A$1:$T$884,20,FALSE)</f>
        <v>37970</v>
      </c>
      <c r="U339" s="182">
        <v>6864</v>
      </c>
      <c r="V339" s="181">
        <v>125395952</v>
      </c>
      <c r="W339" s="181">
        <v>489105293</v>
      </c>
      <c r="X339" s="178">
        <v>44408</v>
      </c>
      <c r="Y339" s="87" t="s">
        <v>7151</v>
      </c>
      <c r="Z339" s="87" t="s">
        <v>7152</v>
      </c>
      <c r="AA339" s="182" t="s">
        <v>7226</v>
      </c>
    </row>
    <row r="340" spans="1:27" ht="15.75" customHeight="1" x14ac:dyDescent="0.2">
      <c r="A340" s="182">
        <v>6866</v>
      </c>
      <c r="B340" s="75" t="str">
        <f>VLOOKUP(A340,'BASE REGISTRO MAYO'!$A$1:$T$884,2,FALSE)</f>
        <v>Corporacion de Apoyo a la Ninez y Juventud en Riesgo Social “Corporacion Llequen”.</v>
      </c>
      <c r="C340" s="75">
        <f>VLOOKUP(A340,'BASE REGISTRO MAYO'!$A$1:$T$884,3,FALSE)</f>
        <v>719926002</v>
      </c>
      <c r="D340" s="75" t="str">
        <f>VLOOKUP(A340,'BASE REGISTRO MAYO'!$A$1:$T$884,4,FALSE)</f>
        <v>Corporación de Derecho Privado</v>
      </c>
      <c r="E340" s="75" t="str">
        <f>VLOOKUP(A340,'BASE REGISTRO MAYO'!$A$1:$T$884,5,FALSE)</f>
        <v>Otorgada por Decreto Supremo Nº 1429, de fecha 27 de noviembre  de 1991, del Ministerio de Justicia, publicado en el Diario Oficial el día 16 de enero de 1992.</v>
      </c>
      <c r="F340" s="75" t="str">
        <f>VLOOKUP(A340,'BASE REGISTRO MAYO'!$A$1:$T$884,6,FALSE)</f>
        <v xml:space="preserve">Certificado de Vigencia de Persona Jurídica sin Fines de Lucro Folio N° 500382827673, de 14 de abril de 2021, emitido por el Servicio de Registro Civil e Identificación. </v>
      </c>
      <c r="G340" s="75" t="str">
        <f>VLOOKUP(A340,'BASE REGISTRO MAYO'!$A$1:$T$884,7,FALSE)</f>
        <v>Atender a los jóvenes en citación de riesgo social, proponiendo dar atención integral, con miras a prevenir conductas desadaptativas que los lleven a involucrase posteriormente en actos delictivos.</v>
      </c>
      <c r="H340" s="75" t="str">
        <f>VLOOKUP(A340,'BASE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0" s="75" t="str">
        <f>VLOOKUP(A340,'BASE REGISTRO MAYO'!$A$1:$T$884,9,FALSE)</f>
        <v>Se elegirán cada dos años.</v>
      </c>
      <c r="J340" s="75" t="str">
        <f>VLOOKUP(A340,'BASE REGISTRO MAYO'!$A$1:$T$884,10,FALSE)</f>
        <v xml:space="preserve">desde el 07 de abril de 2021 al 07 de abril del 2023.  </v>
      </c>
      <c r="K340" s="75" t="str">
        <f>VLOOKUP(A340,'BASE REGISTRO MAYO'!$A$1:$T$884,11,FALSE)</f>
        <v xml:space="preserve">Presidente: Luis Antonio Ruíz Sumaret, 
Directora Ejecutiva: Yerka Aguilera Olivares, 
</v>
      </c>
      <c r="L340" s="75" t="str">
        <f>VLOOKUP(A340,'BASE REGISTRO MAYO'!$A$1:$T$884,12,FALSE)</f>
        <v xml:space="preserve">Avenida O´Higgins N° 1271, Chillan. 
</v>
      </c>
      <c r="M340" s="75" t="str">
        <f>VLOOKUP(A340,'BASE REGISTRO MAYO'!$A$1:$T$884,13,FALSE)</f>
        <v>XVI</v>
      </c>
      <c r="N340" s="75" t="str">
        <f>VLOOKUP(A340,'BASE REGISTRO MAYO'!$A$1:$T$884,14,FALSE)</f>
        <v>chillán</v>
      </c>
      <c r="O340" s="75" t="str">
        <f>VLOOKUP(A340,'BASE REGISTRO MAYO'!$A$1:$T$884,15,FALSE)</f>
        <v xml:space="preserve"> 42-2426627 y 42-2426628-    Celular: 978072945</v>
      </c>
      <c r="P340" s="75" t="str">
        <f>VLOOKUP(A340,'BASE REGISTRO MAYO'!$A$1:$T$884,16,FALSE)</f>
        <v xml:space="preserve"> Correo electrónico: directorio@corporacionllequen.cl, llequencentral4@gmail.com             yerkaguileracorporacionllequen@gmail.com</v>
      </c>
      <c r="Q340" s="75">
        <f>VLOOKUP(A340,'BASE REGISTRO MAYO'!$A$1:$T$884,17,FALSE)</f>
        <v>0</v>
      </c>
      <c r="R340" s="75" t="str">
        <f>VLOOKUP(A340,'BASE REGISTRO MAYO'!$A$1:$T$884,18,FALSE)</f>
        <v>93401: Institución de Asistencia Social</v>
      </c>
      <c r="S340" s="75" t="str">
        <f>VLOOKUP(A340,'BASE REGISTRO MAYO'!$A$1:$T$884,19,FALSE)</f>
        <v xml:space="preserve">Se acompañan antecedentes financieros correspondientes al año 2020,  aprobados por el Subdepartamento de Supervisión Financiera Nacional. </v>
      </c>
      <c r="T340" s="177">
        <f>VLOOKUP(A340,'BASE REGISTRO MAYO'!$A$1:$T$884,20,FALSE)</f>
        <v>37970</v>
      </c>
      <c r="U340" s="182">
        <v>6866</v>
      </c>
      <c r="V340" s="181">
        <v>10612944</v>
      </c>
      <c r="W340" s="181">
        <v>67215296</v>
      </c>
      <c r="X340" s="178">
        <v>44408</v>
      </c>
      <c r="Y340" s="87" t="s">
        <v>7151</v>
      </c>
      <c r="Z340" s="87" t="s">
        <v>7152</v>
      </c>
      <c r="AA340" s="182" t="s">
        <v>7289</v>
      </c>
    </row>
    <row r="341" spans="1:27" ht="15.75" customHeight="1" x14ac:dyDescent="0.2">
      <c r="A341" s="182">
        <v>6866</v>
      </c>
      <c r="B341" s="75" t="str">
        <f>VLOOKUP(A341,'BASE REGISTRO MAYO'!$A$1:$T$884,2,FALSE)</f>
        <v>Corporacion de Apoyo a la Ninez y Juventud en Riesgo Social “Corporacion Llequen”.</v>
      </c>
      <c r="C341" s="75">
        <f>VLOOKUP(A341,'BASE REGISTRO MAYO'!$A$1:$T$884,3,FALSE)</f>
        <v>719926002</v>
      </c>
      <c r="D341" s="75" t="str">
        <f>VLOOKUP(A341,'BASE REGISTRO MAYO'!$A$1:$T$884,4,FALSE)</f>
        <v>Corporación de Derecho Privado</v>
      </c>
      <c r="E341" s="75" t="str">
        <f>VLOOKUP(A341,'BASE REGISTRO MAYO'!$A$1:$T$884,5,FALSE)</f>
        <v>Otorgada por Decreto Supremo Nº 1429, de fecha 27 de noviembre  de 1991, del Ministerio de Justicia, publicado en el Diario Oficial el día 16 de enero de 1992.</v>
      </c>
      <c r="F341" s="75" t="str">
        <f>VLOOKUP(A341,'BASE REGISTRO MAYO'!$A$1:$T$884,6,FALSE)</f>
        <v xml:space="preserve">Certificado de Vigencia de Persona Jurídica sin Fines de Lucro Folio N° 500382827673, de 14 de abril de 2021, emitido por el Servicio de Registro Civil e Identificación. </v>
      </c>
      <c r="G341" s="75" t="str">
        <f>VLOOKUP(A341,'BASE REGISTRO MAYO'!$A$1:$T$884,7,FALSE)</f>
        <v>Atender a los jóvenes en citación de riesgo social, proponiendo dar atención integral, con miras a prevenir conductas desadaptativas que los lleven a involucrase posteriormente en actos delictivos.</v>
      </c>
      <c r="H341" s="75" t="str">
        <f>VLOOKUP(A341,'BASE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1" s="75" t="str">
        <f>VLOOKUP(A341,'BASE REGISTRO MAYO'!$A$1:$T$884,9,FALSE)</f>
        <v>Se elegirán cada dos años.</v>
      </c>
      <c r="J341" s="75" t="str">
        <f>VLOOKUP(A341,'BASE REGISTRO MAYO'!$A$1:$T$884,10,FALSE)</f>
        <v xml:space="preserve">desde el 07 de abril de 2021 al 07 de abril del 2023.  </v>
      </c>
      <c r="K341" s="75" t="str">
        <f>VLOOKUP(A341,'BASE REGISTRO MAYO'!$A$1:$T$884,11,FALSE)</f>
        <v xml:space="preserve">Presidente: Luis Antonio Ruíz Sumaret, 
Directora Ejecutiva: Yerka Aguilera Olivares, 
</v>
      </c>
      <c r="L341" s="75" t="str">
        <f>VLOOKUP(A341,'BASE REGISTRO MAYO'!$A$1:$T$884,12,FALSE)</f>
        <v xml:space="preserve">Avenida O´Higgins N° 1271, Chillan. 
</v>
      </c>
      <c r="M341" s="75" t="str">
        <f>VLOOKUP(A341,'BASE REGISTRO MAYO'!$A$1:$T$884,13,FALSE)</f>
        <v>XVI</v>
      </c>
      <c r="N341" s="75" t="str">
        <f>VLOOKUP(A341,'BASE REGISTRO MAYO'!$A$1:$T$884,14,FALSE)</f>
        <v>chillán</v>
      </c>
      <c r="O341" s="75" t="str">
        <f>VLOOKUP(A341,'BASE REGISTRO MAYO'!$A$1:$T$884,15,FALSE)</f>
        <v xml:space="preserve"> 42-2426627 y 42-2426628-    Celular: 978072945</v>
      </c>
      <c r="P341" s="75" t="str">
        <f>VLOOKUP(A341,'BASE REGISTRO MAYO'!$A$1:$T$884,16,FALSE)</f>
        <v xml:space="preserve"> Correo electrónico: directorio@corporacionllequen.cl, llequencentral4@gmail.com             yerkaguileracorporacionllequen@gmail.com</v>
      </c>
      <c r="Q341" s="75">
        <f>VLOOKUP(A341,'BASE REGISTRO MAYO'!$A$1:$T$884,17,FALSE)</f>
        <v>0</v>
      </c>
      <c r="R341" s="75" t="str">
        <f>VLOOKUP(A341,'BASE REGISTRO MAYO'!$A$1:$T$884,18,FALSE)</f>
        <v>93401: Institución de Asistencia Social</v>
      </c>
      <c r="S341" s="75" t="str">
        <f>VLOOKUP(A341,'BASE REGISTRO MAYO'!$A$1:$T$884,19,FALSE)</f>
        <v xml:space="preserve">Se acompañan antecedentes financieros correspondientes al año 2020,  aprobados por el Subdepartamento de Supervisión Financiera Nacional. </v>
      </c>
      <c r="T341" s="177">
        <f>VLOOKUP(A341,'BASE REGISTRO MAYO'!$A$1:$T$884,20,FALSE)</f>
        <v>37970</v>
      </c>
      <c r="U341" s="182">
        <v>6866</v>
      </c>
      <c r="V341" s="181">
        <v>42773627</v>
      </c>
      <c r="W341" s="181">
        <v>278467627</v>
      </c>
      <c r="X341" s="178">
        <v>44408</v>
      </c>
      <c r="Y341" s="87" t="s">
        <v>7151</v>
      </c>
      <c r="Z341" s="87" t="s">
        <v>7152</v>
      </c>
      <c r="AA341" s="182" t="s">
        <v>8190</v>
      </c>
    </row>
    <row r="342" spans="1:27" ht="15.75" customHeight="1" x14ac:dyDescent="0.2">
      <c r="A342" s="182">
        <v>6866</v>
      </c>
      <c r="B342" s="75" t="str">
        <f>VLOOKUP(A342,'BASE REGISTRO MAYO'!$A$1:$T$884,2,FALSE)</f>
        <v>Corporacion de Apoyo a la Ninez y Juventud en Riesgo Social “Corporacion Llequen”.</v>
      </c>
      <c r="C342" s="75">
        <f>VLOOKUP(A342,'BASE REGISTRO MAYO'!$A$1:$T$884,3,FALSE)</f>
        <v>719926002</v>
      </c>
      <c r="D342" s="75" t="str">
        <f>VLOOKUP(A342,'BASE REGISTRO MAYO'!$A$1:$T$884,4,FALSE)</f>
        <v>Corporación de Derecho Privado</v>
      </c>
      <c r="E342" s="75" t="str">
        <f>VLOOKUP(A342,'BASE REGISTRO MAYO'!$A$1:$T$884,5,FALSE)</f>
        <v>Otorgada por Decreto Supremo Nº 1429, de fecha 27 de noviembre  de 1991, del Ministerio de Justicia, publicado en el Diario Oficial el día 16 de enero de 1992.</v>
      </c>
      <c r="F342" s="75" t="str">
        <f>VLOOKUP(A342,'BASE REGISTRO MAYO'!$A$1:$T$884,6,FALSE)</f>
        <v xml:space="preserve">Certificado de Vigencia de Persona Jurídica sin Fines de Lucro Folio N° 500382827673, de 14 de abril de 2021, emitido por el Servicio de Registro Civil e Identificación. </v>
      </c>
      <c r="G342" s="75" t="str">
        <f>VLOOKUP(A342,'BASE REGISTRO MAYO'!$A$1:$T$884,7,FALSE)</f>
        <v>Atender a los jóvenes en citación de riesgo social, proponiendo dar atención integral, con miras a prevenir conductas desadaptativas que los lleven a involucrase posteriormente en actos delictivos.</v>
      </c>
      <c r="H342" s="75" t="str">
        <f>VLOOKUP(A342,'BASE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2" s="75" t="str">
        <f>VLOOKUP(A342,'BASE REGISTRO MAYO'!$A$1:$T$884,9,FALSE)</f>
        <v>Se elegirán cada dos años.</v>
      </c>
      <c r="J342" s="75" t="str">
        <f>VLOOKUP(A342,'BASE REGISTRO MAYO'!$A$1:$T$884,10,FALSE)</f>
        <v xml:space="preserve">desde el 07 de abril de 2021 al 07 de abril del 2023.  </v>
      </c>
      <c r="K342" s="75" t="str">
        <f>VLOOKUP(A342,'BASE REGISTRO MAYO'!$A$1:$T$884,11,FALSE)</f>
        <v xml:space="preserve">Presidente: Luis Antonio Ruíz Sumaret, 
Directora Ejecutiva: Yerka Aguilera Olivares, 
</v>
      </c>
      <c r="L342" s="75" t="str">
        <f>VLOOKUP(A342,'BASE REGISTRO MAYO'!$A$1:$T$884,12,FALSE)</f>
        <v xml:space="preserve">Avenida O´Higgins N° 1271, Chillan. 
</v>
      </c>
      <c r="M342" s="75" t="str">
        <f>VLOOKUP(A342,'BASE REGISTRO MAYO'!$A$1:$T$884,13,FALSE)</f>
        <v>XVI</v>
      </c>
      <c r="N342" s="75" t="str">
        <f>VLOOKUP(A342,'BASE REGISTRO MAYO'!$A$1:$T$884,14,FALSE)</f>
        <v>chillán</v>
      </c>
      <c r="O342" s="75" t="str">
        <f>VLOOKUP(A342,'BASE REGISTRO MAYO'!$A$1:$T$884,15,FALSE)</f>
        <v xml:space="preserve"> 42-2426627 y 42-2426628-    Celular: 978072945</v>
      </c>
      <c r="P342" s="75" t="str">
        <f>VLOOKUP(A342,'BASE REGISTRO MAYO'!$A$1:$T$884,16,FALSE)</f>
        <v xml:space="preserve"> Correo electrónico: directorio@corporacionllequen.cl, llequencentral4@gmail.com             yerkaguileracorporacionllequen@gmail.com</v>
      </c>
      <c r="Q342" s="75">
        <f>VLOOKUP(A342,'BASE REGISTRO MAYO'!$A$1:$T$884,17,FALSE)</f>
        <v>0</v>
      </c>
      <c r="R342" s="75" t="str">
        <f>VLOOKUP(A342,'BASE REGISTRO MAYO'!$A$1:$T$884,18,FALSE)</f>
        <v>93401: Institución de Asistencia Social</v>
      </c>
      <c r="S342" s="75" t="str">
        <f>VLOOKUP(A342,'BASE REGISTRO MAYO'!$A$1:$T$884,19,FALSE)</f>
        <v xml:space="preserve">Se acompañan antecedentes financieros correspondientes al año 2020,  aprobados por el Subdepartamento de Supervisión Financiera Nacional. </v>
      </c>
      <c r="T342" s="177">
        <f>VLOOKUP(A342,'BASE REGISTRO MAYO'!$A$1:$T$884,20,FALSE)</f>
        <v>37970</v>
      </c>
      <c r="U342" s="182">
        <v>6866</v>
      </c>
      <c r="V342" s="181">
        <v>80061228</v>
      </c>
      <c r="W342" s="181">
        <v>951742690</v>
      </c>
      <c r="X342" s="178">
        <v>44408</v>
      </c>
      <c r="Y342" s="87" t="s">
        <v>7151</v>
      </c>
      <c r="Z342" s="87" t="s">
        <v>7152</v>
      </c>
      <c r="AA342" s="182" t="s">
        <v>7181</v>
      </c>
    </row>
    <row r="343" spans="1:27" ht="15.75" customHeight="1" x14ac:dyDescent="0.2">
      <c r="A343" s="182">
        <v>6866</v>
      </c>
      <c r="B343" s="75" t="str">
        <f>VLOOKUP(A343,'BASE REGISTRO MAYO'!$A$1:$T$884,2,FALSE)</f>
        <v>Corporacion de Apoyo a la Ninez y Juventud en Riesgo Social “Corporacion Llequen”.</v>
      </c>
      <c r="C343" s="75">
        <f>VLOOKUP(A343,'BASE REGISTRO MAYO'!$A$1:$T$884,3,FALSE)</f>
        <v>719926002</v>
      </c>
      <c r="D343" s="75" t="str">
        <f>VLOOKUP(A343,'BASE REGISTRO MAYO'!$A$1:$T$884,4,FALSE)</f>
        <v>Corporación de Derecho Privado</v>
      </c>
      <c r="E343" s="75" t="str">
        <f>VLOOKUP(A343,'BASE REGISTRO MAYO'!$A$1:$T$884,5,FALSE)</f>
        <v>Otorgada por Decreto Supremo Nº 1429, de fecha 27 de noviembre  de 1991, del Ministerio de Justicia, publicado en el Diario Oficial el día 16 de enero de 1992.</v>
      </c>
      <c r="F343" s="75" t="str">
        <f>VLOOKUP(A343,'BASE REGISTRO MAYO'!$A$1:$T$884,6,FALSE)</f>
        <v xml:space="preserve">Certificado de Vigencia de Persona Jurídica sin Fines de Lucro Folio N° 500382827673, de 14 de abril de 2021, emitido por el Servicio de Registro Civil e Identificación. </v>
      </c>
      <c r="G343" s="75" t="str">
        <f>VLOOKUP(A343,'BASE REGISTRO MAYO'!$A$1:$T$884,7,FALSE)</f>
        <v>Atender a los jóvenes en citación de riesgo social, proponiendo dar atención integral, con miras a prevenir conductas desadaptativas que los lleven a involucrase posteriormente en actos delictivos.</v>
      </c>
      <c r="H343" s="75" t="str">
        <f>VLOOKUP(A343,'BASE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3" s="75" t="str">
        <f>VLOOKUP(A343,'BASE REGISTRO MAYO'!$A$1:$T$884,9,FALSE)</f>
        <v>Se elegirán cada dos años.</v>
      </c>
      <c r="J343" s="75" t="str">
        <f>VLOOKUP(A343,'BASE REGISTRO MAYO'!$A$1:$T$884,10,FALSE)</f>
        <v xml:space="preserve">desde el 07 de abril de 2021 al 07 de abril del 2023.  </v>
      </c>
      <c r="K343" s="75" t="str">
        <f>VLOOKUP(A343,'BASE REGISTRO MAYO'!$A$1:$T$884,11,FALSE)</f>
        <v xml:space="preserve">Presidente: Luis Antonio Ruíz Sumaret, 
Directora Ejecutiva: Yerka Aguilera Olivares, 
</v>
      </c>
      <c r="L343" s="75" t="str">
        <f>VLOOKUP(A343,'BASE REGISTRO MAYO'!$A$1:$T$884,12,FALSE)</f>
        <v xml:space="preserve">Avenida O´Higgins N° 1271, Chillan. 
</v>
      </c>
      <c r="M343" s="75" t="str">
        <f>VLOOKUP(A343,'BASE REGISTRO MAYO'!$A$1:$T$884,13,FALSE)</f>
        <v>XVI</v>
      </c>
      <c r="N343" s="75" t="str">
        <f>VLOOKUP(A343,'BASE REGISTRO MAYO'!$A$1:$T$884,14,FALSE)</f>
        <v>chillán</v>
      </c>
      <c r="O343" s="75" t="str">
        <f>VLOOKUP(A343,'BASE REGISTRO MAYO'!$A$1:$T$884,15,FALSE)</f>
        <v xml:space="preserve"> 42-2426627 y 42-2426628-    Celular: 978072945</v>
      </c>
      <c r="P343" s="75" t="str">
        <f>VLOOKUP(A343,'BASE REGISTRO MAYO'!$A$1:$T$884,16,FALSE)</f>
        <v xml:space="preserve"> Correo electrónico: directorio@corporacionllequen.cl, llequencentral4@gmail.com             yerkaguileracorporacionllequen@gmail.com</v>
      </c>
      <c r="Q343" s="75">
        <f>VLOOKUP(A343,'BASE REGISTRO MAYO'!$A$1:$T$884,17,FALSE)</f>
        <v>0</v>
      </c>
      <c r="R343" s="75" t="str">
        <f>VLOOKUP(A343,'BASE REGISTRO MAYO'!$A$1:$T$884,18,FALSE)</f>
        <v>93401: Institución de Asistencia Social</v>
      </c>
      <c r="S343" s="75" t="str">
        <f>VLOOKUP(A343,'BASE REGISTRO MAYO'!$A$1:$T$884,19,FALSE)</f>
        <v xml:space="preserve">Se acompañan antecedentes financieros correspondientes al año 2020,  aprobados por el Subdepartamento de Supervisión Financiera Nacional. </v>
      </c>
      <c r="T343" s="177">
        <f>VLOOKUP(A343,'BASE REGISTRO MAYO'!$A$1:$T$884,20,FALSE)</f>
        <v>37970</v>
      </c>
      <c r="U343" s="182">
        <v>6866</v>
      </c>
      <c r="V343" s="181">
        <v>0</v>
      </c>
      <c r="W343" s="181">
        <v>32452024</v>
      </c>
      <c r="X343" s="178">
        <v>44408</v>
      </c>
      <c r="Y343" s="87" t="s">
        <v>7151</v>
      </c>
      <c r="Z343" s="87" t="s">
        <v>7152</v>
      </c>
      <c r="AA343" s="182" t="s">
        <v>149</v>
      </c>
    </row>
    <row r="344" spans="1:27" ht="15.75" customHeight="1" x14ac:dyDescent="0.2">
      <c r="A344" s="182">
        <v>6866</v>
      </c>
      <c r="B344" s="75" t="str">
        <f>VLOOKUP(A344,'BASE REGISTRO MAYO'!$A$1:$T$884,2,FALSE)</f>
        <v>Corporacion de Apoyo a la Ninez y Juventud en Riesgo Social “Corporacion Llequen”.</v>
      </c>
      <c r="C344" s="75">
        <f>VLOOKUP(A344,'BASE REGISTRO MAYO'!$A$1:$T$884,3,FALSE)</f>
        <v>719926002</v>
      </c>
      <c r="D344" s="75" t="str">
        <f>VLOOKUP(A344,'BASE REGISTRO MAYO'!$A$1:$T$884,4,FALSE)</f>
        <v>Corporación de Derecho Privado</v>
      </c>
      <c r="E344" s="75" t="str">
        <f>VLOOKUP(A344,'BASE REGISTRO MAYO'!$A$1:$T$884,5,FALSE)</f>
        <v>Otorgada por Decreto Supremo Nº 1429, de fecha 27 de noviembre  de 1991, del Ministerio de Justicia, publicado en el Diario Oficial el día 16 de enero de 1992.</v>
      </c>
      <c r="F344" s="75" t="str">
        <f>VLOOKUP(A344,'BASE REGISTRO MAYO'!$A$1:$T$884,6,FALSE)</f>
        <v xml:space="preserve">Certificado de Vigencia de Persona Jurídica sin Fines de Lucro Folio N° 500382827673, de 14 de abril de 2021, emitido por el Servicio de Registro Civil e Identificación. </v>
      </c>
      <c r="G344" s="75" t="str">
        <f>VLOOKUP(A344,'BASE REGISTRO MAYO'!$A$1:$T$884,7,FALSE)</f>
        <v>Atender a los jóvenes en citación de riesgo social, proponiendo dar atención integral, con miras a prevenir conductas desadaptativas que los lleven a involucrase posteriormente en actos delictivos.</v>
      </c>
      <c r="H344" s="75" t="str">
        <f>VLOOKUP(A344,'BASE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4" s="75" t="str">
        <f>VLOOKUP(A344,'BASE REGISTRO MAYO'!$A$1:$T$884,9,FALSE)</f>
        <v>Se elegirán cada dos años.</v>
      </c>
      <c r="J344" s="75" t="str">
        <f>VLOOKUP(A344,'BASE REGISTRO MAYO'!$A$1:$T$884,10,FALSE)</f>
        <v xml:space="preserve">desde el 07 de abril de 2021 al 07 de abril del 2023.  </v>
      </c>
      <c r="K344" s="75" t="str">
        <f>VLOOKUP(A344,'BASE REGISTRO MAYO'!$A$1:$T$884,11,FALSE)</f>
        <v xml:space="preserve">Presidente: Luis Antonio Ruíz Sumaret, 
Directora Ejecutiva: Yerka Aguilera Olivares, 
</v>
      </c>
      <c r="L344" s="75" t="str">
        <f>VLOOKUP(A344,'BASE REGISTRO MAYO'!$A$1:$T$884,12,FALSE)</f>
        <v xml:space="preserve">Avenida O´Higgins N° 1271, Chillan. 
</v>
      </c>
      <c r="M344" s="75" t="str">
        <f>VLOOKUP(A344,'BASE REGISTRO MAYO'!$A$1:$T$884,13,FALSE)</f>
        <v>XVI</v>
      </c>
      <c r="N344" s="75" t="str">
        <f>VLOOKUP(A344,'BASE REGISTRO MAYO'!$A$1:$T$884,14,FALSE)</f>
        <v>chillán</v>
      </c>
      <c r="O344" s="75" t="str">
        <f>VLOOKUP(A344,'BASE REGISTRO MAYO'!$A$1:$T$884,15,FALSE)</f>
        <v xml:space="preserve"> 42-2426627 y 42-2426628-    Celular: 978072945</v>
      </c>
      <c r="P344" s="75" t="str">
        <f>VLOOKUP(A344,'BASE REGISTRO MAYO'!$A$1:$T$884,16,FALSE)</f>
        <v xml:space="preserve"> Correo electrónico: directorio@corporacionllequen.cl, llequencentral4@gmail.com             yerkaguileracorporacionllequen@gmail.com</v>
      </c>
      <c r="Q344" s="75">
        <f>VLOOKUP(A344,'BASE REGISTRO MAYO'!$A$1:$T$884,17,FALSE)</f>
        <v>0</v>
      </c>
      <c r="R344" s="75" t="str">
        <f>VLOOKUP(A344,'BASE REGISTRO MAYO'!$A$1:$T$884,18,FALSE)</f>
        <v>93401: Institución de Asistencia Social</v>
      </c>
      <c r="S344" s="75" t="str">
        <f>VLOOKUP(A344,'BASE REGISTRO MAYO'!$A$1:$T$884,19,FALSE)</f>
        <v xml:space="preserve">Se acompañan antecedentes financieros correspondientes al año 2020,  aprobados por el Subdepartamento de Supervisión Financiera Nacional. </v>
      </c>
      <c r="T344" s="177">
        <f>VLOOKUP(A344,'BASE REGISTRO MAYO'!$A$1:$T$884,20,FALSE)</f>
        <v>37970</v>
      </c>
      <c r="U344" s="182">
        <v>6866</v>
      </c>
      <c r="V344" s="181">
        <v>31585404</v>
      </c>
      <c r="W344" s="181">
        <v>178879850</v>
      </c>
      <c r="X344" s="178">
        <v>44408</v>
      </c>
      <c r="Y344" s="87" t="s">
        <v>7151</v>
      </c>
      <c r="Z344" s="87" t="s">
        <v>7152</v>
      </c>
      <c r="AA344" s="182" t="s">
        <v>7238</v>
      </c>
    </row>
    <row r="345" spans="1:27" ht="15.75" customHeight="1" x14ac:dyDescent="0.2">
      <c r="A345" s="182">
        <v>6866</v>
      </c>
      <c r="B345" s="75" t="str">
        <f>VLOOKUP(A345,'BASE REGISTRO MAYO'!$A$1:$T$884,2,FALSE)</f>
        <v>Corporacion de Apoyo a la Ninez y Juventud en Riesgo Social “Corporacion Llequen”.</v>
      </c>
      <c r="C345" s="75">
        <f>VLOOKUP(A345,'BASE REGISTRO MAYO'!$A$1:$T$884,3,FALSE)</f>
        <v>719926002</v>
      </c>
      <c r="D345" s="75" t="str">
        <f>VLOOKUP(A345,'BASE REGISTRO MAYO'!$A$1:$T$884,4,FALSE)</f>
        <v>Corporación de Derecho Privado</v>
      </c>
      <c r="E345" s="75" t="str">
        <f>VLOOKUP(A345,'BASE REGISTRO MAYO'!$A$1:$T$884,5,FALSE)</f>
        <v>Otorgada por Decreto Supremo Nº 1429, de fecha 27 de noviembre  de 1991, del Ministerio de Justicia, publicado en el Diario Oficial el día 16 de enero de 1992.</v>
      </c>
      <c r="F345" s="75" t="str">
        <f>VLOOKUP(A345,'BASE REGISTRO MAYO'!$A$1:$T$884,6,FALSE)</f>
        <v xml:space="preserve">Certificado de Vigencia de Persona Jurídica sin Fines de Lucro Folio N° 500382827673, de 14 de abril de 2021, emitido por el Servicio de Registro Civil e Identificación. </v>
      </c>
      <c r="G345" s="75" t="str">
        <f>VLOOKUP(A345,'BASE REGISTRO MAYO'!$A$1:$T$884,7,FALSE)</f>
        <v>Atender a los jóvenes en citación de riesgo social, proponiendo dar atención integral, con miras a prevenir conductas desadaptativas que los lleven a involucrase posteriormente en actos delictivos.</v>
      </c>
      <c r="H345" s="75" t="str">
        <f>VLOOKUP(A345,'BASE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5" s="75" t="str">
        <f>VLOOKUP(A345,'BASE REGISTRO MAYO'!$A$1:$T$884,9,FALSE)</f>
        <v>Se elegirán cada dos años.</v>
      </c>
      <c r="J345" s="75" t="str">
        <f>VLOOKUP(A345,'BASE REGISTRO MAYO'!$A$1:$T$884,10,FALSE)</f>
        <v xml:space="preserve">desde el 07 de abril de 2021 al 07 de abril del 2023.  </v>
      </c>
      <c r="K345" s="75" t="str">
        <f>VLOOKUP(A345,'BASE REGISTRO MAYO'!$A$1:$T$884,11,FALSE)</f>
        <v xml:space="preserve">Presidente: Luis Antonio Ruíz Sumaret, 
Directora Ejecutiva: Yerka Aguilera Olivares, 
</v>
      </c>
      <c r="L345" s="75" t="str">
        <f>VLOOKUP(A345,'BASE REGISTRO MAYO'!$A$1:$T$884,12,FALSE)</f>
        <v xml:space="preserve">Avenida O´Higgins N° 1271, Chillan. 
</v>
      </c>
      <c r="M345" s="75" t="str">
        <f>VLOOKUP(A345,'BASE REGISTRO MAYO'!$A$1:$T$884,13,FALSE)</f>
        <v>XVI</v>
      </c>
      <c r="N345" s="75" t="str">
        <f>VLOOKUP(A345,'BASE REGISTRO MAYO'!$A$1:$T$884,14,FALSE)</f>
        <v>chillán</v>
      </c>
      <c r="O345" s="75" t="str">
        <f>VLOOKUP(A345,'BASE REGISTRO MAYO'!$A$1:$T$884,15,FALSE)</f>
        <v xml:space="preserve"> 42-2426627 y 42-2426628-    Celular: 978072945</v>
      </c>
      <c r="P345" s="75" t="str">
        <f>VLOOKUP(A345,'BASE REGISTRO MAYO'!$A$1:$T$884,16,FALSE)</f>
        <v xml:space="preserve"> Correo electrónico: directorio@corporacionllequen.cl, llequencentral4@gmail.com             yerkaguileracorporacionllequen@gmail.com</v>
      </c>
      <c r="Q345" s="75">
        <f>VLOOKUP(A345,'BASE REGISTRO MAYO'!$A$1:$T$884,17,FALSE)</f>
        <v>0</v>
      </c>
      <c r="R345" s="75" t="str">
        <f>VLOOKUP(A345,'BASE REGISTRO MAYO'!$A$1:$T$884,18,FALSE)</f>
        <v>93401: Institución de Asistencia Social</v>
      </c>
      <c r="S345" s="75" t="str">
        <f>VLOOKUP(A345,'BASE REGISTRO MAYO'!$A$1:$T$884,19,FALSE)</f>
        <v xml:space="preserve">Se acompañan antecedentes financieros correspondientes al año 2020,  aprobados por el Subdepartamento de Supervisión Financiera Nacional. </v>
      </c>
      <c r="T345" s="177">
        <f>VLOOKUP(A345,'BASE REGISTRO MAYO'!$A$1:$T$884,20,FALSE)</f>
        <v>37970</v>
      </c>
      <c r="U345" s="182">
        <v>6866</v>
      </c>
      <c r="V345" s="181">
        <v>136906769</v>
      </c>
      <c r="W345" s="181">
        <v>836712917</v>
      </c>
      <c r="X345" s="178">
        <v>44408</v>
      </c>
      <c r="Y345" s="87" t="s">
        <v>7151</v>
      </c>
      <c r="Z345" s="87" t="s">
        <v>7152</v>
      </c>
      <c r="AA345" s="182" t="s">
        <v>7164</v>
      </c>
    </row>
    <row r="346" spans="1:27" ht="15.75" customHeight="1" x14ac:dyDescent="0.2">
      <c r="A346" s="182">
        <v>6866</v>
      </c>
      <c r="B346" s="75" t="str">
        <f>VLOOKUP(A346,'BASE REGISTRO MAYO'!$A$1:$T$884,2,FALSE)</f>
        <v>Corporacion de Apoyo a la Ninez y Juventud en Riesgo Social “Corporacion Llequen”.</v>
      </c>
      <c r="C346" s="75">
        <f>VLOOKUP(A346,'BASE REGISTRO MAYO'!$A$1:$T$884,3,FALSE)</f>
        <v>719926002</v>
      </c>
      <c r="D346" s="75" t="str">
        <f>VLOOKUP(A346,'BASE REGISTRO MAYO'!$A$1:$T$884,4,FALSE)</f>
        <v>Corporación de Derecho Privado</v>
      </c>
      <c r="E346" s="75" t="str">
        <f>VLOOKUP(A346,'BASE REGISTRO MAYO'!$A$1:$T$884,5,FALSE)</f>
        <v>Otorgada por Decreto Supremo Nº 1429, de fecha 27 de noviembre  de 1991, del Ministerio de Justicia, publicado en el Diario Oficial el día 16 de enero de 1992.</v>
      </c>
      <c r="F346" s="75" t="str">
        <f>VLOOKUP(A346,'BASE REGISTRO MAYO'!$A$1:$T$884,6,FALSE)</f>
        <v xml:space="preserve">Certificado de Vigencia de Persona Jurídica sin Fines de Lucro Folio N° 500382827673, de 14 de abril de 2021, emitido por el Servicio de Registro Civil e Identificación. </v>
      </c>
      <c r="G346" s="75" t="str">
        <f>VLOOKUP(A346,'BASE REGISTRO MAYO'!$A$1:$T$884,7,FALSE)</f>
        <v>Atender a los jóvenes en citación de riesgo social, proponiendo dar atención integral, con miras a prevenir conductas desadaptativas que los lleven a involucrase posteriormente en actos delictivos.</v>
      </c>
      <c r="H346" s="75" t="str">
        <f>VLOOKUP(A346,'BASE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6" s="75" t="str">
        <f>VLOOKUP(A346,'BASE REGISTRO MAYO'!$A$1:$T$884,9,FALSE)</f>
        <v>Se elegirán cada dos años.</v>
      </c>
      <c r="J346" s="75" t="str">
        <f>VLOOKUP(A346,'BASE REGISTRO MAYO'!$A$1:$T$884,10,FALSE)</f>
        <v xml:space="preserve">desde el 07 de abril de 2021 al 07 de abril del 2023.  </v>
      </c>
      <c r="K346" s="75" t="str">
        <f>VLOOKUP(A346,'BASE REGISTRO MAYO'!$A$1:$T$884,11,FALSE)</f>
        <v xml:space="preserve">Presidente: Luis Antonio Ruíz Sumaret, 
Directora Ejecutiva: Yerka Aguilera Olivares, 
</v>
      </c>
      <c r="L346" s="75" t="str">
        <f>VLOOKUP(A346,'BASE REGISTRO MAYO'!$A$1:$T$884,12,FALSE)</f>
        <v xml:space="preserve">Avenida O´Higgins N° 1271, Chillan. 
</v>
      </c>
      <c r="M346" s="75" t="str">
        <f>VLOOKUP(A346,'BASE REGISTRO MAYO'!$A$1:$T$884,13,FALSE)</f>
        <v>XVI</v>
      </c>
      <c r="N346" s="75" t="str">
        <f>VLOOKUP(A346,'BASE REGISTRO MAYO'!$A$1:$T$884,14,FALSE)</f>
        <v>chillán</v>
      </c>
      <c r="O346" s="75" t="str">
        <f>VLOOKUP(A346,'BASE REGISTRO MAYO'!$A$1:$T$884,15,FALSE)</f>
        <v xml:space="preserve"> 42-2426627 y 42-2426628-    Celular: 978072945</v>
      </c>
      <c r="P346" s="75" t="str">
        <f>VLOOKUP(A346,'BASE REGISTRO MAYO'!$A$1:$T$884,16,FALSE)</f>
        <v xml:space="preserve"> Correo electrónico: directorio@corporacionllequen.cl, llequencentral4@gmail.com             yerkaguileracorporacionllequen@gmail.com</v>
      </c>
      <c r="Q346" s="75">
        <f>VLOOKUP(A346,'BASE REGISTRO MAYO'!$A$1:$T$884,17,FALSE)</f>
        <v>0</v>
      </c>
      <c r="R346" s="75" t="str">
        <f>VLOOKUP(A346,'BASE REGISTRO MAYO'!$A$1:$T$884,18,FALSE)</f>
        <v>93401: Institución de Asistencia Social</v>
      </c>
      <c r="S346" s="75" t="str">
        <f>VLOOKUP(A346,'BASE REGISTRO MAYO'!$A$1:$T$884,19,FALSE)</f>
        <v xml:space="preserve">Se acompañan antecedentes financieros correspondientes al año 2020,  aprobados por el Subdepartamento de Supervisión Financiera Nacional. </v>
      </c>
      <c r="T346" s="177">
        <f>VLOOKUP(A346,'BASE REGISTRO MAYO'!$A$1:$T$884,20,FALSE)</f>
        <v>37970</v>
      </c>
      <c r="U346" s="182">
        <v>6866</v>
      </c>
      <c r="V346" s="181">
        <v>30783744</v>
      </c>
      <c r="W346" s="181">
        <v>145359060</v>
      </c>
      <c r="X346" s="178">
        <v>44408</v>
      </c>
      <c r="Y346" s="87" t="s">
        <v>7151</v>
      </c>
      <c r="Z346" s="87" t="s">
        <v>7152</v>
      </c>
      <c r="AA346" s="182" t="s">
        <v>7265</v>
      </c>
    </row>
    <row r="347" spans="1:27" ht="15.75" customHeight="1" x14ac:dyDescent="0.2">
      <c r="A347" s="182">
        <v>6866</v>
      </c>
      <c r="B347" s="75" t="str">
        <f>VLOOKUP(A347,'BASE REGISTRO MAYO'!$A$1:$T$884,2,FALSE)</f>
        <v>Corporacion de Apoyo a la Ninez y Juventud en Riesgo Social “Corporacion Llequen”.</v>
      </c>
      <c r="C347" s="75">
        <f>VLOOKUP(A347,'BASE REGISTRO MAYO'!$A$1:$T$884,3,FALSE)</f>
        <v>719926002</v>
      </c>
      <c r="D347" s="75" t="str">
        <f>VLOOKUP(A347,'BASE REGISTRO MAYO'!$A$1:$T$884,4,FALSE)</f>
        <v>Corporación de Derecho Privado</v>
      </c>
      <c r="E347" s="75" t="str">
        <f>VLOOKUP(A347,'BASE REGISTRO MAYO'!$A$1:$T$884,5,FALSE)</f>
        <v>Otorgada por Decreto Supremo Nº 1429, de fecha 27 de noviembre  de 1991, del Ministerio de Justicia, publicado en el Diario Oficial el día 16 de enero de 1992.</v>
      </c>
      <c r="F347" s="75" t="str">
        <f>VLOOKUP(A347,'BASE REGISTRO MAYO'!$A$1:$T$884,6,FALSE)</f>
        <v xml:space="preserve">Certificado de Vigencia de Persona Jurídica sin Fines de Lucro Folio N° 500382827673, de 14 de abril de 2021, emitido por el Servicio de Registro Civil e Identificación. </v>
      </c>
      <c r="G347" s="75" t="str">
        <f>VLOOKUP(A347,'BASE REGISTRO MAYO'!$A$1:$T$884,7,FALSE)</f>
        <v>Atender a los jóvenes en citación de riesgo social, proponiendo dar atención integral, con miras a prevenir conductas desadaptativas que los lleven a involucrase posteriormente en actos delictivos.</v>
      </c>
      <c r="H347" s="75" t="str">
        <f>VLOOKUP(A347,'BASE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7" s="75" t="str">
        <f>VLOOKUP(A347,'BASE REGISTRO MAYO'!$A$1:$T$884,9,FALSE)</f>
        <v>Se elegirán cada dos años.</v>
      </c>
      <c r="J347" s="75" t="str">
        <f>VLOOKUP(A347,'BASE REGISTRO MAYO'!$A$1:$T$884,10,FALSE)</f>
        <v xml:space="preserve">desde el 07 de abril de 2021 al 07 de abril del 2023.  </v>
      </c>
      <c r="K347" s="75" t="str">
        <f>VLOOKUP(A347,'BASE REGISTRO MAYO'!$A$1:$T$884,11,FALSE)</f>
        <v xml:space="preserve">Presidente: Luis Antonio Ruíz Sumaret, 
Directora Ejecutiva: Yerka Aguilera Olivares, 
</v>
      </c>
      <c r="L347" s="75" t="str">
        <f>VLOOKUP(A347,'BASE REGISTRO MAYO'!$A$1:$T$884,12,FALSE)</f>
        <v xml:space="preserve">Avenida O´Higgins N° 1271, Chillan. 
</v>
      </c>
      <c r="M347" s="75" t="str">
        <f>VLOOKUP(A347,'BASE REGISTRO MAYO'!$A$1:$T$884,13,FALSE)</f>
        <v>XVI</v>
      </c>
      <c r="N347" s="75" t="str">
        <f>VLOOKUP(A347,'BASE REGISTRO MAYO'!$A$1:$T$884,14,FALSE)</f>
        <v>chillán</v>
      </c>
      <c r="O347" s="75" t="str">
        <f>VLOOKUP(A347,'BASE REGISTRO MAYO'!$A$1:$T$884,15,FALSE)</f>
        <v xml:space="preserve"> 42-2426627 y 42-2426628-    Celular: 978072945</v>
      </c>
      <c r="P347" s="75" t="str">
        <f>VLOOKUP(A347,'BASE REGISTRO MAYO'!$A$1:$T$884,16,FALSE)</f>
        <v xml:space="preserve"> Correo electrónico: directorio@corporacionllequen.cl, llequencentral4@gmail.com             yerkaguileracorporacionllequen@gmail.com</v>
      </c>
      <c r="Q347" s="75">
        <f>VLOOKUP(A347,'BASE REGISTRO MAYO'!$A$1:$T$884,17,FALSE)</f>
        <v>0</v>
      </c>
      <c r="R347" s="75" t="str">
        <f>VLOOKUP(A347,'BASE REGISTRO MAYO'!$A$1:$T$884,18,FALSE)</f>
        <v>93401: Institución de Asistencia Social</v>
      </c>
      <c r="S347" s="75" t="str">
        <f>VLOOKUP(A347,'BASE REGISTRO MAYO'!$A$1:$T$884,19,FALSE)</f>
        <v xml:space="preserve">Se acompañan antecedentes financieros correspondientes al año 2020,  aprobados por el Subdepartamento de Supervisión Financiera Nacional. </v>
      </c>
      <c r="T347" s="177">
        <f>VLOOKUP(A347,'BASE REGISTRO MAYO'!$A$1:$T$884,20,FALSE)</f>
        <v>37970</v>
      </c>
      <c r="U347" s="182">
        <v>6866</v>
      </c>
      <c r="V347" s="181">
        <v>12823957</v>
      </c>
      <c r="W347" s="181">
        <v>98611920</v>
      </c>
      <c r="X347" s="178">
        <v>44408</v>
      </c>
      <c r="Y347" s="87" t="s">
        <v>7151</v>
      </c>
      <c r="Z347" s="87" t="s">
        <v>7152</v>
      </c>
      <c r="AA347" s="182" t="s">
        <v>7290</v>
      </c>
    </row>
    <row r="348" spans="1:27" ht="15.75" customHeight="1" x14ac:dyDescent="0.2">
      <c r="A348" s="182">
        <v>6866</v>
      </c>
      <c r="B348" s="75" t="str">
        <f>VLOOKUP(A348,'BASE REGISTRO MAYO'!$A$1:$T$884,2,FALSE)</f>
        <v>Corporacion de Apoyo a la Ninez y Juventud en Riesgo Social “Corporacion Llequen”.</v>
      </c>
      <c r="C348" s="75">
        <f>VLOOKUP(A348,'BASE REGISTRO MAYO'!$A$1:$T$884,3,FALSE)</f>
        <v>719926002</v>
      </c>
      <c r="D348" s="75" t="str">
        <f>VLOOKUP(A348,'BASE REGISTRO MAYO'!$A$1:$T$884,4,FALSE)</f>
        <v>Corporación de Derecho Privado</v>
      </c>
      <c r="E348" s="75" t="str">
        <f>VLOOKUP(A348,'BASE REGISTRO MAYO'!$A$1:$T$884,5,FALSE)</f>
        <v>Otorgada por Decreto Supremo Nº 1429, de fecha 27 de noviembre  de 1991, del Ministerio de Justicia, publicado en el Diario Oficial el día 16 de enero de 1992.</v>
      </c>
      <c r="F348" s="75" t="str">
        <f>VLOOKUP(A348,'BASE REGISTRO MAYO'!$A$1:$T$884,6,FALSE)</f>
        <v xml:space="preserve">Certificado de Vigencia de Persona Jurídica sin Fines de Lucro Folio N° 500382827673, de 14 de abril de 2021, emitido por el Servicio de Registro Civil e Identificación. </v>
      </c>
      <c r="G348" s="75" t="str">
        <f>VLOOKUP(A348,'BASE REGISTRO MAYO'!$A$1:$T$884,7,FALSE)</f>
        <v>Atender a los jóvenes en citación de riesgo social, proponiendo dar atención integral, con miras a prevenir conductas desadaptativas que los lleven a involucrase posteriormente en actos delictivos.</v>
      </c>
      <c r="H348" s="75" t="str">
        <f>VLOOKUP(A348,'BASE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8" s="75" t="str">
        <f>VLOOKUP(A348,'BASE REGISTRO MAYO'!$A$1:$T$884,9,FALSE)</f>
        <v>Se elegirán cada dos años.</v>
      </c>
      <c r="J348" s="75" t="str">
        <f>VLOOKUP(A348,'BASE REGISTRO MAYO'!$A$1:$T$884,10,FALSE)</f>
        <v xml:space="preserve">desde el 07 de abril de 2021 al 07 de abril del 2023.  </v>
      </c>
      <c r="K348" s="75" t="str">
        <f>VLOOKUP(A348,'BASE REGISTRO MAYO'!$A$1:$T$884,11,FALSE)</f>
        <v xml:space="preserve">Presidente: Luis Antonio Ruíz Sumaret, 
Directora Ejecutiva: Yerka Aguilera Olivares, 
</v>
      </c>
      <c r="L348" s="75" t="str">
        <f>VLOOKUP(A348,'BASE REGISTRO MAYO'!$A$1:$T$884,12,FALSE)</f>
        <v xml:space="preserve">Avenida O´Higgins N° 1271, Chillan. 
</v>
      </c>
      <c r="M348" s="75" t="str">
        <f>VLOOKUP(A348,'BASE REGISTRO MAYO'!$A$1:$T$884,13,FALSE)</f>
        <v>XVI</v>
      </c>
      <c r="N348" s="75" t="str">
        <f>VLOOKUP(A348,'BASE REGISTRO MAYO'!$A$1:$T$884,14,FALSE)</f>
        <v>chillán</v>
      </c>
      <c r="O348" s="75" t="str">
        <f>VLOOKUP(A348,'BASE REGISTRO MAYO'!$A$1:$T$884,15,FALSE)</f>
        <v xml:space="preserve"> 42-2426627 y 42-2426628-    Celular: 978072945</v>
      </c>
      <c r="P348" s="75" t="str">
        <f>VLOOKUP(A348,'BASE REGISTRO MAYO'!$A$1:$T$884,16,FALSE)</f>
        <v xml:space="preserve"> Correo electrónico: directorio@corporacionllequen.cl, llequencentral4@gmail.com             yerkaguileracorporacionllequen@gmail.com</v>
      </c>
      <c r="Q348" s="75">
        <f>VLOOKUP(A348,'BASE REGISTRO MAYO'!$A$1:$T$884,17,FALSE)</f>
        <v>0</v>
      </c>
      <c r="R348" s="75" t="str">
        <f>VLOOKUP(A348,'BASE REGISTRO MAYO'!$A$1:$T$884,18,FALSE)</f>
        <v>93401: Institución de Asistencia Social</v>
      </c>
      <c r="S348" s="75" t="str">
        <f>VLOOKUP(A348,'BASE REGISTRO MAYO'!$A$1:$T$884,19,FALSE)</f>
        <v xml:space="preserve">Se acompañan antecedentes financieros correspondientes al año 2020,  aprobados por el Subdepartamento de Supervisión Financiera Nacional. </v>
      </c>
      <c r="T348" s="177">
        <f>VLOOKUP(A348,'BASE REGISTRO MAYO'!$A$1:$T$884,20,FALSE)</f>
        <v>37970</v>
      </c>
      <c r="U348" s="182">
        <v>6866</v>
      </c>
      <c r="V348" s="181">
        <v>116457924</v>
      </c>
      <c r="W348" s="181">
        <v>564215347</v>
      </c>
      <c r="X348" s="178">
        <v>44408</v>
      </c>
      <c r="Y348" s="87" t="s">
        <v>7151</v>
      </c>
      <c r="Z348" s="87" t="s">
        <v>7152</v>
      </c>
      <c r="AA348" s="182" t="s">
        <v>7169</v>
      </c>
    </row>
    <row r="349" spans="1:27" ht="15.75" customHeight="1" x14ac:dyDescent="0.2">
      <c r="A349" s="182">
        <v>6866</v>
      </c>
      <c r="B349" s="75" t="str">
        <f>VLOOKUP(A349,'BASE REGISTRO MAYO'!$A$1:$T$884,2,FALSE)</f>
        <v>Corporacion de Apoyo a la Ninez y Juventud en Riesgo Social “Corporacion Llequen”.</v>
      </c>
      <c r="C349" s="75">
        <f>VLOOKUP(A349,'BASE REGISTRO MAYO'!$A$1:$T$884,3,FALSE)</f>
        <v>719926002</v>
      </c>
      <c r="D349" s="75" t="str">
        <f>VLOOKUP(A349,'BASE REGISTRO MAYO'!$A$1:$T$884,4,FALSE)</f>
        <v>Corporación de Derecho Privado</v>
      </c>
      <c r="E349" s="75" t="str">
        <f>VLOOKUP(A349,'BASE REGISTRO MAYO'!$A$1:$T$884,5,FALSE)</f>
        <v>Otorgada por Decreto Supremo Nº 1429, de fecha 27 de noviembre  de 1991, del Ministerio de Justicia, publicado en el Diario Oficial el día 16 de enero de 1992.</v>
      </c>
      <c r="F349" s="75" t="str">
        <f>VLOOKUP(A349,'BASE REGISTRO MAYO'!$A$1:$T$884,6,FALSE)</f>
        <v xml:space="preserve">Certificado de Vigencia de Persona Jurídica sin Fines de Lucro Folio N° 500382827673, de 14 de abril de 2021, emitido por el Servicio de Registro Civil e Identificación. </v>
      </c>
      <c r="G349" s="75" t="str">
        <f>VLOOKUP(A349,'BASE REGISTRO MAYO'!$A$1:$T$884,7,FALSE)</f>
        <v>Atender a los jóvenes en citación de riesgo social, proponiendo dar atención integral, con miras a prevenir conductas desadaptativas que los lleven a involucrase posteriormente en actos delictivos.</v>
      </c>
      <c r="H349" s="75" t="str">
        <f>VLOOKUP(A349,'BASE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9" s="75" t="str">
        <f>VLOOKUP(A349,'BASE REGISTRO MAYO'!$A$1:$T$884,9,FALSE)</f>
        <v>Se elegirán cada dos años.</v>
      </c>
      <c r="J349" s="75" t="str">
        <f>VLOOKUP(A349,'BASE REGISTRO MAYO'!$A$1:$T$884,10,FALSE)</f>
        <v xml:space="preserve">desde el 07 de abril de 2021 al 07 de abril del 2023.  </v>
      </c>
      <c r="K349" s="75" t="str">
        <f>VLOOKUP(A349,'BASE REGISTRO MAYO'!$A$1:$T$884,11,FALSE)</f>
        <v xml:space="preserve">Presidente: Luis Antonio Ruíz Sumaret, 
Directora Ejecutiva: Yerka Aguilera Olivares, 
</v>
      </c>
      <c r="L349" s="75" t="str">
        <f>VLOOKUP(A349,'BASE REGISTRO MAYO'!$A$1:$T$884,12,FALSE)</f>
        <v xml:space="preserve">Avenida O´Higgins N° 1271, Chillan. 
</v>
      </c>
      <c r="M349" s="75" t="str">
        <f>VLOOKUP(A349,'BASE REGISTRO MAYO'!$A$1:$T$884,13,FALSE)</f>
        <v>XVI</v>
      </c>
      <c r="N349" s="75" t="str">
        <f>VLOOKUP(A349,'BASE REGISTRO MAYO'!$A$1:$T$884,14,FALSE)</f>
        <v>chillán</v>
      </c>
      <c r="O349" s="75" t="str">
        <f>VLOOKUP(A349,'BASE REGISTRO MAYO'!$A$1:$T$884,15,FALSE)</f>
        <v xml:space="preserve"> 42-2426627 y 42-2426628-    Celular: 978072945</v>
      </c>
      <c r="P349" s="75" t="str">
        <f>VLOOKUP(A349,'BASE REGISTRO MAYO'!$A$1:$T$884,16,FALSE)</f>
        <v xml:space="preserve"> Correo electrónico: directorio@corporacionllequen.cl, llequencentral4@gmail.com             yerkaguileracorporacionllequen@gmail.com</v>
      </c>
      <c r="Q349" s="75">
        <f>VLOOKUP(A349,'BASE REGISTRO MAYO'!$A$1:$T$884,17,FALSE)</f>
        <v>0</v>
      </c>
      <c r="R349" s="75" t="str">
        <f>VLOOKUP(A349,'BASE REGISTRO MAYO'!$A$1:$T$884,18,FALSE)</f>
        <v>93401: Institución de Asistencia Social</v>
      </c>
      <c r="S349" s="75" t="str">
        <f>VLOOKUP(A349,'BASE REGISTRO MAYO'!$A$1:$T$884,19,FALSE)</f>
        <v xml:space="preserve">Se acompañan antecedentes financieros correspondientes al año 2020,  aprobados por el Subdepartamento de Supervisión Financiera Nacional. </v>
      </c>
      <c r="T349" s="177">
        <f>VLOOKUP(A349,'BASE REGISTRO MAYO'!$A$1:$T$884,20,FALSE)</f>
        <v>37970</v>
      </c>
      <c r="U349" s="182">
        <v>6866</v>
      </c>
      <c r="V349" s="181">
        <v>45053292</v>
      </c>
      <c r="W349" s="181">
        <v>198751340</v>
      </c>
      <c r="X349" s="178">
        <v>44408</v>
      </c>
      <c r="Y349" s="87" t="s">
        <v>7151</v>
      </c>
      <c r="Z349" s="87" t="s">
        <v>7152</v>
      </c>
      <c r="AA349" s="182" t="s">
        <v>7170</v>
      </c>
    </row>
    <row r="350" spans="1:27" ht="15.75" customHeight="1" x14ac:dyDescent="0.2">
      <c r="A350" s="182">
        <v>6866</v>
      </c>
      <c r="B350" s="75" t="str">
        <f>VLOOKUP(A350,'BASE REGISTRO MAYO'!$A$1:$T$884,2,FALSE)</f>
        <v>Corporacion de Apoyo a la Ninez y Juventud en Riesgo Social “Corporacion Llequen”.</v>
      </c>
      <c r="C350" s="75">
        <f>VLOOKUP(A350,'BASE REGISTRO MAYO'!$A$1:$T$884,3,FALSE)</f>
        <v>719926002</v>
      </c>
      <c r="D350" s="75" t="str">
        <f>VLOOKUP(A350,'BASE REGISTRO MAYO'!$A$1:$T$884,4,FALSE)</f>
        <v>Corporación de Derecho Privado</v>
      </c>
      <c r="E350" s="75" t="str">
        <f>VLOOKUP(A350,'BASE REGISTRO MAYO'!$A$1:$T$884,5,FALSE)</f>
        <v>Otorgada por Decreto Supremo Nº 1429, de fecha 27 de noviembre  de 1991, del Ministerio de Justicia, publicado en el Diario Oficial el día 16 de enero de 1992.</v>
      </c>
      <c r="F350" s="75" t="str">
        <f>VLOOKUP(A350,'BASE REGISTRO MAYO'!$A$1:$T$884,6,FALSE)</f>
        <v xml:space="preserve">Certificado de Vigencia de Persona Jurídica sin Fines de Lucro Folio N° 500382827673, de 14 de abril de 2021, emitido por el Servicio de Registro Civil e Identificación. </v>
      </c>
      <c r="G350" s="75" t="str">
        <f>VLOOKUP(A350,'BASE REGISTRO MAYO'!$A$1:$T$884,7,FALSE)</f>
        <v>Atender a los jóvenes en citación de riesgo social, proponiendo dar atención integral, con miras a prevenir conductas desadaptativas que los lleven a involucrase posteriormente en actos delictivos.</v>
      </c>
      <c r="H350" s="75" t="str">
        <f>VLOOKUP(A350,'BASE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0" s="75" t="str">
        <f>VLOOKUP(A350,'BASE REGISTRO MAYO'!$A$1:$T$884,9,FALSE)</f>
        <v>Se elegirán cada dos años.</v>
      </c>
      <c r="J350" s="75" t="str">
        <f>VLOOKUP(A350,'BASE REGISTRO MAYO'!$A$1:$T$884,10,FALSE)</f>
        <v xml:space="preserve">desde el 07 de abril de 2021 al 07 de abril del 2023.  </v>
      </c>
      <c r="K350" s="75" t="str">
        <f>VLOOKUP(A350,'BASE REGISTRO MAYO'!$A$1:$T$884,11,FALSE)</f>
        <v xml:space="preserve">Presidente: Luis Antonio Ruíz Sumaret, 
Directora Ejecutiva: Yerka Aguilera Olivares, 
</v>
      </c>
      <c r="L350" s="75" t="str">
        <f>VLOOKUP(A350,'BASE REGISTRO MAYO'!$A$1:$T$884,12,FALSE)</f>
        <v xml:space="preserve">Avenida O´Higgins N° 1271, Chillan. 
</v>
      </c>
      <c r="M350" s="75" t="str">
        <f>VLOOKUP(A350,'BASE REGISTRO MAYO'!$A$1:$T$884,13,FALSE)</f>
        <v>XVI</v>
      </c>
      <c r="N350" s="75" t="str">
        <f>VLOOKUP(A350,'BASE REGISTRO MAYO'!$A$1:$T$884,14,FALSE)</f>
        <v>chillán</v>
      </c>
      <c r="O350" s="75" t="str">
        <f>VLOOKUP(A350,'BASE REGISTRO MAYO'!$A$1:$T$884,15,FALSE)</f>
        <v xml:space="preserve"> 42-2426627 y 42-2426628-    Celular: 978072945</v>
      </c>
      <c r="P350" s="75" t="str">
        <f>VLOOKUP(A350,'BASE REGISTRO MAYO'!$A$1:$T$884,16,FALSE)</f>
        <v xml:space="preserve"> Correo electrónico: directorio@corporacionllequen.cl, llequencentral4@gmail.com             yerkaguileracorporacionllequen@gmail.com</v>
      </c>
      <c r="Q350" s="75">
        <f>VLOOKUP(A350,'BASE REGISTRO MAYO'!$A$1:$T$884,17,FALSE)</f>
        <v>0</v>
      </c>
      <c r="R350" s="75" t="str">
        <f>VLOOKUP(A350,'BASE REGISTRO MAYO'!$A$1:$T$884,18,FALSE)</f>
        <v>93401: Institución de Asistencia Social</v>
      </c>
      <c r="S350" s="75" t="str">
        <f>VLOOKUP(A350,'BASE REGISTRO MAYO'!$A$1:$T$884,19,FALSE)</f>
        <v xml:space="preserve">Se acompañan antecedentes financieros correspondientes al año 2020,  aprobados por el Subdepartamento de Supervisión Financiera Nacional. </v>
      </c>
      <c r="T350" s="177">
        <f>VLOOKUP(A350,'BASE REGISTRO MAYO'!$A$1:$T$884,20,FALSE)</f>
        <v>37970</v>
      </c>
      <c r="U350" s="182">
        <v>6866</v>
      </c>
      <c r="V350" s="181">
        <v>0</v>
      </c>
      <c r="W350" s="181">
        <v>48678035</v>
      </c>
      <c r="X350" s="178">
        <v>44408</v>
      </c>
      <c r="Y350" s="87" t="s">
        <v>7151</v>
      </c>
      <c r="Z350" s="87" t="s">
        <v>7152</v>
      </c>
      <c r="AA350" s="182" t="s">
        <v>7233</v>
      </c>
    </row>
    <row r="351" spans="1:27" ht="15.75" customHeight="1" x14ac:dyDescent="0.2">
      <c r="A351" s="182">
        <v>6866</v>
      </c>
      <c r="B351" s="75" t="str">
        <f>VLOOKUP(A351,'BASE REGISTRO MAYO'!$A$1:$T$884,2,FALSE)</f>
        <v>Corporacion de Apoyo a la Ninez y Juventud en Riesgo Social “Corporacion Llequen”.</v>
      </c>
      <c r="C351" s="75">
        <f>VLOOKUP(A351,'BASE REGISTRO MAYO'!$A$1:$T$884,3,FALSE)</f>
        <v>719926002</v>
      </c>
      <c r="D351" s="75" t="str">
        <f>VLOOKUP(A351,'BASE REGISTRO MAYO'!$A$1:$T$884,4,FALSE)</f>
        <v>Corporación de Derecho Privado</v>
      </c>
      <c r="E351" s="75" t="str">
        <f>VLOOKUP(A351,'BASE REGISTRO MAYO'!$A$1:$T$884,5,FALSE)</f>
        <v>Otorgada por Decreto Supremo Nº 1429, de fecha 27 de noviembre  de 1991, del Ministerio de Justicia, publicado en el Diario Oficial el día 16 de enero de 1992.</v>
      </c>
      <c r="F351" s="75" t="str">
        <f>VLOOKUP(A351,'BASE REGISTRO MAYO'!$A$1:$T$884,6,FALSE)</f>
        <v xml:space="preserve">Certificado de Vigencia de Persona Jurídica sin Fines de Lucro Folio N° 500382827673, de 14 de abril de 2021, emitido por el Servicio de Registro Civil e Identificación. </v>
      </c>
      <c r="G351" s="75" t="str">
        <f>VLOOKUP(A351,'BASE REGISTRO MAYO'!$A$1:$T$884,7,FALSE)</f>
        <v>Atender a los jóvenes en citación de riesgo social, proponiendo dar atención integral, con miras a prevenir conductas desadaptativas que los lleven a involucrase posteriormente en actos delictivos.</v>
      </c>
      <c r="H351" s="75" t="str">
        <f>VLOOKUP(A351,'BASE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1" s="75" t="str">
        <f>VLOOKUP(A351,'BASE REGISTRO MAYO'!$A$1:$T$884,9,FALSE)</f>
        <v>Se elegirán cada dos años.</v>
      </c>
      <c r="J351" s="75" t="str">
        <f>VLOOKUP(A351,'BASE REGISTRO MAYO'!$A$1:$T$884,10,FALSE)</f>
        <v xml:space="preserve">desde el 07 de abril de 2021 al 07 de abril del 2023.  </v>
      </c>
      <c r="K351" s="75" t="str">
        <f>VLOOKUP(A351,'BASE REGISTRO MAYO'!$A$1:$T$884,11,FALSE)</f>
        <v xml:space="preserve">Presidente: Luis Antonio Ruíz Sumaret, 
Directora Ejecutiva: Yerka Aguilera Olivares, 
</v>
      </c>
      <c r="L351" s="75" t="str">
        <f>VLOOKUP(A351,'BASE REGISTRO MAYO'!$A$1:$T$884,12,FALSE)</f>
        <v xml:space="preserve">Avenida O´Higgins N° 1271, Chillan. 
</v>
      </c>
      <c r="M351" s="75" t="str">
        <f>VLOOKUP(A351,'BASE REGISTRO MAYO'!$A$1:$T$884,13,FALSE)</f>
        <v>XVI</v>
      </c>
      <c r="N351" s="75" t="str">
        <f>VLOOKUP(A351,'BASE REGISTRO MAYO'!$A$1:$T$884,14,FALSE)</f>
        <v>chillán</v>
      </c>
      <c r="O351" s="75" t="str">
        <f>VLOOKUP(A351,'BASE REGISTRO MAYO'!$A$1:$T$884,15,FALSE)</f>
        <v xml:space="preserve"> 42-2426627 y 42-2426628-    Celular: 978072945</v>
      </c>
      <c r="P351" s="75" t="str">
        <f>VLOOKUP(A351,'BASE REGISTRO MAYO'!$A$1:$T$884,16,FALSE)</f>
        <v xml:space="preserve"> Correo electrónico: directorio@corporacionllequen.cl, llequencentral4@gmail.com             yerkaguileracorporacionllequen@gmail.com</v>
      </c>
      <c r="Q351" s="75">
        <f>VLOOKUP(A351,'BASE REGISTRO MAYO'!$A$1:$T$884,17,FALSE)</f>
        <v>0</v>
      </c>
      <c r="R351" s="75" t="str">
        <f>VLOOKUP(A351,'BASE REGISTRO MAYO'!$A$1:$T$884,18,FALSE)</f>
        <v>93401: Institución de Asistencia Social</v>
      </c>
      <c r="S351" s="75" t="str">
        <f>VLOOKUP(A351,'BASE REGISTRO MAYO'!$A$1:$T$884,19,FALSE)</f>
        <v xml:space="preserve">Se acompañan antecedentes financieros correspondientes al año 2020,  aprobados por el Subdepartamento de Supervisión Financiera Nacional. </v>
      </c>
      <c r="T351" s="177">
        <f>VLOOKUP(A351,'BASE REGISTRO MAYO'!$A$1:$T$884,20,FALSE)</f>
        <v>37970</v>
      </c>
      <c r="U351" s="182">
        <v>6866</v>
      </c>
      <c r="V351" s="181">
        <v>19756212</v>
      </c>
      <c r="W351" s="181">
        <v>239535885</v>
      </c>
      <c r="X351" s="178">
        <v>44408</v>
      </c>
      <c r="Y351" s="87" t="s">
        <v>7151</v>
      </c>
      <c r="Z351" s="87" t="s">
        <v>7152</v>
      </c>
      <c r="AA351" s="182" t="s">
        <v>183</v>
      </c>
    </row>
    <row r="352" spans="1:27" ht="15.75" customHeight="1" x14ac:dyDescent="0.2">
      <c r="A352" s="182">
        <v>6866</v>
      </c>
      <c r="B352" s="75" t="str">
        <f>VLOOKUP(A352,'BASE REGISTRO MAYO'!$A$1:$T$884,2,FALSE)</f>
        <v>Corporacion de Apoyo a la Ninez y Juventud en Riesgo Social “Corporacion Llequen”.</v>
      </c>
      <c r="C352" s="75">
        <f>VLOOKUP(A352,'BASE REGISTRO MAYO'!$A$1:$T$884,3,FALSE)</f>
        <v>719926002</v>
      </c>
      <c r="D352" s="75" t="str">
        <f>VLOOKUP(A352,'BASE REGISTRO MAYO'!$A$1:$T$884,4,FALSE)</f>
        <v>Corporación de Derecho Privado</v>
      </c>
      <c r="E352" s="75" t="str">
        <f>VLOOKUP(A352,'BASE REGISTRO MAYO'!$A$1:$T$884,5,FALSE)</f>
        <v>Otorgada por Decreto Supremo Nº 1429, de fecha 27 de noviembre  de 1991, del Ministerio de Justicia, publicado en el Diario Oficial el día 16 de enero de 1992.</v>
      </c>
      <c r="F352" s="75" t="str">
        <f>VLOOKUP(A352,'BASE REGISTRO MAYO'!$A$1:$T$884,6,FALSE)</f>
        <v xml:space="preserve">Certificado de Vigencia de Persona Jurídica sin Fines de Lucro Folio N° 500382827673, de 14 de abril de 2021, emitido por el Servicio de Registro Civil e Identificación. </v>
      </c>
      <c r="G352" s="75" t="str">
        <f>VLOOKUP(A352,'BASE REGISTRO MAYO'!$A$1:$T$884,7,FALSE)</f>
        <v>Atender a los jóvenes en citación de riesgo social, proponiendo dar atención integral, con miras a prevenir conductas desadaptativas que los lleven a involucrase posteriormente en actos delictivos.</v>
      </c>
      <c r="H352" s="75" t="str">
        <f>VLOOKUP(A352,'BASE REGISTRO MAYO'!$A$1:$T$884,8,FALSE)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2" s="75" t="str">
        <f>VLOOKUP(A352,'BASE REGISTRO MAYO'!$A$1:$T$884,9,FALSE)</f>
        <v>Se elegirán cada dos años.</v>
      </c>
      <c r="J352" s="75" t="str">
        <f>VLOOKUP(A352,'BASE REGISTRO MAYO'!$A$1:$T$884,10,FALSE)</f>
        <v xml:space="preserve">desde el 07 de abril de 2021 al 07 de abril del 2023.  </v>
      </c>
      <c r="K352" s="75" t="str">
        <f>VLOOKUP(A352,'BASE REGISTRO MAYO'!$A$1:$T$884,11,FALSE)</f>
        <v xml:space="preserve">Presidente: Luis Antonio Ruíz Sumaret, 
Directora Ejecutiva: Yerka Aguilera Olivares, 
</v>
      </c>
      <c r="L352" s="75" t="str">
        <f>VLOOKUP(A352,'BASE REGISTRO MAYO'!$A$1:$T$884,12,FALSE)</f>
        <v xml:space="preserve">Avenida O´Higgins N° 1271, Chillan. 
</v>
      </c>
      <c r="M352" s="75" t="str">
        <f>VLOOKUP(A352,'BASE REGISTRO MAYO'!$A$1:$T$884,13,FALSE)</f>
        <v>XVI</v>
      </c>
      <c r="N352" s="75" t="str">
        <f>VLOOKUP(A352,'BASE REGISTRO MAYO'!$A$1:$T$884,14,FALSE)</f>
        <v>chillán</v>
      </c>
      <c r="O352" s="75" t="str">
        <f>VLOOKUP(A352,'BASE REGISTRO MAYO'!$A$1:$T$884,15,FALSE)</f>
        <v xml:space="preserve"> 42-2426627 y 42-2426628-    Celular: 978072945</v>
      </c>
      <c r="P352" s="75" t="str">
        <f>VLOOKUP(A352,'BASE REGISTRO MAYO'!$A$1:$T$884,16,FALSE)</f>
        <v xml:space="preserve"> Correo electrónico: directorio@corporacionllequen.cl, llequencentral4@gmail.com             yerkaguileracorporacionllequen@gmail.com</v>
      </c>
      <c r="Q352" s="75">
        <f>VLOOKUP(A352,'BASE REGISTRO MAYO'!$A$1:$T$884,17,FALSE)</f>
        <v>0</v>
      </c>
      <c r="R352" s="75" t="str">
        <f>VLOOKUP(A352,'BASE REGISTRO MAYO'!$A$1:$T$884,18,FALSE)</f>
        <v>93401: Institución de Asistencia Social</v>
      </c>
      <c r="S352" s="75" t="str">
        <f>VLOOKUP(A352,'BASE REGISTRO MAYO'!$A$1:$T$884,19,FALSE)</f>
        <v xml:space="preserve">Se acompañan antecedentes financieros correspondientes al año 2020,  aprobados por el Subdepartamento de Supervisión Financiera Nacional. </v>
      </c>
      <c r="T352" s="177">
        <f>VLOOKUP(A352,'BASE REGISTRO MAYO'!$A$1:$T$884,20,FALSE)</f>
        <v>37970</v>
      </c>
      <c r="U352" s="182">
        <v>6866</v>
      </c>
      <c r="V352" s="181">
        <v>17912360</v>
      </c>
      <c r="W352" s="181">
        <v>165747084</v>
      </c>
      <c r="X352" s="178">
        <v>44408</v>
      </c>
      <c r="Y352" s="87" t="s">
        <v>7151</v>
      </c>
      <c r="Z352" s="87" t="s">
        <v>7152</v>
      </c>
      <c r="AA352" s="182" t="s">
        <v>7160</v>
      </c>
    </row>
    <row r="353" spans="1:27" ht="15.75" customHeight="1" x14ac:dyDescent="0.2">
      <c r="A353" s="182">
        <v>6872</v>
      </c>
      <c r="B353" s="75" t="str">
        <f>VLOOKUP(A353,'BASE REGISTRO MAYO'!$A$1:$T$884,2,FALSE)</f>
        <v xml:space="preserve">
I. Municipalidad de San Antonio
</v>
      </c>
      <c r="C353" s="75">
        <f>VLOOKUP(A353,'BASE REGISTRO MAYO'!$A$1:$T$884,3,FALSE)</f>
        <v>690734001</v>
      </c>
      <c r="D353" s="75" t="str">
        <f>VLOOKUP(A353,'BASE REGISTRO MAYO'!$A$1:$T$884,4,FALSE)</f>
        <v>Municipalidad</v>
      </c>
      <c r="E353" s="75" t="str">
        <f>VLOOKUP(A353,'BASE REGISTRO MAYO'!$A$1:$T$884,5,FALSE)</f>
        <v>Constitución Política de la República, art. 107.</v>
      </c>
      <c r="F353" s="75" t="str">
        <f>VLOOKUP(A353,'BASE REGISTRO MAYO'!$A$1:$T$884,6,FALSE)</f>
        <v>Indefinida.</v>
      </c>
      <c r="G353" s="75" t="str">
        <f>VLOOKUP(A353,'BASE REGISTRO MAYO'!$A$1:$T$884,7,FALSE)</f>
        <v>Según Ley Orgánica Nº 18.695, arts. 1º al 4º.</v>
      </c>
      <c r="H353" s="75">
        <f>VLOOKUP(A353,'BASE REGISTRO MAYO'!$A$1:$T$884,8,FALSE)</f>
        <v>0</v>
      </c>
      <c r="I353" s="75">
        <f>VLOOKUP(A353,'BASE REGISTRO MAYO'!$A$1:$T$884,9,FALSE)</f>
        <v>0</v>
      </c>
      <c r="J353" s="75">
        <f>VLOOKUP(A353,'BASE REGISTRO MAYO'!$A$1:$T$884,10,FALSE)</f>
        <v>0</v>
      </c>
      <c r="K353" s="75" t="str">
        <f>VLOOKUP(A353,'BASE REGISTRO MAYO'!$A$1:$T$884,11,FALSE)</f>
        <v xml:space="preserve">Luis Omar Vera Castro    </v>
      </c>
      <c r="L353" s="75" t="str">
        <f>VLOOKUP(A353,'BASE REGISTRO MAYO'!$A$1:$T$884,12,FALSE)</f>
        <v>Avenida Ramón Barros Luco Nº1881, Barrancas, San Antonio, Quinta Región.</v>
      </c>
      <c r="M353" s="75" t="str">
        <f>VLOOKUP(A353,'BASE REGISTRO MAYO'!$A$1:$T$884,13,FALSE)</f>
        <v>V</v>
      </c>
      <c r="N353" s="75" t="str">
        <f>VLOOKUP(A353,'BASE REGISTRO MAYO'!$A$1:$T$884,14,FALSE)</f>
        <v>San Antonio</v>
      </c>
      <c r="O353" s="75">
        <f>VLOOKUP(A353,'BASE REGISTRO MAYO'!$A$1:$T$884,15,FALSE)</f>
        <v>0</v>
      </c>
      <c r="P353" s="75">
        <f>VLOOKUP(A353,'BASE REGISTRO MAYO'!$A$1:$T$884,16,FALSE)</f>
        <v>0</v>
      </c>
      <c r="Q353" s="75">
        <f>VLOOKUP(A353,'BASE REGISTRO MAYO'!$A$1:$T$884,17,FALSE)</f>
        <v>0</v>
      </c>
      <c r="R353" s="75">
        <f>VLOOKUP(A353,'BASE REGISTRO MAYO'!$A$1:$T$884,18,FALSE)</f>
        <v>91001</v>
      </c>
      <c r="S353" s="75" t="str">
        <f>VLOOKUP(A353,'BASE REGISTRO MAYO'!$A$1:$T$884,19,FALSE)</f>
        <v xml:space="preserve">No se acompañan. Aplica Informe Jurídico Nº 09, de  fecha 14 de marzo de 2011 del Departamento Jurídico y Dictamen Nº 070791, de 2009, de la Contraloría General de la República.  
.
</v>
      </c>
      <c r="T353" s="177">
        <f>VLOOKUP(A353,'BASE REGISTRO MAYO'!$A$1:$T$884,20,FALSE)</f>
        <v>38159</v>
      </c>
      <c r="U353" s="182">
        <v>6872</v>
      </c>
      <c r="V353" s="181">
        <v>6439140</v>
      </c>
      <c r="W353" s="181">
        <v>38821590</v>
      </c>
      <c r="X353" s="178">
        <v>44408</v>
      </c>
      <c r="Y353" s="87" t="s">
        <v>7151</v>
      </c>
      <c r="Z353" s="87" t="s">
        <v>7152</v>
      </c>
      <c r="AA353" s="182" t="s">
        <v>7202</v>
      </c>
    </row>
    <row r="354" spans="1:27" ht="15.75" customHeight="1" x14ac:dyDescent="0.2">
      <c r="A354" s="182">
        <v>6876</v>
      </c>
      <c r="B354" s="75" t="str">
        <f>VLOOKUP(A354,'BASE REGISTRO MAYO'!$A$1:$T$884,2,FALSE)</f>
        <v xml:space="preserve">
I. Municipalidad de Constitucion
</v>
      </c>
      <c r="C354" s="75">
        <f>VLOOKUP(A354,'BASE REGISTRO MAYO'!$A$1:$T$884,3,FALSE)</f>
        <v>691201007</v>
      </c>
      <c r="D354" s="75" t="str">
        <f>VLOOKUP(A354,'BASE REGISTRO MAYO'!$A$1:$T$884,4,FALSE)</f>
        <v>Municipalidad</v>
      </c>
      <c r="E354" s="75" t="str">
        <f>VLOOKUP(A354,'BASE REGISTRO MAYO'!$A$1:$T$884,5,FALSE)</f>
        <v>Constitución Política de la República, art. 107.</v>
      </c>
      <c r="F354" s="75" t="str">
        <f>VLOOKUP(A354,'BASE REGISTRO MAYO'!$A$1:$T$884,6,FALSE)</f>
        <v>Indefinida.</v>
      </c>
      <c r="G354" s="75" t="str">
        <f>VLOOKUP(A354,'BASE REGISTRO MAYO'!$A$1:$T$884,7,FALSE)</f>
        <v>Según Ley Orgánica Nº 18.695, arts. 1º al 4º.</v>
      </c>
      <c r="H354" s="75" t="str">
        <f>VLOOKUP(A354,'BASE REGISTRO MAYO'!$A$1:$T$884,8,FALSE)</f>
        <v>no tiene</v>
      </c>
      <c r="I354" s="75">
        <f>VLOOKUP(A354,'BASE REGISTRO MAYO'!$A$1:$T$884,9,FALSE)</f>
        <v>0</v>
      </c>
      <c r="J354" s="75">
        <f>VLOOKUP(A354,'BASE REGISTRO MAYO'!$A$1:$T$884,10,FALSE)</f>
        <v>0</v>
      </c>
      <c r="K354" s="75" t="str">
        <f>VLOOKUP(A354,'BASE REGISTRO MAYO'!$A$1:$T$884,11,FALSE)</f>
        <v xml:space="preserve">Carlos Moisés Valenzuela Gajardo, </v>
      </c>
      <c r="L354" s="75" t="str">
        <f>VLOOKUP(A354,'BASE REGISTRO MAYO'!$A$1:$T$884,12,FALSE)</f>
        <v>Portales Nº450, Constitución, Séptima Región.</v>
      </c>
      <c r="M354" s="75" t="str">
        <f>VLOOKUP(A354,'BASE REGISTRO MAYO'!$A$1:$T$884,13,FALSE)</f>
        <v>VII</v>
      </c>
      <c r="N354" s="75" t="str">
        <f>VLOOKUP(A354,'BASE REGISTRO MAYO'!$A$1:$T$884,14,FALSE)</f>
        <v>Constitución</v>
      </c>
      <c r="O354" s="75">
        <f>VLOOKUP(A354,'BASE REGISTRO MAYO'!$A$1:$T$884,15,FALSE)</f>
        <v>0</v>
      </c>
      <c r="P354" s="75">
        <f>VLOOKUP(A354,'BASE REGISTRO MAYO'!$A$1:$T$884,16,FALSE)</f>
        <v>0</v>
      </c>
      <c r="Q354" s="75">
        <f>VLOOKUP(A354,'BASE REGISTRO MAYO'!$A$1:$T$884,17,FALSE)</f>
        <v>0</v>
      </c>
      <c r="R354" s="75">
        <f>VLOOKUP(A354,'BASE REGISTRO MAYO'!$A$1:$T$884,18,FALSE)</f>
        <v>91001</v>
      </c>
      <c r="S354" s="75" t="str">
        <f>VLOOKUP(A354,'BASE REGISTRO MAYO'!$A$1:$T$884,19,FALSE)</f>
        <v xml:space="preserve">Se acompaña certificado financiero correspondiente al año 2013, aprobado por el departamento de administración y finanzas. 
</v>
      </c>
      <c r="T354" s="177">
        <f>VLOOKUP(A354,'BASE REGISTRO MAYO'!$A$1:$T$884,20,FALSE)</f>
        <v>37970</v>
      </c>
      <c r="U354" s="182">
        <v>6876</v>
      </c>
      <c r="V354" s="181">
        <v>6599472</v>
      </c>
      <c r="W354" s="181">
        <v>122496443</v>
      </c>
      <c r="X354" s="178">
        <v>44408</v>
      </c>
      <c r="Y354" s="87" t="s">
        <v>7151</v>
      </c>
      <c r="Z354" s="87" t="s">
        <v>7152</v>
      </c>
      <c r="AA354" s="182" t="s">
        <v>7162</v>
      </c>
    </row>
    <row r="355" spans="1:27" ht="15.75" customHeight="1" x14ac:dyDescent="0.2">
      <c r="A355" s="182">
        <v>6880</v>
      </c>
      <c r="B355" s="75" t="str">
        <f>VLOOKUP(A355,'BASE REGISTRO MAYO'!$A$1:$T$884,2,FALSE)</f>
        <v>Fundacion Centro Regional de Asistencia Tecnica y Empresarial o Fundacion CRATE</v>
      </c>
      <c r="C355" s="75">
        <f>VLOOKUP(A355,'BASE REGISTRO MAYO'!$A$1:$T$884,3,FALSE)</f>
        <v>705528004</v>
      </c>
      <c r="D355" s="75" t="str">
        <f>VLOOKUP(A355,'BASE REGISTRO MAYO'!$A$1:$T$884,4,FALSE)</f>
        <v>Fundación de Derecho Privado.</v>
      </c>
      <c r="E355" s="75" t="str">
        <f>VLOOKUP(A355,'BASE REGISTRO MAYO'!$A$1:$T$884,5,FALSE)</f>
        <v xml:space="preserve">Otorgada por Decreto Supremo Nº 668, de 03  de mayo de 1979, del Ministerio de Justicia. </v>
      </c>
      <c r="F355" s="75" t="str">
        <f>VLOOKUP(A355,'BASE REGISTRO MAYO'!$A$1:$T$884,6,FALSE)</f>
        <v>Certificado de Vigencia Folio Nº 500350553418, de 15 de octubre de 2020, otorgado por el Servicio de Registro Civil e Identificación.</v>
      </c>
      <c r="G355" s="75" t="str">
        <f>VLOOKUP(A355,'BASE REGISTRO MAYO'!$A$1:$T$884,7,FALSE)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5" s="75" t="str">
        <f>VLOOKUP(A355,'BASE REGISTRO MAYO'!$A$1:$T$884,8,FALSE)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5" s="75" t="str">
        <f>VLOOKUP(A355,'BASE REGISTRO MAYO'!$A$1:$T$884,9,FALSE)</f>
        <v>Tres  años</v>
      </c>
      <c r="J355" s="75" t="str">
        <f>VLOOKUP(A355,'BASE REGISTRO MAYO'!$A$1:$T$884,10,FALSE)</f>
        <v>Del 6 de julio de 2018 al 6 de julio de 2021.
Según consta en Certificado de vigencia de directorio de persona jurídica sin fines de lucro, folio N° 500350553467, de 15 de octubre de 2020, emitido por el Servicio de Registro Civil e Identificación.</v>
      </c>
      <c r="K355" s="75" t="str">
        <f>VLOOKUP(A355,'BASE REGISTRO MAYO'!$A$1:$T$884,11,FALSE)</f>
        <v xml:space="preserve">Gerente: Jorge Miguel Brito Obreque, 
</v>
      </c>
      <c r="L355" s="75" t="str">
        <f>VLOOKUP(A355,'BASE REGISTRO MAYO'!$A$1:$T$884,12,FALSE)</f>
        <v xml:space="preserve">1 norte n° 550, 4to piso, Talca, Región del Maule
</v>
      </c>
      <c r="M355" s="75" t="str">
        <f>VLOOKUP(A355,'BASE REGISTRO MAYO'!$A$1:$T$884,13,FALSE)</f>
        <v>VII</v>
      </c>
      <c r="N355" s="75" t="str">
        <f>VLOOKUP(A355,'BASE REGISTRO MAYO'!$A$1:$T$884,14,FALSE)</f>
        <v>Talca</v>
      </c>
      <c r="O355" s="75" t="str">
        <f>VLOOKUP(A355,'BASE REGISTRO MAYO'!$A$1:$T$884,15,FALSE)</f>
        <v>Fonos: 71-2231052 71-2210857
71-2231065</v>
      </c>
      <c r="P355" s="75" t="str">
        <f>VLOOKUP(A355,'BASE REGISTRO MAYO'!$A$1:$T$884,16,FALSE)</f>
        <v>dirección@crate.cl</v>
      </c>
      <c r="Q355" s="75">
        <f>VLOOKUP(A355,'BASE REGISTRO MAYO'!$A$1:$T$884,17,FALSE)</f>
        <v>0</v>
      </c>
      <c r="R355" s="75">
        <f>VLOOKUP(A355,'BASE REGISTRO MAYO'!$A$1:$T$884,18,FALSE)</f>
        <v>93401</v>
      </c>
      <c r="S355" s="75" t="str">
        <f>VLOOKUP(A355,'BASE REGISTRO MAYO'!$A$1:$T$884,19,FALSE)</f>
        <v>Se acompaña Certificado de la Institución, correspondiente a antecedentes financieros del año 2019, raprobados por  USUFI</v>
      </c>
      <c r="T355" s="177">
        <f>VLOOKUP(A355,'BASE REGISTRO MAYO'!$A$1:$T$884,20,FALSE)</f>
        <v>37970</v>
      </c>
      <c r="U355" s="182">
        <v>6880</v>
      </c>
      <c r="V355" s="181">
        <v>16033200</v>
      </c>
      <c r="W355" s="181">
        <v>16033200</v>
      </c>
      <c r="X355" s="178">
        <v>44408</v>
      </c>
      <c r="Y355" s="87" t="s">
        <v>7151</v>
      </c>
      <c r="Z355" s="87" t="s">
        <v>7152</v>
      </c>
      <c r="AA355" s="182" t="s">
        <v>8197</v>
      </c>
    </row>
    <row r="356" spans="1:27" ht="15.75" customHeight="1" x14ac:dyDescent="0.2">
      <c r="A356" s="182">
        <v>6880</v>
      </c>
      <c r="B356" s="75" t="str">
        <f>VLOOKUP(A356,'BASE REGISTRO MAYO'!$A$1:$T$884,2,FALSE)</f>
        <v>Fundacion Centro Regional de Asistencia Tecnica y Empresarial o Fundacion CRATE</v>
      </c>
      <c r="C356" s="75">
        <f>VLOOKUP(A356,'BASE REGISTRO MAYO'!$A$1:$T$884,3,FALSE)</f>
        <v>705528004</v>
      </c>
      <c r="D356" s="75" t="str">
        <f>VLOOKUP(A356,'BASE REGISTRO MAYO'!$A$1:$T$884,4,FALSE)</f>
        <v>Fundación de Derecho Privado.</v>
      </c>
      <c r="E356" s="75" t="str">
        <f>VLOOKUP(A356,'BASE REGISTRO MAYO'!$A$1:$T$884,5,FALSE)</f>
        <v xml:space="preserve">Otorgada por Decreto Supremo Nº 668, de 03  de mayo de 1979, del Ministerio de Justicia. </v>
      </c>
      <c r="F356" s="75" t="str">
        <f>VLOOKUP(A356,'BASE REGISTRO MAYO'!$A$1:$T$884,6,FALSE)</f>
        <v>Certificado de Vigencia Folio Nº 500350553418, de 15 de octubre de 2020, otorgado por el Servicio de Registro Civil e Identificación.</v>
      </c>
      <c r="G356" s="75" t="str">
        <f>VLOOKUP(A356,'BASE REGISTRO MAYO'!$A$1:$T$884,7,FALSE)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6" s="75" t="str">
        <f>VLOOKUP(A356,'BASE REGISTRO MAYO'!$A$1:$T$884,8,FALSE)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6" s="75" t="str">
        <f>VLOOKUP(A356,'BASE REGISTRO MAYO'!$A$1:$T$884,9,FALSE)</f>
        <v>Tres  años</v>
      </c>
      <c r="J356" s="75" t="str">
        <f>VLOOKUP(A356,'BASE REGISTRO MAYO'!$A$1:$T$884,10,FALSE)</f>
        <v>Del 6 de julio de 2018 al 6 de julio de 2021.
Según consta en Certificado de vigencia de directorio de persona jurídica sin fines de lucro, folio N° 500350553467, de 15 de octubre de 2020, emitido por el Servicio de Registro Civil e Identificación.</v>
      </c>
      <c r="K356" s="75" t="str">
        <f>VLOOKUP(A356,'BASE REGISTRO MAYO'!$A$1:$T$884,11,FALSE)</f>
        <v xml:space="preserve">Gerente: Jorge Miguel Brito Obreque, 
</v>
      </c>
      <c r="L356" s="75" t="str">
        <f>VLOOKUP(A356,'BASE REGISTRO MAYO'!$A$1:$T$884,12,FALSE)</f>
        <v xml:space="preserve">1 norte n° 550, 4to piso, Talca, Región del Maule
</v>
      </c>
      <c r="M356" s="75" t="str">
        <f>VLOOKUP(A356,'BASE REGISTRO MAYO'!$A$1:$T$884,13,FALSE)</f>
        <v>VII</v>
      </c>
      <c r="N356" s="75" t="str">
        <f>VLOOKUP(A356,'BASE REGISTRO MAYO'!$A$1:$T$884,14,FALSE)</f>
        <v>Talca</v>
      </c>
      <c r="O356" s="75" t="str">
        <f>VLOOKUP(A356,'BASE REGISTRO MAYO'!$A$1:$T$884,15,FALSE)</f>
        <v>Fonos: 71-2231052 71-2210857
71-2231065</v>
      </c>
      <c r="P356" s="75" t="str">
        <f>VLOOKUP(A356,'BASE REGISTRO MAYO'!$A$1:$T$884,16,FALSE)</f>
        <v>dirección@crate.cl</v>
      </c>
      <c r="Q356" s="75">
        <f>VLOOKUP(A356,'BASE REGISTRO MAYO'!$A$1:$T$884,17,FALSE)</f>
        <v>0</v>
      </c>
      <c r="R356" s="75">
        <f>VLOOKUP(A356,'BASE REGISTRO MAYO'!$A$1:$T$884,18,FALSE)</f>
        <v>93401</v>
      </c>
      <c r="S356" s="75" t="str">
        <f>VLOOKUP(A356,'BASE REGISTRO MAYO'!$A$1:$T$884,19,FALSE)</f>
        <v>Se acompaña Certificado de la Institución, correspondiente a antecedentes financieros del año 2019, raprobados por  USUFI</v>
      </c>
      <c r="T356" s="177">
        <f>VLOOKUP(A356,'BASE REGISTRO MAYO'!$A$1:$T$884,20,FALSE)</f>
        <v>37970</v>
      </c>
      <c r="U356" s="182">
        <v>6880</v>
      </c>
      <c r="V356" s="181">
        <v>95237208</v>
      </c>
      <c r="W356" s="181">
        <v>434758320</v>
      </c>
      <c r="X356" s="178">
        <v>44408</v>
      </c>
      <c r="Y356" s="87" t="s">
        <v>7151</v>
      </c>
      <c r="Z356" s="87" t="s">
        <v>7152</v>
      </c>
      <c r="AA356" s="182" t="s">
        <v>7184</v>
      </c>
    </row>
    <row r="357" spans="1:27" ht="15.75" customHeight="1" x14ac:dyDescent="0.2">
      <c r="A357" s="182">
        <v>6880</v>
      </c>
      <c r="B357" s="75" t="str">
        <f>VLOOKUP(A357,'BASE REGISTRO MAYO'!$A$1:$T$884,2,FALSE)</f>
        <v>Fundacion Centro Regional de Asistencia Tecnica y Empresarial o Fundacion CRATE</v>
      </c>
      <c r="C357" s="75">
        <f>VLOOKUP(A357,'BASE REGISTRO MAYO'!$A$1:$T$884,3,FALSE)</f>
        <v>705528004</v>
      </c>
      <c r="D357" s="75" t="str">
        <f>VLOOKUP(A357,'BASE REGISTRO MAYO'!$A$1:$T$884,4,FALSE)</f>
        <v>Fundación de Derecho Privado.</v>
      </c>
      <c r="E357" s="75" t="str">
        <f>VLOOKUP(A357,'BASE REGISTRO MAYO'!$A$1:$T$884,5,FALSE)</f>
        <v xml:space="preserve">Otorgada por Decreto Supremo Nº 668, de 03  de mayo de 1979, del Ministerio de Justicia. </v>
      </c>
      <c r="F357" s="75" t="str">
        <f>VLOOKUP(A357,'BASE REGISTRO MAYO'!$A$1:$T$884,6,FALSE)</f>
        <v>Certificado de Vigencia Folio Nº 500350553418, de 15 de octubre de 2020, otorgado por el Servicio de Registro Civil e Identificación.</v>
      </c>
      <c r="G357" s="75" t="str">
        <f>VLOOKUP(A357,'BASE REGISTRO MAYO'!$A$1:$T$884,7,FALSE)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7" s="75" t="str">
        <f>VLOOKUP(A357,'BASE REGISTRO MAYO'!$A$1:$T$884,8,FALSE)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7" s="75" t="str">
        <f>VLOOKUP(A357,'BASE REGISTRO MAYO'!$A$1:$T$884,9,FALSE)</f>
        <v>Tres  años</v>
      </c>
      <c r="J357" s="75" t="str">
        <f>VLOOKUP(A357,'BASE REGISTRO MAYO'!$A$1:$T$884,10,FALSE)</f>
        <v>Del 6 de julio de 2018 al 6 de julio de 2021.
Según consta en Certificado de vigencia de directorio de persona jurídica sin fines de lucro, folio N° 500350553467, de 15 de octubre de 2020, emitido por el Servicio de Registro Civil e Identificación.</v>
      </c>
      <c r="K357" s="75" t="str">
        <f>VLOOKUP(A357,'BASE REGISTRO MAYO'!$A$1:$T$884,11,FALSE)</f>
        <v xml:space="preserve">Gerente: Jorge Miguel Brito Obreque, 
</v>
      </c>
      <c r="L357" s="75" t="str">
        <f>VLOOKUP(A357,'BASE REGISTRO MAYO'!$A$1:$T$884,12,FALSE)</f>
        <v xml:space="preserve">1 norte n° 550, 4to piso, Talca, Región del Maule
</v>
      </c>
      <c r="M357" s="75" t="str">
        <f>VLOOKUP(A357,'BASE REGISTRO MAYO'!$A$1:$T$884,13,FALSE)</f>
        <v>VII</v>
      </c>
      <c r="N357" s="75" t="str">
        <f>VLOOKUP(A357,'BASE REGISTRO MAYO'!$A$1:$T$884,14,FALSE)</f>
        <v>Talca</v>
      </c>
      <c r="O357" s="75" t="str">
        <f>VLOOKUP(A357,'BASE REGISTRO MAYO'!$A$1:$T$884,15,FALSE)</f>
        <v>Fonos: 71-2231052 71-2210857
71-2231065</v>
      </c>
      <c r="P357" s="75" t="str">
        <f>VLOOKUP(A357,'BASE REGISTRO MAYO'!$A$1:$T$884,16,FALSE)</f>
        <v>dirección@crate.cl</v>
      </c>
      <c r="Q357" s="75">
        <f>VLOOKUP(A357,'BASE REGISTRO MAYO'!$A$1:$T$884,17,FALSE)</f>
        <v>0</v>
      </c>
      <c r="R357" s="75">
        <f>VLOOKUP(A357,'BASE REGISTRO MAYO'!$A$1:$T$884,18,FALSE)</f>
        <v>93401</v>
      </c>
      <c r="S357" s="75" t="str">
        <f>VLOOKUP(A357,'BASE REGISTRO MAYO'!$A$1:$T$884,19,FALSE)</f>
        <v>Se acompaña Certificado de la Institución, correspondiente a antecedentes financieros del año 2019, raprobados por  USUFI</v>
      </c>
      <c r="T357" s="177">
        <f>VLOOKUP(A357,'BASE REGISTRO MAYO'!$A$1:$T$884,20,FALSE)</f>
        <v>37970</v>
      </c>
      <c r="U357" s="182">
        <v>6880</v>
      </c>
      <c r="V357" s="181">
        <v>105017460</v>
      </c>
      <c r="W357" s="181">
        <v>556624432</v>
      </c>
      <c r="X357" s="178">
        <v>44408</v>
      </c>
      <c r="Y357" s="87" t="s">
        <v>7151</v>
      </c>
      <c r="Z357" s="87" t="s">
        <v>7152</v>
      </c>
      <c r="AA357" s="182" t="s">
        <v>7261</v>
      </c>
    </row>
    <row r="358" spans="1:27" ht="15.75" customHeight="1" x14ac:dyDescent="0.2">
      <c r="A358" s="182">
        <v>6880</v>
      </c>
      <c r="B358" s="75" t="str">
        <f>VLOOKUP(A358,'BASE REGISTRO MAYO'!$A$1:$T$884,2,FALSE)</f>
        <v>Fundacion Centro Regional de Asistencia Tecnica y Empresarial o Fundacion CRATE</v>
      </c>
      <c r="C358" s="75">
        <f>VLOOKUP(A358,'BASE REGISTRO MAYO'!$A$1:$T$884,3,FALSE)</f>
        <v>705528004</v>
      </c>
      <c r="D358" s="75" t="str">
        <f>VLOOKUP(A358,'BASE REGISTRO MAYO'!$A$1:$T$884,4,FALSE)</f>
        <v>Fundación de Derecho Privado.</v>
      </c>
      <c r="E358" s="75" t="str">
        <f>VLOOKUP(A358,'BASE REGISTRO MAYO'!$A$1:$T$884,5,FALSE)</f>
        <v xml:space="preserve">Otorgada por Decreto Supremo Nº 668, de 03  de mayo de 1979, del Ministerio de Justicia. </v>
      </c>
      <c r="F358" s="75" t="str">
        <f>VLOOKUP(A358,'BASE REGISTRO MAYO'!$A$1:$T$884,6,FALSE)</f>
        <v>Certificado de Vigencia Folio Nº 500350553418, de 15 de octubre de 2020, otorgado por el Servicio de Registro Civil e Identificación.</v>
      </c>
      <c r="G358" s="75" t="str">
        <f>VLOOKUP(A358,'BASE REGISTRO MAYO'!$A$1:$T$884,7,FALSE)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8" s="75" t="str">
        <f>VLOOKUP(A358,'BASE REGISTRO MAYO'!$A$1:$T$884,8,FALSE)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8" s="75" t="str">
        <f>VLOOKUP(A358,'BASE REGISTRO MAYO'!$A$1:$T$884,9,FALSE)</f>
        <v>Tres  años</v>
      </c>
      <c r="J358" s="75" t="str">
        <f>VLOOKUP(A358,'BASE REGISTRO MAYO'!$A$1:$T$884,10,FALSE)</f>
        <v>Del 6 de julio de 2018 al 6 de julio de 2021.
Según consta en Certificado de vigencia de directorio de persona jurídica sin fines de lucro, folio N° 500350553467, de 15 de octubre de 2020, emitido por el Servicio de Registro Civil e Identificación.</v>
      </c>
      <c r="K358" s="75" t="str">
        <f>VLOOKUP(A358,'BASE REGISTRO MAYO'!$A$1:$T$884,11,FALSE)</f>
        <v xml:space="preserve">Gerente: Jorge Miguel Brito Obreque, 
</v>
      </c>
      <c r="L358" s="75" t="str">
        <f>VLOOKUP(A358,'BASE REGISTRO MAYO'!$A$1:$T$884,12,FALSE)</f>
        <v xml:space="preserve">1 norte n° 550, 4to piso, Talca, Región del Maule
</v>
      </c>
      <c r="M358" s="75" t="str">
        <f>VLOOKUP(A358,'BASE REGISTRO MAYO'!$A$1:$T$884,13,FALSE)</f>
        <v>VII</v>
      </c>
      <c r="N358" s="75" t="str">
        <f>VLOOKUP(A358,'BASE REGISTRO MAYO'!$A$1:$T$884,14,FALSE)</f>
        <v>Talca</v>
      </c>
      <c r="O358" s="75" t="str">
        <f>VLOOKUP(A358,'BASE REGISTRO MAYO'!$A$1:$T$884,15,FALSE)</f>
        <v>Fonos: 71-2231052 71-2210857
71-2231065</v>
      </c>
      <c r="P358" s="75" t="str">
        <f>VLOOKUP(A358,'BASE REGISTRO MAYO'!$A$1:$T$884,16,FALSE)</f>
        <v>dirección@crate.cl</v>
      </c>
      <c r="Q358" s="75">
        <f>VLOOKUP(A358,'BASE REGISTRO MAYO'!$A$1:$T$884,17,FALSE)</f>
        <v>0</v>
      </c>
      <c r="R358" s="75">
        <f>VLOOKUP(A358,'BASE REGISTRO MAYO'!$A$1:$T$884,18,FALSE)</f>
        <v>93401</v>
      </c>
      <c r="S358" s="75" t="str">
        <f>VLOOKUP(A358,'BASE REGISTRO MAYO'!$A$1:$T$884,19,FALSE)</f>
        <v>Se acompaña Certificado de la Institución, correspondiente a antecedentes financieros del año 2019, raprobados por  USUFI</v>
      </c>
      <c r="T358" s="177">
        <f>VLOOKUP(A358,'BASE REGISTRO MAYO'!$A$1:$T$884,20,FALSE)</f>
        <v>37970</v>
      </c>
      <c r="U358" s="182">
        <v>6880</v>
      </c>
      <c r="V358" s="181">
        <v>61535256</v>
      </c>
      <c r="W358" s="181">
        <v>420634124</v>
      </c>
      <c r="X358" s="178">
        <v>44408</v>
      </c>
      <c r="Y358" s="87" t="s">
        <v>7151</v>
      </c>
      <c r="Z358" s="87" t="s">
        <v>7152</v>
      </c>
      <c r="AA358" s="182" t="s">
        <v>7291</v>
      </c>
    </row>
    <row r="359" spans="1:27" ht="15.75" customHeight="1" x14ac:dyDescent="0.2">
      <c r="A359" s="182">
        <v>6880</v>
      </c>
      <c r="B359" s="75" t="str">
        <f>VLOOKUP(A359,'BASE REGISTRO MAYO'!$A$1:$T$884,2,FALSE)</f>
        <v>Fundacion Centro Regional de Asistencia Tecnica y Empresarial o Fundacion CRATE</v>
      </c>
      <c r="C359" s="75">
        <f>VLOOKUP(A359,'BASE REGISTRO MAYO'!$A$1:$T$884,3,FALSE)</f>
        <v>705528004</v>
      </c>
      <c r="D359" s="75" t="str">
        <f>VLOOKUP(A359,'BASE REGISTRO MAYO'!$A$1:$T$884,4,FALSE)</f>
        <v>Fundación de Derecho Privado.</v>
      </c>
      <c r="E359" s="75" t="str">
        <f>VLOOKUP(A359,'BASE REGISTRO MAYO'!$A$1:$T$884,5,FALSE)</f>
        <v xml:space="preserve">Otorgada por Decreto Supremo Nº 668, de 03  de mayo de 1979, del Ministerio de Justicia. </v>
      </c>
      <c r="F359" s="75" t="str">
        <f>VLOOKUP(A359,'BASE REGISTRO MAYO'!$A$1:$T$884,6,FALSE)</f>
        <v>Certificado de Vigencia Folio Nº 500350553418, de 15 de octubre de 2020, otorgado por el Servicio de Registro Civil e Identificación.</v>
      </c>
      <c r="G359" s="75" t="str">
        <f>VLOOKUP(A359,'BASE REGISTRO MAYO'!$A$1:$T$884,7,FALSE)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9" s="75" t="str">
        <f>VLOOKUP(A359,'BASE REGISTRO MAYO'!$A$1:$T$884,8,FALSE)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9" s="75" t="str">
        <f>VLOOKUP(A359,'BASE REGISTRO MAYO'!$A$1:$T$884,9,FALSE)</f>
        <v>Tres  años</v>
      </c>
      <c r="J359" s="75" t="str">
        <f>VLOOKUP(A359,'BASE REGISTRO MAYO'!$A$1:$T$884,10,FALSE)</f>
        <v>Del 6 de julio de 2018 al 6 de julio de 2021.
Según consta en Certificado de vigencia de directorio de persona jurídica sin fines de lucro, folio N° 500350553467, de 15 de octubre de 2020, emitido por el Servicio de Registro Civil e Identificación.</v>
      </c>
      <c r="K359" s="75" t="str">
        <f>VLOOKUP(A359,'BASE REGISTRO MAYO'!$A$1:$T$884,11,FALSE)</f>
        <v xml:space="preserve">Gerente: Jorge Miguel Brito Obreque, 
</v>
      </c>
      <c r="L359" s="75" t="str">
        <f>VLOOKUP(A359,'BASE REGISTRO MAYO'!$A$1:$T$884,12,FALSE)</f>
        <v xml:space="preserve">1 norte n° 550, 4to piso, Talca, Región del Maule
</v>
      </c>
      <c r="M359" s="75" t="str">
        <f>VLOOKUP(A359,'BASE REGISTRO MAYO'!$A$1:$T$884,13,FALSE)</f>
        <v>VII</v>
      </c>
      <c r="N359" s="75" t="str">
        <f>VLOOKUP(A359,'BASE REGISTRO MAYO'!$A$1:$T$884,14,FALSE)</f>
        <v>Talca</v>
      </c>
      <c r="O359" s="75" t="str">
        <f>VLOOKUP(A359,'BASE REGISTRO MAYO'!$A$1:$T$884,15,FALSE)</f>
        <v>Fonos: 71-2231052 71-2210857
71-2231065</v>
      </c>
      <c r="P359" s="75" t="str">
        <f>VLOOKUP(A359,'BASE REGISTRO MAYO'!$A$1:$T$884,16,FALSE)</f>
        <v>dirección@crate.cl</v>
      </c>
      <c r="Q359" s="75">
        <f>VLOOKUP(A359,'BASE REGISTRO MAYO'!$A$1:$T$884,17,FALSE)</f>
        <v>0</v>
      </c>
      <c r="R359" s="75">
        <f>VLOOKUP(A359,'BASE REGISTRO MAYO'!$A$1:$T$884,18,FALSE)</f>
        <v>93401</v>
      </c>
      <c r="S359" s="75" t="str">
        <f>VLOOKUP(A359,'BASE REGISTRO MAYO'!$A$1:$T$884,19,FALSE)</f>
        <v>Se acompaña Certificado de la Institución, correspondiente a antecedentes financieros del año 2019, raprobados por  USUFI</v>
      </c>
      <c r="T359" s="177">
        <f>VLOOKUP(A359,'BASE REGISTRO MAYO'!$A$1:$T$884,20,FALSE)</f>
        <v>37970</v>
      </c>
      <c r="U359" s="182">
        <v>6880</v>
      </c>
      <c r="V359" s="181">
        <v>29982084</v>
      </c>
      <c r="W359" s="181">
        <v>172837896</v>
      </c>
      <c r="X359" s="178">
        <v>44408</v>
      </c>
      <c r="Y359" s="87" t="s">
        <v>7151</v>
      </c>
      <c r="Z359" s="87" t="s">
        <v>7152</v>
      </c>
      <c r="AA359" s="182" t="s">
        <v>7267</v>
      </c>
    </row>
    <row r="360" spans="1:27" ht="15.75" customHeight="1" x14ac:dyDescent="0.2">
      <c r="A360" s="182">
        <v>6880</v>
      </c>
      <c r="B360" s="75" t="str">
        <f>VLOOKUP(A360,'BASE REGISTRO MAYO'!$A$1:$T$884,2,FALSE)</f>
        <v>Fundacion Centro Regional de Asistencia Tecnica y Empresarial o Fundacion CRATE</v>
      </c>
      <c r="C360" s="75">
        <f>VLOOKUP(A360,'BASE REGISTRO MAYO'!$A$1:$T$884,3,FALSE)</f>
        <v>705528004</v>
      </c>
      <c r="D360" s="75" t="str">
        <f>VLOOKUP(A360,'BASE REGISTRO MAYO'!$A$1:$T$884,4,FALSE)</f>
        <v>Fundación de Derecho Privado.</v>
      </c>
      <c r="E360" s="75" t="str">
        <f>VLOOKUP(A360,'BASE REGISTRO MAYO'!$A$1:$T$884,5,FALSE)</f>
        <v xml:space="preserve">Otorgada por Decreto Supremo Nº 668, de 03  de mayo de 1979, del Ministerio de Justicia. </v>
      </c>
      <c r="F360" s="75" t="str">
        <f>VLOOKUP(A360,'BASE REGISTRO MAYO'!$A$1:$T$884,6,FALSE)</f>
        <v>Certificado de Vigencia Folio Nº 500350553418, de 15 de octubre de 2020, otorgado por el Servicio de Registro Civil e Identificación.</v>
      </c>
      <c r="G360" s="75" t="str">
        <f>VLOOKUP(A360,'BASE REGISTRO MAYO'!$A$1:$T$884,7,FALSE)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0" s="75" t="str">
        <f>VLOOKUP(A360,'BASE REGISTRO MAYO'!$A$1:$T$884,8,FALSE)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0" s="75" t="str">
        <f>VLOOKUP(A360,'BASE REGISTRO MAYO'!$A$1:$T$884,9,FALSE)</f>
        <v>Tres  años</v>
      </c>
      <c r="J360" s="75" t="str">
        <f>VLOOKUP(A360,'BASE REGISTRO MAYO'!$A$1:$T$884,10,FALSE)</f>
        <v>Del 6 de julio de 2018 al 6 de julio de 2021.
Según consta en Certificado de vigencia de directorio de persona jurídica sin fines de lucro, folio N° 500350553467, de 15 de octubre de 2020, emitido por el Servicio de Registro Civil e Identificación.</v>
      </c>
      <c r="K360" s="75" t="str">
        <f>VLOOKUP(A360,'BASE REGISTRO MAYO'!$A$1:$T$884,11,FALSE)</f>
        <v xml:space="preserve">Gerente: Jorge Miguel Brito Obreque, 
</v>
      </c>
      <c r="L360" s="75" t="str">
        <f>VLOOKUP(A360,'BASE REGISTRO MAYO'!$A$1:$T$884,12,FALSE)</f>
        <v xml:space="preserve">1 norte n° 550, 4to piso, Talca, Región del Maule
</v>
      </c>
      <c r="M360" s="75" t="str">
        <f>VLOOKUP(A360,'BASE REGISTRO MAYO'!$A$1:$T$884,13,FALSE)</f>
        <v>VII</v>
      </c>
      <c r="N360" s="75" t="str">
        <f>VLOOKUP(A360,'BASE REGISTRO MAYO'!$A$1:$T$884,14,FALSE)</f>
        <v>Talca</v>
      </c>
      <c r="O360" s="75" t="str">
        <f>VLOOKUP(A360,'BASE REGISTRO MAYO'!$A$1:$T$884,15,FALSE)</f>
        <v>Fonos: 71-2231052 71-2210857
71-2231065</v>
      </c>
      <c r="P360" s="75" t="str">
        <f>VLOOKUP(A360,'BASE REGISTRO MAYO'!$A$1:$T$884,16,FALSE)</f>
        <v>dirección@crate.cl</v>
      </c>
      <c r="Q360" s="75">
        <f>VLOOKUP(A360,'BASE REGISTRO MAYO'!$A$1:$T$884,17,FALSE)</f>
        <v>0</v>
      </c>
      <c r="R360" s="75">
        <f>VLOOKUP(A360,'BASE REGISTRO MAYO'!$A$1:$T$884,18,FALSE)</f>
        <v>93401</v>
      </c>
      <c r="S360" s="75" t="str">
        <f>VLOOKUP(A360,'BASE REGISTRO MAYO'!$A$1:$T$884,19,FALSE)</f>
        <v>Se acompaña Certificado de la Institución, correspondiente a antecedentes financieros del año 2019, raprobados por  USUFI</v>
      </c>
      <c r="T360" s="177">
        <f>VLOOKUP(A360,'BASE REGISTRO MAYO'!$A$1:$T$884,20,FALSE)</f>
        <v>37970</v>
      </c>
      <c r="U360" s="182">
        <v>6880</v>
      </c>
      <c r="V360" s="181">
        <v>37838352</v>
      </c>
      <c r="W360" s="181">
        <v>293271364</v>
      </c>
      <c r="X360" s="178">
        <v>44408</v>
      </c>
      <c r="Y360" s="87" t="s">
        <v>7151</v>
      </c>
      <c r="Z360" s="87" t="s">
        <v>7152</v>
      </c>
      <c r="AA360" s="182" t="s">
        <v>7170</v>
      </c>
    </row>
    <row r="361" spans="1:27" ht="15.75" customHeight="1" x14ac:dyDescent="0.2">
      <c r="A361" s="182">
        <v>6897</v>
      </c>
      <c r="B361" s="75" t="str">
        <f>VLOOKUP(A361,'BASE REGISTRO MAYO'!$A$1:$T$884,2,FALSE)</f>
        <v xml:space="preserve">Instituto para el Desarrollo Comunitario IDECO Miguel de Pujadas Vergara. 
</v>
      </c>
      <c r="C361" s="75" t="str">
        <f>VLOOKUP(A361,'BASE REGISTRO MAYO'!$A$1:$T$884,3,FALSE)</f>
        <v>71877800K</v>
      </c>
      <c r="D361" s="75" t="str">
        <f>VLOOKUP(A361,'BASE REGISTRO MAYO'!$A$1:$T$884,4,FALSE)</f>
        <v>Corporación de Derecho Privado.</v>
      </c>
      <c r="E361" s="75" t="str">
        <f>VLOOKUP(A361,'BASE REGISTRO MAYO'!$A$1:$T$884,5,FALSE)</f>
        <v xml:space="preserve">Otorgado por Decreto Supremo Nº 81, del 24 de enero de 1991, del Ministerio de Justicia. </v>
      </c>
      <c r="F361" s="75" t="str">
        <f>VLOOKUP(A361,'BASE REGISTRO MAYO'!$A$1:$T$884,6,FALSE)</f>
        <v xml:space="preserve">Certificado de Vigencia, folio Nº 500350176380, de 13 de octubre de 2020, del Servicio de Registro Civil e Identificación.
</v>
      </c>
      <c r="G361" s="75" t="str">
        <f>VLOOKUP(A361,'BASE REGISTRO MAYO'!$A$1:$T$884,7,FALSE)</f>
        <v xml:space="preserve">Promover y recuperar las líneas de formación, organización y producción entre los pobladores del sector urbano.  </v>
      </c>
      <c r="H361" s="75" t="str">
        <f>VLOOKUP(A361,'BASE REGISTRO MAYO'!$A$1:$T$884,8,FALSE)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1" s="75" t="str">
        <f>VLOOKUP(A361,'BASE REGISTRO MAYO'!$A$1:$T$884,9,FALSE)</f>
        <v>Durarán dos años en los cargos</v>
      </c>
      <c r="J361" s="75" t="str">
        <f>VLOOKUP(A361,'BASE REGISTRO MAYO'!$A$1:$T$884,10,FALSE)</f>
        <v>9 de septiembre de 2020 al 9 de septiembre del 2022.</v>
      </c>
      <c r="K361" s="75" t="str">
        <f>VLOOKUP(A361,'BASE REGISTRO MAYO'!$A$1:$T$884,11,FALSE)</f>
        <v xml:space="preserve">Presidente: Manuel Alejandro Vega Alarcón, RUT: 15.671.215-9
</v>
      </c>
      <c r="L361" s="75" t="str">
        <f>VLOOKUP(A361,'BASE REGISTRO MAYO'!$A$1:$T$884,12,FALSE)</f>
        <v>Avenida Primera Transversal Nº 2630, Maipú.</v>
      </c>
      <c r="M361" s="75" t="str">
        <f>VLOOKUP(A361,'BASE REGISTRO MAYO'!$A$1:$T$884,13,FALSE)</f>
        <v>XIII</v>
      </c>
      <c r="N361" s="75" t="str">
        <f>VLOOKUP(A361,'BASE REGISTRO MAYO'!$A$1:$T$884,14,FALSE)</f>
        <v>Maipú</v>
      </c>
      <c r="O361" s="75" t="str">
        <f>VLOOKUP(A361,'BASE REGISTRO MAYO'!$A$1:$T$884,15,FALSE)</f>
        <v>02-24196882</v>
      </c>
      <c r="P361" s="75" t="str">
        <f>VLOOKUP(A361,'BASE REGISTRO MAYO'!$A$1:$T$884,16,FALSE)</f>
        <v>ideco@corporacionideco.cl</v>
      </c>
      <c r="Q361" s="75">
        <f>VLOOKUP(A361,'BASE REGISTRO MAYO'!$A$1:$T$884,17,FALSE)</f>
        <v>0</v>
      </c>
      <c r="R361" s="75" t="str">
        <f>VLOOKUP(A361,'BASE REGISTRO MAYO'!$A$1:$T$884,18,FALSE)</f>
        <v>93401: Institución de Asistencia Social</v>
      </c>
      <c r="S361" s="75" t="str">
        <f>VLOOKUP(A361,'BASE REGISTRO MAYO'!$A$1:$T$884,19,FALSE)</f>
        <v>Se acompañan antecedentes Financieros correspondientes al año 2019, aprobados por el Subdepartamento de  Supervisión Financiera Nacional</v>
      </c>
      <c r="T361" s="177">
        <f>VLOOKUP(A361,'BASE REGISTRO MAYO'!$A$1:$T$884,20,FALSE)</f>
        <v>37970</v>
      </c>
      <c r="U361" s="182">
        <v>6897</v>
      </c>
      <c r="V361" s="181">
        <v>6206400</v>
      </c>
      <c r="W361" s="181">
        <v>45617040</v>
      </c>
      <c r="X361" s="178">
        <v>44408</v>
      </c>
      <c r="Y361" s="87" t="s">
        <v>7151</v>
      </c>
      <c r="Z361" s="87" t="s">
        <v>7152</v>
      </c>
      <c r="AA361" s="182" t="s">
        <v>7282</v>
      </c>
    </row>
    <row r="362" spans="1:27" ht="15.75" customHeight="1" x14ac:dyDescent="0.2">
      <c r="A362" s="182">
        <v>6897</v>
      </c>
      <c r="B362" s="75" t="str">
        <f>VLOOKUP(A362,'BASE REGISTRO MAYO'!$A$1:$T$884,2,FALSE)</f>
        <v xml:space="preserve">Instituto para el Desarrollo Comunitario IDECO Miguel de Pujadas Vergara. 
</v>
      </c>
      <c r="C362" s="75" t="str">
        <f>VLOOKUP(A362,'BASE REGISTRO MAYO'!$A$1:$T$884,3,FALSE)</f>
        <v>71877800K</v>
      </c>
      <c r="D362" s="75" t="str">
        <f>VLOOKUP(A362,'BASE REGISTRO MAYO'!$A$1:$T$884,4,FALSE)</f>
        <v>Corporación de Derecho Privado.</v>
      </c>
      <c r="E362" s="75" t="str">
        <f>VLOOKUP(A362,'BASE REGISTRO MAYO'!$A$1:$T$884,5,FALSE)</f>
        <v xml:space="preserve">Otorgado por Decreto Supremo Nº 81, del 24 de enero de 1991, del Ministerio de Justicia. </v>
      </c>
      <c r="F362" s="75" t="str">
        <f>VLOOKUP(A362,'BASE REGISTRO MAYO'!$A$1:$T$884,6,FALSE)</f>
        <v xml:space="preserve">Certificado de Vigencia, folio Nº 500350176380, de 13 de octubre de 2020, del Servicio de Registro Civil e Identificación.
</v>
      </c>
      <c r="G362" s="75" t="str">
        <f>VLOOKUP(A362,'BASE REGISTRO MAYO'!$A$1:$T$884,7,FALSE)</f>
        <v xml:space="preserve">Promover y recuperar las líneas de formación, organización y producción entre los pobladores del sector urbano.  </v>
      </c>
      <c r="H362" s="75" t="str">
        <f>VLOOKUP(A362,'BASE REGISTRO MAYO'!$A$1:$T$884,8,FALSE)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2" s="75" t="str">
        <f>VLOOKUP(A362,'BASE REGISTRO MAYO'!$A$1:$T$884,9,FALSE)</f>
        <v>Durarán dos años en los cargos</v>
      </c>
      <c r="J362" s="75" t="str">
        <f>VLOOKUP(A362,'BASE REGISTRO MAYO'!$A$1:$T$884,10,FALSE)</f>
        <v>9 de septiembre de 2020 al 9 de septiembre del 2022.</v>
      </c>
      <c r="K362" s="75" t="str">
        <f>VLOOKUP(A362,'BASE REGISTRO MAYO'!$A$1:$T$884,11,FALSE)</f>
        <v xml:space="preserve">Presidente: Manuel Alejandro Vega Alarcón, RUT: 15.671.215-9
</v>
      </c>
      <c r="L362" s="75" t="str">
        <f>VLOOKUP(A362,'BASE REGISTRO MAYO'!$A$1:$T$884,12,FALSE)</f>
        <v>Avenida Primera Transversal Nº 2630, Maipú.</v>
      </c>
      <c r="M362" s="75" t="str">
        <f>VLOOKUP(A362,'BASE REGISTRO MAYO'!$A$1:$T$884,13,FALSE)</f>
        <v>XIII</v>
      </c>
      <c r="N362" s="75" t="str">
        <f>VLOOKUP(A362,'BASE REGISTRO MAYO'!$A$1:$T$884,14,FALSE)</f>
        <v>Maipú</v>
      </c>
      <c r="O362" s="75" t="str">
        <f>VLOOKUP(A362,'BASE REGISTRO MAYO'!$A$1:$T$884,15,FALSE)</f>
        <v>02-24196882</v>
      </c>
      <c r="P362" s="75" t="str">
        <f>VLOOKUP(A362,'BASE REGISTRO MAYO'!$A$1:$T$884,16,FALSE)</f>
        <v>ideco@corporacionideco.cl</v>
      </c>
      <c r="Q362" s="75">
        <f>VLOOKUP(A362,'BASE REGISTRO MAYO'!$A$1:$T$884,17,FALSE)</f>
        <v>0</v>
      </c>
      <c r="R362" s="75" t="str">
        <f>VLOOKUP(A362,'BASE REGISTRO MAYO'!$A$1:$T$884,18,FALSE)</f>
        <v>93401: Institución de Asistencia Social</v>
      </c>
      <c r="S362" s="75" t="str">
        <f>VLOOKUP(A362,'BASE REGISTRO MAYO'!$A$1:$T$884,19,FALSE)</f>
        <v>Se acompañan antecedentes Financieros correspondientes al año 2019, aprobados por el Subdepartamento de  Supervisión Financiera Nacional</v>
      </c>
      <c r="T362" s="177">
        <f>VLOOKUP(A362,'BASE REGISTRO MAYO'!$A$1:$T$884,20,FALSE)</f>
        <v>37970</v>
      </c>
      <c r="U362" s="182">
        <v>6897</v>
      </c>
      <c r="V362" s="181">
        <v>6516720</v>
      </c>
      <c r="W362" s="181">
        <v>50271840</v>
      </c>
      <c r="X362" s="178">
        <v>44408</v>
      </c>
      <c r="Y362" s="87" t="s">
        <v>7151</v>
      </c>
      <c r="Z362" s="87" t="s">
        <v>7152</v>
      </c>
      <c r="AA362" s="182" t="s">
        <v>231</v>
      </c>
    </row>
    <row r="363" spans="1:27" ht="15.75" customHeight="1" x14ac:dyDescent="0.2">
      <c r="A363" s="182">
        <v>6897</v>
      </c>
      <c r="B363" s="75" t="str">
        <f>VLOOKUP(A363,'BASE REGISTRO MAYO'!$A$1:$T$884,2,FALSE)</f>
        <v xml:space="preserve">Instituto para el Desarrollo Comunitario IDECO Miguel de Pujadas Vergara. 
</v>
      </c>
      <c r="C363" s="75" t="str">
        <f>VLOOKUP(A363,'BASE REGISTRO MAYO'!$A$1:$T$884,3,FALSE)</f>
        <v>71877800K</v>
      </c>
      <c r="D363" s="75" t="str">
        <f>VLOOKUP(A363,'BASE REGISTRO MAYO'!$A$1:$T$884,4,FALSE)</f>
        <v>Corporación de Derecho Privado.</v>
      </c>
      <c r="E363" s="75" t="str">
        <f>VLOOKUP(A363,'BASE REGISTRO MAYO'!$A$1:$T$884,5,FALSE)</f>
        <v xml:space="preserve">Otorgado por Decreto Supremo Nº 81, del 24 de enero de 1991, del Ministerio de Justicia. </v>
      </c>
      <c r="F363" s="75" t="str">
        <f>VLOOKUP(A363,'BASE REGISTRO MAYO'!$A$1:$T$884,6,FALSE)</f>
        <v xml:space="preserve">Certificado de Vigencia, folio Nº 500350176380, de 13 de octubre de 2020, del Servicio de Registro Civil e Identificación.
</v>
      </c>
      <c r="G363" s="75" t="str">
        <f>VLOOKUP(A363,'BASE REGISTRO MAYO'!$A$1:$T$884,7,FALSE)</f>
        <v xml:space="preserve">Promover y recuperar las líneas de formación, organización y producción entre los pobladores del sector urbano.  </v>
      </c>
      <c r="H363" s="75" t="str">
        <f>VLOOKUP(A363,'BASE REGISTRO MAYO'!$A$1:$T$884,8,FALSE)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3" s="75" t="str">
        <f>VLOOKUP(A363,'BASE REGISTRO MAYO'!$A$1:$T$884,9,FALSE)</f>
        <v>Durarán dos años en los cargos</v>
      </c>
      <c r="J363" s="75" t="str">
        <f>VLOOKUP(A363,'BASE REGISTRO MAYO'!$A$1:$T$884,10,FALSE)</f>
        <v>9 de septiembre de 2020 al 9 de septiembre del 2022.</v>
      </c>
      <c r="K363" s="75" t="str">
        <f>VLOOKUP(A363,'BASE REGISTRO MAYO'!$A$1:$T$884,11,FALSE)</f>
        <v xml:space="preserve">Presidente: Manuel Alejandro Vega Alarcón, RUT: 15.671.215-9
</v>
      </c>
      <c r="L363" s="75" t="str">
        <f>VLOOKUP(A363,'BASE REGISTRO MAYO'!$A$1:$T$884,12,FALSE)</f>
        <v>Avenida Primera Transversal Nº 2630, Maipú.</v>
      </c>
      <c r="M363" s="75" t="str">
        <f>VLOOKUP(A363,'BASE REGISTRO MAYO'!$A$1:$T$884,13,FALSE)</f>
        <v>XIII</v>
      </c>
      <c r="N363" s="75" t="str">
        <f>VLOOKUP(A363,'BASE REGISTRO MAYO'!$A$1:$T$884,14,FALSE)</f>
        <v>Maipú</v>
      </c>
      <c r="O363" s="75" t="str">
        <f>VLOOKUP(A363,'BASE REGISTRO MAYO'!$A$1:$T$884,15,FALSE)</f>
        <v>02-24196882</v>
      </c>
      <c r="P363" s="75" t="str">
        <f>VLOOKUP(A363,'BASE REGISTRO MAYO'!$A$1:$T$884,16,FALSE)</f>
        <v>ideco@corporacionideco.cl</v>
      </c>
      <c r="Q363" s="75">
        <f>VLOOKUP(A363,'BASE REGISTRO MAYO'!$A$1:$T$884,17,FALSE)</f>
        <v>0</v>
      </c>
      <c r="R363" s="75" t="str">
        <f>VLOOKUP(A363,'BASE REGISTRO MAYO'!$A$1:$T$884,18,FALSE)</f>
        <v>93401: Institución de Asistencia Social</v>
      </c>
      <c r="S363" s="75" t="str">
        <f>VLOOKUP(A363,'BASE REGISTRO MAYO'!$A$1:$T$884,19,FALSE)</f>
        <v>Se acompañan antecedentes Financieros correspondientes al año 2019, aprobados por el Subdepartamento de  Supervisión Financiera Nacional</v>
      </c>
      <c r="T363" s="177">
        <f>VLOOKUP(A363,'BASE REGISTRO MAYO'!$A$1:$T$884,20,FALSE)</f>
        <v>37970</v>
      </c>
      <c r="U363" s="182">
        <v>6897</v>
      </c>
      <c r="V363" s="181">
        <v>34135200</v>
      </c>
      <c r="W363" s="181">
        <v>175641120</v>
      </c>
      <c r="X363" s="178">
        <v>44408</v>
      </c>
      <c r="Y363" s="87" t="s">
        <v>7151</v>
      </c>
      <c r="Z363" s="87" t="s">
        <v>7152</v>
      </c>
      <c r="AA363" s="182" t="s">
        <v>7228</v>
      </c>
    </row>
    <row r="364" spans="1:27" ht="15.75" customHeight="1" x14ac:dyDescent="0.2">
      <c r="A364" s="182">
        <v>6897</v>
      </c>
      <c r="B364" s="75" t="str">
        <f>VLOOKUP(A364,'BASE REGISTRO MAYO'!$A$1:$T$884,2,FALSE)</f>
        <v xml:space="preserve">Instituto para el Desarrollo Comunitario IDECO Miguel de Pujadas Vergara. 
</v>
      </c>
      <c r="C364" s="75" t="str">
        <f>VLOOKUP(A364,'BASE REGISTRO MAYO'!$A$1:$T$884,3,FALSE)</f>
        <v>71877800K</v>
      </c>
      <c r="D364" s="75" t="str">
        <f>VLOOKUP(A364,'BASE REGISTRO MAYO'!$A$1:$T$884,4,FALSE)</f>
        <v>Corporación de Derecho Privado.</v>
      </c>
      <c r="E364" s="75" t="str">
        <f>VLOOKUP(A364,'BASE REGISTRO MAYO'!$A$1:$T$884,5,FALSE)</f>
        <v xml:space="preserve">Otorgado por Decreto Supremo Nº 81, del 24 de enero de 1991, del Ministerio de Justicia. </v>
      </c>
      <c r="F364" s="75" t="str">
        <f>VLOOKUP(A364,'BASE REGISTRO MAYO'!$A$1:$T$884,6,FALSE)</f>
        <v xml:space="preserve">Certificado de Vigencia, folio Nº 500350176380, de 13 de octubre de 2020, del Servicio de Registro Civil e Identificación.
</v>
      </c>
      <c r="G364" s="75" t="str">
        <f>VLOOKUP(A364,'BASE REGISTRO MAYO'!$A$1:$T$884,7,FALSE)</f>
        <v xml:space="preserve">Promover y recuperar las líneas de formación, organización y producción entre los pobladores del sector urbano.  </v>
      </c>
      <c r="H364" s="75" t="str">
        <f>VLOOKUP(A364,'BASE REGISTRO MAYO'!$A$1:$T$884,8,FALSE)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4" s="75" t="str">
        <f>VLOOKUP(A364,'BASE REGISTRO MAYO'!$A$1:$T$884,9,FALSE)</f>
        <v>Durarán dos años en los cargos</v>
      </c>
      <c r="J364" s="75" t="str">
        <f>VLOOKUP(A364,'BASE REGISTRO MAYO'!$A$1:$T$884,10,FALSE)</f>
        <v>9 de septiembre de 2020 al 9 de septiembre del 2022.</v>
      </c>
      <c r="K364" s="75" t="str">
        <f>VLOOKUP(A364,'BASE REGISTRO MAYO'!$A$1:$T$884,11,FALSE)</f>
        <v xml:space="preserve">Presidente: Manuel Alejandro Vega Alarcón, RUT: 15.671.215-9
</v>
      </c>
      <c r="L364" s="75" t="str">
        <f>VLOOKUP(A364,'BASE REGISTRO MAYO'!$A$1:$T$884,12,FALSE)</f>
        <v>Avenida Primera Transversal Nº 2630, Maipú.</v>
      </c>
      <c r="M364" s="75" t="str">
        <f>VLOOKUP(A364,'BASE REGISTRO MAYO'!$A$1:$T$884,13,FALSE)</f>
        <v>XIII</v>
      </c>
      <c r="N364" s="75" t="str">
        <f>VLOOKUP(A364,'BASE REGISTRO MAYO'!$A$1:$T$884,14,FALSE)</f>
        <v>Maipú</v>
      </c>
      <c r="O364" s="75" t="str">
        <f>VLOOKUP(A364,'BASE REGISTRO MAYO'!$A$1:$T$884,15,FALSE)</f>
        <v>02-24196882</v>
      </c>
      <c r="P364" s="75" t="str">
        <f>VLOOKUP(A364,'BASE REGISTRO MAYO'!$A$1:$T$884,16,FALSE)</f>
        <v>ideco@corporacionideco.cl</v>
      </c>
      <c r="Q364" s="75">
        <f>VLOOKUP(A364,'BASE REGISTRO MAYO'!$A$1:$T$884,17,FALSE)</f>
        <v>0</v>
      </c>
      <c r="R364" s="75" t="str">
        <f>VLOOKUP(A364,'BASE REGISTRO MAYO'!$A$1:$T$884,18,FALSE)</f>
        <v>93401: Institución de Asistencia Social</v>
      </c>
      <c r="S364" s="75" t="str">
        <f>VLOOKUP(A364,'BASE REGISTRO MAYO'!$A$1:$T$884,19,FALSE)</f>
        <v>Se acompañan antecedentes Financieros correspondientes al año 2019, aprobados por el Subdepartamento de  Supervisión Financiera Nacional</v>
      </c>
      <c r="T364" s="177">
        <f>VLOOKUP(A364,'BASE REGISTRO MAYO'!$A$1:$T$884,20,FALSE)</f>
        <v>37970</v>
      </c>
      <c r="U364" s="182">
        <v>6897</v>
      </c>
      <c r="V364" s="181">
        <v>8068320</v>
      </c>
      <c r="W364" s="181">
        <v>64701720</v>
      </c>
      <c r="X364" s="178">
        <v>44408</v>
      </c>
      <c r="Y364" s="87" t="s">
        <v>7151</v>
      </c>
      <c r="Z364" s="87" t="s">
        <v>7152</v>
      </c>
      <c r="AA364" s="182" t="s">
        <v>7210</v>
      </c>
    </row>
    <row r="365" spans="1:27" ht="15.75" customHeight="1" x14ac:dyDescent="0.2">
      <c r="A365" s="182">
        <v>6897</v>
      </c>
      <c r="B365" s="75" t="str">
        <f>VLOOKUP(A365,'BASE REGISTRO MAYO'!$A$1:$T$884,2,FALSE)</f>
        <v xml:space="preserve">Instituto para el Desarrollo Comunitario IDECO Miguel de Pujadas Vergara. 
</v>
      </c>
      <c r="C365" s="75" t="str">
        <f>VLOOKUP(A365,'BASE REGISTRO MAYO'!$A$1:$T$884,3,FALSE)</f>
        <v>71877800K</v>
      </c>
      <c r="D365" s="75" t="str">
        <f>VLOOKUP(A365,'BASE REGISTRO MAYO'!$A$1:$T$884,4,FALSE)</f>
        <v>Corporación de Derecho Privado.</v>
      </c>
      <c r="E365" s="75" t="str">
        <f>VLOOKUP(A365,'BASE REGISTRO MAYO'!$A$1:$T$884,5,FALSE)</f>
        <v xml:space="preserve">Otorgado por Decreto Supremo Nº 81, del 24 de enero de 1991, del Ministerio de Justicia. </v>
      </c>
      <c r="F365" s="75" t="str">
        <f>VLOOKUP(A365,'BASE REGISTRO MAYO'!$A$1:$T$884,6,FALSE)</f>
        <v xml:space="preserve">Certificado de Vigencia, folio Nº 500350176380, de 13 de octubre de 2020, del Servicio de Registro Civil e Identificación.
</v>
      </c>
      <c r="G365" s="75" t="str">
        <f>VLOOKUP(A365,'BASE REGISTRO MAYO'!$A$1:$T$884,7,FALSE)</f>
        <v xml:space="preserve">Promover y recuperar las líneas de formación, organización y producción entre los pobladores del sector urbano.  </v>
      </c>
      <c r="H365" s="75" t="str">
        <f>VLOOKUP(A365,'BASE REGISTRO MAYO'!$A$1:$T$884,8,FALSE)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5" s="75" t="str">
        <f>VLOOKUP(A365,'BASE REGISTRO MAYO'!$A$1:$T$884,9,FALSE)</f>
        <v>Durarán dos años en los cargos</v>
      </c>
      <c r="J365" s="75" t="str">
        <f>VLOOKUP(A365,'BASE REGISTRO MAYO'!$A$1:$T$884,10,FALSE)</f>
        <v>9 de septiembre de 2020 al 9 de septiembre del 2022.</v>
      </c>
      <c r="K365" s="75" t="str">
        <f>VLOOKUP(A365,'BASE REGISTRO MAYO'!$A$1:$T$884,11,FALSE)</f>
        <v xml:space="preserve">Presidente: Manuel Alejandro Vega Alarcón, RUT: 15.671.215-9
</v>
      </c>
      <c r="L365" s="75" t="str">
        <f>VLOOKUP(A365,'BASE REGISTRO MAYO'!$A$1:$T$884,12,FALSE)</f>
        <v>Avenida Primera Transversal Nº 2630, Maipú.</v>
      </c>
      <c r="M365" s="75" t="str">
        <f>VLOOKUP(A365,'BASE REGISTRO MAYO'!$A$1:$T$884,13,FALSE)</f>
        <v>XIII</v>
      </c>
      <c r="N365" s="75" t="str">
        <f>VLOOKUP(A365,'BASE REGISTRO MAYO'!$A$1:$T$884,14,FALSE)</f>
        <v>Maipú</v>
      </c>
      <c r="O365" s="75" t="str">
        <f>VLOOKUP(A365,'BASE REGISTRO MAYO'!$A$1:$T$884,15,FALSE)</f>
        <v>02-24196882</v>
      </c>
      <c r="P365" s="75" t="str">
        <f>VLOOKUP(A365,'BASE REGISTRO MAYO'!$A$1:$T$884,16,FALSE)</f>
        <v>ideco@corporacionideco.cl</v>
      </c>
      <c r="Q365" s="75">
        <f>VLOOKUP(A365,'BASE REGISTRO MAYO'!$A$1:$T$884,17,FALSE)</f>
        <v>0</v>
      </c>
      <c r="R365" s="75" t="str">
        <f>VLOOKUP(A365,'BASE REGISTRO MAYO'!$A$1:$T$884,18,FALSE)</f>
        <v>93401: Institución de Asistencia Social</v>
      </c>
      <c r="S365" s="75" t="str">
        <f>VLOOKUP(A365,'BASE REGISTRO MAYO'!$A$1:$T$884,19,FALSE)</f>
        <v>Se acompañan antecedentes Financieros correspondientes al año 2019, aprobados por el Subdepartamento de  Supervisión Financiera Nacional</v>
      </c>
      <c r="T365" s="177">
        <f>VLOOKUP(A365,'BASE REGISTRO MAYO'!$A$1:$T$884,20,FALSE)</f>
        <v>37970</v>
      </c>
      <c r="U365" s="182">
        <v>6897</v>
      </c>
      <c r="V365" s="181">
        <v>13964400</v>
      </c>
      <c r="W365" s="181">
        <v>51590700</v>
      </c>
      <c r="X365" s="178">
        <v>44408</v>
      </c>
      <c r="Y365" s="87" t="s">
        <v>7151</v>
      </c>
      <c r="Z365" s="87" t="s">
        <v>7152</v>
      </c>
      <c r="AA365" s="182" t="s">
        <v>7247</v>
      </c>
    </row>
    <row r="366" spans="1:27" ht="15.75" customHeight="1" x14ac:dyDescent="0.2">
      <c r="A366" s="182">
        <v>6897</v>
      </c>
      <c r="B366" s="75" t="str">
        <f>VLOOKUP(A366,'BASE REGISTRO MAYO'!$A$1:$T$884,2,FALSE)</f>
        <v xml:space="preserve">Instituto para el Desarrollo Comunitario IDECO Miguel de Pujadas Vergara. 
</v>
      </c>
      <c r="C366" s="75" t="str">
        <f>VLOOKUP(A366,'BASE REGISTRO MAYO'!$A$1:$T$884,3,FALSE)</f>
        <v>71877800K</v>
      </c>
      <c r="D366" s="75" t="str">
        <f>VLOOKUP(A366,'BASE REGISTRO MAYO'!$A$1:$T$884,4,FALSE)</f>
        <v>Corporación de Derecho Privado.</v>
      </c>
      <c r="E366" s="75" t="str">
        <f>VLOOKUP(A366,'BASE REGISTRO MAYO'!$A$1:$T$884,5,FALSE)</f>
        <v xml:space="preserve">Otorgado por Decreto Supremo Nº 81, del 24 de enero de 1991, del Ministerio de Justicia. </v>
      </c>
      <c r="F366" s="75" t="str">
        <f>VLOOKUP(A366,'BASE REGISTRO MAYO'!$A$1:$T$884,6,FALSE)</f>
        <v xml:space="preserve">Certificado de Vigencia, folio Nº 500350176380, de 13 de octubre de 2020, del Servicio de Registro Civil e Identificación.
</v>
      </c>
      <c r="G366" s="75" t="str">
        <f>VLOOKUP(A366,'BASE REGISTRO MAYO'!$A$1:$T$884,7,FALSE)</f>
        <v xml:space="preserve">Promover y recuperar las líneas de formación, organización y producción entre los pobladores del sector urbano.  </v>
      </c>
      <c r="H366" s="75" t="str">
        <f>VLOOKUP(A366,'BASE REGISTRO MAYO'!$A$1:$T$884,8,FALSE)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6" s="75" t="str">
        <f>VLOOKUP(A366,'BASE REGISTRO MAYO'!$A$1:$T$884,9,FALSE)</f>
        <v>Durarán dos años en los cargos</v>
      </c>
      <c r="J366" s="75" t="str">
        <f>VLOOKUP(A366,'BASE REGISTRO MAYO'!$A$1:$T$884,10,FALSE)</f>
        <v>9 de septiembre de 2020 al 9 de septiembre del 2022.</v>
      </c>
      <c r="K366" s="75" t="str">
        <f>VLOOKUP(A366,'BASE REGISTRO MAYO'!$A$1:$T$884,11,FALSE)</f>
        <v xml:space="preserve">Presidente: Manuel Alejandro Vega Alarcón, RUT: 15.671.215-9
</v>
      </c>
      <c r="L366" s="75" t="str">
        <f>VLOOKUP(A366,'BASE REGISTRO MAYO'!$A$1:$T$884,12,FALSE)</f>
        <v>Avenida Primera Transversal Nº 2630, Maipú.</v>
      </c>
      <c r="M366" s="75" t="str">
        <f>VLOOKUP(A366,'BASE REGISTRO MAYO'!$A$1:$T$884,13,FALSE)</f>
        <v>XIII</v>
      </c>
      <c r="N366" s="75" t="str">
        <f>VLOOKUP(A366,'BASE REGISTRO MAYO'!$A$1:$T$884,14,FALSE)</f>
        <v>Maipú</v>
      </c>
      <c r="O366" s="75" t="str">
        <f>VLOOKUP(A366,'BASE REGISTRO MAYO'!$A$1:$T$884,15,FALSE)</f>
        <v>02-24196882</v>
      </c>
      <c r="P366" s="75" t="str">
        <f>VLOOKUP(A366,'BASE REGISTRO MAYO'!$A$1:$T$884,16,FALSE)</f>
        <v>ideco@corporacionideco.cl</v>
      </c>
      <c r="Q366" s="75">
        <f>VLOOKUP(A366,'BASE REGISTRO MAYO'!$A$1:$T$884,17,FALSE)</f>
        <v>0</v>
      </c>
      <c r="R366" s="75" t="str">
        <f>VLOOKUP(A366,'BASE REGISTRO MAYO'!$A$1:$T$884,18,FALSE)</f>
        <v>93401: Institución de Asistencia Social</v>
      </c>
      <c r="S366" s="75" t="str">
        <f>VLOOKUP(A366,'BASE REGISTRO MAYO'!$A$1:$T$884,19,FALSE)</f>
        <v>Se acompañan antecedentes Financieros correspondientes al año 2019, aprobados por el Subdepartamento de  Supervisión Financiera Nacional</v>
      </c>
      <c r="T366" s="177">
        <f>VLOOKUP(A366,'BASE REGISTRO MAYO'!$A$1:$T$884,20,FALSE)</f>
        <v>37970</v>
      </c>
      <c r="U366" s="182">
        <v>6897</v>
      </c>
      <c r="V366" s="181">
        <v>6206400</v>
      </c>
      <c r="W366" s="181">
        <v>52288920</v>
      </c>
      <c r="X366" s="178">
        <v>44408</v>
      </c>
      <c r="Y366" s="87" t="s">
        <v>7151</v>
      </c>
      <c r="Z366" s="87" t="s">
        <v>7152</v>
      </c>
      <c r="AA366" s="182" t="s">
        <v>7219</v>
      </c>
    </row>
    <row r="367" spans="1:27" ht="15.75" customHeight="1" x14ac:dyDescent="0.2">
      <c r="A367" s="182">
        <v>6897</v>
      </c>
      <c r="B367" s="75" t="str">
        <f>VLOOKUP(A367,'BASE REGISTRO MAYO'!$A$1:$T$884,2,FALSE)</f>
        <v xml:space="preserve">Instituto para el Desarrollo Comunitario IDECO Miguel de Pujadas Vergara. 
</v>
      </c>
      <c r="C367" s="75" t="str">
        <f>VLOOKUP(A367,'BASE REGISTRO MAYO'!$A$1:$T$884,3,FALSE)</f>
        <v>71877800K</v>
      </c>
      <c r="D367" s="75" t="str">
        <f>VLOOKUP(A367,'BASE REGISTRO MAYO'!$A$1:$T$884,4,FALSE)</f>
        <v>Corporación de Derecho Privado.</v>
      </c>
      <c r="E367" s="75" t="str">
        <f>VLOOKUP(A367,'BASE REGISTRO MAYO'!$A$1:$T$884,5,FALSE)</f>
        <v xml:space="preserve">Otorgado por Decreto Supremo Nº 81, del 24 de enero de 1991, del Ministerio de Justicia. </v>
      </c>
      <c r="F367" s="75" t="str">
        <f>VLOOKUP(A367,'BASE REGISTRO MAYO'!$A$1:$T$884,6,FALSE)</f>
        <v xml:space="preserve">Certificado de Vigencia, folio Nº 500350176380, de 13 de octubre de 2020, del Servicio de Registro Civil e Identificación.
</v>
      </c>
      <c r="G367" s="75" t="str">
        <f>VLOOKUP(A367,'BASE REGISTRO MAYO'!$A$1:$T$884,7,FALSE)</f>
        <v xml:space="preserve">Promover y recuperar las líneas de formación, organización y producción entre los pobladores del sector urbano.  </v>
      </c>
      <c r="H367" s="75" t="str">
        <f>VLOOKUP(A367,'BASE REGISTRO MAYO'!$A$1:$T$884,8,FALSE)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7" s="75" t="str">
        <f>VLOOKUP(A367,'BASE REGISTRO MAYO'!$A$1:$T$884,9,FALSE)</f>
        <v>Durarán dos años en los cargos</v>
      </c>
      <c r="J367" s="75" t="str">
        <f>VLOOKUP(A367,'BASE REGISTRO MAYO'!$A$1:$T$884,10,FALSE)</f>
        <v>9 de septiembre de 2020 al 9 de septiembre del 2022.</v>
      </c>
      <c r="K367" s="75" t="str">
        <f>VLOOKUP(A367,'BASE REGISTRO MAYO'!$A$1:$T$884,11,FALSE)</f>
        <v xml:space="preserve">Presidente: Manuel Alejandro Vega Alarcón, RUT: 15.671.215-9
</v>
      </c>
      <c r="L367" s="75" t="str">
        <f>VLOOKUP(A367,'BASE REGISTRO MAYO'!$A$1:$T$884,12,FALSE)</f>
        <v>Avenida Primera Transversal Nº 2630, Maipú.</v>
      </c>
      <c r="M367" s="75" t="str">
        <f>VLOOKUP(A367,'BASE REGISTRO MAYO'!$A$1:$T$884,13,FALSE)</f>
        <v>XIII</v>
      </c>
      <c r="N367" s="75" t="str">
        <f>VLOOKUP(A367,'BASE REGISTRO MAYO'!$A$1:$T$884,14,FALSE)</f>
        <v>Maipú</v>
      </c>
      <c r="O367" s="75" t="str">
        <f>VLOOKUP(A367,'BASE REGISTRO MAYO'!$A$1:$T$884,15,FALSE)</f>
        <v>02-24196882</v>
      </c>
      <c r="P367" s="75" t="str">
        <f>VLOOKUP(A367,'BASE REGISTRO MAYO'!$A$1:$T$884,16,FALSE)</f>
        <v>ideco@corporacionideco.cl</v>
      </c>
      <c r="Q367" s="75">
        <f>VLOOKUP(A367,'BASE REGISTRO MAYO'!$A$1:$T$884,17,FALSE)</f>
        <v>0</v>
      </c>
      <c r="R367" s="75" t="str">
        <f>VLOOKUP(A367,'BASE REGISTRO MAYO'!$A$1:$T$884,18,FALSE)</f>
        <v>93401: Institución de Asistencia Social</v>
      </c>
      <c r="S367" s="75" t="str">
        <f>VLOOKUP(A367,'BASE REGISTRO MAYO'!$A$1:$T$884,19,FALSE)</f>
        <v>Se acompañan antecedentes Financieros correspondientes al año 2019, aprobados por el Subdepartamento de  Supervisión Financiera Nacional</v>
      </c>
      <c r="T367" s="177">
        <f>VLOOKUP(A367,'BASE REGISTRO MAYO'!$A$1:$T$884,20,FALSE)</f>
        <v>37970</v>
      </c>
      <c r="U367" s="182">
        <v>6897</v>
      </c>
      <c r="V367" s="181">
        <v>12024900</v>
      </c>
      <c r="W367" s="181">
        <v>91621980</v>
      </c>
      <c r="X367" s="178">
        <v>44408</v>
      </c>
      <c r="Y367" s="87" t="s">
        <v>7151</v>
      </c>
      <c r="Z367" s="87" t="s">
        <v>7152</v>
      </c>
      <c r="AA367" s="182" t="s">
        <v>7220</v>
      </c>
    </row>
    <row r="368" spans="1:27" ht="15.75" customHeight="1" x14ac:dyDescent="0.2">
      <c r="A368" s="182">
        <v>6897</v>
      </c>
      <c r="B368" s="75" t="str">
        <f>VLOOKUP(A368,'BASE REGISTRO MAYO'!$A$1:$T$884,2,FALSE)</f>
        <v xml:space="preserve">Instituto para el Desarrollo Comunitario IDECO Miguel de Pujadas Vergara. 
</v>
      </c>
      <c r="C368" s="75" t="str">
        <f>VLOOKUP(A368,'BASE REGISTRO MAYO'!$A$1:$T$884,3,FALSE)</f>
        <v>71877800K</v>
      </c>
      <c r="D368" s="75" t="str">
        <f>VLOOKUP(A368,'BASE REGISTRO MAYO'!$A$1:$T$884,4,FALSE)</f>
        <v>Corporación de Derecho Privado.</v>
      </c>
      <c r="E368" s="75" t="str">
        <f>VLOOKUP(A368,'BASE REGISTRO MAYO'!$A$1:$T$884,5,FALSE)</f>
        <v xml:space="preserve">Otorgado por Decreto Supremo Nº 81, del 24 de enero de 1991, del Ministerio de Justicia. </v>
      </c>
      <c r="F368" s="75" t="str">
        <f>VLOOKUP(A368,'BASE REGISTRO MAYO'!$A$1:$T$884,6,FALSE)</f>
        <v xml:space="preserve">Certificado de Vigencia, folio Nº 500350176380, de 13 de octubre de 2020, del Servicio de Registro Civil e Identificación.
</v>
      </c>
      <c r="G368" s="75" t="str">
        <f>VLOOKUP(A368,'BASE REGISTRO MAYO'!$A$1:$T$884,7,FALSE)</f>
        <v xml:space="preserve">Promover y recuperar las líneas de formación, organización y producción entre los pobladores del sector urbano.  </v>
      </c>
      <c r="H368" s="75" t="str">
        <f>VLOOKUP(A368,'BASE REGISTRO MAYO'!$A$1:$T$884,8,FALSE)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8" s="75" t="str">
        <f>VLOOKUP(A368,'BASE REGISTRO MAYO'!$A$1:$T$884,9,FALSE)</f>
        <v>Durarán dos años en los cargos</v>
      </c>
      <c r="J368" s="75" t="str">
        <f>VLOOKUP(A368,'BASE REGISTRO MAYO'!$A$1:$T$884,10,FALSE)</f>
        <v>9 de septiembre de 2020 al 9 de septiembre del 2022.</v>
      </c>
      <c r="K368" s="75" t="str">
        <f>VLOOKUP(A368,'BASE REGISTRO MAYO'!$A$1:$T$884,11,FALSE)</f>
        <v xml:space="preserve">Presidente: Manuel Alejandro Vega Alarcón, RUT: 15.671.215-9
</v>
      </c>
      <c r="L368" s="75" t="str">
        <f>VLOOKUP(A368,'BASE REGISTRO MAYO'!$A$1:$T$884,12,FALSE)</f>
        <v>Avenida Primera Transversal Nº 2630, Maipú.</v>
      </c>
      <c r="M368" s="75" t="str">
        <f>VLOOKUP(A368,'BASE REGISTRO MAYO'!$A$1:$T$884,13,FALSE)</f>
        <v>XIII</v>
      </c>
      <c r="N368" s="75" t="str">
        <f>VLOOKUP(A368,'BASE REGISTRO MAYO'!$A$1:$T$884,14,FALSE)</f>
        <v>Maipú</v>
      </c>
      <c r="O368" s="75" t="str">
        <f>VLOOKUP(A368,'BASE REGISTRO MAYO'!$A$1:$T$884,15,FALSE)</f>
        <v>02-24196882</v>
      </c>
      <c r="P368" s="75" t="str">
        <f>VLOOKUP(A368,'BASE REGISTRO MAYO'!$A$1:$T$884,16,FALSE)</f>
        <v>ideco@corporacionideco.cl</v>
      </c>
      <c r="Q368" s="75">
        <f>VLOOKUP(A368,'BASE REGISTRO MAYO'!$A$1:$T$884,17,FALSE)</f>
        <v>0</v>
      </c>
      <c r="R368" s="75" t="str">
        <f>VLOOKUP(A368,'BASE REGISTRO MAYO'!$A$1:$T$884,18,FALSE)</f>
        <v>93401: Institución de Asistencia Social</v>
      </c>
      <c r="S368" s="75" t="str">
        <f>VLOOKUP(A368,'BASE REGISTRO MAYO'!$A$1:$T$884,19,FALSE)</f>
        <v>Se acompañan antecedentes Financieros correspondientes al año 2019, aprobados por el Subdepartamento de  Supervisión Financiera Nacional</v>
      </c>
      <c r="T368" s="177">
        <f>VLOOKUP(A368,'BASE REGISTRO MAYO'!$A$1:$T$884,20,FALSE)</f>
        <v>37970</v>
      </c>
      <c r="U368" s="182">
        <v>6897</v>
      </c>
      <c r="V368" s="181">
        <v>14274720</v>
      </c>
      <c r="W368" s="181">
        <v>119589270</v>
      </c>
      <c r="X368" s="178">
        <v>44408</v>
      </c>
      <c r="Y368" s="87" t="s">
        <v>7151</v>
      </c>
      <c r="Z368" s="87" t="s">
        <v>7152</v>
      </c>
      <c r="AA368" s="182" t="s">
        <v>8194</v>
      </c>
    </row>
    <row r="369" spans="1:27" ht="15.75" customHeight="1" x14ac:dyDescent="0.2">
      <c r="A369" s="182">
        <v>6897</v>
      </c>
      <c r="B369" s="75" t="str">
        <f>VLOOKUP(A369,'BASE REGISTRO MAYO'!$A$1:$T$884,2,FALSE)</f>
        <v xml:space="preserve">Instituto para el Desarrollo Comunitario IDECO Miguel de Pujadas Vergara. 
</v>
      </c>
      <c r="C369" s="75" t="str">
        <f>VLOOKUP(A369,'BASE REGISTRO MAYO'!$A$1:$T$884,3,FALSE)</f>
        <v>71877800K</v>
      </c>
      <c r="D369" s="75" t="str">
        <f>VLOOKUP(A369,'BASE REGISTRO MAYO'!$A$1:$T$884,4,FALSE)</f>
        <v>Corporación de Derecho Privado.</v>
      </c>
      <c r="E369" s="75" t="str">
        <f>VLOOKUP(A369,'BASE REGISTRO MAYO'!$A$1:$T$884,5,FALSE)</f>
        <v xml:space="preserve">Otorgado por Decreto Supremo Nº 81, del 24 de enero de 1991, del Ministerio de Justicia. </v>
      </c>
      <c r="F369" s="75" t="str">
        <f>VLOOKUP(A369,'BASE REGISTRO MAYO'!$A$1:$T$884,6,FALSE)</f>
        <v xml:space="preserve">Certificado de Vigencia, folio Nº 500350176380, de 13 de octubre de 2020, del Servicio de Registro Civil e Identificación.
</v>
      </c>
      <c r="G369" s="75" t="str">
        <f>VLOOKUP(A369,'BASE REGISTRO MAYO'!$A$1:$T$884,7,FALSE)</f>
        <v xml:space="preserve">Promover y recuperar las líneas de formación, organización y producción entre los pobladores del sector urbano.  </v>
      </c>
      <c r="H369" s="75" t="str">
        <f>VLOOKUP(A369,'BASE REGISTRO MAYO'!$A$1:$T$884,8,FALSE)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9" s="75" t="str">
        <f>VLOOKUP(A369,'BASE REGISTRO MAYO'!$A$1:$T$884,9,FALSE)</f>
        <v>Durarán dos años en los cargos</v>
      </c>
      <c r="J369" s="75" t="str">
        <f>VLOOKUP(A369,'BASE REGISTRO MAYO'!$A$1:$T$884,10,FALSE)</f>
        <v>9 de septiembre de 2020 al 9 de septiembre del 2022.</v>
      </c>
      <c r="K369" s="75" t="str">
        <f>VLOOKUP(A369,'BASE REGISTRO MAYO'!$A$1:$T$884,11,FALSE)</f>
        <v xml:space="preserve">Presidente: Manuel Alejandro Vega Alarcón, RUT: 15.671.215-9
</v>
      </c>
      <c r="L369" s="75" t="str">
        <f>VLOOKUP(A369,'BASE REGISTRO MAYO'!$A$1:$T$884,12,FALSE)</f>
        <v>Avenida Primera Transversal Nº 2630, Maipú.</v>
      </c>
      <c r="M369" s="75" t="str">
        <f>VLOOKUP(A369,'BASE REGISTRO MAYO'!$A$1:$T$884,13,FALSE)</f>
        <v>XIII</v>
      </c>
      <c r="N369" s="75" t="str">
        <f>VLOOKUP(A369,'BASE REGISTRO MAYO'!$A$1:$T$884,14,FALSE)</f>
        <v>Maipú</v>
      </c>
      <c r="O369" s="75" t="str">
        <f>VLOOKUP(A369,'BASE REGISTRO MAYO'!$A$1:$T$884,15,FALSE)</f>
        <v>02-24196882</v>
      </c>
      <c r="P369" s="75" t="str">
        <f>VLOOKUP(A369,'BASE REGISTRO MAYO'!$A$1:$T$884,16,FALSE)</f>
        <v>ideco@corporacionideco.cl</v>
      </c>
      <c r="Q369" s="75">
        <f>VLOOKUP(A369,'BASE REGISTRO MAYO'!$A$1:$T$884,17,FALSE)</f>
        <v>0</v>
      </c>
      <c r="R369" s="75" t="str">
        <f>VLOOKUP(A369,'BASE REGISTRO MAYO'!$A$1:$T$884,18,FALSE)</f>
        <v>93401: Institución de Asistencia Social</v>
      </c>
      <c r="S369" s="75" t="str">
        <f>VLOOKUP(A369,'BASE REGISTRO MAYO'!$A$1:$T$884,19,FALSE)</f>
        <v>Se acompañan antecedentes Financieros correspondientes al año 2019, aprobados por el Subdepartamento de  Supervisión Financiera Nacional</v>
      </c>
      <c r="T369" s="177">
        <f>VLOOKUP(A369,'BASE REGISTRO MAYO'!$A$1:$T$884,20,FALSE)</f>
        <v>37970</v>
      </c>
      <c r="U369" s="182">
        <v>6897</v>
      </c>
      <c r="V369" s="181">
        <v>20170800</v>
      </c>
      <c r="W369" s="181">
        <v>94647600</v>
      </c>
      <c r="X369" s="178">
        <v>44408</v>
      </c>
      <c r="Y369" s="87" t="s">
        <v>7151</v>
      </c>
      <c r="Z369" s="87" t="s">
        <v>7152</v>
      </c>
      <c r="AA369" s="182" t="s">
        <v>7250</v>
      </c>
    </row>
    <row r="370" spans="1:27" ht="15.75" customHeight="1" x14ac:dyDescent="0.2">
      <c r="A370" s="182">
        <v>6898</v>
      </c>
      <c r="B370" s="75" t="str">
        <f>VLOOKUP(A370,'BASE REGISTRO MAYO'!$A$1:$T$884,2,FALSE)</f>
        <v>Corporacion Municipal de Melipilla para la Educacion, Salud., Atencion de Menores y Deportes y Recreacion</v>
      </c>
      <c r="C370" s="75">
        <f>VLOOKUP(A370,'BASE REGISTRO MAYO'!$A$1:$T$884,3,FALSE)</f>
        <v>712939001</v>
      </c>
      <c r="D370" s="75" t="str">
        <f>VLOOKUP(A370,'BASE REGISTRO MAYO'!$A$1:$T$884,4,FALSE)</f>
        <v>Corporación de Derecho Privado.</v>
      </c>
      <c r="E370" s="75" t="str">
        <f>VLOOKUP(A370,'BASE REGISTRO MAYO'!$A$1:$T$884,5,FALSE)</f>
        <v xml:space="preserve">Decreto Supremo Nº 772, de 4 de agosto de 1982, del Ministerio de Justicia. </v>
      </c>
      <c r="F370" s="75" t="str">
        <f>VLOOKUP(A370,'BASE REGISTRO MAYO'!$A$1:$T$884,6,FALSE)</f>
        <v>Certificado de Vigencia Folio Nº 500356920296, de 19 de noviembre de 2020, del Servicio de Registro Civil e Identificación.</v>
      </c>
      <c r="G370" s="75" t="str">
        <f>VLOOKUP(A370,'BASE REGISTRO MAYO'!$A$1:$T$884,7,FALSE)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70" s="75" t="str">
        <f>VLOOKUP(A370,'BASE REGISTRO MAYO'!$A$1:$T$884,8,FALSE)</f>
        <v xml:space="preserve">Presidente: Iván Campos Aravena
Directores:
Paulo Ariztía Benoit
Juan Eduardo González Dölz,  
Enrique Tobar Reyes, 
Rolando Terra Yañez
</v>
      </c>
      <c r="I370" s="75" t="str">
        <f>VLOOKUP(A370,'BASE REGISTRO MAYO'!$A$1:$T$884,9,FALSE)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70" s="75" t="str">
        <f>VLOOKUP(A370,'BASE REGISTRO MAYO'!$A$1:$T$884,10,FALSE)</f>
        <v xml:space="preserve">De 28 de Abril de 2010 hasta el 28 de Abril de 2012.
Última designación Gerente General: 28 de junio de 2018. 
</v>
      </c>
      <c r="K370" s="75" t="str">
        <f>VLOOKUP(A370,'BASE REGISTRO MAYO'!$A$1:$T$884,11,FALSE)</f>
        <v xml:space="preserve">Presidente: Iván Campos Aravena
Gerente General: César José Araos Aguirre,
</v>
      </c>
      <c r="L370" s="75" t="str">
        <f>VLOOKUP(A370,'BASE REGISTRO MAYO'!$A$1:$T$884,12,FALSE)</f>
        <v xml:space="preserve">Eleuterio Ramírez s/n, Población Manuel Rodríguez, comuna de Melipilla, Región Metropolitana
</v>
      </c>
      <c r="M370" s="75" t="str">
        <f>VLOOKUP(A370,'BASE REGISTRO MAYO'!$A$1:$T$884,13,FALSE)</f>
        <v>XIII</v>
      </c>
      <c r="N370" s="75" t="str">
        <f>VLOOKUP(A370,'BASE REGISTRO MAYO'!$A$1:$T$884,14,FALSE)</f>
        <v>Melipilla,</v>
      </c>
      <c r="O370" s="75" t="str">
        <f>VLOOKUP(A370,'BASE REGISTRO MAYO'!$A$1:$T$884,15,FALSE)</f>
        <v xml:space="preserve">Fono: 224897900- 224897901
</v>
      </c>
      <c r="P370" s="75" t="str">
        <f>VLOOKUP(A370,'BASE REGISTRO MAYO'!$A$1:$T$884,16,FALSE)</f>
        <v xml:space="preserve">E mail: gerencia@cormumel.cl </v>
      </c>
      <c r="Q370" s="75">
        <f>VLOOKUP(A370,'BASE REGISTRO MAYO'!$A$1:$T$884,17,FALSE)</f>
        <v>0</v>
      </c>
      <c r="R370" s="75">
        <f>VLOOKUP(A370,'BASE REGISTRO MAYO'!$A$1:$T$884,18,FALSE)</f>
        <v>93401</v>
      </c>
      <c r="S370" s="75" t="str">
        <f>VLOOKUP(A370,'BASE REGISTRO MAYO'!$A$1:$T$884,19,FALSE)</f>
        <v>Se acompaña Certificado de la Institución, correspondiente a antecedentes financieros del año 2019, aprobados por el Sub Departamento de Supervisión Financiera Nacional.</v>
      </c>
      <c r="T370" s="177">
        <f>VLOOKUP(A370,'BASE REGISTRO MAYO'!$A$1:$T$884,20,FALSE)</f>
        <v>37970</v>
      </c>
      <c r="U370" s="182">
        <v>6898</v>
      </c>
      <c r="V370" s="181">
        <v>4078122</v>
      </c>
      <c r="W370" s="181">
        <v>36460572</v>
      </c>
      <c r="X370" s="178">
        <v>44408</v>
      </c>
      <c r="Y370" s="87" t="s">
        <v>7151</v>
      </c>
      <c r="Z370" s="87" t="s">
        <v>7152</v>
      </c>
      <c r="AA370" s="182" t="s">
        <v>7192</v>
      </c>
    </row>
    <row r="371" spans="1:27" ht="15.75" customHeight="1" x14ac:dyDescent="0.2">
      <c r="A371" s="182">
        <v>6899</v>
      </c>
      <c r="B371" s="75" t="str">
        <f>VLOOKUP(A371,'BASE REGISTRO MAYO'!$A$1:$T$884,2,FALSE)</f>
        <v>Corporacion Demos una Oportunidad al Menor- Credito al Menor</v>
      </c>
      <c r="C371" s="75">
        <f>VLOOKUP(A371,'BASE REGISTRO MAYO'!$A$1:$T$884,3,FALSE)</f>
        <v>719365000</v>
      </c>
      <c r="D371" s="75" t="str">
        <f>VLOOKUP(A371,'BASE REGISTRO MAYO'!$A$1:$T$884,4,FALSE)</f>
        <v>Corporación de Derecho Privado.</v>
      </c>
      <c r="E371" s="75" t="str">
        <f>VLOOKUP(A371,'BASE REGISTRO MAYO'!$A$1:$T$884,5,FALSE)</f>
        <v xml:space="preserve">Otorgada por Decreto Supremo Nº 1392, de fecha 19 de noviembre de 1991, del Ministerio de Justicia. </v>
      </c>
      <c r="F371" s="75" t="str">
        <f>VLOOKUP(A371,'BASE REGISTRO MAYO'!$A$1:$T$884,6,FALSE)</f>
        <v xml:space="preserve">Certificado de vigencia de persona jurídica sin fines de lucro, folio Nº 500354160689, de fecha 04 de noviembre de 2020, emitido por el Servicio de Registro Civil e Identificación.
</v>
      </c>
      <c r="G371" s="75" t="str">
        <f>VLOOKUP(A371,'BASE REGISTRO MAYO'!$A$1:$T$884,7,FALSE)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71" s="75" t="str">
        <f>VLOOKUP(A371,'BASE REGISTRO MAYO'!$A$1:$T$884,8,FALSE)</f>
        <v xml:space="preserve">Presidente: Álvaro Pezoa Bissieres, 
Secretaria: Vivian Nazal Zedan, 
Tesorera: Mº Inés Nilo Guerrero, 
Directores: 
Sergio Andrés Bianchi Echeñique
Fernando García Barrientos, 
Jorge Javier Obregón Kuhn, 
Paola Silvana Alvano Contador
</v>
      </c>
      <c r="I371" s="75" t="str">
        <f>VLOOKUP(A371,'BASE REGISTRO MAYO'!$A$1:$T$884,9,FALSE)</f>
        <v>Durarán 03 años en sus cargos.</v>
      </c>
      <c r="J371" s="75" t="str">
        <f>VLOOKUP(A371,'BASE REGISTRO MAYO'!$A$1:$T$884,10,FALSE)</f>
        <v>26 de abril de 2018 – al 26 de abril de 2021.</v>
      </c>
      <c r="K371" s="75" t="str">
        <f>VLOOKUP(A371,'BASE REGISTRO MAYO'!$A$1:$T$884,11,FALSE)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71" s="75" t="str">
        <f>VLOOKUP(A371,'BASE REGISTRO MAYO'!$A$1:$T$884,12,FALSE)</f>
        <v xml:space="preserve">Lautaro Nº 2755, comuna de La Pintana, Villa Jorge Yarur Banna, Región Metropolitana.
</v>
      </c>
      <c r="M371" s="75" t="str">
        <f>VLOOKUP(A371,'BASE REGISTRO MAYO'!$A$1:$T$884,13,FALSE)</f>
        <v>XIII</v>
      </c>
      <c r="N371" s="75" t="str">
        <f>VLOOKUP(A371,'BASE REGISTRO MAYO'!$A$1:$T$884,14,FALSE)</f>
        <v>La Pintana</v>
      </c>
      <c r="O371" s="75" t="str">
        <f>VLOOKUP(A371,'BASE REGISTRO MAYO'!$A$1:$T$884,15,FALSE)</f>
        <v>225451947-96645763</v>
      </c>
      <c r="P371" s="75" t="str">
        <f>VLOOKUP(A371,'BASE REGISTRO MAYO'!$A$1:$T$884,16,FALSE)</f>
        <v xml:space="preserve">contacto@corporacionccm.cl
</v>
      </c>
      <c r="Q371" s="75">
        <f>VLOOKUP(A371,'BASE REGISTRO MAYO'!$A$1:$T$884,17,FALSE)</f>
        <v>0</v>
      </c>
      <c r="R371" s="75" t="str">
        <f>VLOOKUP(A371,'BASE REGISTRO MAYO'!$A$1:$T$884,18,FALSE)</f>
        <v>93401: Institución de Asistencia Social</v>
      </c>
      <c r="S371" s="75" t="str">
        <f>VLOOKUP(A371,'BASE REGISTRO MAYO'!$A$1:$T$884,19,FALSE)</f>
        <v>Se acompañan antecedentes financieros, correspondientes al año 2019, aprobados por el  Sub Departamento de Supervisión Financiera Nacional.</v>
      </c>
      <c r="T371" s="177">
        <f>VLOOKUP(A371,'BASE REGISTRO MAYO'!$A$1:$T$884,20,FALSE)</f>
        <v>37970</v>
      </c>
      <c r="U371" s="182">
        <v>6899</v>
      </c>
      <c r="V371" s="181">
        <v>39189968</v>
      </c>
      <c r="W371" s="181">
        <v>255065709</v>
      </c>
      <c r="X371" s="178">
        <v>44408</v>
      </c>
      <c r="Y371" s="87" t="s">
        <v>7151</v>
      </c>
      <c r="Z371" s="87" t="s">
        <v>7152</v>
      </c>
      <c r="AA371" s="182" t="s">
        <v>7210</v>
      </c>
    </row>
    <row r="372" spans="1:27" ht="15.75" customHeight="1" x14ac:dyDescent="0.2">
      <c r="A372" s="182">
        <v>6900</v>
      </c>
      <c r="B372" s="75" t="str">
        <f>VLOOKUP(A372,'BASE REGISTRO MAYO'!$A$1:$T$884,2,FALSE)</f>
        <v>Corporacion de Educacion, Rehabilitacion, Capacitacion, Atencion de Menores y Perfeccionamiento ( C.E.R.C.A.P.)</v>
      </c>
      <c r="C372" s="75" t="str">
        <f>VLOOKUP(A372,'BASE REGISTRO MAYO'!$A$1:$T$884,3,FALSE)</f>
        <v>72363900K</v>
      </c>
      <c r="D372" s="75" t="str">
        <f>VLOOKUP(A372,'BASE REGISTRO MAYO'!$A$1:$T$884,4,FALSE)</f>
        <v>Corporación de Derecho Privado</v>
      </c>
      <c r="E372" s="75" t="str">
        <f>VLOOKUP(A372,'BASE REGISTRO MAYO'!$A$1:$T$884,5,FALSE)</f>
        <v>Otorgada por Decreto Supremo Nº 1109, de 19 de diciembre de 1984, del Ministerio de Justicia.</v>
      </c>
      <c r="F372" s="75" t="str">
        <f>VLOOKUP(A372,'BASE REGISTRO MAYO'!$A$1:$T$884,6,FALSE)</f>
        <v xml:space="preserve">Certificado de vigencia de persona jurídica sin fines de lucro, folio Nº 500334460905, de fecha 28 de julio de 2020, del Servicio de Registro Civil e Identificación.
</v>
      </c>
      <c r="G372" s="75" t="str">
        <f>VLOOKUP(A372,'BASE REGISTRO MAYO'!$A$1:$T$884,7,FALSE)</f>
        <v>Administrar y operar servicios en las áreas de educación y de atención de menores, elaborar y ejecutar programas de educación, formación profesional, capacitación, rehabilitación y perfeccionamiento.</v>
      </c>
      <c r="H372" s="75" t="str">
        <f>VLOOKUP(A372,'BASE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2" s="75" t="str">
        <f>VLOOKUP(A372,'BASE REGISTRO MAYO'!$A$1:$T$884,9,FALSE)</f>
        <v xml:space="preserve">5 años
</v>
      </c>
      <c r="J372" s="75" t="str">
        <f>VLOOKUP(A372,'BASE REGISTRO MAYO'!$A$1:$T$884,10,FALSE)</f>
        <v xml:space="preserve">30 de septiembre de 2017 a 30 de septiembre de 2022.
</v>
      </c>
      <c r="K372" s="75" t="str">
        <f>VLOOKUP(A372,'BASE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2" s="75" t="str">
        <f>VLOOKUP(A372,'BASE REGISTRO MAYO'!$A$1:$T$884,12,FALSE)</f>
        <v>El Overo N° 175, Villa Alemana. Región de Valparaíso</v>
      </c>
      <c r="M372" s="75" t="str">
        <f>VLOOKUP(A372,'BASE REGISTRO MAYO'!$A$1:$T$884,13,FALSE)</f>
        <v>V</v>
      </c>
      <c r="N372" s="75" t="str">
        <f>VLOOKUP(A372,'BASE REGISTRO MAYO'!$A$1:$T$884,14,FALSE)</f>
        <v>Villa Alemana</v>
      </c>
      <c r="O372" s="75" t="str">
        <f>VLOOKUP(A372,'BASE REGISTRO MAYO'!$A$1:$T$884,15,FALSE)</f>
        <v>32-2532283</v>
      </c>
      <c r="P372" s="75" t="str">
        <f>VLOOKUP(A372,'BASE REGISTRO MAYO'!$A$1:$T$884,16,FALSE)</f>
        <v>cercap@cercap.cl</v>
      </c>
      <c r="Q372" s="75">
        <f>VLOOKUP(A372,'BASE REGISTRO MAYO'!$A$1:$T$884,17,FALSE)</f>
        <v>0</v>
      </c>
      <c r="R372" s="75">
        <f>VLOOKUP(A372,'BASE REGISTRO MAYO'!$A$1:$T$884,18,FALSE)</f>
        <v>93401</v>
      </c>
      <c r="S372" s="75" t="str">
        <f>VLOOKUP(A372,'BASE REGISTRO MAYO'!$A$1:$T$884,19,FALSE)</f>
        <v>Se acompaña el certificado financiero correspondiente al  año 2019  autorizado ante notario y balance general año 2019 aprobado por  USUFI</v>
      </c>
      <c r="T372" s="177">
        <f>VLOOKUP(A372,'BASE REGISTRO MAYO'!$A$1:$T$884,20,FALSE)</f>
        <v>37970</v>
      </c>
      <c r="U372" s="182">
        <v>6900</v>
      </c>
      <c r="V372" s="181">
        <v>11559420</v>
      </c>
      <c r="W372" s="181">
        <v>43444800</v>
      </c>
      <c r="X372" s="178">
        <v>44408</v>
      </c>
      <c r="Y372" s="87" t="s">
        <v>7151</v>
      </c>
      <c r="Z372" s="87" t="s">
        <v>7152</v>
      </c>
      <c r="AA372" s="182" t="s">
        <v>7292</v>
      </c>
    </row>
    <row r="373" spans="1:27" ht="15.75" customHeight="1" x14ac:dyDescent="0.2">
      <c r="A373" s="182">
        <v>6900</v>
      </c>
      <c r="B373" s="75" t="str">
        <f>VLOOKUP(A373,'BASE REGISTRO MAYO'!$A$1:$T$884,2,FALSE)</f>
        <v>Corporacion de Educacion, Rehabilitacion, Capacitacion, Atencion de Menores y Perfeccionamiento ( C.E.R.C.A.P.)</v>
      </c>
      <c r="C373" s="75" t="str">
        <f>VLOOKUP(A373,'BASE REGISTRO MAYO'!$A$1:$T$884,3,FALSE)</f>
        <v>72363900K</v>
      </c>
      <c r="D373" s="75" t="str">
        <f>VLOOKUP(A373,'BASE REGISTRO MAYO'!$A$1:$T$884,4,FALSE)</f>
        <v>Corporación de Derecho Privado</v>
      </c>
      <c r="E373" s="75" t="str">
        <f>VLOOKUP(A373,'BASE REGISTRO MAYO'!$A$1:$T$884,5,FALSE)</f>
        <v>Otorgada por Decreto Supremo Nº 1109, de 19 de diciembre de 1984, del Ministerio de Justicia.</v>
      </c>
      <c r="F373" s="75" t="str">
        <f>VLOOKUP(A373,'BASE REGISTRO MAYO'!$A$1:$T$884,6,FALSE)</f>
        <v xml:space="preserve">Certificado de vigencia de persona jurídica sin fines de lucro, folio Nº 500334460905, de fecha 28 de julio de 2020, del Servicio de Registro Civil e Identificación.
</v>
      </c>
      <c r="G373" s="75" t="str">
        <f>VLOOKUP(A373,'BASE REGISTRO MAYO'!$A$1:$T$884,7,FALSE)</f>
        <v>Administrar y operar servicios en las áreas de educación y de atención de menores, elaborar y ejecutar programas de educación, formación profesional, capacitación, rehabilitación y perfeccionamiento.</v>
      </c>
      <c r="H373" s="75" t="str">
        <f>VLOOKUP(A373,'BASE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3" s="75" t="str">
        <f>VLOOKUP(A373,'BASE REGISTRO MAYO'!$A$1:$T$884,9,FALSE)</f>
        <v xml:space="preserve">5 años
</v>
      </c>
      <c r="J373" s="75" t="str">
        <f>VLOOKUP(A373,'BASE REGISTRO MAYO'!$A$1:$T$884,10,FALSE)</f>
        <v xml:space="preserve">30 de septiembre de 2017 a 30 de septiembre de 2022.
</v>
      </c>
      <c r="K373" s="75" t="str">
        <f>VLOOKUP(A373,'BASE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3" s="75" t="str">
        <f>VLOOKUP(A373,'BASE REGISTRO MAYO'!$A$1:$T$884,12,FALSE)</f>
        <v>El Overo N° 175, Villa Alemana. Región de Valparaíso</v>
      </c>
      <c r="M373" s="75" t="str">
        <f>VLOOKUP(A373,'BASE REGISTRO MAYO'!$A$1:$T$884,13,FALSE)</f>
        <v>V</v>
      </c>
      <c r="N373" s="75" t="str">
        <f>VLOOKUP(A373,'BASE REGISTRO MAYO'!$A$1:$T$884,14,FALSE)</f>
        <v>Villa Alemana</v>
      </c>
      <c r="O373" s="75" t="str">
        <f>VLOOKUP(A373,'BASE REGISTRO MAYO'!$A$1:$T$884,15,FALSE)</f>
        <v>32-2532283</v>
      </c>
      <c r="P373" s="75" t="str">
        <f>VLOOKUP(A373,'BASE REGISTRO MAYO'!$A$1:$T$884,16,FALSE)</f>
        <v>cercap@cercap.cl</v>
      </c>
      <c r="Q373" s="75">
        <f>VLOOKUP(A373,'BASE REGISTRO MAYO'!$A$1:$T$884,17,FALSE)</f>
        <v>0</v>
      </c>
      <c r="R373" s="75">
        <f>VLOOKUP(A373,'BASE REGISTRO MAYO'!$A$1:$T$884,18,FALSE)</f>
        <v>93401</v>
      </c>
      <c r="S373" s="75" t="str">
        <f>VLOOKUP(A373,'BASE REGISTRO MAYO'!$A$1:$T$884,19,FALSE)</f>
        <v>Se acompaña el certificado financiero correspondiente al  año 2019  autorizado ante notario y balance general año 2019 aprobado por  USUFI</v>
      </c>
      <c r="T373" s="177">
        <f>VLOOKUP(A373,'BASE REGISTRO MAYO'!$A$1:$T$884,20,FALSE)</f>
        <v>37970</v>
      </c>
      <c r="U373" s="182">
        <v>6900</v>
      </c>
      <c r="V373" s="181">
        <v>6128820</v>
      </c>
      <c r="W373" s="181">
        <v>44375760</v>
      </c>
      <c r="X373" s="178">
        <v>44408</v>
      </c>
      <c r="Y373" s="87" t="s">
        <v>7151</v>
      </c>
      <c r="Z373" s="87" t="s">
        <v>7152</v>
      </c>
      <c r="AA373" s="182" t="s">
        <v>7293</v>
      </c>
    </row>
    <row r="374" spans="1:27" ht="15.75" customHeight="1" x14ac:dyDescent="0.2">
      <c r="A374" s="182">
        <v>6900</v>
      </c>
      <c r="B374" s="75" t="str">
        <f>VLOOKUP(A374,'BASE REGISTRO MAYO'!$A$1:$T$884,2,FALSE)</f>
        <v>Corporacion de Educacion, Rehabilitacion, Capacitacion, Atencion de Menores y Perfeccionamiento ( C.E.R.C.A.P.)</v>
      </c>
      <c r="C374" s="75" t="str">
        <f>VLOOKUP(A374,'BASE REGISTRO MAYO'!$A$1:$T$884,3,FALSE)</f>
        <v>72363900K</v>
      </c>
      <c r="D374" s="75" t="str">
        <f>VLOOKUP(A374,'BASE REGISTRO MAYO'!$A$1:$T$884,4,FALSE)</f>
        <v>Corporación de Derecho Privado</v>
      </c>
      <c r="E374" s="75" t="str">
        <f>VLOOKUP(A374,'BASE REGISTRO MAYO'!$A$1:$T$884,5,FALSE)</f>
        <v>Otorgada por Decreto Supremo Nº 1109, de 19 de diciembre de 1984, del Ministerio de Justicia.</v>
      </c>
      <c r="F374" s="75" t="str">
        <f>VLOOKUP(A374,'BASE REGISTRO MAYO'!$A$1:$T$884,6,FALSE)</f>
        <v xml:space="preserve">Certificado de vigencia de persona jurídica sin fines de lucro, folio Nº 500334460905, de fecha 28 de julio de 2020, del Servicio de Registro Civil e Identificación.
</v>
      </c>
      <c r="G374" s="75" t="str">
        <f>VLOOKUP(A374,'BASE REGISTRO MAYO'!$A$1:$T$884,7,FALSE)</f>
        <v>Administrar y operar servicios en las áreas de educación y de atención de menores, elaborar y ejecutar programas de educación, formación profesional, capacitación, rehabilitación y perfeccionamiento.</v>
      </c>
      <c r="H374" s="75" t="str">
        <f>VLOOKUP(A374,'BASE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4" s="75" t="str">
        <f>VLOOKUP(A374,'BASE REGISTRO MAYO'!$A$1:$T$884,9,FALSE)</f>
        <v xml:space="preserve">5 años
</v>
      </c>
      <c r="J374" s="75" t="str">
        <f>VLOOKUP(A374,'BASE REGISTRO MAYO'!$A$1:$T$884,10,FALSE)</f>
        <v xml:space="preserve">30 de septiembre de 2017 a 30 de septiembre de 2022.
</v>
      </c>
      <c r="K374" s="75" t="str">
        <f>VLOOKUP(A374,'BASE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4" s="75" t="str">
        <f>VLOOKUP(A374,'BASE REGISTRO MAYO'!$A$1:$T$884,12,FALSE)</f>
        <v>El Overo N° 175, Villa Alemana. Región de Valparaíso</v>
      </c>
      <c r="M374" s="75" t="str">
        <f>VLOOKUP(A374,'BASE REGISTRO MAYO'!$A$1:$T$884,13,FALSE)</f>
        <v>V</v>
      </c>
      <c r="N374" s="75" t="str">
        <f>VLOOKUP(A374,'BASE REGISTRO MAYO'!$A$1:$T$884,14,FALSE)</f>
        <v>Villa Alemana</v>
      </c>
      <c r="O374" s="75" t="str">
        <f>VLOOKUP(A374,'BASE REGISTRO MAYO'!$A$1:$T$884,15,FALSE)</f>
        <v>32-2532283</v>
      </c>
      <c r="P374" s="75" t="str">
        <f>VLOOKUP(A374,'BASE REGISTRO MAYO'!$A$1:$T$884,16,FALSE)</f>
        <v>cercap@cercap.cl</v>
      </c>
      <c r="Q374" s="75">
        <f>VLOOKUP(A374,'BASE REGISTRO MAYO'!$A$1:$T$884,17,FALSE)</f>
        <v>0</v>
      </c>
      <c r="R374" s="75">
        <f>VLOOKUP(A374,'BASE REGISTRO MAYO'!$A$1:$T$884,18,FALSE)</f>
        <v>93401</v>
      </c>
      <c r="S374" s="75" t="str">
        <f>VLOOKUP(A374,'BASE REGISTRO MAYO'!$A$1:$T$884,19,FALSE)</f>
        <v>Se acompaña el certificado financiero correspondiente al  año 2019  autorizado ante notario y balance general año 2019 aprobado por  USUFI</v>
      </c>
      <c r="T374" s="177">
        <f>VLOOKUP(A374,'BASE REGISTRO MAYO'!$A$1:$T$884,20,FALSE)</f>
        <v>37970</v>
      </c>
      <c r="U374" s="182">
        <v>6900</v>
      </c>
      <c r="V374" s="181">
        <v>7075280</v>
      </c>
      <c r="W374" s="181">
        <v>46343174</v>
      </c>
      <c r="X374" s="178">
        <v>44408</v>
      </c>
      <c r="Y374" s="87" t="s">
        <v>7151</v>
      </c>
      <c r="Z374" s="87" t="s">
        <v>7152</v>
      </c>
      <c r="AA374" s="182" t="s">
        <v>7294</v>
      </c>
    </row>
    <row r="375" spans="1:27" ht="15.75" customHeight="1" x14ac:dyDescent="0.2">
      <c r="A375" s="182">
        <v>6900</v>
      </c>
      <c r="B375" s="75" t="str">
        <f>VLOOKUP(A375,'BASE REGISTRO MAYO'!$A$1:$T$884,2,FALSE)</f>
        <v>Corporacion de Educacion, Rehabilitacion, Capacitacion, Atencion de Menores y Perfeccionamiento ( C.E.R.C.A.P.)</v>
      </c>
      <c r="C375" s="75" t="str">
        <f>VLOOKUP(A375,'BASE REGISTRO MAYO'!$A$1:$T$884,3,FALSE)</f>
        <v>72363900K</v>
      </c>
      <c r="D375" s="75" t="str">
        <f>VLOOKUP(A375,'BASE REGISTRO MAYO'!$A$1:$T$884,4,FALSE)</f>
        <v>Corporación de Derecho Privado</v>
      </c>
      <c r="E375" s="75" t="str">
        <f>VLOOKUP(A375,'BASE REGISTRO MAYO'!$A$1:$T$884,5,FALSE)</f>
        <v>Otorgada por Decreto Supremo Nº 1109, de 19 de diciembre de 1984, del Ministerio de Justicia.</v>
      </c>
      <c r="F375" s="75" t="str">
        <f>VLOOKUP(A375,'BASE REGISTRO MAYO'!$A$1:$T$884,6,FALSE)</f>
        <v xml:space="preserve">Certificado de vigencia de persona jurídica sin fines de lucro, folio Nº 500334460905, de fecha 28 de julio de 2020, del Servicio de Registro Civil e Identificación.
</v>
      </c>
      <c r="G375" s="75" t="str">
        <f>VLOOKUP(A375,'BASE REGISTRO MAYO'!$A$1:$T$884,7,FALSE)</f>
        <v>Administrar y operar servicios en las áreas de educación y de atención de menores, elaborar y ejecutar programas de educación, formación profesional, capacitación, rehabilitación y perfeccionamiento.</v>
      </c>
      <c r="H375" s="75" t="str">
        <f>VLOOKUP(A375,'BASE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5" s="75" t="str">
        <f>VLOOKUP(A375,'BASE REGISTRO MAYO'!$A$1:$T$884,9,FALSE)</f>
        <v xml:space="preserve">5 años
</v>
      </c>
      <c r="J375" s="75" t="str">
        <f>VLOOKUP(A375,'BASE REGISTRO MAYO'!$A$1:$T$884,10,FALSE)</f>
        <v xml:space="preserve">30 de septiembre de 2017 a 30 de septiembre de 2022.
</v>
      </c>
      <c r="K375" s="75" t="str">
        <f>VLOOKUP(A375,'BASE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5" s="75" t="str">
        <f>VLOOKUP(A375,'BASE REGISTRO MAYO'!$A$1:$T$884,12,FALSE)</f>
        <v>El Overo N° 175, Villa Alemana. Región de Valparaíso</v>
      </c>
      <c r="M375" s="75" t="str">
        <f>VLOOKUP(A375,'BASE REGISTRO MAYO'!$A$1:$T$884,13,FALSE)</f>
        <v>V</v>
      </c>
      <c r="N375" s="75" t="str">
        <f>VLOOKUP(A375,'BASE REGISTRO MAYO'!$A$1:$T$884,14,FALSE)</f>
        <v>Villa Alemana</v>
      </c>
      <c r="O375" s="75" t="str">
        <f>VLOOKUP(A375,'BASE REGISTRO MAYO'!$A$1:$T$884,15,FALSE)</f>
        <v>32-2532283</v>
      </c>
      <c r="P375" s="75" t="str">
        <f>VLOOKUP(A375,'BASE REGISTRO MAYO'!$A$1:$T$884,16,FALSE)</f>
        <v>cercap@cercap.cl</v>
      </c>
      <c r="Q375" s="75">
        <f>VLOOKUP(A375,'BASE REGISTRO MAYO'!$A$1:$T$884,17,FALSE)</f>
        <v>0</v>
      </c>
      <c r="R375" s="75">
        <f>VLOOKUP(A375,'BASE REGISTRO MAYO'!$A$1:$T$884,18,FALSE)</f>
        <v>93401</v>
      </c>
      <c r="S375" s="75" t="str">
        <f>VLOOKUP(A375,'BASE REGISTRO MAYO'!$A$1:$T$884,19,FALSE)</f>
        <v>Se acompaña el certificado financiero correspondiente al  año 2019  autorizado ante notario y balance general año 2019 aprobado por  USUFI</v>
      </c>
      <c r="T375" s="177">
        <f>VLOOKUP(A375,'BASE REGISTRO MAYO'!$A$1:$T$884,20,FALSE)</f>
        <v>37970</v>
      </c>
      <c r="U375" s="182">
        <v>6900</v>
      </c>
      <c r="V375" s="181">
        <v>15050520</v>
      </c>
      <c r="W375" s="181">
        <v>76028400</v>
      </c>
      <c r="X375" s="178">
        <v>44408</v>
      </c>
      <c r="Y375" s="87" t="s">
        <v>7151</v>
      </c>
      <c r="Z375" s="87" t="s">
        <v>7152</v>
      </c>
      <c r="AA375" s="182" t="s">
        <v>7174</v>
      </c>
    </row>
    <row r="376" spans="1:27" ht="15.75" customHeight="1" x14ac:dyDescent="0.2">
      <c r="A376" s="182">
        <v>6900</v>
      </c>
      <c r="B376" s="75" t="str">
        <f>VLOOKUP(A376,'BASE REGISTRO MAYO'!$A$1:$T$884,2,FALSE)</f>
        <v>Corporacion de Educacion, Rehabilitacion, Capacitacion, Atencion de Menores y Perfeccionamiento ( C.E.R.C.A.P.)</v>
      </c>
      <c r="C376" s="75" t="str">
        <f>VLOOKUP(A376,'BASE REGISTRO MAYO'!$A$1:$T$884,3,FALSE)</f>
        <v>72363900K</v>
      </c>
      <c r="D376" s="75" t="str">
        <f>VLOOKUP(A376,'BASE REGISTRO MAYO'!$A$1:$T$884,4,FALSE)</f>
        <v>Corporación de Derecho Privado</v>
      </c>
      <c r="E376" s="75" t="str">
        <f>VLOOKUP(A376,'BASE REGISTRO MAYO'!$A$1:$T$884,5,FALSE)</f>
        <v>Otorgada por Decreto Supremo Nº 1109, de 19 de diciembre de 1984, del Ministerio de Justicia.</v>
      </c>
      <c r="F376" s="75" t="str">
        <f>VLOOKUP(A376,'BASE REGISTRO MAYO'!$A$1:$T$884,6,FALSE)</f>
        <v xml:space="preserve">Certificado de vigencia de persona jurídica sin fines de lucro, folio Nº 500334460905, de fecha 28 de julio de 2020, del Servicio de Registro Civil e Identificación.
</v>
      </c>
      <c r="G376" s="75" t="str">
        <f>VLOOKUP(A376,'BASE REGISTRO MAYO'!$A$1:$T$884,7,FALSE)</f>
        <v>Administrar y operar servicios en las áreas de educación y de atención de menores, elaborar y ejecutar programas de educación, formación profesional, capacitación, rehabilitación y perfeccionamiento.</v>
      </c>
      <c r="H376" s="75" t="str">
        <f>VLOOKUP(A376,'BASE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6" s="75" t="str">
        <f>VLOOKUP(A376,'BASE REGISTRO MAYO'!$A$1:$T$884,9,FALSE)</f>
        <v xml:space="preserve">5 años
</v>
      </c>
      <c r="J376" s="75" t="str">
        <f>VLOOKUP(A376,'BASE REGISTRO MAYO'!$A$1:$T$884,10,FALSE)</f>
        <v xml:space="preserve">30 de septiembre de 2017 a 30 de septiembre de 2022.
</v>
      </c>
      <c r="K376" s="75" t="str">
        <f>VLOOKUP(A376,'BASE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6" s="75" t="str">
        <f>VLOOKUP(A376,'BASE REGISTRO MAYO'!$A$1:$T$884,12,FALSE)</f>
        <v>El Overo N° 175, Villa Alemana. Región de Valparaíso</v>
      </c>
      <c r="M376" s="75" t="str">
        <f>VLOOKUP(A376,'BASE REGISTRO MAYO'!$A$1:$T$884,13,FALSE)</f>
        <v>V</v>
      </c>
      <c r="N376" s="75" t="str">
        <f>VLOOKUP(A376,'BASE REGISTRO MAYO'!$A$1:$T$884,14,FALSE)</f>
        <v>Villa Alemana</v>
      </c>
      <c r="O376" s="75" t="str">
        <f>VLOOKUP(A376,'BASE REGISTRO MAYO'!$A$1:$T$884,15,FALSE)</f>
        <v>32-2532283</v>
      </c>
      <c r="P376" s="75" t="str">
        <f>VLOOKUP(A376,'BASE REGISTRO MAYO'!$A$1:$T$884,16,FALSE)</f>
        <v>cercap@cercap.cl</v>
      </c>
      <c r="Q376" s="75">
        <f>VLOOKUP(A376,'BASE REGISTRO MAYO'!$A$1:$T$884,17,FALSE)</f>
        <v>0</v>
      </c>
      <c r="R376" s="75">
        <f>VLOOKUP(A376,'BASE REGISTRO MAYO'!$A$1:$T$884,18,FALSE)</f>
        <v>93401</v>
      </c>
      <c r="S376" s="75" t="str">
        <f>VLOOKUP(A376,'BASE REGISTRO MAYO'!$A$1:$T$884,19,FALSE)</f>
        <v>Se acompaña el certificado financiero correspondiente al  año 2019  autorizado ante notario y balance general año 2019 aprobado por  USUFI</v>
      </c>
      <c r="T376" s="177">
        <f>VLOOKUP(A376,'BASE REGISTRO MAYO'!$A$1:$T$884,20,FALSE)</f>
        <v>37970</v>
      </c>
      <c r="U376" s="182">
        <v>6900</v>
      </c>
      <c r="V376" s="181">
        <v>35686800</v>
      </c>
      <c r="W376" s="181">
        <v>121335120</v>
      </c>
      <c r="X376" s="178">
        <v>44408</v>
      </c>
      <c r="Y376" s="87" t="s">
        <v>7151</v>
      </c>
      <c r="Z376" s="87" t="s">
        <v>7152</v>
      </c>
      <c r="AA376" s="182" t="s">
        <v>7271</v>
      </c>
    </row>
    <row r="377" spans="1:27" ht="15.75" customHeight="1" x14ac:dyDescent="0.2">
      <c r="A377" s="182">
        <v>6900</v>
      </c>
      <c r="B377" s="75" t="str">
        <f>VLOOKUP(A377,'BASE REGISTRO MAYO'!$A$1:$T$884,2,FALSE)</f>
        <v>Corporacion de Educacion, Rehabilitacion, Capacitacion, Atencion de Menores y Perfeccionamiento ( C.E.R.C.A.P.)</v>
      </c>
      <c r="C377" s="75" t="str">
        <f>VLOOKUP(A377,'BASE REGISTRO MAYO'!$A$1:$T$884,3,FALSE)</f>
        <v>72363900K</v>
      </c>
      <c r="D377" s="75" t="str">
        <f>VLOOKUP(A377,'BASE REGISTRO MAYO'!$A$1:$T$884,4,FALSE)</f>
        <v>Corporación de Derecho Privado</v>
      </c>
      <c r="E377" s="75" t="str">
        <f>VLOOKUP(A377,'BASE REGISTRO MAYO'!$A$1:$T$884,5,FALSE)</f>
        <v>Otorgada por Decreto Supremo Nº 1109, de 19 de diciembre de 1984, del Ministerio de Justicia.</v>
      </c>
      <c r="F377" s="75" t="str">
        <f>VLOOKUP(A377,'BASE REGISTRO MAYO'!$A$1:$T$884,6,FALSE)</f>
        <v xml:space="preserve">Certificado de vigencia de persona jurídica sin fines de lucro, folio Nº 500334460905, de fecha 28 de julio de 2020, del Servicio de Registro Civil e Identificación.
</v>
      </c>
      <c r="G377" s="75" t="str">
        <f>VLOOKUP(A377,'BASE REGISTRO MAYO'!$A$1:$T$884,7,FALSE)</f>
        <v>Administrar y operar servicios en las áreas de educación y de atención de menores, elaborar y ejecutar programas de educación, formación profesional, capacitación, rehabilitación y perfeccionamiento.</v>
      </c>
      <c r="H377" s="75" t="str">
        <f>VLOOKUP(A377,'BASE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7" s="75" t="str">
        <f>VLOOKUP(A377,'BASE REGISTRO MAYO'!$A$1:$T$884,9,FALSE)</f>
        <v xml:space="preserve">5 años
</v>
      </c>
      <c r="J377" s="75" t="str">
        <f>VLOOKUP(A377,'BASE REGISTRO MAYO'!$A$1:$T$884,10,FALSE)</f>
        <v xml:space="preserve">30 de septiembre de 2017 a 30 de septiembre de 2022.
</v>
      </c>
      <c r="K377" s="75" t="str">
        <f>VLOOKUP(A377,'BASE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7" s="75" t="str">
        <f>VLOOKUP(A377,'BASE REGISTRO MAYO'!$A$1:$T$884,12,FALSE)</f>
        <v>El Overo N° 175, Villa Alemana. Región de Valparaíso</v>
      </c>
      <c r="M377" s="75" t="str">
        <f>VLOOKUP(A377,'BASE REGISTRO MAYO'!$A$1:$T$884,13,FALSE)</f>
        <v>V</v>
      </c>
      <c r="N377" s="75" t="str">
        <f>VLOOKUP(A377,'BASE REGISTRO MAYO'!$A$1:$T$884,14,FALSE)</f>
        <v>Villa Alemana</v>
      </c>
      <c r="O377" s="75" t="str">
        <f>VLOOKUP(A377,'BASE REGISTRO MAYO'!$A$1:$T$884,15,FALSE)</f>
        <v>32-2532283</v>
      </c>
      <c r="P377" s="75" t="str">
        <f>VLOOKUP(A377,'BASE REGISTRO MAYO'!$A$1:$T$884,16,FALSE)</f>
        <v>cercap@cercap.cl</v>
      </c>
      <c r="Q377" s="75">
        <f>VLOOKUP(A377,'BASE REGISTRO MAYO'!$A$1:$T$884,17,FALSE)</f>
        <v>0</v>
      </c>
      <c r="R377" s="75">
        <f>VLOOKUP(A377,'BASE REGISTRO MAYO'!$A$1:$T$884,18,FALSE)</f>
        <v>93401</v>
      </c>
      <c r="S377" s="75" t="str">
        <f>VLOOKUP(A377,'BASE REGISTRO MAYO'!$A$1:$T$884,19,FALSE)</f>
        <v>Se acompaña el certificado financiero correspondiente al  año 2019  autorizado ante notario y balance general año 2019 aprobado por  USUFI</v>
      </c>
      <c r="T377" s="177">
        <f>VLOOKUP(A377,'BASE REGISTRO MAYO'!$A$1:$T$884,20,FALSE)</f>
        <v>37970</v>
      </c>
      <c r="U377" s="182">
        <v>6900</v>
      </c>
      <c r="V377" s="181">
        <v>7252162</v>
      </c>
      <c r="W377" s="181">
        <v>49527056</v>
      </c>
      <c r="X377" s="178">
        <v>44408</v>
      </c>
      <c r="Y377" s="87" t="s">
        <v>7151</v>
      </c>
      <c r="Z377" s="87" t="s">
        <v>7152</v>
      </c>
      <c r="AA377" s="182" t="s">
        <v>8180</v>
      </c>
    </row>
    <row r="378" spans="1:27" ht="15.75" customHeight="1" x14ac:dyDescent="0.2">
      <c r="A378" s="182">
        <v>6900</v>
      </c>
      <c r="B378" s="75" t="str">
        <f>VLOOKUP(A378,'BASE REGISTRO MAYO'!$A$1:$T$884,2,FALSE)</f>
        <v>Corporacion de Educacion, Rehabilitacion, Capacitacion, Atencion de Menores y Perfeccionamiento ( C.E.R.C.A.P.)</v>
      </c>
      <c r="C378" s="75" t="str">
        <f>VLOOKUP(A378,'BASE REGISTRO MAYO'!$A$1:$T$884,3,FALSE)</f>
        <v>72363900K</v>
      </c>
      <c r="D378" s="75" t="str">
        <f>VLOOKUP(A378,'BASE REGISTRO MAYO'!$A$1:$T$884,4,FALSE)</f>
        <v>Corporación de Derecho Privado</v>
      </c>
      <c r="E378" s="75" t="str">
        <f>VLOOKUP(A378,'BASE REGISTRO MAYO'!$A$1:$T$884,5,FALSE)</f>
        <v>Otorgada por Decreto Supremo Nº 1109, de 19 de diciembre de 1984, del Ministerio de Justicia.</v>
      </c>
      <c r="F378" s="75" t="str">
        <f>VLOOKUP(A378,'BASE REGISTRO MAYO'!$A$1:$T$884,6,FALSE)</f>
        <v xml:space="preserve">Certificado de vigencia de persona jurídica sin fines de lucro, folio Nº 500334460905, de fecha 28 de julio de 2020, del Servicio de Registro Civil e Identificación.
</v>
      </c>
      <c r="G378" s="75" t="str">
        <f>VLOOKUP(A378,'BASE REGISTRO MAYO'!$A$1:$T$884,7,FALSE)</f>
        <v>Administrar y operar servicios en las áreas de educación y de atención de menores, elaborar y ejecutar programas de educación, formación profesional, capacitación, rehabilitación y perfeccionamiento.</v>
      </c>
      <c r="H378" s="75" t="str">
        <f>VLOOKUP(A378,'BASE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8" s="75" t="str">
        <f>VLOOKUP(A378,'BASE REGISTRO MAYO'!$A$1:$T$884,9,FALSE)</f>
        <v xml:space="preserve">5 años
</v>
      </c>
      <c r="J378" s="75" t="str">
        <f>VLOOKUP(A378,'BASE REGISTRO MAYO'!$A$1:$T$884,10,FALSE)</f>
        <v xml:space="preserve">30 de septiembre de 2017 a 30 de septiembre de 2022.
</v>
      </c>
      <c r="K378" s="75" t="str">
        <f>VLOOKUP(A378,'BASE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8" s="75" t="str">
        <f>VLOOKUP(A378,'BASE REGISTRO MAYO'!$A$1:$T$884,12,FALSE)</f>
        <v>El Overo N° 175, Villa Alemana. Región de Valparaíso</v>
      </c>
      <c r="M378" s="75" t="str">
        <f>VLOOKUP(A378,'BASE REGISTRO MAYO'!$A$1:$T$884,13,FALSE)</f>
        <v>V</v>
      </c>
      <c r="N378" s="75" t="str">
        <f>VLOOKUP(A378,'BASE REGISTRO MAYO'!$A$1:$T$884,14,FALSE)</f>
        <v>Villa Alemana</v>
      </c>
      <c r="O378" s="75" t="str">
        <f>VLOOKUP(A378,'BASE REGISTRO MAYO'!$A$1:$T$884,15,FALSE)</f>
        <v>32-2532283</v>
      </c>
      <c r="P378" s="75" t="str">
        <f>VLOOKUP(A378,'BASE REGISTRO MAYO'!$A$1:$T$884,16,FALSE)</f>
        <v>cercap@cercap.cl</v>
      </c>
      <c r="Q378" s="75">
        <f>VLOOKUP(A378,'BASE REGISTRO MAYO'!$A$1:$T$884,17,FALSE)</f>
        <v>0</v>
      </c>
      <c r="R378" s="75">
        <f>VLOOKUP(A378,'BASE REGISTRO MAYO'!$A$1:$T$884,18,FALSE)</f>
        <v>93401</v>
      </c>
      <c r="S378" s="75" t="str">
        <f>VLOOKUP(A378,'BASE REGISTRO MAYO'!$A$1:$T$884,19,FALSE)</f>
        <v>Se acompaña el certificado financiero correspondiente al  año 2019  autorizado ante notario y balance general año 2019 aprobado por  USUFI</v>
      </c>
      <c r="T378" s="177">
        <f>VLOOKUP(A378,'BASE REGISTRO MAYO'!$A$1:$T$884,20,FALSE)</f>
        <v>37970</v>
      </c>
      <c r="U378" s="182">
        <v>6900</v>
      </c>
      <c r="V378" s="181">
        <v>7447680</v>
      </c>
      <c r="W378" s="181">
        <v>47478960</v>
      </c>
      <c r="X378" s="178">
        <v>44408</v>
      </c>
      <c r="Y378" s="87" t="s">
        <v>7151</v>
      </c>
      <c r="Z378" s="87" t="s">
        <v>7152</v>
      </c>
      <c r="AA378" s="182" t="s">
        <v>7295</v>
      </c>
    </row>
    <row r="379" spans="1:27" ht="15.75" customHeight="1" x14ac:dyDescent="0.2">
      <c r="A379" s="182">
        <v>6900</v>
      </c>
      <c r="B379" s="75" t="str">
        <f>VLOOKUP(A379,'BASE REGISTRO MAYO'!$A$1:$T$884,2,FALSE)</f>
        <v>Corporacion de Educacion, Rehabilitacion, Capacitacion, Atencion de Menores y Perfeccionamiento ( C.E.R.C.A.P.)</v>
      </c>
      <c r="C379" s="75" t="str">
        <f>VLOOKUP(A379,'BASE REGISTRO MAYO'!$A$1:$T$884,3,FALSE)</f>
        <v>72363900K</v>
      </c>
      <c r="D379" s="75" t="str">
        <f>VLOOKUP(A379,'BASE REGISTRO MAYO'!$A$1:$T$884,4,FALSE)</f>
        <v>Corporación de Derecho Privado</v>
      </c>
      <c r="E379" s="75" t="str">
        <f>VLOOKUP(A379,'BASE REGISTRO MAYO'!$A$1:$T$884,5,FALSE)</f>
        <v>Otorgada por Decreto Supremo Nº 1109, de 19 de diciembre de 1984, del Ministerio de Justicia.</v>
      </c>
      <c r="F379" s="75" t="str">
        <f>VLOOKUP(A379,'BASE REGISTRO MAYO'!$A$1:$T$884,6,FALSE)</f>
        <v xml:space="preserve">Certificado de vigencia de persona jurídica sin fines de lucro, folio Nº 500334460905, de fecha 28 de julio de 2020, del Servicio de Registro Civil e Identificación.
</v>
      </c>
      <c r="G379" s="75" t="str">
        <f>VLOOKUP(A379,'BASE REGISTRO MAYO'!$A$1:$T$884,7,FALSE)</f>
        <v>Administrar y operar servicios en las áreas de educación y de atención de menores, elaborar y ejecutar programas de educación, formación profesional, capacitación, rehabilitación y perfeccionamiento.</v>
      </c>
      <c r="H379" s="75" t="str">
        <f>VLOOKUP(A379,'BASE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9" s="75" t="str">
        <f>VLOOKUP(A379,'BASE REGISTRO MAYO'!$A$1:$T$884,9,FALSE)</f>
        <v xml:space="preserve">5 años
</v>
      </c>
      <c r="J379" s="75" t="str">
        <f>VLOOKUP(A379,'BASE REGISTRO MAYO'!$A$1:$T$884,10,FALSE)</f>
        <v xml:space="preserve">30 de septiembre de 2017 a 30 de septiembre de 2022.
</v>
      </c>
      <c r="K379" s="75" t="str">
        <f>VLOOKUP(A379,'BASE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9" s="75" t="str">
        <f>VLOOKUP(A379,'BASE REGISTRO MAYO'!$A$1:$T$884,12,FALSE)</f>
        <v>El Overo N° 175, Villa Alemana. Región de Valparaíso</v>
      </c>
      <c r="M379" s="75" t="str">
        <f>VLOOKUP(A379,'BASE REGISTRO MAYO'!$A$1:$T$884,13,FALSE)</f>
        <v>V</v>
      </c>
      <c r="N379" s="75" t="str">
        <f>VLOOKUP(A379,'BASE REGISTRO MAYO'!$A$1:$T$884,14,FALSE)</f>
        <v>Villa Alemana</v>
      </c>
      <c r="O379" s="75" t="str">
        <f>VLOOKUP(A379,'BASE REGISTRO MAYO'!$A$1:$T$884,15,FALSE)</f>
        <v>32-2532283</v>
      </c>
      <c r="P379" s="75" t="str">
        <f>VLOOKUP(A379,'BASE REGISTRO MAYO'!$A$1:$T$884,16,FALSE)</f>
        <v>cercap@cercap.cl</v>
      </c>
      <c r="Q379" s="75">
        <f>VLOOKUP(A379,'BASE REGISTRO MAYO'!$A$1:$T$884,17,FALSE)</f>
        <v>0</v>
      </c>
      <c r="R379" s="75">
        <f>VLOOKUP(A379,'BASE REGISTRO MAYO'!$A$1:$T$884,18,FALSE)</f>
        <v>93401</v>
      </c>
      <c r="S379" s="75" t="str">
        <f>VLOOKUP(A379,'BASE REGISTRO MAYO'!$A$1:$T$884,19,FALSE)</f>
        <v>Se acompaña el certificado financiero correspondiente al  año 2019  autorizado ante notario y balance general año 2019 aprobado por  USUFI</v>
      </c>
      <c r="T379" s="177">
        <f>VLOOKUP(A379,'BASE REGISTRO MAYO'!$A$1:$T$884,20,FALSE)</f>
        <v>37970</v>
      </c>
      <c r="U379" s="182">
        <v>6900</v>
      </c>
      <c r="V379" s="181">
        <v>20869020</v>
      </c>
      <c r="W379" s="181">
        <v>85497660</v>
      </c>
      <c r="X379" s="178">
        <v>44408</v>
      </c>
      <c r="Y379" s="87" t="s">
        <v>7151</v>
      </c>
      <c r="Z379" s="87" t="s">
        <v>7152</v>
      </c>
      <c r="AA379" s="182" t="s">
        <v>7296</v>
      </c>
    </row>
    <row r="380" spans="1:27" ht="15.75" customHeight="1" x14ac:dyDescent="0.2">
      <c r="A380" s="182">
        <v>6900</v>
      </c>
      <c r="B380" s="75" t="str">
        <f>VLOOKUP(A380,'BASE REGISTRO MAYO'!$A$1:$T$884,2,FALSE)</f>
        <v>Corporacion de Educacion, Rehabilitacion, Capacitacion, Atencion de Menores y Perfeccionamiento ( C.E.R.C.A.P.)</v>
      </c>
      <c r="C380" s="75" t="str">
        <f>VLOOKUP(A380,'BASE REGISTRO MAYO'!$A$1:$T$884,3,FALSE)</f>
        <v>72363900K</v>
      </c>
      <c r="D380" s="75" t="str">
        <f>VLOOKUP(A380,'BASE REGISTRO MAYO'!$A$1:$T$884,4,FALSE)</f>
        <v>Corporación de Derecho Privado</v>
      </c>
      <c r="E380" s="75" t="str">
        <f>VLOOKUP(A380,'BASE REGISTRO MAYO'!$A$1:$T$884,5,FALSE)</f>
        <v>Otorgada por Decreto Supremo Nº 1109, de 19 de diciembre de 1984, del Ministerio de Justicia.</v>
      </c>
      <c r="F380" s="75" t="str">
        <f>VLOOKUP(A380,'BASE REGISTRO MAYO'!$A$1:$T$884,6,FALSE)</f>
        <v xml:space="preserve">Certificado de vigencia de persona jurídica sin fines de lucro, folio Nº 500334460905, de fecha 28 de julio de 2020, del Servicio de Registro Civil e Identificación.
</v>
      </c>
      <c r="G380" s="75" t="str">
        <f>VLOOKUP(A380,'BASE REGISTRO MAYO'!$A$1:$T$884,7,FALSE)</f>
        <v>Administrar y operar servicios en las áreas de educación y de atención de menores, elaborar y ejecutar programas de educación, formación profesional, capacitación, rehabilitación y perfeccionamiento.</v>
      </c>
      <c r="H380" s="75" t="str">
        <f>VLOOKUP(A380,'BASE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0" s="75" t="str">
        <f>VLOOKUP(A380,'BASE REGISTRO MAYO'!$A$1:$T$884,9,FALSE)</f>
        <v xml:space="preserve">5 años
</v>
      </c>
      <c r="J380" s="75" t="str">
        <f>VLOOKUP(A380,'BASE REGISTRO MAYO'!$A$1:$T$884,10,FALSE)</f>
        <v xml:space="preserve">30 de septiembre de 2017 a 30 de septiembre de 2022.
</v>
      </c>
      <c r="K380" s="75" t="str">
        <f>VLOOKUP(A380,'BASE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0" s="75" t="str">
        <f>VLOOKUP(A380,'BASE REGISTRO MAYO'!$A$1:$T$884,12,FALSE)</f>
        <v>El Overo N° 175, Villa Alemana. Región de Valparaíso</v>
      </c>
      <c r="M380" s="75" t="str">
        <f>VLOOKUP(A380,'BASE REGISTRO MAYO'!$A$1:$T$884,13,FALSE)</f>
        <v>V</v>
      </c>
      <c r="N380" s="75" t="str">
        <f>VLOOKUP(A380,'BASE REGISTRO MAYO'!$A$1:$T$884,14,FALSE)</f>
        <v>Villa Alemana</v>
      </c>
      <c r="O380" s="75" t="str">
        <f>VLOOKUP(A380,'BASE REGISTRO MAYO'!$A$1:$T$884,15,FALSE)</f>
        <v>32-2532283</v>
      </c>
      <c r="P380" s="75" t="str">
        <f>VLOOKUP(A380,'BASE REGISTRO MAYO'!$A$1:$T$884,16,FALSE)</f>
        <v>cercap@cercap.cl</v>
      </c>
      <c r="Q380" s="75">
        <f>VLOOKUP(A380,'BASE REGISTRO MAYO'!$A$1:$T$884,17,FALSE)</f>
        <v>0</v>
      </c>
      <c r="R380" s="75">
        <f>VLOOKUP(A380,'BASE REGISTRO MAYO'!$A$1:$T$884,18,FALSE)</f>
        <v>93401</v>
      </c>
      <c r="S380" s="75" t="str">
        <f>VLOOKUP(A380,'BASE REGISTRO MAYO'!$A$1:$T$884,19,FALSE)</f>
        <v>Se acompaña el certificado financiero correspondiente al  año 2019  autorizado ante notario y balance general año 2019 aprobado por  USUFI</v>
      </c>
      <c r="T380" s="177">
        <f>VLOOKUP(A380,'BASE REGISTRO MAYO'!$A$1:$T$884,20,FALSE)</f>
        <v>37970</v>
      </c>
      <c r="U380" s="182">
        <v>6900</v>
      </c>
      <c r="V380" s="181">
        <v>5430600</v>
      </c>
      <c r="W380" s="181">
        <v>36074700</v>
      </c>
      <c r="X380" s="178">
        <v>44408</v>
      </c>
      <c r="Y380" s="87" t="s">
        <v>7151</v>
      </c>
      <c r="Z380" s="87" t="s">
        <v>7152</v>
      </c>
      <c r="AA380" s="182" t="s">
        <v>7297</v>
      </c>
    </row>
    <row r="381" spans="1:27" ht="15.75" customHeight="1" x14ac:dyDescent="0.2">
      <c r="A381" s="182">
        <v>6900</v>
      </c>
      <c r="B381" s="75" t="str">
        <f>VLOOKUP(A381,'BASE REGISTRO MAYO'!$A$1:$T$884,2,FALSE)</f>
        <v>Corporacion de Educacion, Rehabilitacion, Capacitacion, Atencion de Menores y Perfeccionamiento ( C.E.R.C.A.P.)</v>
      </c>
      <c r="C381" s="75" t="str">
        <f>VLOOKUP(A381,'BASE REGISTRO MAYO'!$A$1:$T$884,3,FALSE)</f>
        <v>72363900K</v>
      </c>
      <c r="D381" s="75" t="str">
        <f>VLOOKUP(A381,'BASE REGISTRO MAYO'!$A$1:$T$884,4,FALSE)</f>
        <v>Corporación de Derecho Privado</v>
      </c>
      <c r="E381" s="75" t="str">
        <f>VLOOKUP(A381,'BASE REGISTRO MAYO'!$A$1:$T$884,5,FALSE)</f>
        <v>Otorgada por Decreto Supremo Nº 1109, de 19 de diciembre de 1984, del Ministerio de Justicia.</v>
      </c>
      <c r="F381" s="75" t="str">
        <f>VLOOKUP(A381,'BASE REGISTRO MAYO'!$A$1:$T$884,6,FALSE)</f>
        <v xml:space="preserve">Certificado de vigencia de persona jurídica sin fines de lucro, folio Nº 500334460905, de fecha 28 de julio de 2020, del Servicio de Registro Civil e Identificación.
</v>
      </c>
      <c r="G381" s="75" t="str">
        <f>VLOOKUP(A381,'BASE REGISTRO MAYO'!$A$1:$T$884,7,FALSE)</f>
        <v>Administrar y operar servicios en las áreas de educación y de atención de menores, elaborar y ejecutar programas de educación, formación profesional, capacitación, rehabilitación y perfeccionamiento.</v>
      </c>
      <c r="H381" s="75" t="str">
        <f>VLOOKUP(A381,'BASE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1" s="75" t="str">
        <f>VLOOKUP(A381,'BASE REGISTRO MAYO'!$A$1:$T$884,9,FALSE)</f>
        <v xml:space="preserve">5 años
</v>
      </c>
      <c r="J381" s="75" t="str">
        <f>VLOOKUP(A381,'BASE REGISTRO MAYO'!$A$1:$T$884,10,FALSE)</f>
        <v xml:space="preserve">30 de septiembre de 2017 a 30 de septiembre de 2022.
</v>
      </c>
      <c r="K381" s="75" t="str">
        <f>VLOOKUP(A381,'BASE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1" s="75" t="str">
        <f>VLOOKUP(A381,'BASE REGISTRO MAYO'!$A$1:$T$884,12,FALSE)</f>
        <v>El Overo N° 175, Villa Alemana. Región de Valparaíso</v>
      </c>
      <c r="M381" s="75" t="str">
        <f>VLOOKUP(A381,'BASE REGISTRO MAYO'!$A$1:$T$884,13,FALSE)</f>
        <v>V</v>
      </c>
      <c r="N381" s="75" t="str">
        <f>VLOOKUP(A381,'BASE REGISTRO MAYO'!$A$1:$T$884,14,FALSE)</f>
        <v>Villa Alemana</v>
      </c>
      <c r="O381" s="75" t="str">
        <f>VLOOKUP(A381,'BASE REGISTRO MAYO'!$A$1:$T$884,15,FALSE)</f>
        <v>32-2532283</v>
      </c>
      <c r="P381" s="75" t="str">
        <f>VLOOKUP(A381,'BASE REGISTRO MAYO'!$A$1:$T$884,16,FALSE)</f>
        <v>cercap@cercap.cl</v>
      </c>
      <c r="Q381" s="75">
        <f>VLOOKUP(A381,'BASE REGISTRO MAYO'!$A$1:$T$884,17,FALSE)</f>
        <v>0</v>
      </c>
      <c r="R381" s="75">
        <f>VLOOKUP(A381,'BASE REGISTRO MAYO'!$A$1:$T$884,18,FALSE)</f>
        <v>93401</v>
      </c>
      <c r="S381" s="75" t="str">
        <f>VLOOKUP(A381,'BASE REGISTRO MAYO'!$A$1:$T$884,19,FALSE)</f>
        <v>Se acompaña el certificado financiero correspondiente al  año 2019  autorizado ante notario y balance general año 2019 aprobado por  USUFI</v>
      </c>
      <c r="T381" s="177">
        <f>VLOOKUP(A381,'BASE REGISTRO MAYO'!$A$1:$T$884,20,FALSE)</f>
        <v>37970</v>
      </c>
      <c r="U381" s="182">
        <v>6900</v>
      </c>
      <c r="V381" s="181">
        <v>47920304</v>
      </c>
      <c r="W381" s="181">
        <v>285969026</v>
      </c>
      <c r="X381" s="178">
        <v>44408</v>
      </c>
      <c r="Y381" s="87" t="s">
        <v>7151</v>
      </c>
      <c r="Z381" s="87" t="s">
        <v>7152</v>
      </c>
      <c r="AA381" s="182" t="s">
        <v>7157</v>
      </c>
    </row>
    <row r="382" spans="1:27" ht="15.75" customHeight="1" x14ac:dyDescent="0.2">
      <c r="A382" s="182">
        <v>6900</v>
      </c>
      <c r="B382" s="75" t="str">
        <f>VLOOKUP(A382,'BASE REGISTRO MAYO'!$A$1:$T$884,2,FALSE)</f>
        <v>Corporacion de Educacion, Rehabilitacion, Capacitacion, Atencion de Menores y Perfeccionamiento ( C.E.R.C.A.P.)</v>
      </c>
      <c r="C382" s="75" t="str">
        <f>VLOOKUP(A382,'BASE REGISTRO MAYO'!$A$1:$T$884,3,FALSE)</f>
        <v>72363900K</v>
      </c>
      <c r="D382" s="75" t="str">
        <f>VLOOKUP(A382,'BASE REGISTRO MAYO'!$A$1:$T$884,4,FALSE)</f>
        <v>Corporación de Derecho Privado</v>
      </c>
      <c r="E382" s="75" t="str">
        <f>VLOOKUP(A382,'BASE REGISTRO MAYO'!$A$1:$T$884,5,FALSE)</f>
        <v>Otorgada por Decreto Supremo Nº 1109, de 19 de diciembre de 1984, del Ministerio de Justicia.</v>
      </c>
      <c r="F382" s="75" t="str">
        <f>VLOOKUP(A382,'BASE REGISTRO MAYO'!$A$1:$T$884,6,FALSE)</f>
        <v xml:space="preserve">Certificado de vigencia de persona jurídica sin fines de lucro, folio Nº 500334460905, de fecha 28 de julio de 2020, del Servicio de Registro Civil e Identificación.
</v>
      </c>
      <c r="G382" s="75" t="str">
        <f>VLOOKUP(A382,'BASE REGISTRO MAYO'!$A$1:$T$884,7,FALSE)</f>
        <v>Administrar y operar servicios en las áreas de educación y de atención de menores, elaborar y ejecutar programas de educación, formación profesional, capacitación, rehabilitación y perfeccionamiento.</v>
      </c>
      <c r="H382" s="75" t="str">
        <f>VLOOKUP(A382,'BASE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2" s="75" t="str">
        <f>VLOOKUP(A382,'BASE REGISTRO MAYO'!$A$1:$T$884,9,FALSE)</f>
        <v xml:space="preserve">5 años
</v>
      </c>
      <c r="J382" s="75" t="str">
        <f>VLOOKUP(A382,'BASE REGISTRO MAYO'!$A$1:$T$884,10,FALSE)</f>
        <v xml:space="preserve">30 de septiembre de 2017 a 30 de septiembre de 2022.
</v>
      </c>
      <c r="K382" s="75" t="str">
        <f>VLOOKUP(A382,'BASE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2" s="75" t="str">
        <f>VLOOKUP(A382,'BASE REGISTRO MAYO'!$A$1:$T$884,12,FALSE)</f>
        <v>El Overo N° 175, Villa Alemana. Región de Valparaíso</v>
      </c>
      <c r="M382" s="75" t="str">
        <f>VLOOKUP(A382,'BASE REGISTRO MAYO'!$A$1:$T$884,13,FALSE)</f>
        <v>V</v>
      </c>
      <c r="N382" s="75" t="str">
        <f>VLOOKUP(A382,'BASE REGISTRO MAYO'!$A$1:$T$884,14,FALSE)</f>
        <v>Villa Alemana</v>
      </c>
      <c r="O382" s="75" t="str">
        <f>VLOOKUP(A382,'BASE REGISTRO MAYO'!$A$1:$T$884,15,FALSE)</f>
        <v>32-2532283</v>
      </c>
      <c r="P382" s="75" t="str">
        <f>VLOOKUP(A382,'BASE REGISTRO MAYO'!$A$1:$T$884,16,FALSE)</f>
        <v>cercap@cercap.cl</v>
      </c>
      <c r="Q382" s="75">
        <f>VLOOKUP(A382,'BASE REGISTRO MAYO'!$A$1:$T$884,17,FALSE)</f>
        <v>0</v>
      </c>
      <c r="R382" s="75">
        <f>VLOOKUP(A382,'BASE REGISTRO MAYO'!$A$1:$T$884,18,FALSE)</f>
        <v>93401</v>
      </c>
      <c r="S382" s="75" t="str">
        <f>VLOOKUP(A382,'BASE REGISTRO MAYO'!$A$1:$T$884,19,FALSE)</f>
        <v>Se acompaña el certificado financiero correspondiente al  año 2019  autorizado ante notario y balance general año 2019 aprobado por  USUFI</v>
      </c>
      <c r="T382" s="177">
        <f>VLOOKUP(A382,'BASE REGISTRO MAYO'!$A$1:$T$884,20,FALSE)</f>
        <v>37970</v>
      </c>
      <c r="U382" s="182">
        <v>6900</v>
      </c>
      <c r="V382" s="181">
        <v>102545244</v>
      </c>
      <c r="W382" s="181">
        <v>314039688</v>
      </c>
      <c r="X382" s="178">
        <v>44408</v>
      </c>
      <c r="Y382" s="87" t="s">
        <v>7151</v>
      </c>
      <c r="Z382" s="87" t="s">
        <v>7152</v>
      </c>
      <c r="AA382" s="182" t="s">
        <v>7158</v>
      </c>
    </row>
    <row r="383" spans="1:27" ht="15.75" customHeight="1" x14ac:dyDescent="0.2">
      <c r="A383" s="182">
        <v>6900</v>
      </c>
      <c r="B383" s="75" t="str">
        <f>VLOOKUP(A383,'BASE REGISTRO MAYO'!$A$1:$T$884,2,FALSE)</f>
        <v>Corporacion de Educacion, Rehabilitacion, Capacitacion, Atencion de Menores y Perfeccionamiento ( C.E.R.C.A.P.)</v>
      </c>
      <c r="C383" s="75" t="str">
        <f>VLOOKUP(A383,'BASE REGISTRO MAYO'!$A$1:$T$884,3,FALSE)</f>
        <v>72363900K</v>
      </c>
      <c r="D383" s="75" t="str">
        <f>VLOOKUP(A383,'BASE REGISTRO MAYO'!$A$1:$T$884,4,FALSE)</f>
        <v>Corporación de Derecho Privado</v>
      </c>
      <c r="E383" s="75" t="str">
        <f>VLOOKUP(A383,'BASE REGISTRO MAYO'!$A$1:$T$884,5,FALSE)</f>
        <v>Otorgada por Decreto Supremo Nº 1109, de 19 de diciembre de 1984, del Ministerio de Justicia.</v>
      </c>
      <c r="F383" s="75" t="str">
        <f>VLOOKUP(A383,'BASE REGISTRO MAYO'!$A$1:$T$884,6,FALSE)</f>
        <v xml:space="preserve">Certificado de vigencia de persona jurídica sin fines de lucro, folio Nº 500334460905, de fecha 28 de julio de 2020, del Servicio de Registro Civil e Identificación.
</v>
      </c>
      <c r="G383" s="75" t="str">
        <f>VLOOKUP(A383,'BASE REGISTRO MAYO'!$A$1:$T$884,7,FALSE)</f>
        <v>Administrar y operar servicios en las áreas de educación y de atención de menores, elaborar y ejecutar programas de educación, formación profesional, capacitación, rehabilitación y perfeccionamiento.</v>
      </c>
      <c r="H383" s="75" t="str">
        <f>VLOOKUP(A383,'BASE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3" s="75" t="str">
        <f>VLOOKUP(A383,'BASE REGISTRO MAYO'!$A$1:$T$884,9,FALSE)</f>
        <v xml:space="preserve">5 años
</v>
      </c>
      <c r="J383" s="75" t="str">
        <f>VLOOKUP(A383,'BASE REGISTRO MAYO'!$A$1:$T$884,10,FALSE)</f>
        <v xml:space="preserve">30 de septiembre de 2017 a 30 de septiembre de 2022.
</v>
      </c>
      <c r="K383" s="75" t="str">
        <f>VLOOKUP(A383,'BASE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3" s="75" t="str">
        <f>VLOOKUP(A383,'BASE REGISTRO MAYO'!$A$1:$T$884,12,FALSE)</f>
        <v>El Overo N° 175, Villa Alemana. Región de Valparaíso</v>
      </c>
      <c r="M383" s="75" t="str">
        <f>VLOOKUP(A383,'BASE REGISTRO MAYO'!$A$1:$T$884,13,FALSE)</f>
        <v>V</v>
      </c>
      <c r="N383" s="75" t="str">
        <f>VLOOKUP(A383,'BASE REGISTRO MAYO'!$A$1:$T$884,14,FALSE)</f>
        <v>Villa Alemana</v>
      </c>
      <c r="O383" s="75" t="str">
        <f>VLOOKUP(A383,'BASE REGISTRO MAYO'!$A$1:$T$884,15,FALSE)</f>
        <v>32-2532283</v>
      </c>
      <c r="P383" s="75" t="str">
        <f>VLOOKUP(A383,'BASE REGISTRO MAYO'!$A$1:$T$884,16,FALSE)</f>
        <v>cercap@cercap.cl</v>
      </c>
      <c r="Q383" s="75">
        <f>VLOOKUP(A383,'BASE REGISTRO MAYO'!$A$1:$T$884,17,FALSE)</f>
        <v>0</v>
      </c>
      <c r="R383" s="75">
        <f>VLOOKUP(A383,'BASE REGISTRO MAYO'!$A$1:$T$884,18,FALSE)</f>
        <v>93401</v>
      </c>
      <c r="S383" s="75" t="str">
        <f>VLOOKUP(A383,'BASE REGISTRO MAYO'!$A$1:$T$884,19,FALSE)</f>
        <v>Se acompaña el certificado financiero correspondiente al  año 2019  autorizado ante notario y balance general año 2019 aprobado por  USUFI</v>
      </c>
      <c r="T383" s="177">
        <f>VLOOKUP(A383,'BASE REGISTRO MAYO'!$A$1:$T$884,20,FALSE)</f>
        <v>37970</v>
      </c>
      <c r="U383" s="182">
        <v>6900</v>
      </c>
      <c r="V383" s="181">
        <v>21877560</v>
      </c>
      <c r="W383" s="181">
        <v>88441200</v>
      </c>
      <c r="X383" s="178">
        <v>44408</v>
      </c>
      <c r="Y383" s="87" t="s">
        <v>7151</v>
      </c>
      <c r="Z383" s="87" t="s">
        <v>7152</v>
      </c>
      <c r="AA383" s="182" t="s">
        <v>7168</v>
      </c>
    </row>
    <row r="384" spans="1:27" ht="15.75" customHeight="1" x14ac:dyDescent="0.2">
      <c r="A384" s="182">
        <v>6900</v>
      </c>
      <c r="B384" s="75" t="str">
        <f>VLOOKUP(A384,'BASE REGISTRO MAYO'!$A$1:$T$884,2,FALSE)</f>
        <v>Corporacion de Educacion, Rehabilitacion, Capacitacion, Atencion de Menores y Perfeccionamiento ( C.E.R.C.A.P.)</v>
      </c>
      <c r="C384" s="75" t="str">
        <f>VLOOKUP(A384,'BASE REGISTRO MAYO'!$A$1:$T$884,3,FALSE)</f>
        <v>72363900K</v>
      </c>
      <c r="D384" s="75" t="str">
        <f>VLOOKUP(A384,'BASE REGISTRO MAYO'!$A$1:$T$884,4,FALSE)</f>
        <v>Corporación de Derecho Privado</v>
      </c>
      <c r="E384" s="75" t="str">
        <f>VLOOKUP(A384,'BASE REGISTRO MAYO'!$A$1:$T$884,5,FALSE)</f>
        <v>Otorgada por Decreto Supremo Nº 1109, de 19 de diciembre de 1984, del Ministerio de Justicia.</v>
      </c>
      <c r="F384" s="75" t="str">
        <f>VLOOKUP(A384,'BASE REGISTRO MAYO'!$A$1:$T$884,6,FALSE)</f>
        <v xml:space="preserve">Certificado de vigencia de persona jurídica sin fines de lucro, folio Nº 500334460905, de fecha 28 de julio de 2020, del Servicio de Registro Civil e Identificación.
</v>
      </c>
      <c r="G384" s="75" t="str">
        <f>VLOOKUP(A384,'BASE REGISTRO MAYO'!$A$1:$T$884,7,FALSE)</f>
        <v>Administrar y operar servicios en las áreas de educación y de atención de menores, elaborar y ejecutar programas de educación, formación profesional, capacitación, rehabilitación y perfeccionamiento.</v>
      </c>
      <c r="H384" s="75" t="str">
        <f>VLOOKUP(A384,'BASE REGISTRO MAYO'!$A$1:$T$884,8,FALSE)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4" s="75" t="str">
        <f>VLOOKUP(A384,'BASE REGISTRO MAYO'!$A$1:$T$884,9,FALSE)</f>
        <v xml:space="preserve">5 años
</v>
      </c>
      <c r="J384" s="75" t="str">
        <f>VLOOKUP(A384,'BASE REGISTRO MAYO'!$A$1:$T$884,10,FALSE)</f>
        <v xml:space="preserve">30 de septiembre de 2017 a 30 de septiembre de 2022.
</v>
      </c>
      <c r="K384" s="75" t="str">
        <f>VLOOKUP(A384,'BASE REGISTRO MAYO'!$A$1:$T$884,11,FALSE)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4" s="75" t="str">
        <f>VLOOKUP(A384,'BASE REGISTRO MAYO'!$A$1:$T$884,12,FALSE)</f>
        <v>El Overo N° 175, Villa Alemana. Región de Valparaíso</v>
      </c>
      <c r="M384" s="75" t="str">
        <f>VLOOKUP(A384,'BASE REGISTRO MAYO'!$A$1:$T$884,13,FALSE)</f>
        <v>V</v>
      </c>
      <c r="N384" s="75" t="str">
        <f>VLOOKUP(A384,'BASE REGISTRO MAYO'!$A$1:$T$884,14,FALSE)</f>
        <v>Villa Alemana</v>
      </c>
      <c r="O384" s="75" t="str">
        <f>VLOOKUP(A384,'BASE REGISTRO MAYO'!$A$1:$T$884,15,FALSE)</f>
        <v>32-2532283</v>
      </c>
      <c r="P384" s="75" t="str">
        <f>VLOOKUP(A384,'BASE REGISTRO MAYO'!$A$1:$T$884,16,FALSE)</f>
        <v>cercap@cercap.cl</v>
      </c>
      <c r="Q384" s="75">
        <f>VLOOKUP(A384,'BASE REGISTRO MAYO'!$A$1:$T$884,17,FALSE)</f>
        <v>0</v>
      </c>
      <c r="R384" s="75">
        <f>VLOOKUP(A384,'BASE REGISTRO MAYO'!$A$1:$T$884,18,FALSE)</f>
        <v>93401</v>
      </c>
      <c r="S384" s="75" t="str">
        <f>VLOOKUP(A384,'BASE REGISTRO MAYO'!$A$1:$T$884,19,FALSE)</f>
        <v>Se acompaña el certificado financiero correspondiente al  año 2019  autorizado ante notario y balance general año 2019 aprobado por  USUFI</v>
      </c>
      <c r="T384" s="177">
        <f>VLOOKUP(A384,'BASE REGISTRO MAYO'!$A$1:$T$884,20,FALSE)</f>
        <v>37970</v>
      </c>
      <c r="U384" s="182">
        <v>6900</v>
      </c>
      <c r="V384" s="181">
        <v>60007268</v>
      </c>
      <c r="W384" s="181">
        <v>295525484</v>
      </c>
      <c r="X384" s="178">
        <v>44408</v>
      </c>
      <c r="Y384" s="87" t="s">
        <v>7151</v>
      </c>
      <c r="Z384" s="87" t="s">
        <v>7152</v>
      </c>
      <c r="AA384" s="182" t="s">
        <v>7208</v>
      </c>
    </row>
    <row r="385" spans="1:27" ht="15.75" customHeight="1" x14ac:dyDescent="0.2">
      <c r="A385" s="182">
        <v>6902</v>
      </c>
      <c r="B385" s="75" t="str">
        <f>VLOOKUP(A385,'BASE REGISTRO MAYO'!$A$1:$T$884,2,FALSE)</f>
        <v>Corporacion Agencia Adventista de Desarrollo y Recursos Asistenciales (ADRA-CHILE)</v>
      </c>
      <c r="C385" s="75">
        <f>VLOOKUP(A385,'BASE REGISTRO MAYO'!$A$1:$T$884,3,FALSE)</f>
        <v>700516008</v>
      </c>
      <c r="D385" s="75" t="str">
        <f>VLOOKUP(A385,'BASE REGISTRO MAYO'!$A$1:$T$884,4,FALSE)</f>
        <v>Corporación de Derecho Privado</v>
      </c>
      <c r="E385" s="75" t="str">
        <f>VLOOKUP(A385,'BASE REGISTRO MAYO'!$A$1:$T$884,5,FALSE)</f>
        <v>Otorgado por Decreto Supremo Nº 727, de fecha 23 de mayo de 1990, por el Ministerio de Justicia.</v>
      </c>
      <c r="F385" s="75" t="str">
        <f>VLOOKUP(A385,'BASE REGISTRO MAYO'!$A$1:$T$884,6,FALSE)</f>
        <v xml:space="preserve">Certificado de Vigencia de Persona Jurídica sin Fines de Lucro, Folio N° 500334359687, emitido con fecha 28 de julio de 2020, por el Servicio de Registro Civil e Identificación. </v>
      </c>
      <c r="G385" s="75" t="str">
        <f>VLOOKUP(A385,'BASE REGISTRO MAYO'!$A$1:$T$884,7,FALSE)</f>
        <v xml:space="preserve">Atender y proteger física y mentalmente a menores en situación irregular, discapacitados, ancianos u otros grupos necesitados. </v>
      </c>
      <c r="H385" s="75" t="str">
        <f>VLOOKUP(A385,'BASE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5" s="75" t="str">
        <f>VLOOKUP(A385,'BASE REGISTRO MAYO'!$A$1:$T$884,9,FALSE)</f>
        <v>Cada dos años.</v>
      </c>
      <c r="J385" s="75" t="str">
        <f>VLOOKUP(A385,'BASE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5" s="75" t="str">
        <f>VLOOKUP(A385,'BASE REGISTRO MAYO'!$A$1:$T$884,11,FALSE)</f>
        <v>Presidente: 
Aldo Arely Muñoz Perrin, 
MMandato General de Administración y Facultades:
Rodrigo Cárcamo Morales, 
Diego Trincado Araya</v>
      </c>
      <c r="L385" s="75" t="str">
        <f>VLOOKUP(A385,'BASE REGISTRO MAYO'!$A$1:$T$884,12,FALSE)</f>
        <v xml:space="preserve">Calle Cruz del Sur N° 150, Las condes </v>
      </c>
      <c r="M385" s="75" t="str">
        <f>VLOOKUP(A385,'BASE REGISTRO MAYO'!$A$1:$T$884,13,FALSE)</f>
        <v>XIII</v>
      </c>
      <c r="N385" s="75" t="str">
        <f>VLOOKUP(A385,'BASE REGISTRO MAYO'!$A$1:$T$884,14,FALSE)</f>
        <v>LAS CONDES</v>
      </c>
      <c r="O385" s="75" t="str">
        <f>VLOOKUP(A385,'BASE REGISTRO MAYO'!$A$1:$T$884,15,FALSE)</f>
        <v>(56) (2) 284 3968 - 284 1274 C.P. 7931090</v>
      </c>
      <c r="P385" s="75" t="str">
        <f>VLOOKUP(A385,'BASE REGISTRO MAYO'!$A$1:$T$884,16,FALSE)</f>
        <v>adrachile@adra.cl - Página web: www.adra.cl</v>
      </c>
      <c r="Q385" s="75" t="str">
        <f>VLOOKUP(A385,'BASE REGISTRO MAYO'!$A$1:$T$884,17,FALSE)</f>
        <v>C.P. 7931090</v>
      </c>
      <c r="R385" s="75">
        <f>VLOOKUP(A385,'BASE REGISTRO MAYO'!$A$1:$T$884,18,FALSE)</f>
        <v>93401</v>
      </c>
      <c r="S385" s="75" t="str">
        <f>VLOOKUP(A385,'BASE REGISTRO MAYO'!$A$1:$T$884,19,FALSE)</f>
        <v>Antecedentes financieros correspondientes al año 2019, aprobados por el Subdepartamento de Supervisión Financiera.</v>
      </c>
      <c r="T385" s="177">
        <f>VLOOKUP(A385,'BASE REGISTRO MAYO'!$A$1:$T$884,20,FALSE)</f>
        <v>37970</v>
      </c>
      <c r="U385" s="182">
        <v>6902</v>
      </c>
      <c r="V385" s="181">
        <v>12024900</v>
      </c>
      <c r="W385" s="181">
        <v>84174300</v>
      </c>
      <c r="X385" s="178">
        <v>44408</v>
      </c>
      <c r="Y385" s="87" t="s">
        <v>7151</v>
      </c>
      <c r="Z385" s="87" t="s">
        <v>7152</v>
      </c>
      <c r="AA385" s="182" t="s">
        <v>7240</v>
      </c>
    </row>
    <row r="386" spans="1:27" ht="15.75" customHeight="1" x14ac:dyDescent="0.2">
      <c r="A386" s="182">
        <v>6902</v>
      </c>
      <c r="B386" s="75" t="str">
        <f>VLOOKUP(A386,'BASE REGISTRO MAYO'!$A$1:$T$884,2,FALSE)</f>
        <v>Corporacion Agencia Adventista de Desarrollo y Recursos Asistenciales (ADRA-CHILE)</v>
      </c>
      <c r="C386" s="75">
        <f>VLOOKUP(A386,'BASE REGISTRO MAYO'!$A$1:$T$884,3,FALSE)</f>
        <v>700516008</v>
      </c>
      <c r="D386" s="75" t="str">
        <f>VLOOKUP(A386,'BASE REGISTRO MAYO'!$A$1:$T$884,4,FALSE)</f>
        <v>Corporación de Derecho Privado</v>
      </c>
      <c r="E386" s="75" t="str">
        <f>VLOOKUP(A386,'BASE REGISTRO MAYO'!$A$1:$T$884,5,FALSE)</f>
        <v>Otorgado por Decreto Supremo Nº 727, de fecha 23 de mayo de 1990, por el Ministerio de Justicia.</v>
      </c>
      <c r="F386" s="75" t="str">
        <f>VLOOKUP(A386,'BASE REGISTRO MAYO'!$A$1:$T$884,6,FALSE)</f>
        <v xml:space="preserve">Certificado de Vigencia de Persona Jurídica sin Fines de Lucro, Folio N° 500334359687, emitido con fecha 28 de julio de 2020, por el Servicio de Registro Civil e Identificación. </v>
      </c>
      <c r="G386" s="75" t="str">
        <f>VLOOKUP(A386,'BASE REGISTRO MAYO'!$A$1:$T$884,7,FALSE)</f>
        <v xml:space="preserve">Atender y proteger física y mentalmente a menores en situación irregular, discapacitados, ancianos u otros grupos necesitados. </v>
      </c>
      <c r="H386" s="75" t="str">
        <f>VLOOKUP(A386,'BASE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6" s="75" t="str">
        <f>VLOOKUP(A386,'BASE REGISTRO MAYO'!$A$1:$T$884,9,FALSE)</f>
        <v>Cada dos años.</v>
      </c>
      <c r="J386" s="75" t="str">
        <f>VLOOKUP(A386,'BASE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6" s="75" t="str">
        <f>VLOOKUP(A386,'BASE REGISTRO MAYO'!$A$1:$T$884,11,FALSE)</f>
        <v>Presidente: 
Aldo Arely Muñoz Perrin, 
MMandato General de Administración y Facultades:
Rodrigo Cárcamo Morales, 
Diego Trincado Araya</v>
      </c>
      <c r="L386" s="75" t="str">
        <f>VLOOKUP(A386,'BASE REGISTRO MAYO'!$A$1:$T$884,12,FALSE)</f>
        <v xml:space="preserve">Calle Cruz del Sur N° 150, Las condes </v>
      </c>
      <c r="M386" s="75" t="str">
        <f>VLOOKUP(A386,'BASE REGISTRO MAYO'!$A$1:$T$884,13,FALSE)</f>
        <v>XIII</v>
      </c>
      <c r="N386" s="75" t="str">
        <f>VLOOKUP(A386,'BASE REGISTRO MAYO'!$A$1:$T$884,14,FALSE)</f>
        <v>LAS CONDES</v>
      </c>
      <c r="O386" s="75" t="str">
        <f>VLOOKUP(A386,'BASE REGISTRO MAYO'!$A$1:$T$884,15,FALSE)</f>
        <v>(56) (2) 284 3968 - 284 1274 C.P. 7931090</v>
      </c>
      <c r="P386" s="75" t="str">
        <f>VLOOKUP(A386,'BASE REGISTRO MAYO'!$A$1:$T$884,16,FALSE)</f>
        <v>adrachile@adra.cl - Página web: www.adra.cl</v>
      </c>
      <c r="Q386" s="75" t="str">
        <f>VLOOKUP(A386,'BASE REGISTRO MAYO'!$A$1:$T$884,17,FALSE)</f>
        <v>C.P. 7931090</v>
      </c>
      <c r="R386" s="75">
        <f>VLOOKUP(A386,'BASE REGISTRO MAYO'!$A$1:$T$884,18,FALSE)</f>
        <v>93401</v>
      </c>
      <c r="S386" s="75" t="str">
        <f>VLOOKUP(A386,'BASE REGISTRO MAYO'!$A$1:$T$884,19,FALSE)</f>
        <v>Antecedentes financieros correspondientes al año 2019, aprobados por el Subdepartamento de Supervisión Financiera.</v>
      </c>
      <c r="T386" s="177">
        <f>VLOOKUP(A386,'BASE REGISTRO MAYO'!$A$1:$T$884,20,FALSE)</f>
        <v>37970</v>
      </c>
      <c r="U386" s="182">
        <v>6902</v>
      </c>
      <c r="V386" s="181">
        <v>162291525</v>
      </c>
      <c r="W386" s="181">
        <v>874029772</v>
      </c>
      <c r="X386" s="178">
        <v>44408</v>
      </c>
      <c r="Y386" s="87" t="s">
        <v>7151</v>
      </c>
      <c r="Z386" s="87" t="s">
        <v>7152</v>
      </c>
      <c r="AA386" s="182" t="s">
        <v>149</v>
      </c>
    </row>
    <row r="387" spans="1:27" ht="15.75" customHeight="1" x14ac:dyDescent="0.2">
      <c r="A387" s="182">
        <v>6902</v>
      </c>
      <c r="B387" s="75" t="str">
        <f>VLOOKUP(A387,'BASE REGISTRO MAYO'!$A$1:$T$884,2,FALSE)</f>
        <v>Corporacion Agencia Adventista de Desarrollo y Recursos Asistenciales (ADRA-CHILE)</v>
      </c>
      <c r="C387" s="75">
        <f>VLOOKUP(A387,'BASE REGISTRO MAYO'!$A$1:$T$884,3,FALSE)</f>
        <v>700516008</v>
      </c>
      <c r="D387" s="75" t="str">
        <f>VLOOKUP(A387,'BASE REGISTRO MAYO'!$A$1:$T$884,4,FALSE)</f>
        <v>Corporación de Derecho Privado</v>
      </c>
      <c r="E387" s="75" t="str">
        <f>VLOOKUP(A387,'BASE REGISTRO MAYO'!$A$1:$T$884,5,FALSE)</f>
        <v>Otorgado por Decreto Supremo Nº 727, de fecha 23 de mayo de 1990, por el Ministerio de Justicia.</v>
      </c>
      <c r="F387" s="75" t="str">
        <f>VLOOKUP(A387,'BASE REGISTRO MAYO'!$A$1:$T$884,6,FALSE)</f>
        <v xml:space="preserve">Certificado de Vigencia de Persona Jurídica sin Fines de Lucro, Folio N° 500334359687, emitido con fecha 28 de julio de 2020, por el Servicio de Registro Civil e Identificación. </v>
      </c>
      <c r="G387" s="75" t="str">
        <f>VLOOKUP(A387,'BASE REGISTRO MAYO'!$A$1:$T$884,7,FALSE)</f>
        <v xml:space="preserve">Atender y proteger física y mentalmente a menores en situación irregular, discapacitados, ancianos u otros grupos necesitados. </v>
      </c>
      <c r="H387" s="75" t="str">
        <f>VLOOKUP(A387,'BASE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7" s="75" t="str">
        <f>VLOOKUP(A387,'BASE REGISTRO MAYO'!$A$1:$T$884,9,FALSE)</f>
        <v>Cada dos años.</v>
      </c>
      <c r="J387" s="75" t="str">
        <f>VLOOKUP(A387,'BASE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7" s="75" t="str">
        <f>VLOOKUP(A387,'BASE REGISTRO MAYO'!$A$1:$T$884,11,FALSE)</f>
        <v>Presidente: 
Aldo Arely Muñoz Perrin, 
MMandato General de Administración y Facultades:
Rodrigo Cárcamo Morales, 
Diego Trincado Araya</v>
      </c>
      <c r="L387" s="75" t="str">
        <f>VLOOKUP(A387,'BASE REGISTRO MAYO'!$A$1:$T$884,12,FALSE)</f>
        <v xml:space="preserve">Calle Cruz del Sur N° 150, Las condes </v>
      </c>
      <c r="M387" s="75" t="str">
        <f>VLOOKUP(A387,'BASE REGISTRO MAYO'!$A$1:$T$884,13,FALSE)</f>
        <v>XIII</v>
      </c>
      <c r="N387" s="75" t="str">
        <f>VLOOKUP(A387,'BASE REGISTRO MAYO'!$A$1:$T$884,14,FALSE)</f>
        <v>LAS CONDES</v>
      </c>
      <c r="O387" s="75" t="str">
        <f>VLOOKUP(A387,'BASE REGISTRO MAYO'!$A$1:$T$884,15,FALSE)</f>
        <v>(56) (2) 284 3968 - 284 1274 C.P. 7931090</v>
      </c>
      <c r="P387" s="75" t="str">
        <f>VLOOKUP(A387,'BASE REGISTRO MAYO'!$A$1:$T$884,16,FALSE)</f>
        <v>adrachile@adra.cl - Página web: www.adra.cl</v>
      </c>
      <c r="Q387" s="75" t="str">
        <f>VLOOKUP(A387,'BASE REGISTRO MAYO'!$A$1:$T$884,17,FALSE)</f>
        <v>C.P. 7931090</v>
      </c>
      <c r="R387" s="75">
        <f>VLOOKUP(A387,'BASE REGISTRO MAYO'!$A$1:$T$884,18,FALSE)</f>
        <v>93401</v>
      </c>
      <c r="S387" s="75" t="str">
        <f>VLOOKUP(A387,'BASE REGISTRO MAYO'!$A$1:$T$884,19,FALSE)</f>
        <v>Antecedentes financieros correspondientes al año 2019, aprobados por el Subdepartamento de Supervisión Financiera.</v>
      </c>
      <c r="T387" s="177">
        <f>VLOOKUP(A387,'BASE REGISTRO MAYO'!$A$1:$T$884,20,FALSE)</f>
        <v>37970</v>
      </c>
      <c r="U387" s="182">
        <v>6902</v>
      </c>
      <c r="V387" s="181">
        <v>33226893</v>
      </c>
      <c r="W387" s="181">
        <v>362371777</v>
      </c>
      <c r="X387" s="178">
        <v>44408</v>
      </c>
      <c r="Y387" s="87" t="s">
        <v>7151</v>
      </c>
      <c r="Z387" s="87" t="s">
        <v>7152</v>
      </c>
      <c r="AA387" s="182" t="s">
        <v>7163</v>
      </c>
    </row>
    <row r="388" spans="1:27" ht="15.75" customHeight="1" x14ac:dyDescent="0.2">
      <c r="A388" s="182">
        <v>6902</v>
      </c>
      <c r="B388" s="75" t="str">
        <f>VLOOKUP(A388,'BASE REGISTRO MAYO'!$A$1:$T$884,2,FALSE)</f>
        <v>Corporacion Agencia Adventista de Desarrollo y Recursos Asistenciales (ADRA-CHILE)</v>
      </c>
      <c r="C388" s="75">
        <f>VLOOKUP(A388,'BASE REGISTRO MAYO'!$A$1:$T$884,3,FALSE)</f>
        <v>700516008</v>
      </c>
      <c r="D388" s="75" t="str">
        <f>VLOOKUP(A388,'BASE REGISTRO MAYO'!$A$1:$T$884,4,FALSE)</f>
        <v>Corporación de Derecho Privado</v>
      </c>
      <c r="E388" s="75" t="str">
        <f>VLOOKUP(A388,'BASE REGISTRO MAYO'!$A$1:$T$884,5,FALSE)</f>
        <v>Otorgado por Decreto Supremo Nº 727, de fecha 23 de mayo de 1990, por el Ministerio de Justicia.</v>
      </c>
      <c r="F388" s="75" t="str">
        <f>VLOOKUP(A388,'BASE REGISTRO MAYO'!$A$1:$T$884,6,FALSE)</f>
        <v xml:space="preserve">Certificado de Vigencia de Persona Jurídica sin Fines de Lucro, Folio N° 500334359687, emitido con fecha 28 de julio de 2020, por el Servicio de Registro Civil e Identificación. </v>
      </c>
      <c r="G388" s="75" t="str">
        <f>VLOOKUP(A388,'BASE REGISTRO MAYO'!$A$1:$T$884,7,FALSE)</f>
        <v xml:space="preserve">Atender y proteger física y mentalmente a menores en situación irregular, discapacitados, ancianos u otros grupos necesitados. </v>
      </c>
      <c r="H388" s="75" t="str">
        <f>VLOOKUP(A388,'BASE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8" s="75" t="str">
        <f>VLOOKUP(A388,'BASE REGISTRO MAYO'!$A$1:$T$884,9,FALSE)</f>
        <v>Cada dos años.</v>
      </c>
      <c r="J388" s="75" t="str">
        <f>VLOOKUP(A388,'BASE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8" s="75" t="str">
        <f>VLOOKUP(A388,'BASE REGISTRO MAYO'!$A$1:$T$884,11,FALSE)</f>
        <v>Presidente: 
Aldo Arely Muñoz Perrin, 
MMandato General de Administración y Facultades:
Rodrigo Cárcamo Morales, 
Diego Trincado Araya</v>
      </c>
      <c r="L388" s="75" t="str">
        <f>VLOOKUP(A388,'BASE REGISTRO MAYO'!$A$1:$T$884,12,FALSE)</f>
        <v xml:space="preserve">Calle Cruz del Sur N° 150, Las condes </v>
      </c>
      <c r="M388" s="75" t="str">
        <f>VLOOKUP(A388,'BASE REGISTRO MAYO'!$A$1:$T$884,13,FALSE)</f>
        <v>XIII</v>
      </c>
      <c r="N388" s="75" t="str">
        <f>VLOOKUP(A388,'BASE REGISTRO MAYO'!$A$1:$T$884,14,FALSE)</f>
        <v>LAS CONDES</v>
      </c>
      <c r="O388" s="75" t="str">
        <f>VLOOKUP(A388,'BASE REGISTRO MAYO'!$A$1:$T$884,15,FALSE)</f>
        <v>(56) (2) 284 3968 - 284 1274 C.P. 7931090</v>
      </c>
      <c r="P388" s="75" t="str">
        <f>VLOOKUP(A388,'BASE REGISTRO MAYO'!$A$1:$T$884,16,FALSE)</f>
        <v>adrachile@adra.cl - Página web: www.adra.cl</v>
      </c>
      <c r="Q388" s="75" t="str">
        <f>VLOOKUP(A388,'BASE REGISTRO MAYO'!$A$1:$T$884,17,FALSE)</f>
        <v>C.P. 7931090</v>
      </c>
      <c r="R388" s="75">
        <f>VLOOKUP(A388,'BASE REGISTRO MAYO'!$A$1:$T$884,18,FALSE)</f>
        <v>93401</v>
      </c>
      <c r="S388" s="75" t="str">
        <f>VLOOKUP(A388,'BASE REGISTRO MAYO'!$A$1:$T$884,19,FALSE)</f>
        <v>Antecedentes financieros correspondientes al año 2019, aprobados por el Subdepartamento de Supervisión Financiera.</v>
      </c>
      <c r="T388" s="177">
        <f>VLOOKUP(A388,'BASE REGISTRO MAYO'!$A$1:$T$884,20,FALSE)</f>
        <v>37970</v>
      </c>
      <c r="U388" s="182">
        <v>6902</v>
      </c>
      <c r="V388" s="181">
        <v>16033200</v>
      </c>
      <c r="W388" s="181">
        <v>112232400</v>
      </c>
      <c r="X388" s="178">
        <v>44408</v>
      </c>
      <c r="Y388" s="87" t="s">
        <v>7151</v>
      </c>
      <c r="Z388" s="87" t="s">
        <v>7152</v>
      </c>
      <c r="AA388" s="182" t="s">
        <v>7298</v>
      </c>
    </row>
    <row r="389" spans="1:27" ht="15.75" customHeight="1" x14ac:dyDescent="0.2">
      <c r="A389" s="182">
        <v>6902</v>
      </c>
      <c r="B389" s="75" t="str">
        <f>VLOOKUP(A389,'BASE REGISTRO MAYO'!$A$1:$T$884,2,FALSE)</f>
        <v>Corporacion Agencia Adventista de Desarrollo y Recursos Asistenciales (ADRA-CHILE)</v>
      </c>
      <c r="C389" s="75">
        <f>VLOOKUP(A389,'BASE REGISTRO MAYO'!$A$1:$T$884,3,FALSE)</f>
        <v>700516008</v>
      </c>
      <c r="D389" s="75" t="str">
        <f>VLOOKUP(A389,'BASE REGISTRO MAYO'!$A$1:$T$884,4,FALSE)</f>
        <v>Corporación de Derecho Privado</v>
      </c>
      <c r="E389" s="75" t="str">
        <f>VLOOKUP(A389,'BASE REGISTRO MAYO'!$A$1:$T$884,5,FALSE)</f>
        <v>Otorgado por Decreto Supremo Nº 727, de fecha 23 de mayo de 1990, por el Ministerio de Justicia.</v>
      </c>
      <c r="F389" s="75" t="str">
        <f>VLOOKUP(A389,'BASE REGISTRO MAYO'!$A$1:$T$884,6,FALSE)</f>
        <v xml:space="preserve">Certificado de Vigencia de Persona Jurídica sin Fines de Lucro, Folio N° 500334359687, emitido con fecha 28 de julio de 2020, por el Servicio de Registro Civil e Identificación. </v>
      </c>
      <c r="G389" s="75" t="str">
        <f>VLOOKUP(A389,'BASE REGISTRO MAYO'!$A$1:$T$884,7,FALSE)</f>
        <v xml:space="preserve">Atender y proteger física y mentalmente a menores en situación irregular, discapacitados, ancianos u otros grupos necesitados. </v>
      </c>
      <c r="H389" s="75" t="str">
        <f>VLOOKUP(A389,'BASE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9" s="75" t="str">
        <f>VLOOKUP(A389,'BASE REGISTRO MAYO'!$A$1:$T$884,9,FALSE)</f>
        <v>Cada dos años.</v>
      </c>
      <c r="J389" s="75" t="str">
        <f>VLOOKUP(A389,'BASE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9" s="75" t="str">
        <f>VLOOKUP(A389,'BASE REGISTRO MAYO'!$A$1:$T$884,11,FALSE)</f>
        <v>Presidente: 
Aldo Arely Muñoz Perrin, 
MMandato General de Administración y Facultades:
Rodrigo Cárcamo Morales, 
Diego Trincado Araya</v>
      </c>
      <c r="L389" s="75" t="str">
        <f>VLOOKUP(A389,'BASE REGISTRO MAYO'!$A$1:$T$884,12,FALSE)</f>
        <v xml:space="preserve">Calle Cruz del Sur N° 150, Las condes </v>
      </c>
      <c r="M389" s="75" t="str">
        <f>VLOOKUP(A389,'BASE REGISTRO MAYO'!$A$1:$T$884,13,FALSE)</f>
        <v>XIII</v>
      </c>
      <c r="N389" s="75" t="str">
        <f>VLOOKUP(A389,'BASE REGISTRO MAYO'!$A$1:$T$884,14,FALSE)</f>
        <v>LAS CONDES</v>
      </c>
      <c r="O389" s="75" t="str">
        <f>VLOOKUP(A389,'BASE REGISTRO MAYO'!$A$1:$T$884,15,FALSE)</f>
        <v>(56) (2) 284 3968 - 284 1274 C.P. 7931090</v>
      </c>
      <c r="P389" s="75" t="str">
        <f>VLOOKUP(A389,'BASE REGISTRO MAYO'!$A$1:$T$884,16,FALSE)</f>
        <v>adrachile@adra.cl - Página web: www.adra.cl</v>
      </c>
      <c r="Q389" s="75" t="str">
        <f>VLOOKUP(A389,'BASE REGISTRO MAYO'!$A$1:$T$884,17,FALSE)</f>
        <v>C.P. 7931090</v>
      </c>
      <c r="R389" s="75">
        <f>VLOOKUP(A389,'BASE REGISTRO MAYO'!$A$1:$T$884,18,FALSE)</f>
        <v>93401</v>
      </c>
      <c r="S389" s="75" t="str">
        <f>VLOOKUP(A389,'BASE REGISTRO MAYO'!$A$1:$T$884,19,FALSE)</f>
        <v>Antecedentes financieros correspondientes al año 2019, aprobados por el Subdepartamento de Supervisión Financiera.</v>
      </c>
      <c r="T389" s="177">
        <f>VLOOKUP(A389,'BASE REGISTRO MAYO'!$A$1:$T$884,20,FALSE)</f>
        <v>37970</v>
      </c>
      <c r="U389" s="182">
        <v>6902</v>
      </c>
      <c r="V389" s="181">
        <v>53889654</v>
      </c>
      <c r="W389" s="181">
        <v>341344241</v>
      </c>
      <c r="X389" s="178">
        <v>44408</v>
      </c>
      <c r="Y389" s="87" t="s">
        <v>7151</v>
      </c>
      <c r="Z389" s="87" t="s">
        <v>7152</v>
      </c>
      <c r="AA389" s="182" t="s">
        <v>7184</v>
      </c>
    </row>
    <row r="390" spans="1:27" ht="15.75" customHeight="1" x14ac:dyDescent="0.2">
      <c r="A390" s="182">
        <v>6902</v>
      </c>
      <c r="B390" s="75" t="str">
        <f>VLOOKUP(A390,'BASE REGISTRO MAYO'!$A$1:$T$884,2,FALSE)</f>
        <v>Corporacion Agencia Adventista de Desarrollo y Recursos Asistenciales (ADRA-CHILE)</v>
      </c>
      <c r="C390" s="75">
        <f>VLOOKUP(A390,'BASE REGISTRO MAYO'!$A$1:$T$884,3,FALSE)</f>
        <v>700516008</v>
      </c>
      <c r="D390" s="75" t="str">
        <f>VLOOKUP(A390,'BASE REGISTRO MAYO'!$A$1:$T$884,4,FALSE)</f>
        <v>Corporación de Derecho Privado</v>
      </c>
      <c r="E390" s="75" t="str">
        <f>VLOOKUP(A390,'BASE REGISTRO MAYO'!$A$1:$T$884,5,FALSE)</f>
        <v>Otorgado por Decreto Supremo Nº 727, de fecha 23 de mayo de 1990, por el Ministerio de Justicia.</v>
      </c>
      <c r="F390" s="75" t="str">
        <f>VLOOKUP(A390,'BASE REGISTRO MAYO'!$A$1:$T$884,6,FALSE)</f>
        <v xml:space="preserve">Certificado de Vigencia de Persona Jurídica sin Fines de Lucro, Folio N° 500334359687, emitido con fecha 28 de julio de 2020, por el Servicio de Registro Civil e Identificación. </v>
      </c>
      <c r="G390" s="75" t="str">
        <f>VLOOKUP(A390,'BASE REGISTRO MAYO'!$A$1:$T$884,7,FALSE)</f>
        <v xml:space="preserve">Atender y proteger física y mentalmente a menores en situación irregular, discapacitados, ancianos u otros grupos necesitados. </v>
      </c>
      <c r="H390" s="75" t="str">
        <f>VLOOKUP(A390,'BASE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0" s="75" t="str">
        <f>VLOOKUP(A390,'BASE REGISTRO MAYO'!$A$1:$T$884,9,FALSE)</f>
        <v>Cada dos años.</v>
      </c>
      <c r="J390" s="75" t="str">
        <f>VLOOKUP(A390,'BASE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0" s="75" t="str">
        <f>VLOOKUP(A390,'BASE REGISTRO MAYO'!$A$1:$T$884,11,FALSE)</f>
        <v>Presidente: 
Aldo Arely Muñoz Perrin, 
MMandato General de Administración y Facultades:
Rodrigo Cárcamo Morales, 
Diego Trincado Araya</v>
      </c>
      <c r="L390" s="75" t="str">
        <f>VLOOKUP(A390,'BASE REGISTRO MAYO'!$A$1:$T$884,12,FALSE)</f>
        <v xml:space="preserve">Calle Cruz del Sur N° 150, Las condes </v>
      </c>
      <c r="M390" s="75" t="str">
        <f>VLOOKUP(A390,'BASE REGISTRO MAYO'!$A$1:$T$884,13,FALSE)</f>
        <v>XIII</v>
      </c>
      <c r="N390" s="75" t="str">
        <f>VLOOKUP(A390,'BASE REGISTRO MAYO'!$A$1:$T$884,14,FALSE)</f>
        <v>LAS CONDES</v>
      </c>
      <c r="O390" s="75" t="str">
        <f>VLOOKUP(A390,'BASE REGISTRO MAYO'!$A$1:$T$884,15,FALSE)</f>
        <v>(56) (2) 284 3968 - 284 1274 C.P. 7931090</v>
      </c>
      <c r="P390" s="75" t="str">
        <f>VLOOKUP(A390,'BASE REGISTRO MAYO'!$A$1:$T$884,16,FALSE)</f>
        <v>adrachile@adra.cl - Página web: www.adra.cl</v>
      </c>
      <c r="Q390" s="75" t="str">
        <f>VLOOKUP(A390,'BASE REGISTRO MAYO'!$A$1:$T$884,17,FALSE)</f>
        <v>C.P. 7931090</v>
      </c>
      <c r="R390" s="75">
        <f>VLOOKUP(A390,'BASE REGISTRO MAYO'!$A$1:$T$884,18,FALSE)</f>
        <v>93401</v>
      </c>
      <c r="S390" s="75" t="str">
        <f>VLOOKUP(A390,'BASE REGISTRO MAYO'!$A$1:$T$884,19,FALSE)</f>
        <v>Antecedentes financieros correspondientes al año 2019, aprobados por el Subdepartamento de Supervisión Financiera.</v>
      </c>
      <c r="T390" s="177">
        <f>VLOOKUP(A390,'BASE REGISTRO MAYO'!$A$1:$T$884,20,FALSE)</f>
        <v>37970</v>
      </c>
      <c r="U390" s="182">
        <v>6902</v>
      </c>
      <c r="V390" s="181">
        <v>75136230</v>
      </c>
      <c r="W390" s="181">
        <v>304398060</v>
      </c>
      <c r="X390" s="178">
        <v>44408</v>
      </c>
      <c r="Y390" s="87" t="s">
        <v>7151</v>
      </c>
      <c r="Z390" s="87" t="s">
        <v>7152</v>
      </c>
      <c r="AA390" s="182" t="s">
        <v>7234</v>
      </c>
    </row>
    <row r="391" spans="1:27" ht="15.75" customHeight="1" x14ac:dyDescent="0.2">
      <c r="A391" s="182">
        <v>6902</v>
      </c>
      <c r="B391" s="75" t="str">
        <f>VLOOKUP(A391,'BASE REGISTRO MAYO'!$A$1:$T$884,2,FALSE)</f>
        <v>Corporacion Agencia Adventista de Desarrollo y Recursos Asistenciales (ADRA-CHILE)</v>
      </c>
      <c r="C391" s="75">
        <f>VLOOKUP(A391,'BASE REGISTRO MAYO'!$A$1:$T$884,3,FALSE)</f>
        <v>700516008</v>
      </c>
      <c r="D391" s="75" t="str">
        <f>VLOOKUP(A391,'BASE REGISTRO MAYO'!$A$1:$T$884,4,FALSE)</f>
        <v>Corporación de Derecho Privado</v>
      </c>
      <c r="E391" s="75" t="str">
        <f>VLOOKUP(A391,'BASE REGISTRO MAYO'!$A$1:$T$884,5,FALSE)</f>
        <v>Otorgado por Decreto Supremo Nº 727, de fecha 23 de mayo de 1990, por el Ministerio de Justicia.</v>
      </c>
      <c r="F391" s="75" t="str">
        <f>VLOOKUP(A391,'BASE REGISTRO MAYO'!$A$1:$T$884,6,FALSE)</f>
        <v xml:space="preserve">Certificado de Vigencia de Persona Jurídica sin Fines de Lucro, Folio N° 500334359687, emitido con fecha 28 de julio de 2020, por el Servicio de Registro Civil e Identificación. </v>
      </c>
      <c r="G391" s="75" t="str">
        <f>VLOOKUP(A391,'BASE REGISTRO MAYO'!$A$1:$T$884,7,FALSE)</f>
        <v xml:space="preserve">Atender y proteger física y mentalmente a menores en situación irregular, discapacitados, ancianos u otros grupos necesitados. </v>
      </c>
      <c r="H391" s="75" t="str">
        <f>VLOOKUP(A391,'BASE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1" s="75" t="str">
        <f>VLOOKUP(A391,'BASE REGISTRO MAYO'!$A$1:$T$884,9,FALSE)</f>
        <v>Cada dos años.</v>
      </c>
      <c r="J391" s="75" t="str">
        <f>VLOOKUP(A391,'BASE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1" s="75" t="str">
        <f>VLOOKUP(A391,'BASE REGISTRO MAYO'!$A$1:$T$884,11,FALSE)</f>
        <v>Presidente: 
Aldo Arely Muñoz Perrin, 
MMandato General de Administración y Facultades:
Rodrigo Cárcamo Morales, 
Diego Trincado Araya</v>
      </c>
      <c r="L391" s="75" t="str">
        <f>VLOOKUP(A391,'BASE REGISTRO MAYO'!$A$1:$T$884,12,FALSE)</f>
        <v xml:space="preserve">Calle Cruz del Sur N° 150, Las condes </v>
      </c>
      <c r="M391" s="75" t="str">
        <f>VLOOKUP(A391,'BASE REGISTRO MAYO'!$A$1:$T$884,13,FALSE)</f>
        <v>XIII</v>
      </c>
      <c r="N391" s="75" t="str">
        <f>VLOOKUP(A391,'BASE REGISTRO MAYO'!$A$1:$T$884,14,FALSE)</f>
        <v>LAS CONDES</v>
      </c>
      <c r="O391" s="75" t="str">
        <f>VLOOKUP(A391,'BASE REGISTRO MAYO'!$A$1:$T$884,15,FALSE)</f>
        <v>(56) (2) 284 3968 - 284 1274 C.P. 7931090</v>
      </c>
      <c r="P391" s="75" t="str">
        <f>VLOOKUP(A391,'BASE REGISTRO MAYO'!$A$1:$T$884,16,FALSE)</f>
        <v>adrachile@adra.cl - Página web: www.adra.cl</v>
      </c>
      <c r="Q391" s="75" t="str">
        <f>VLOOKUP(A391,'BASE REGISTRO MAYO'!$A$1:$T$884,17,FALSE)</f>
        <v>C.P. 7931090</v>
      </c>
      <c r="R391" s="75">
        <f>VLOOKUP(A391,'BASE REGISTRO MAYO'!$A$1:$T$884,18,FALSE)</f>
        <v>93401</v>
      </c>
      <c r="S391" s="75" t="str">
        <f>VLOOKUP(A391,'BASE REGISTRO MAYO'!$A$1:$T$884,19,FALSE)</f>
        <v>Antecedentes financieros correspondientes al año 2019, aprobados por el Subdepartamento de Supervisión Financiera.</v>
      </c>
      <c r="T391" s="177">
        <f>VLOOKUP(A391,'BASE REGISTRO MAYO'!$A$1:$T$884,20,FALSE)</f>
        <v>37970</v>
      </c>
      <c r="U391" s="182">
        <v>6902</v>
      </c>
      <c r="V391" s="181">
        <v>28898550</v>
      </c>
      <c r="W391" s="181">
        <v>202289850</v>
      </c>
      <c r="X391" s="178">
        <v>44408</v>
      </c>
      <c r="Y391" s="87" t="s">
        <v>7151</v>
      </c>
      <c r="Z391" s="87" t="s">
        <v>7152</v>
      </c>
      <c r="AA391" s="182" t="s">
        <v>7213</v>
      </c>
    </row>
    <row r="392" spans="1:27" ht="15.75" customHeight="1" x14ac:dyDescent="0.2">
      <c r="A392" s="182">
        <v>6902</v>
      </c>
      <c r="B392" s="75" t="str">
        <f>VLOOKUP(A392,'BASE REGISTRO MAYO'!$A$1:$T$884,2,FALSE)</f>
        <v>Corporacion Agencia Adventista de Desarrollo y Recursos Asistenciales (ADRA-CHILE)</v>
      </c>
      <c r="C392" s="75">
        <f>VLOOKUP(A392,'BASE REGISTRO MAYO'!$A$1:$T$884,3,FALSE)</f>
        <v>700516008</v>
      </c>
      <c r="D392" s="75" t="str">
        <f>VLOOKUP(A392,'BASE REGISTRO MAYO'!$A$1:$T$884,4,FALSE)</f>
        <v>Corporación de Derecho Privado</v>
      </c>
      <c r="E392" s="75" t="str">
        <f>VLOOKUP(A392,'BASE REGISTRO MAYO'!$A$1:$T$884,5,FALSE)</f>
        <v>Otorgado por Decreto Supremo Nº 727, de fecha 23 de mayo de 1990, por el Ministerio de Justicia.</v>
      </c>
      <c r="F392" s="75" t="str">
        <f>VLOOKUP(A392,'BASE REGISTRO MAYO'!$A$1:$T$884,6,FALSE)</f>
        <v xml:space="preserve">Certificado de Vigencia de Persona Jurídica sin Fines de Lucro, Folio N° 500334359687, emitido con fecha 28 de julio de 2020, por el Servicio de Registro Civil e Identificación. </v>
      </c>
      <c r="G392" s="75" t="str">
        <f>VLOOKUP(A392,'BASE REGISTRO MAYO'!$A$1:$T$884,7,FALSE)</f>
        <v xml:space="preserve">Atender y proteger física y mentalmente a menores en situación irregular, discapacitados, ancianos u otros grupos necesitados. </v>
      </c>
      <c r="H392" s="75" t="str">
        <f>VLOOKUP(A392,'BASE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2" s="75" t="str">
        <f>VLOOKUP(A392,'BASE REGISTRO MAYO'!$A$1:$T$884,9,FALSE)</f>
        <v>Cada dos años.</v>
      </c>
      <c r="J392" s="75" t="str">
        <f>VLOOKUP(A392,'BASE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2" s="75" t="str">
        <f>VLOOKUP(A392,'BASE REGISTRO MAYO'!$A$1:$T$884,11,FALSE)</f>
        <v>Presidente: 
Aldo Arely Muñoz Perrin, 
MMandato General de Administración y Facultades:
Rodrigo Cárcamo Morales, 
Diego Trincado Araya</v>
      </c>
      <c r="L392" s="75" t="str">
        <f>VLOOKUP(A392,'BASE REGISTRO MAYO'!$A$1:$T$884,12,FALSE)</f>
        <v xml:space="preserve">Calle Cruz del Sur N° 150, Las condes </v>
      </c>
      <c r="M392" s="75" t="str">
        <f>VLOOKUP(A392,'BASE REGISTRO MAYO'!$A$1:$T$884,13,FALSE)</f>
        <v>XIII</v>
      </c>
      <c r="N392" s="75" t="str">
        <f>VLOOKUP(A392,'BASE REGISTRO MAYO'!$A$1:$T$884,14,FALSE)</f>
        <v>LAS CONDES</v>
      </c>
      <c r="O392" s="75" t="str">
        <f>VLOOKUP(A392,'BASE REGISTRO MAYO'!$A$1:$T$884,15,FALSE)</f>
        <v>(56) (2) 284 3968 - 284 1274 C.P. 7931090</v>
      </c>
      <c r="P392" s="75" t="str">
        <f>VLOOKUP(A392,'BASE REGISTRO MAYO'!$A$1:$T$884,16,FALSE)</f>
        <v>adrachile@adra.cl - Página web: www.adra.cl</v>
      </c>
      <c r="Q392" s="75" t="str">
        <f>VLOOKUP(A392,'BASE REGISTRO MAYO'!$A$1:$T$884,17,FALSE)</f>
        <v>C.P. 7931090</v>
      </c>
      <c r="R392" s="75">
        <f>VLOOKUP(A392,'BASE REGISTRO MAYO'!$A$1:$T$884,18,FALSE)</f>
        <v>93401</v>
      </c>
      <c r="S392" s="75" t="str">
        <f>VLOOKUP(A392,'BASE REGISTRO MAYO'!$A$1:$T$884,19,FALSE)</f>
        <v>Antecedentes financieros correspondientes al año 2019, aprobados por el Subdepartamento de Supervisión Financiera.</v>
      </c>
      <c r="T392" s="177">
        <f>VLOOKUP(A392,'BASE REGISTRO MAYO'!$A$1:$T$884,20,FALSE)</f>
        <v>37970</v>
      </c>
      <c r="U392" s="182">
        <v>6902</v>
      </c>
      <c r="V392" s="181">
        <v>77062800</v>
      </c>
      <c r="W392" s="181">
        <v>353260531</v>
      </c>
      <c r="X392" s="178">
        <v>44408</v>
      </c>
      <c r="Y392" s="87" t="s">
        <v>7151</v>
      </c>
      <c r="Z392" s="87" t="s">
        <v>7152</v>
      </c>
      <c r="AA392" s="182" t="s">
        <v>7228</v>
      </c>
    </row>
    <row r="393" spans="1:27" ht="15.75" customHeight="1" x14ac:dyDescent="0.2">
      <c r="A393" s="182">
        <v>6902</v>
      </c>
      <c r="B393" s="75" t="str">
        <f>VLOOKUP(A393,'BASE REGISTRO MAYO'!$A$1:$T$884,2,FALSE)</f>
        <v>Corporacion Agencia Adventista de Desarrollo y Recursos Asistenciales (ADRA-CHILE)</v>
      </c>
      <c r="C393" s="75">
        <f>VLOOKUP(A393,'BASE REGISTRO MAYO'!$A$1:$T$884,3,FALSE)</f>
        <v>700516008</v>
      </c>
      <c r="D393" s="75" t="str">
        <f>VLOOKUP(A393,'BASE REGISTRO MAYO'!$A$1:$T$884,4,FALSE)</f>
        <v>Corporación de Derecho Privado</v>
      </c>
      <c r="E393" s="75" t="str">
        <f>VLOOKUP(A393,'BASE REGISTRO MAYO'!$A$1:$T$884,5,FALSE)</f>
        <v>Otorgado por Decreto Supremo Nº 727, de fecha 23 de mayo de 1990, por el Ministerio de Justicia.</v>
      </c>
      <c r="F393" s="75" t="str">
        <f>VLOOKUP(A393,'BASE REGISTRO MAYO'!$A$1:$T$884,6,FALSE)</f>
        <v xml:space="preserve">Certificado de Vigencia de Persona Jurídica sin Fines de Lucro, Folio N° 500334359687, emitido con fecha 28 de julio de 2020, por el Servicio de Registro Civil e Identificación. </v>
      </c>
      <c r="G393" s="75" t="str">
        <f>VLOOKUP(A393,'BASE REGISTRO MAYO'!$A$1:$T$884,7,FALSE)</f>
        <v xml:space="preserve">Atender y proteger física y mentalmente a menores en situación irregular, discapacitados, ancianos u otros grupos necesitados. </v>
      </c>
      <c r="H393" s="75" t="str">
        <f>VLOOKUP(A393,'BASE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3" s="75" t="str">
        <f>VLOOKUP(A393,'BASE REGISTRO MAYO'!$A$1:$T$884,9,FALSE)</f>
        <v>Cada dos años.</v>
      </c>
      <c r="J393" s="75" t="str">
        <f>VLOOKUP(A393,'BASE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3" s="75" t="str">
        <f>VLOOKUP(A393,'BASE REGISTRO MAYO'!$A$1:$T$884,11,FALSE)</f>
        <v>Presidente: 
Aldo Arely Muñoz Perrin, 
MMandato General de Administración y Facultades:
Rodrigo Cárcamo Morales, 
Diego Trincado Araya</v>
      </c>
      <c r="L393" s="75" t="str">
        <f>VLOOKUP(A393,'BASE REGISTRO MAYO'!$A$1:$T$884,12,FALSE)</f>
        <v xml:space="preserve">Calle Cruz del Sur N° 150, Las condes </v>
      </c>
      <c r="M393" s="75" t="str">
        <f>VLOOKUP(A393,'BASE REGISTRO MAYO'!$A$1:$T$884,13,FALSE)</f>
        <v>XIII</v>
      </c>
      <c r="N393" s="75" t="str">
        <f>VLOOKUP(A393,'BASE REGISTRO MAYO'!$A$1:$T$884,14,FALSE)</f>
        <v>LAS CONDES</v>
      </c>
      <c r="O393" s="75" t="str">
        <f>VLOOKUP(A393,'BASE REGISTRO MAYO'!$A$1:$T$884,15,FALSE)</f>
        <v>(56) (2) 284 3968 - 284 1274 C.P. 7931090</v>
      </c>
      <c r="P393" s="75" t="str">
        <f>VLOOKUP(A393,'BASE REGISTRO MAYO'!$A$1:$T$884,16,FALSE)</f>
        <v>adrachile@adra.cl - Página web: www.adra.cl</v>
      </c>
      <c r="Q393" s="75" t="str">
        <f>VLOOKUP(A393,'BASE REGISTRO MAYO'!$A$1:$T$884,17,FALSE)</f>
        <v>C.P. 7931090</v>
      </c>
      <c r="R393" s="75">
        <f>VLOOKUP(A393,'BASE REGISTRO MAYO'!$A$1:$T$884,18,FALSE)</f>
        <v>93401</v>
      </c>
      <c r="S393" s="75" t="str">
        <f>VLOOKUP(A393,'BASE REGISTRO MAYO'!$A$1:$T$884,19,FALSE)</f>
        <v>Antecedentes financieros correspondientes al año 2019, aprobados por el Subdepartamento de Supervisión Financiera.</v>
      </c>
      <c r="T393" s="177">
        <f>VLOOKUP(A393,'BASE REGISTRO MAYO'!$A$1:$T$884,20,FALSE)</f>
        <v>37970</v>
      </c>
      <c r="U393" s="182">
        <v>6902</v>
      </c>
      <c r="V393" s="181">
        <v>20615178</v>
      </c>
      <c r="W393" s="181">
        <v>311804519</v>
      </c>
      <c r="X393" s="178">
        <v>44408</v>
      </c>
      <c r="Y393" s="87" t="s">
        <v>7151</v>
      </c>
      <c r="Z393" s="87" t="s">
        <v>7152</v>
      </c>
      <c r="AA393" s="182" t="s">
        <v>7187</v>
      </c>
    </row>
    <row r="394" spans="1:27" ht="15.75" customHeight="1" x14ac:dyDescent="0.2">
      <c r="A394" s="182">
        <v>6902</v>
      </c>
      <c r="B394" s="75" t="str">
        <f>VLOOKUP(A394,'BASE REGISTRO MAYO'!$A$1:$T$884,2,FALSE)</f>
        <v>Corporacion Agencia Adventista de Desarrollo y Recursos Asistenciales (ADRA-CHILE)</v>
      </c>
      <c r="C394" s="75">
        <f>VLOOKUP(A394,'BASE REGISTRO MAYO'!$A$1:$T$884,3,FALSE)</f>
        <v>700516008</v>
      </c>
      <c r="D394" s="75" t="str">
        <f>VLOOKUP(A394,'BASE REGISTRO MAYO'!$A$1:$T$884,4,FALSE)</f>
        <v>Corporación de Derecho Privado</v>
      </c>
      <c r="E394" s="75" t="str">
        <f>VLOOKUP(A394,'BASE REGISTRO MAYO'!$A$1:$T$884,5,FALSE)</f>
        <v>Otorgado por Decreto Supremo Nº 727, de fecha 23 de mayo de 1990, por el Ministerio de Justicia.</v>
      </c>
      <c r="F394" s="75" t="str">
        <f>VLOOKUP(A394,'BASE REGISTRO MAYO'!$A$1:$T$884,6,FALSE)</f>
        <v xml:space="preserve">Certificado de Vigencia de Persona Jurídica sin Fines de Lucro, Folio N° 500334359687, emitido con fecha 28 de julio de 2020, por el Servicio de Registro Civil e Identificación. </v>
      </c>
      <c r="G394" s="75" t="str">
        <f>VLOOKUP(A394,'BASE REGISTRO MAYO'!$A$1:$T$884,7,FALSE)</f>
        <v xml:space="preserve">Atender y proteger física y mentalmente a menores en situación irregular, discapacitados, ancianos u otros grupos necesitados. </v>
      </c>
      <c r="H394" s="75" t="str">
        <f>VLOOKUP(A394,'BASE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4" s="75" t="str">
        <f>VLOOKUP(A394,'BASE REGISTRO MAYO'!$A$1:$T$884,9,FALSE)</f>
        <v>Cada dos años.</v>
      </c>
      <c r="J394" s="75" t="str">
        <f>VLOOKUP(A394,'BASE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4" s="75" t="str">
        <f>VLOOKUP(A394,'BASE REGISTRO MAYO'!$A$1:$T$884,11,FALSE)</f>
        <v>Presidente: 
Aldo Arely Muñoz Perrin, 
MMandato General de Administración y Facultades:
Rodrigo Cárcamo Morales, 
Diego Trincado Araya</v>
      </c>
      <c r="L394" s="75" t="str">
        <f>VLOOKUP(A394,'BASE REGISTRO MAYO'!$A$1:$T$884,12,FALSE)</f>
        <v xml:space="preserve">Calle Cruz del Sur N° 150, Las condes </v>
      </c>
      <c r="M394" s="75" t="str">
        <f>VLOOKUP(A394,'BASE REGISTRO MAYO'!$A$1:$T$884,13,FALSE)</f>
        <v>XIII</v>
      </c>
      <c r="N394" s="75" t="str">
        <f>VLOOKUP(A394,'BASE REGISTRO MAYO'!$A$1:$T$884,14,FALSE)</f>
        <v>LAS CONDES</v>
      </c>
      <c r="O394" s="75" t="str">
        <f>VLOOKUP(A394,'BASE REGISTRO MAYO'!$A$1:$T$884,15,FALSE)</f>
        <v>(56) (2) 284 3968 - 284 1274 C.P. 7931090</v>
      </c>
      <c r="P394" s="75" t="str">
        <f>VLOOKUP(A394,'BASE REGISTRO MAYO'!$A$1:$T$884,16,FALSE)</f>
        <v>adrachile@adra.cl - Página web: www.adra.cl</v>
      </c>
      <c r="Q394" s="75" t="str">
        <f>VLOOKUP(A394,'BASE REGISTRO MAYO'!$A$1:$T$884,17,FALSE)</f>
        <v>C.P. 7931090</v>
      </c>
      <c r="R394" s="75">
        <f>VLOOKUP(A394,'BASE REGISTRO MAYO'!$A$1:$T$884,18,FALSE)</f>
        <v>93401</v>
      </c>
      <c r="S394" s="75" t="str">
        <f>VLOOKUP(A394,'BASE REGISTRO MAYO'!$A$1:$T$884,19,FALSE)</f>
        <v>Antecedentes financieros correspondientes al año 2019, aprobados por el Subdepartamento de Supervisión Financiera.</v>
      </c>
      <c r="T394" s="177">
        <f>VLOOKUP(A394,'BASE REGISTRO MAYO'!$A$1:$T$884,20,FALSE)</f>
        <v>37970</v>
      </c>
      <c r="U394" s="182">
        <v>6902</v>
      </c>
      <c r="V394" s="181">
        <v>10941366</v>
      </c>
      <c r="W394" s="181">
        <v>169592466</v>
      </c>
      <c r="X394" s="178">
        <v>44408</v>
      </c>
      <c r="Y394" s="87" t="s">
        <v>7151</v>
      </c>
      <c r="Z394" s="87" t="s">
        <v>7152</v>
      </c>
      <c r="AA394" s="182" t="s">
        <v>7261</v>
      </c>
    </row>
    <row r="395" spans="1:27" ht="15.75" customHeight="1" x14ac:dyDescent="0.2">
      <c r="A395" s="182">
        <v>6902</v>
      </c>
      <c r="B395" s="75" t="str">
        <f>VLOOKUP(A395,'BASE REGISTRO MAYO'!$A$1:$T$884,2,FALSE)</f>
        <v>Corporacion Agencia Adventista de Desarrollo y Recursos Asistenciales (ADRA-CHILE)</v>
      </c>
      <c r="C395" s="75">
        <f>VLOOKUP(A395,'BASE REGISTRO MAYO'!$A$1:$T$884,3,FALSE)</f>
        <v>700516008</v>
      </c>
      <c r="D395" s="75" t="str">
        <f>VLOOKUP(A395,'BASE REGISTRO MAYO'!$A$1:$T$884,4,FALSE)</f>
        <v>Corporación de Derecho Privado</v>
      </c>
      <c r="E395" s="75" t="str">
        <f>VLOOKUP(A395,'BASE REGISTRO MAYO'!$A$1:$T$884,5,FALSE)</f>
        <v>Otorgado por Decreto Supremo Nº 727, de fecha 23 de mayo de 1990, por el Ministerio de Justicia.</v>
      </c>
      <c r="F395" s="75" t="str">
        <f>VLOOKUP(A395,'BASE REGISTRO MAYO'!$A$1:$T$884,6,FALSE)</f>
        <v xml:space="preserve">Certificado de Vigencia de Persona Jurídica sin Fines de Lucro, Folio N° 500334359687, emitido con fecha 28 de julio de 2020, por el Servicio de Registro Civil e Identificación. </v>
      </c>
      <c r="G395" s="75" t="str">
        <f>VLOOKUP(A395,'BASE REGISTRO MAYO'!$A$1:$T$884,7,FALSE)</f>
        <v xml:space="preserve">Atender y proteger física y mentalmente a menores en situación irregular, discapacitados, ancianos u otros grupos necesitados. </v>
      </c>
      <c r="H395" s="75" t="str">
        <f>VLOOKUP(A395,'BASE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5" s="75" t="str">
        <f>VLOOKUP(A395,'BASE REGISTRO MAYO'!$A$1:$T$884,9,FALSE)</f>
        <v>Cada dos años.</v>
      </c>
      <c r="J395" s="75" t="str">
        <f>VLOOKUP(A395,'BASE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5" s="75" t="str">
        <f>VLOOKUP(A395,'BASE REGISTRO MAYO'!$A$1:$T$884,11,FALSE)</f>
        <v>Presidente: 
Aldo Arely Muñoz Perrin, 
MMandato General de Administración y Facultades:
Rodrigo Cárcamo Morales, 
Diego Trincado Araya</v>
      </c>
      <c r="L395" s="75" t="str">
        <f>VLOOKUP(A395,'BASE REGISTRO MAYO'!$A$1:$T$884,12,FALSE)</f>
        <v xml:space="preserve">Calle Cruz del Sur N° 150, Las condes </v>
      </c>
      <c r="M395" s="75" t="str">
        <f>VLOOKUP(A395,'BASE REGISTRO MAYO'!$A$1:$T$884,13,FALSE)</f>
        <v>XIII</v>
      </c>
      <c r="N395" s="75" t="str">
        <f>VLOOKUP(A395,'BASE REGISTRO MAYO'!$A$1:$T$884,14,FALSE)</f>
        <v>LAS CONDES</v>
      </c>
      <c r="O395" s="75" t="str">
        <f>VLOOKUP(A395,'BASE REGISTRO MAYO'!$A$1:$T$884,15,FALSE)</f>
        <v>(56) (2) 284 3968 - 284 1274 C.P. 7931090</v>
      </c>
      <c r="P395" s="75" t="str">
        <f>VLOOKUP(A395,'BASE REGISTRO MAYO'!$A$1:$T$884,16,FALSE)</f>
        <v>adrachile@adra.cl - Página web: www.adra.cl</v>
      </c>
      <c r="Q395" s="75" t="str">
        <f>VLOOKUP(A395,'BASE REGISTRO MAYO'!$A$1:$T$884,17,FALSE)</f>
        <v>C.P. 7931090</v>
      </c>
      <c r="R395" s="75">
        <f>VLOOKUP(A395,'BASE REGISTRO MAYO'!$A$1:$T$884,18,FALSE)</f>
        <v>93401</v>
      </c>
      <c r="S395" s="75" t="str">
        <f>VLOOKUP(A395,'BASE REGISTRO MAYO'!$A$1:$T$884,19,FALSE)</f>
        <v>Antecedentes financieros correspondientes al año 2019, aprobados por el Subdepartamento de Supervisión Financiera.</v>
      </c>
      <c r="T395" s="177">
        <f>VLOOKUP(A395,'BASE REGISTRO MAYO'!$A$1:$T$884,20,FALSE)</f>
        <v>37970</v>
      </c>
      <c r="U395" s="182">
        <v>6902</v>
      </c>
      <c r="V395" s="181">
        <v>41659839</v>
      </c>
      <c r="W395" s="181">
        <v>277875420</v>
      </c>
      <c r="X395" s="178">
        <v>44408</v>
      </c>
      <c r="Y395" s="87" t="s">
        <v>7151</v>
      </c>
      <c r="Z395" s="87" t="s">
        <v>7152</v>
      </c>
      <c r="AA395" s="182" t="s">
        <v>7164</v>
      </c>
    </row>
    <row r="396" spans="1:27" ht="15.75" customHeight="1" x14ac:dyDescent="0.2">
      <c r="A396" s="182">
        <v>6902</v>
      </c>
      <c r="B396" s="75" t="str">
        <f>VLOOKUP(A396,'BASE REGISTRO MAYO'!$A$1:$T$884,2,FALSE)</f>
        <v>Corporacion Agencia Adventista de Desarrollo y Recursos Asistenciales (ADRA-CHILE)</v>
      </c>
      <c r="C396" s="75">
        <f>VLOOKUP(A396,'BASE REGISTRO MAYO'!$A$1:$T$884,3,FALSE)</f>
        <v>700516008</v>
      </c>
      <c r="D396" s="75" t="str">
        <f>VLOOKUP(A396,'BASE REGISTRO MAYO'!$A$1:$T$884,4,FALSE)</f>
        <v>Corporación de Derecho Privado</v>
      </c>
      <c r="E396" s="75" t="str">
        <f>VLOOKUP(A396,'BASE REGISTRO MAYO'!$A$1:$T$884,5,FALSE)</f>
        <v>Otorgado por Decreto Supremo Nº 727, de fecha 23 de mayo de 1990, por el Ministerio de Justicia.</v>
      </c>
      <c r="F396" s="75" t="str">
        <f>VLOOKUP(A396,'BASE REGISTRO MAYO'!$A$1:$T$884,6,FALSE)</f>
        <v xml:space="preserve">Certificado de Vigencia de Persona Jurídica sin Fines de Lucro, Folio N° 500334359687, emitido con fecha 28 de julio de 2020, por el Servicio de Registro Civil e Identificación. </v>
      </c>
      <c r="G396" s="75" t="str">
        <f>VLOOKUP(A396,'BASE REGISTRO MAYO'!$A$1:$T$884,7,FALSE)</f>
        <v xml:space="preserve">Atender y proteger física y mentalmente a menores en situación irregular, discapacitados, ancianos u otros grupos necesitados. </v>
      </c>
      <c r="H396" s="75" t="str">
        <f>VLOOKUP(A396,'BASE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6" s="75" t="str">
        <f>VLOOKUP(A396,'BASE REGISTRO MAYO'!$A$1:$T$884,9,FALSE)</f>
        <v>Cada dos años.</v>
      </c>
      <c r="J396" s="75" t="str">
        <f>VLOOKUP(A396,'BASE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6" s="75" t="str">
        <f>VLOOKUP(A396,'BASE REGISTRO MAYO'!$A$1:$T$884,11,FALSE)</f>
        <v>Presidente: 
Aldo Arely Muñoz Perrin, 
MMandato General de Administración y Facultades:
Rodrigo Cárcamo Morales, 
Diego Trincado Araya</v>
      </c>
      <c r="L396" s="75" t="str">
        <f>VLOOKUP(A396,'BASE REGISTRO MAYO'!$A$1:$T$884,12,FALSE)</f>
        <v xml:space="preserve">Calle Cruz del Sur N° 150, Las condes </v>
      </c>
      <c r="M396" s="75" t="str">
        <f>VLOOKUP(A396,'BASE REGISTRO MAYO'!$A$1:$T$884,13,FALSE)</f>
        <v>XIII</v>
      </c>
      <c r="N396" s="75" t="str">
        <f>VLOOKUP(A396,'BASE REGISTRO MAYO'!$A$1:$T$884,14,FALSE)</f>
        <v>LAS CONDES</v>
      </c>
      <c r="O396" s="75" t="str">
        <f>VLOOKUP(A396,'BASE REGISTRO MAYO'!$A$1:$T$884,15,FALSE)</f>
        <v>(56) (2) 284 3968 - 284 1274 C.P. 7931090</v>
      </c>
      <c r="P396" s="75" t="str">
        <f>VLOOKUP(A396,'BASE REGISTRO MAYO'!$A$1:$T$884,16,FALSE)</f>
        <v>adrachile@adra.cl - Página web: www.adra.cl</v>
      </c>
      <c r="Q396" s="75" t="str">
        <f>VLOOKUP(A396,'BASE REGISTRO MAYO'!$A$1:$T$884,17,FALSE)</f>
        <v>C.P. 7931090</v>
      </c>
      <c r="R396" s="75">
        <f>VLOOKUP(A396,'BASE REGISTRO MAYO'!$A$1:$T$884,18,FALSE)</f>
        <v>93401</v>
      </c>
      <c r="S396" s="75" t="str">
        <f>VLOOKUP(A396,'BASE REGISTRO MAYO'!$A$1:$T$884,19,FALSE)</f>
        <v>Antecedentes financieros correspondientes al año 2019, aprobados por el Subdepartamento de Supervisión Financiera.</v>
      </c>
      <c r="T396" s="177">
        <f>VLOOKUP(A396,'BASE REGISTRO MAYO'!$A$1:$T$884,20,FALSE)</f>
        <v>37970</v>
      </c>
      <c r="U396" s="182">
        <v>6902</v>
      </c>
      <c r="V396" s="181">
        <v>91169430</v>
      </c>
      <c r="W396" s="181">
        <v>416630460</v>
      </c>
      <c r="X396" s="178">
        <v>44408</v>
      </c>
      <c r="Y396" s="87" t="s">
        <v>7151</v>
      </c>
      <c r="Z396" s="87" t="s">
        <v>7152</v>
      </c>
      <c r="AA396" s="182" t="s">
        <v>7192</v>
      </c>
    </row>
    <row r="397" spans="1:27" ht="15.75" customHeight="1" x14ac:dyDescent="0.2">
      <c r="A397" s="182">
        <v>6902</v>
      </c>
      <c r="B397" s="75" t="str">
        <f>VLOOKUP(A397,'BASE REGISTRO MAYO'!$A$1:$T$884,2,FALSE)</f>
        <v>Corporacion Agencia Adventista de Desarrollo y Recursos Asistenciales (ADRA-CHILE)</v>
      </c>
      <c r="C397" s="75">
        <f>VLOOKUP(A397,'BASE REGISTRO MAYO'!$A$1:$T$884,3,FALSE)</f>
        <v>700516008</v>
      </c>
      <c r="D397" s="75" t="str">
        <f>VLOOKUP(A397,'BASE REGISTRO MAYO'!$A$1:$T$884,4,FALSE)</f>
        <v>Corporación de Derecho Privado</v>
      </c>
      <c r="E397" s="75" t="str">
        <f>VLOOKUP(A397,'BASE REGISTRO MAYO'!$A$1:$T$884,5,FALSE)</f>
        <v>Otorgado por Decreto Supremo Nº 727, de fecha 23 de mayo de 1990, por el Ministerio de Justicia.</v>
      </c>
      <c r="F397" s="75" t="str">
        <f>VLOOKUP(A397,'BASE REGISTRO MAYO'!$A$1:$T$884,6,FALSE)</f>
        <v xml:space="preserve">Certificado de Vigencia de Persona Jurídica sin Fines de Lucro, Folio N° 500334359687, emitido con fecha 28 de julio de 2020, por el Servicio de Registro Civil e Identificación. </v>
      </c>
      <c r="G397" s="75" t="str">
        <f>VLOOKUP(A397,'BASE REGISTRO MAYO'!$A$1:$T$884,7,FALSE)</f>
        <v xml:space="preserve">Atender y proteger física y mentalmente a menores en situación irregular, discapacitados, ancianos u otros grupos necesitados. </v>
      </c>
      <c r="H397" s="75" t="str">
        <f>VLOOKUP(A397,'BASE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7" s="75" t="str">
        <f>VLOOKUP(A397,'BASE REGISTRO MAYO'!$A$1:$T$884,9,FALSE)</f>
        <v>Cada dos años.</v>
      </c>
      <c r="J397" s="75" t="str">
        <f>VLOOKUP(A397,'BASE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7" s="75" t="str">
        <f>VLOOKUP(A397,'BASE REGISTRO MAYO'!$A$1:$T$884,11,FALSE)</f>
        <v>Presidente: 
Aldo Arely Muñoz Perrin, 
MMandato General de Administración y Facultades:
Rodrigo Cárcamo Morales, 
Diego Trincado Araya</v>
      </c>
      <c r="L397" s="75" t="str">
        <f>VLOOKUP(A397,'BASE REGISTRO MAYO'!$A$1:$T$884,12,FALSE)</f>
        <v xml:space="preserve">Calle Cruz del Sur N° 150, Las condes </v>
      </c>
      <c r="M397" s="75" t="str">
        <f>VLOOKUP(A397,'BASE REGISTRO MAYO'!$A$1:$T$884,13,FALSE)</f>
        <v>XIII</v>
      </c>
      <c r="N397" s="75" t="str">
        <f>VLOOKUP(A397,'BASE REGISTRO MAYO'!$A$1:$T$884,14,FALSE)</f>
        <v>LAS CONDES</v>
      </c>
      <c r="O397" s="75" t="str">
        <f>VLOOKUP(A397,'BASE REGISTRO MAYO'!$A$1:$T$884,15,FALSE)</f>
        <v>(56) (2) 284 3968 - 284 1274 C.P. 7931090</v>
      </c>
      <c r="P397" s="75" t="str">
        <f>VLOOKUP(A397,'BASE REGISTRO MAYO'!$A$1:$T$884,16,FALSE)</f>
        <v>adrachile@adra.cl - Página web: www.adra.cl</v>
      </c>
      <c r="Q397" s="75" t="str">
        <f>VLOOKUP(A397,'BASE REGISTRO MAYO'!$A$1:$T$884,17,FALSE)</f>
        <v>C.P. 7931090</v>
      </c>
      <c r="R397" s="75">
        <f>VLOOKUP(A397,'BASE REGISTRO MAYO'!$A$1:$T$884,18,FALSE)</f>
        <v>93401</v>
      </c>
      <c r="S397" s="75" t="str">
        <f>VLOOKUP(A397,'BASE REGISTRO MAYO'!$A$1:$T$884,19,FALSE)</f>
        <v>Antecedentes financieros correspondientes al año 2019, aprobados por el Subdepartamento de Supervisión Financiera.</v>
      </c>
      <c r="T397" s="177">
        <f>VLOOKUP(A397,'BASE REGISTRO MAYO'!$A$1:$T$884,20,FALSE)</f>
        <v>37970</v>
      </c>
      <c r="U397" s="182">
        <v>6902</v>
      </c>
      <c r="V397" s="181">
        <v>20615178</v>
      </c>
      <c r="W397" s="181">
        <v>250817953</v>
      </c>
      <c r="X397" s="178">
        <v>44408</v>
      </c>
      <c r="Y397" s="87" t="s">
        <v>7151</v>
      </c>
      <c r="Z397" s="87" t="s">
        <v>7152</v>
      </c>
      <c r="AA397" s="182" t="s">
        <v>7225</v>
      </c>
    </row>
    <row r="398" spans="1:27" ht="15.75" customHeight="1" x14ac:dyDescent="0.2">
      <c r="A398" s="182">
        <v>6902</v>
      </c>
      <c r="B398" s="75" t="str">
        <f>VLOOKUP(A398,'BASE REGISTRO MAYO'!$A$1:$T$884,2,FALSE)</f>
        <v>Corporacion Agencia Adventista de Desarrollo y Recursos Asistenciales (ADRA-CHILE)</v>
      </c>
      <c r="C398" s="75">
        <f>VLOOKUP(A398,'BASE REGISTRO MAYO'!$A$1:$T$884,3,FALSE)</f>
        <v>700516008</v>
      </c>
      <c r="D398" s="75" t="str">
        <f>VLOOKUP(A398,'BASE REGISTRO MAYO'!$A$1:$T$884,4,FALSE)</f>
        <v>Corporación de Derecho Privado</v>
      </c>
      <c r="E398" s="75" t="str">
        <f>VLOOKUP(A398,'BASE REGISTRO MAYO'!$A$1:$T$884,5,FALSE)</f>
        <v>Otorgado por Decreto Supremo Nº 727, de fecha 23 de mayo de 1990, por el Ministerio de Justicia.</v>
      </c>
      <c r="F398" s="75" t="str">
        <f>VLOOKUP(A398,'BASE REGISTRO MAYO'!$A$1:$T$884,6,FALSE)</f>
        <v xml:space="preserve">Certificado de Vigencia de Persona Jurídica sin Fines de Lucro, Folio N° 500334359687, emitido con fecha 28 de julio de 2020, por el Servicio de Registro Civil e Identificación. </v>
      </c>
      <c r="G398" s="75" t="str">
        <f>VLOOKUP(A398,'BASE REGISTRO MAYO'!$A$1:$T$884,7,FALSE)</f>
        <v xml:space="preserve">Atender y proteger física y mentalmente a menores en situación irregular, discapacitados, ancianos u otros grupos necesitados. </v>
      </c>
      <c r="H398" s="75" t="str">
        <f>VLOOKUP(A398,'BASE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8" s="75" t="str">
        <f>VLOOKUP(A398,'BASE REGISTRO MAYO'!$A$1:$T$884,9,FALSE)</f>
        <v>Cada dos años.</v>
      </c>
      <c r="J398" s="75" t="str">
        <f>VLOOKUP(A398,'BASE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8" s="75" t="str">
        <f>VLOOKUP(A398,'BASE REGISTRO MAYO'!$A$1:$T$884,11,FALSE)</f>
        <v>Presidente: 
Aldo Arely Muñoz Perrin, 
MMandato General de Administración y Facultades:
Rodrigo Cárcamo Morales, 
Diego Trincado Araya</v>
      </c>
      <c r="L398" s="75" t="str">
        <f>VLOOKUP(A398,'BASE REGISTRO MAYO'!$A$1:$T$884,12,FALSE)</f>
        <v xml:space="preserve">Calle Cruz del Sur N° 150, Las condes </v>
      </c>
      <c r="M398" s="75" t="str">
        <f>VLOOKUP(A398,'BASE REGISTRO MAYO'!$A$1:$T$884,13,FALSE)</f>
        <v>XIII</v>
      </c>
      <c r="N398" s="75" t="str">
        <f>VLOOKUP(A398,'BASE REGISTRO MAYO'!$A$1:$T$884,14,FALSE)</f>
        <v>LAS CONDES</v>
      </c>
      <c r="O398" s="75" t="str">
        <f>VLOOKUP(A398,'BASE REGISTRO MAYO'!$A$1:$T$884,15,FALSE)</f>
        <v>(56) (2) 284 3968 - 284 1274 C.P. 7931090</v>
      </c>
      <c r="P398" s="75" t="str">
        <f>VLOOKUP(A398,'BASE REGISTRO MAYO'!$A$1:$T$884,16,FALSE)</f>
        <v>adrachile@adra.cl - Página web: www.adra.cl</v>
      </c>
      <c r="Q398" s="75" t="str">
        <f>VLOOKUP(A398,'BASE REGISTRO MAYO'!$A$1:$T$884,17,FALSE)</f>
        <v>C.P. 7931090</v>
      </c>
      <c r="R398" s="75">
        <f>VLOOKUP(A398,'BASE REGISTRO MAYO'!$A$1:$T$884,18,FALSE)</f>
        <v>93401</v>
      </c>
      <c r="S398" s="75" t="str">
        <f>VLOOKUP(A398,'BASE REGISTRO MAYO'!$A$1:$T$884,19,FALSE)</f>
        <v>Antecedentes financieros correspondientes al año 2019, aprobados por el Subdepartamento de Supervisión Financiera.</v>
      </c>
      <c r="T398" s="177">
        <f>VLOOKUP(A398,'BASE REGISTRO MAYO'!$A$1:$T$884,20,FALSE)</f>
        <v>37970</v>
      </c>
      <c r="U398" s="182">
        <v>6902</v>
      </c>
      <c r="V398" s="181">
        <v>48164250</v>
      </c>
      <c r="W398" s="181">
        <v>48164250</v>
      </c>
      <c r="X398" s="178">
        <v>44408</v>
      </c>
      <c r="Y398" s="87" t="s">
        <v>7151</v>
      </c>
      <c r="Z398" s="87" t="s">
        <v>7152</v>
      </c>
      <c r="AA398" s="182" t="s">
        <v>7220</v>
      </c>
    </row>
    <row r="399" spans="1:27" ht="15.75" customHeight="1" x14ac:dyDescent="0.2">
      <c r="A399" s="182">
        <v>6902</v>
      </c>
      <c r="B399" s="75" t="str">
        <f>VLOOKUP(A399,'BASE REGISTRO MAYO'!$A$1:$T$884,2,FALSE)</f>
        <v>Corporacion Agencia Adventista de Desarrollo y Recursos Asistenciales (ADRA-CHILE)</v>
      </c>
      <c r="C399" s="75">
        <f>VLOOKUP(A399,'BASE REGISTRO MAYO'!$A$1:$T$884,3,FALSE)</f>
        <v>700516008</v>
      </c>
      <c r="D399" s="75" t="str">
        <f>VLOOKUP(A399,'BASE REGISTRO MAYO'!$A$1:$T$884,4,FALSE)</f>
        <v>Corporación de Derecho Privado</v>
      </c>
      <c r="E399" s="75" t="str">
        <f>VLOOKUP(A399,'BASE REGISTRO MAYO'!$A$1:$T$884,5,FALSE)</f>
        <v>Otorgado por Decreto Supremo Nº 727, de fecha 23 de mayo de 1990, por el Ministerio de Justicia.</v>
      </c>
      <c r="F399" s="75" t="str">
        <f>VLOOKUP(A399,'BASE REGISTRO MAYO'!$A$1:$T$884,6,FALSE)</f>
        <v xml:space="preserve">Certificado de Vigencia de Persona Jurídica sin Fines de Lucro, Folio N° 500334359687, emitido con fecha 28 de julio de 2020, por el Servicio de Registro Civil e Identificación. </v>
      </c>
      <c r="G399" s="75" t="str">
        <f>VLOOKUP(A399,'BASE REGISTRO MAYO'!$A$1:$T$884,7,FALSE)</f>
        <v xml:space="preserve">Atender y proteger física y mentalmente a menores en situación irregular, discapacitados, ancianos u otros grupos necesitados. </v>
      </c>
      <c r="H399" s="75" t="str">
        <f>VLOOKUP(A399,'BASE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9" s="75" t="str">
        <f>VLOOKUP(A399,'BASE REGISTRO MAYO'!$A$1:$T$884,9,FALSE)</f>
        <v>Cada dos años.</v>
      </c>
      <c r="J399" s="75" t="str">
        <f>VLOOKUP(A399,'BASE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9" s="75" t="str">
        <f>VLOOKUP(A399,'BASE REGISTRO MAYO'!$A$1:$T$884,11,FALSE)</f>
        <v>Presidente: 
Aldo Arely Muñoz Perrin, 
MMandato General de Administración y Facultades:
Rodrigo Cárcamo Morales, 
Diego Trincado Araya</v>
      </c>
      <c r="L399" s="75" t="str">
        <f>VLOOKUP(A399,'BASE REGISTRO MAYO'!$A$1:$T$884,12,FALSE)</f>
        <v xml:space="preserve">Calle Cruz del Sur N° 150, Las condes </v>
      </c>
      <c r="M399" s="75" t="str">
        <f>VLOOKUP(A399,'BASE REGISTRO MAYO'!$A$1:$T$884,13,FALSE)</f>
        <v>XIII</v>
      </c>
      <c r="N399" s="75" t="str">
        <f>VLOOKUP(A399,'BASE REGISTRO MAYO'!$A$1:$T$884,14,FALSE)</f>
        <v>LAS CONDES</v>
      </c>
      <c r="O399" s="75" t="str">
        <f>VLOOKUP(A399,'BASE REGISTRO MAYO'!$A$1:$T$884,15,FALSE)</f>
        <v>(56) (2) 284 3968 - 284 1274 C.P. 7931090</v>
      </c>
      <c r="P399" s="75" t="str">
        <f>VLOOKUP(A399,'BASE REGISTRO MAYO'!$A$1:$T$884,16,FALSE)</f>
        <v>adrachile@adra.cl - Página web: www.adra.cl</v>
      </c>
      <c r="Q399" s="75" t="str">
        <f>VLOOKUP(A399,'BASE REGISTRO MAYO'!$A$1:$T$884,17,FALSE)</f>
        <v>C.P. 7931090</v>
      </c>
      <c r="R399" s="75">
        <f>VLOOKUP(A399,'BASE REGISTRO MAYO'!$A$1:$T$884,18,FALSE)</f>
        <v>93401</v>
      </c>
      <c r="S399" s="75" t="str">
        <f>VLOOKUP(A399,'BASE REGISTRO MAYO'!$A$1:$T$884,19,FALSE)</f>
        <v>Antecedentes financieros correspondientes al año 2019, aprobados por el Subdepartamento de Supervisión Financiera.</v>
      </c>
      <c r="T399" s="177">
        <f>VLOOKUP(A399,'BASE REGISTRO MAYO'!$A$1:$T$884,20,FALSE)</f>
        <v>37970</v>
      </c>
      <c r="U399" s="182">
        <v>6902</v>
      </c>
      <c r="V399" s="181">
        <v>84769080</v>
      </c>
      <c r="W399" s="181">
        <v>406390356</v>
      </c>
      <c r="X399" s="178">
        <v>44408</v>
      </c>
      <c r="Y399" s="87" t="s">
        <v>7151</v>
      </c>
      <c r="Z399" s="87" t="s">
        <v>7152</v>
      </c>
      <c r="AA399" s="182" t="s">
        <v>8194</v>
      </c>
    </row>
    <row r="400" spans="1:27" ht="15.75" customHeight="1" x14ac:dyDescent="0.2">
      <c r="A400" s="182">
        <v>6902</v>
      </c>
      <c r="B400" s="75" t="str">
        <f>VLOOKUP(A400,'BASE REGISTRO MAYO'!$A$1:$T$884,2,FALSE)</f>
        <v>Corporacion Agencia Adventista de Desarrollo y Recursos Asistenciales (ADRA-CHILE)</v>
      </c>
      <c r="C400" s="75">
        <f>VLOOKUP(A400,'BASE REGISTRO MAYO'!$A$1:$T$884,3,FALSE)</f>
        <v>700516008</v>
      </c>
      <c r="D400" s="75" t="str">
        <f>VLOOKUP(A400,'BASE REGISTRO MAYO'!$A$1:$T$884,4,FALSE)</f>
        <v>Corporación de Derecho Privado</v>
      </c>
      <c r="E400" s="75" t="str">
        <f>VLOOKUP(A400,'BASE REGISTRO MAYO'!$A$1:$T$884,5,FALSE)</f>
        <v>Otorgado por Decreto Supremo Nº 727, de fecha 23 de mayo de 1990, por el Ministerio de Justicia.</v>
      </c>
      <c r="F400" s="75" t="str">
        <f>VLOOKUP(A400,'BASE REGISTRO MAYO'!$A$1:$T$884,6,FALSE)</f>
        <v xml:space="preserve">Certificado de Vigencia de Persona Jurídica sin Fines de Lucro, Folio N° 500334359687, emitido con fecha 28 de julio de 2020, por el Servicio de Registro Civil e Identificación. </v>
      </c>
      <c r="G400" s="75" t="str">
        <f>VLOOKUP(A400,'BASE REGISTRO MAYO'!$A$1:$T$884,7,FALSE)</f>
        <v xml:space="preserve">Atender y proteger física y mentalmente a menores en situación irregular, discapacitados, ancianos u otros grupos necesitados. </v>
      </c>
      <c r="H400" s="75" t="str">
        <f>VLOOKUP(A400,'BASE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0" s="75" t="str">
        <f>VLOOKUP(A400,'BASE REGISTRO MAYO'!$A$1:$T$884,9,FALSE)</f>
        <v>Cada dos años.</v>
      </c>
      <c r="J400" s="75" t="str">
        <f>VLOOKUP(A400,'BASE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0" s="75" t="str">
        <f>VLOOKUP(A400,'BASE REGISTRO MAYO'!$A$1:$T$884,11,FALSE)</f>
        <v>Presidente: 
Aldo Arely Muñoz Perrin, 
MMandato General de Administración y Facultades:
Rodrigo Cárcamo Morales, 
Diego Trincado Araya</v>
      </c>
      <c r="L400" s="75" t="str">
        <f>VLOOKUP(A400,'BASE REGISTRO MAYO'!$A$1:$T$884,12,FALSE)</f>
        <v xml:space="preserve">Calle Cruz del Sur N° 150, Las condes </v>
      </c>
      <c r="M400" s="75" t="str">
        <f>VLOOKUP(A400,'BASE REGISTRO MAYO'!$A$1:$T$884,13,FALSE)</f>
        <v>XIII</v>
      </c>
      <c r="N400" s="75" t="str">
        <f>VLOOKUP(A400,'BASE REGISTRO MAYO'!$A$1:$T$884,14,FALSE)</f>
        <v>LAS CONDES</v>
      </c>
      <c r="O400" s="75" t="str">
        <f>VLOOKUP(A400,'BASE REGISTRO MAYO'!$A$1:$T$884,15,FALSE)</f>
        <v>(56) (2) 284 3968 - 284 1274 C.P. 7931090</v>
      </c>
      <c r="P400" s="75" t="str">
        <f>VLOOKUP(A400,'BASE REGISTRO MAYO'!$A$1:$T$884,16,FALSE)</f>
        <v>adrachile@adra.cl - Página web: www.adra.cl</v>
      </c>
      <c r="Q400" s="75" t="str">
        <f>VLOOKUP(A400,'BASE REGISTRO MAYO'!$A$1:$T$884,17,FALSE)</f>
        <v>C.P. 7931090</v>
      </c>
      <c r="R400" s="75">
        <f>VLOOKUP(A400,'BASE REGISTRO MAYO'!$A$1:$T$884,18,FALSE)</f>
        <v>93401</v>
      </c>
      <c r="S400" s="75" t="str">
        <f>VLOOKUP(A400,'BASE REGISTRO MAYO'!$A$1:$T$884,19,FALSE)</f>
        <v>Antecedentes financieros correspondientes al año 2019, aprobados por el Subdepartamento de Supervisión Financiera.</v>
      </c>
      <c r="T400" s="177">
        <f>VLOOKUP(A400,'BASE REGISTRO MAYO'!$A$1:$T$884,20,FALSE)</f>
        <v>37970</v>
      </c>
      <c r="U400" s="182">
        <v>6902</v>
      </c>
      <c r="V400" s="181">
        <v>94401930</v>
      </c>
      <c r="W400" s="181">
        <v>400195129</v>
      </c>
      <c r="X400" s="178">
        <v>44408</v>
      </c>
      <c r="Y400" s="87" t="s">
        <v>7151</v>
      </c>
      <c r="Z400" s="87" t="s">
        <v>7152</v>
      </c>
      <c r="AA400" s="182" t="s">
        <v>7200</v>
      </c>
    </row>
    <row r="401" spans="1:27" ht="15.75" customHeight="1" x14ac:dyDescent="0.2">
      <c r="A401" s="182">
        <v>6902</v>
      </c>
      <c r="B401" s="75" t="str">
        <f>VLOOKUP(A401,'BASE REGISTRO MAYO'!$A$1:$T$884,2,FALSE)</f>
        <v>Corporacion Agencia Adventista de Desarrollo y Recursos Asistenciales (ADRA-CHILE)</v>
      </c>
      <c r="C401" s="75">
        <f>VLOOKUP(A401,'BASE REGISTRO MAYO'!$A$1:$T$884,3,FALSE)</f>
        <v>700516008</v>
      </c>
      <c r="D401" s="75" t="str">
        <f>VLOOKUP(A401,'BASE REGISTRO MAYO'!$A$1:$T$884,4,FALSE)</f>
        <v>Corporación de Derecho Privado</v>
      </c>
      <c r="E401" s="75" t="str">
        <f>VLOOKUP(A401,'BASE REGISTRO MAYO'!$A$1:$T$884,5,FALSE)</f>
        <v>Otorgado por Decreto Supremo Nº 727, de fecha 23 de mayo de 1990, por el Ministerio de Justicia.</v>
      </c>
      <c r="F401" s="75" t="str">
        <f>VLOOKUP(A401,'BASE REGISTRO MAYO'!$A$1:$T$884,6,FALSE)</f>
        <v xml:space="preserve">Certificado de Vigencia de Persona Jurídica sin Fines de Lucro, Folio N° 500334359687, emitido con fecha 28 de julio de 2020, por el Servicio de Registro Civil e Identificación. </v>
      </c>
      <c r="G401" s="75" t="str">
        <f>VLOOKUP(A401,'BASE REGISTRO MAYO'!$A$1:$T$884,7,FALSE)</f>
        <v xml:space="preserve">Atender y proteger física y mentalmente a menores en situación irregular, discapacitados, ancianos u otros grupos necesitados. </v>
      </c>
      <c r="H401" s="75" t="str">
        <f>VLOOKUP(A401,'BASE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1" s="75" t="str">
        <f>VLOOKUP(A401,'BASE REGISTRO MAYO'!$A$1:$T$884,9,FALSE)</f>
        <v>Cada dos años.</v>
      </c>
      <c r="J401" s="75" t="str">
        <f>VLOOKUP(A401,'BASE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1" s="75" t="str">
        <f>VLOOKUP(A401,'BASE REGISTRO MAYO'!$A$1:$T$884,11,FALSE)</f>
        <v>Presidente: 
Aldo Arely Muñoz Perrin, 
MMandato General de Administración y Facultades:
Rodrigo Cárcamo Morales, 
Diego Trincado Araya</v>
      </c>
      <c r="L401" s="75" t="str">
        <f>VLOOKUP(A401,'BASE REGISTRO MAYO'!$A$1:$T$884,12,FALSE)</f>
        <v xml:space="preserve">Calle Cruz del Sur N° 150, Las condes </v>
      </c>
      <c r="M401" s="75" t="str">
        <f>VLOOKUP(A401,'BASE REGISTRO MAYO'!$A$1:$T$884,13,FALSE)</f>
        <v>XIII</v>
      </c>
      <c r="N401" s="75" t="str">
        <f>VLOOKUP(A401,'BASE REGISTRO MAYO'!$A$1:$T$884,14,FALSE)</f>
        <v>LAS CONDES</v>
      </c>
      <c r="O401" s="75" t="str">
        <f>VLOOKUP(A401,'BASE REGISTRO MAYO'!$A$1:$T$884,15,FALSE)</f>
        <v>(56) (2) 284 3968 - 284 1274 C.P. 7931090</v>
      </c>
      <c r="P401" s="75" t="str">
        <f>VLOOKUP(A401,'BASE REGISTRO MAYO'!$A$1:$T$884,16,FALSE)</f>
        <v>adrachile@adra.cl - Página web: www.adra.cl</v>
      </c>
      <c r="Q401" s="75" t="str">
        <f>VLOOKUP(A401,'BASE REGISTRO MAYO'!$A$1:$T$884,17,FALSE)</f>
        <v>C.P. 7931090</v>
      </c>
      <c r="R401" s="75">
        <f>VLOOKUP(A401,'BASE REGISTRO MAYO'!$A$1:$T$884,18,FALSE)</f>
        <v>93401</v>
      </c>
      <c r="S401" s="75" t="str">
        <f>VLOOKUP(A401,'BASE REGISTRO MAYO'!$A$1:$T$884,19,FALSE)</f>
        <v>Antecedentes financieros correspondientes al año 2019, aprobados por el Subdepartamento de Supervisión Financiera.</v>
      </c>
      <c r="T401" s="177">
        <f>VLOOKUP(A401,'BASE REGISTRO MAYO'!$A$1:$T$884,20,FALSE)</f>
        <v>37970</v>
      </c>
      <c r="U401" s="182">
        <v>6902</v>
      </c>
      <c r="V401" s="181">
        <v>11864568</v>
      </c>
      <c r="W401" s="181">
        <v>152734332</v>
      </c>
      <c r="X401" s="178">
        <v>44408</v>
      </c>
      <c r="Y401" s="87" t="s">
        <v>7151</v>
      </c>
      <c r="Z401" s="87" t="s">
        <v>7152</v>
      </c>
      <c r="AA401" s="182" t="s">
        <v>7266</v>
      </c>
    </row>
    <row r="402" spans="1:27" ht="15.75" customHeight="1" x14ac:dyDescent="0.2">
      <c r="A402" s="182">
        <v>6902</v>
      </c>
      <c r="B402" s="75" t="str">
        <f>VLOOKUP(A402,'BASE REGISTRO MAYO'!$A$1:$T$884,2,FALSE)</f>
        <v>Corporacion Agencia Adventista de Desarrollo y Recursos Asistenciales (ADRA-CHILE)</v>
      </c>
      <c r="C402" s="75">
        <f>VLOOKUP(A402,'BASE REGISTRO MAYO'!$A$1:$T$884,3,FALSE)</f>
        <v>700516008</v>
      </c>
      <c r="D402" s="75" t="str">
        <f>VLOOKUP(A402,'BASE REGISTRO MAYO'!$A$1:$T$884,4,FALSE)</f>
        <v>Corporación de Derecho Privado</v>
      </c>
      <c r="E402" s="75" t="str">
        <f>VLOOKUP(A402,'BASE REGISTRO MAYO'!$A$1:$T$884,5,FALSE)</f>
        <v>Otorgado por Decreto Supremo Nº 727, de fecha 23 de mayo de 1990, por el Ministerio de Justicia.</v>
      </c>
      <c r="F402" s="75" t="str">
        <f>VLOOKUP(A402,'BASE REGISTRO MAYO'!$A$1:$T$884,6,FALSE)</f>
        <v xml:space="preserve">Certificado de Vigencia de Persona Jurídica sin Fines de Lucro, Folio N° 500334359687, emitido con fecha 28 de julio de 2020, por el Servicio de Registro Civil e Identificación. </v>
      </c>
      <c r="G402" s="75" t="str">
        <f>VLOOKUP(A402,'BASE REGISTRO MAYO'!$A$1:$T$884,7,FALSE)</f>
        <v xml:space="preserve">Atender y proteger física y mentalmente a menores en situación irregular, discapacitados, ancianos u otros grupos necesitados. </v>
      </c>
      <c r="H402" s="75" t="str">
        <f>VLOOKUP(A402,'BASE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2" s="75" t="str">
        <f>VLOOKUP(A402,'BASE REGISTRO MAYO'!$A$1:$T$884,9,FALSE)</f>
        <v>Cada dos años.</v>
      </c>
      <c r="J402" s="75" t="str">
        <f>VLOOKUP(A402,'BASE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2" s="75" t="str">
        <f>VLOOKUP(A402,'BASE REGISTRO MAYO'!$A$1:$T$884,11,FALSE)</f>
        <v>Presidente: 
Aldo Arely Muñoz Perrin, 
MMandato General de Administración y Facultades:
Rodrigo Cárcamo Morales, 
Diego Trincado Araya</v>
      </c>
      <c r="L402" s="75" t="str">
        <f>VLOOKUP(A402,'BASE REGISTRO MAYO'!$A$1:$T$884,12,FALSE)</f>
        <v xml:space="preserve">Calle Cruz del Sur N° 150, Las condes </v>
      </c>
      <c r="M402" s="75" t="str">
        <f>VLOOKUP(A402,'BASE REGISTRO MAYO'!$A$1:$T$884,13,FALSE)</f>
        <v>XIII</v>
      </c>
      <c r="N402" s="75" t="str">
        <f>VLOOKUP(A402,'BASE REGISTRO MAYO'!$A$1:$T$884,14,FALSE)</f>
        <v>LAS CONDES</v>
      </c>
      <c r="O402" s="75" t="str">
        <f>VLOOKUP(A402,'BASE REGISTRO MAYO'!$A$1:$T$884,15,FALSE)</f>
        <v>(56) (2) 284 3968 - 284 1274 C.P. 7931090</v>
      </c>
      <c r="P402" s="75" t="str">
        <f>VLOOKUP(A402,'BASE REGISTRO MAYO'!$A$1:$T$884,16,FALSE)</f>
        <v>adrachile@adra.cl - Página web: www.adra.cl</v>
      </c>
      <c r="Q402" s="75" t="str">
        <f>VLOOKUP(A402,'BASE REGISTRO MAYO'!$A$1:$T$884,17,FALSE)</f>
        <v>C.P. 7931090</v>
      </c>
      <c r="R402" s="75">
        <f>VLOOKUP(A402,'BASE REGISTRO MAYO'!$A$1:$T$884,18,FALSE)</f>
        <v>93401</v>
      </c>
      <c r="S402" s="75" t="str">
        <f>VLOOKUP(A402,'BASE REGISTRO MAYO'!$A$1:$T$884,19,FALSE)</f>
        <v>Antecedentes financieros correspondientes al año 2019, aprobados por el Subdepartamento de Supervisión Financiera.</v>
      </c>
      <c r="T402" s="177">
        <f>VLOOKUP(A402,'BASE REGISTRO MAYO'!$A$1:$T$884,20,FALSE)</f>
        <v>37970</v>
      </c>
      <c r="U402" s="182">
        <v>6902</v>
      </c>
      <c r="V402" s="181">
        <v>28264980</v>
      </c>
      <c r="W402" s="181">
        <v>197629878</v>
      </c>
      <c r="X402" s="178">
        <v>44408</v>
      </c>
      <c r="Y402" s="87" t="s">
        <v>7151</v>
      </c>
      <c r="Z402" s="87" t="s">
        <v>7152</v>
      </c>
      <c r="AA402" s="182" t="s">
        <v>7159</v>
      </c>
    </row>
    <row r="403" spans="1:27" ht="15.75" customHeight="1" x14ac:dyDescent="0.2">
      <c r="A403" s="182">
        <v>6902</v>
      </c>
      <c r="B403" s="75" t="str">
        <f>VLOOKUP(A403,'BASE REGISTRO MAYO'!$A$1:$T$884,2,FALSE)</f>
        <v>Corporacion Agencia Adventista de Desarrollo y Recursos Asistenciales (ADRA-CHILE)</v>
      </c>
      <c r="C403" s="75">
        <f>VLOOKUP(A403,'BASE REGISTRO MAYO'!$A$1:$T$884,3,FALSE)</f>
        <v>700516008</v>
      </c>
      <c r="D403" s="75" t="str">
        <f>VLOOKUP(A403,'BASE REGISTRO MAYO'!$A$1:$T$884,4,FALSE)</f>
        <v>Corporación de Derecho Privado</v>
      </c>
      <c r="E403" s="75" t="str">
        <f>VLOOKUP(A403,'BASE REGISTRO MAYO'!$A$1:$T$884,5,FALSE)</f>
        <v>Otorgado por Decreto Supremo Nº 727, de fecha 23 de mayo de 1990, por el Ministerio de Justicia.</v>
      </c>
      <c r="F403" s="75" t="str">
        <f>VLOOKUP(A403,'BASE REGISTRO MAYO'!$A$1:$T$884,6,FALSE)</f>
        <v xml:space="preserve">Certificado de Vigencia de Persona Jurídica sin Fines de Lucro, Folio N° 500334359687, emitido con fecha 28 de julio de 2020, por el Servicio de Registro Civil e Identificación. </v>
      </c>
      <c r="G403" s="75" t="str">
        <f>VLOOKUP(A403,'BASE REGISTRO MAYO'!$A$1:$T$884,7,FALSE)</f>
        <v xml:space="preserve">Atender y proteger física y mentalmente a menores en situación irregular, discapacitados, ancianos u otros grupos necesitados. </v>
      </c>
      <c r="H403" s="75" t="str">
        <f>VLOOKUP(A403,'BASE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3" s="75" t="str">
        <f>VLOOKUP(A403,'BASE REGISTRO MAYO'!$A$1:$T$884,9,FALSE)</f>
        <v>Cada dos años.</v>
      </c>
      <c r="J403" s="75" t="str">
        <f>VLOOKUP(A403,'BASE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3" s="75" t="str">
        <f>VLOOKUP(A403,'BASE REGISTRO MAYO'!$A$1:$T$884,11,FALSE)</f>
        <v>Presidente: 
Aldo Arely Muñoz Perrin, 
MMandato General de Administración y Facultades:
Rodrigo Cárcamo Morales, 
Diego Trincado Araya</v>
      </c>
      <c r="L403" s="75" t="str">
        <f>VLOOKUP(A403,'BASE REGISTRO MAYO'!$A$1:$T$884,12,FALSE)</f>
        <v xml:space="preserve">Calle Cruz del Sur N° 150, Las condes </v>
      </c>
      <c r="M403" s="75" t="str">
        <f>VLOOKUP(A403,'BASE REGISTRO MAYO'!$A$1:$T$884,13,FALSE)</f>
        <v>XIII</v>
      </c>
      <c r="N403" s="75" t="str">
        <f>VLOOKUP(A403,'BASE REGISTRO MAYO'!$A$1:$T$884,14,FALSE)</f>
        <v>LAS CONDES</v>
      </c>
      <c r="O403" s="75" t="str">
        <f>VLOOKUP(A403,'BASE REGISTRO MAYO'!$A$1:$T$884,15,FALSE)</f>
        <v>(56) (2) 284 3968 - 284 1274 C.P. 7931090</v>
      </c>
      <c r="P403" s="75" t="str">
        <f>VLOOKUP(A403,'BASE REGISTRO MAYO'!$A$1:$T$884,16,FALSE)</f>
        <v>adrachile@adra.cl - Página web: www.adra.cl</v>
      </c>
      <c r="Q403" s="75" t="str">
        <f>VLOOKUP(A403,'BASE REGISTRO MAYO'!$A$1:$T$884,17,FALSE)</f>
        <v>C.P. 7931090</v>
      </c>
      <c r="R403" s="75">
        <f>VLOOKUP(A403,'BASE REGISTRO MAYO'!$A$1:$T$884,18,FALSE)</f>
        <v>93401</v>
      </c>
      <c r="S403" s="75" t="str">
        <f>VLOOKUP(A403,'BASE REGISTRO MAYO'!$A$1:$T$884,19,FALSE)</f>
        <v>Antecedentes financieros correspondientes al año 2019, aprobados por el Subdepartamento de Supervisión Financiera.</v>
      </c>
      <c r="T403" s="177">
        <f>VLOOKUP(A403,'BASE REGISTRO MAYO'!$A$1:$T$884,20,FALSE)</f>
        <v>37970</v>
      </c>
      <c r="U403" s="182">
        <v>6902</v>
      </c>
      <c r="V403" s="181">
        <v>63576810</v>
      </c>
      <c r="W403" s="181">
        <v>271646370</v>
      </c>
      <c r="X403" s="178">
        <v>44408</v>
      </c>
      <c r="Y403" s="87" t="s">
        <v>7151</v>
      </c>
      <c r="Z403" s="87" t="s">
        <v>7152</v>
      </c>
      <c r="AA403" s="182" t="s">
        <v>7268</v>
      </c>
    </row>
    <row r="404" spans="1:27" ht="15.75" customHeight="1" x14ac:dyDescent="0.2">
      <c r="A404" s="182">
        <v>6902</v>
      </c>
      <c r="B404" s="75" t="str">
        <f>VLOOKUP(A404,'BASE REGISTRO MAYO'!$A$1:$T$884,2,FALSE)</f>
        <v>Corporacion Agencia Adventista de Desarrollo y Recursos Asistenciales (ADRA-CHILE)</v>
      </c>
      <c r="C404" s="75">
        <f>VLOOKUP(A404,'BASE REGISTRO MAYO'!$A$1:$T$884,3,FALSE)</f>
        <v>700516008</v>
      </c>
      <c r="D404" s="75" t="str">
        <f>VLOOKUP(A404,'BASE REGISTRO MAYO'!$A$1:$T$884,4,FALSE)</f>
        <v>Corporación de Derecho Privado</v>
      </c>
      <c r="E404" s="75" t="str">
        <f>VLOOKUP(A404,'BASE REGISTRO MAYO'!$A$1:$T$884,5,FALSE)</f>
        <v>Otorgado por Decreto Supremo Nº 727, de fecha 23 de mayo de 1990, por el Ministerio de Justicia.</v>
      </c>
      <c r="F404" s="75" t="str">
        <f>VLOOKUP(A404,'BASE REGISTRO MAYO'!$A$1:$T$884,6,FALSE)</f>
        <v xml:space="preserve">Certificado de Vigencia de Persona Jurídica sin Fines de Lucro, Folio N° 500334359687, emitido con fecha 28 de julio de 2020, por el Servicio de Registro Civil e Identificación. </v>
      </c>
      <c r="G404" s="75" t="str">
        <f>VLOOKUP(A404,'BASE REGISTRO MAYO'!$A$1:$T$884,7,FALSE)</f>
        <v xml:space="preserve">Atender y proteger física y mentalmente a menores en situación irregular, discapacitados, ancianos u otros grupos necesitados. </v>
      </c>
      <c r="H404" s="75" t="str">
        <f>VLOOKUP(A404,'BASE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4" s="75" t="str">
        <f>VLOOKUP(A404,'BASE REGISTRO MAYO'!$A$1:$T$884,9,FALSE)</f>
        <v>Cada dos años.</v>
      </c>
      <c r="J404" s="75" t="str">
        <f>VLOOKUP(A404,'BASE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4" s="75" t="str">
        <f>VLOOKUP(A404,'BASE REGISTRO MAYO'!$A$1:$T$884,11,FALSE)</f>
        <v>Presidente: 
Aldo Arely Muñoz Perrin, 
MMandato General de Administración y Facultades:
Rodrigo Cárcamo Morales, 
Diego Trincado Araya</v>
      </c>
      <c r="L404" s="75" t="str">
        <f>VLOOKUP(A404,'BASE REGISTRO MAYO'!$A$1:$T$884,12,FALSE)</f>
        <v xml:space="preserve">Calle Cruz del Sur N° 150, Las condes </v>
      </c>
      <c r="M404" s="75" t="str">
        <f>VLOOKUP(A404,'BASE REGISTRO MAYO'!$A$1:$T$884,13,FALSE)</f>
        <v>XIII</v>
      </c>
      <c r="N404" s="75" t="str">
        <f>VLOOKUP(A404,'BASE REGISTRO MAYO'!$A$1:$T$884,14,FALSE)</f>
        <v>LAS CONDES</v>
      </c>
      <c r="O404" s="75" t="str">
        <f>VLOOKUP(A404,'BASE REGISTRO MAYO'!$A$1:$T$884,15,FALSE)</f>
        <v>(56) (2) 284 3968 - 284 1274 C.P. 7931090</v>
      </c>
      <c r="P404" s="75" t="str">
        <f>VLOOKUP(A404,'BASE REGISTRO MAYO'!$A$1:$T$884,16,FALSE)</f>
        <v>adrachile@adra.cl - Página web: www.adra.cl</v>
      </c>
      <c r="Q404" s="75" t="str">
        <f>VLOOKUP(A404,'BASE REGISTRO MAYO'!$A$1:$T$884,17,FALSE)</f>
        <v>C.P. 7931090</v>
      </c>
      <c r="R404" s="75">
        <f>VLOOKUP(A404,'BASE REGISTRO MAYO'!$A$1:$T$884,18,FALSE)</f>
        <v>93401</v>
      </c>
      <c r="S404" s="75" t="str">
        <f>VLOOKUP(A404,'BASE REGISTRO MAYO'!$A$1:$T$884,19,FALSE)</f>
        <v>Antecedentes financieros correspondientes al año 2019, aprobados por el Subdepartamento de Supervisión Financiera.</v>
      </c>
      <c r="T404" s="177">
        <f>VLOOKUP(A404,'BASE REGISTRO MAYO'!$A$1:$T$884,20,FALSE)</f>
        <v>37970</v>
      </c>
      <c r="U404" s="182">
        <v>6902</v>
      </c>
      <c r="V404" s="181">
        <v>0</v>
      </c>
      <c r="W404" s="181">
        <v>30922767</v>
      </c>
      <c r="X404" s="178">
        <v>44408</v>
      </c>
      <c r="Y404" s="87" t="s">
        <v>7151</v>
      </c>
      <c r="Z404" s="87" t="s">
        <v>7152</v>
      </c>
      <c r="AA404" s="182" t="s">
        <v>7204</v>
      </c>
    </row>
    <row r="405" spans="1:27" ht="15.75" customHeight="1" x14ac:dyDescent="0.2">
      <c r="A405" s="182">
        <v>6902</v>
      </c>
      <c r="B405" s="75" t="str">
        <f>VLOOKUP(A405,'BASE REGISTRO MAYO'!$A$1:$T$884,2,FALSE)</f>
        <v>Corporacion Agencia Adventista de Desarrollo y Recursos Asistenciales (ADRA-CHILE)</v>
      </c>
      <c r="C405" s="75">
        <f>VLOOKUP(A405,'BASE REGISTRO MAYO'!$A$1:$T$884,3,FALSE)</f>
        <v>700516008</v>
      </c>
      <c r="D405" s="75" t="str">
        <f>VLOOKUP(A405,'BASE REGISTRO MAYO'!$A$1:$T$884,4,FALSE)</f>
        <v>Corporación de Derecho Privado</v>
      </c>
      <c r="E405" s="75" t="str">
        <f>VLOOKUP(A405,'BASE REGISTRO MAYO'!$A$1:$T$884,5,FALSE)</f>
        <v>Otorgado por Decreto Supremo Nº 727, de fecha 23 de mayo de 1990, por el Ministerio de Justicia.</v>
      </c>
      <c r="F405" s="75" t="str">
        <f>VLOOKUP(A405,'BASE REGISTRO MAYO'!$A$1:$T$884,6,FALSE)</f>
        <v xml:space="preserve">Certificado de Vigencia de Persona Jurídica sin Fines de Lucro, Folio N° 500334359687, emitido con fecha 28 de julio de 2020, por el Servicio de Registro Civil e Identificación. </v>
      </c>
      <c r="G405" s="75" t="str">
        <f>VLOOKUP(A405,'BASE REGISTRO MAYO'!$A$1:$T$884,7,FALSE)</f>
        <v xml:space="preserve">Atender y proteger física y mentalmente a menores en situación irregular, discapacitados, ancianos u otros grupos necesitados. </v>
      </c>
      <c r="H405" s="75" t="str">
        <f>VLOOKUP(A405,'BASE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5" s="75" t="str">
        <f>VLOOKUP(A405,'BASE REGISTRO MAYO'!$A$1:$T$884,9,FALSE)</f>
        <v>Cada dos años.</v>
      </c>
      <c r="J405" s="75" t="str">
        <f>VLOOKUP(A405,'BASE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5" s="75" t="str">
        <f>VLOOKUP(A405,'BASE REGISTRO MAYO'!$A$1:$T$884,11,FALSE)</f>
        <v>Presidente: 
Aldo Arely Muñoz Perrin, 
MMandato General de Administración y Facultades:
Rodrigo Cárcamo Morales, 
Diego Trincado Araya</v>
      </c>
      <c r="L405" s="75" t="str">
        <f>VLOOKUP(A405,'BASE REGISTRO MAYO'!$A$1:$T$884,12,FALSE)</f>
        <v xml:space="preserve">Calle Cruz del Sur N° 150, Las condes </v>
      </c>
      <c r="M405" s="75" t="str">
        <f>VLOOKUP(A405,'BASE REGISTRO MAYO'!$A$1:$T$884,13,FALSE)</f>
        <v>XIII</v>
      </c>
      <c r="N405" s="75" t="str">
        <f>VLOOKUP(A405,'BASE REGISTRO MAYO'!$A$1:$T$884,14,FALSE)</f>
        <v>LAS CONDES</v>
      </c>
      <c r="O405" s="75" t="str">
        <f>VLOOKUP(A405,'BASE REGISTRO MAYO'!$A$1:$T$884,15,FALSE)</f>
        <v>(56) (2) 284 3968 - 284 1274 C.P. 7931090</v>
      </c>
      <c r="P405" s="75" t="str">
        <f>VLOOKUP(A405,'BASE REGISTRO MAYO'!$A$1:$T$884,16,FALSE)</f>
        <v>adrachile@adra.cl - Página web: www.adra.cl</v>
      </c>
      <c r="Q405" s="75" t="str">
        <f>VLOOKUP(A405,'BASE REGISTRO MAYO'!$A$1:$T$884,17,FALSE)</f>
        <v>C.P. 7931090</v>
      </c>
      <c r="R405" s="75">
        <f>VLOOKUP(A405,'BASE REGISTRO MAYO'!$A$1:$T$884,18,FALSE)</f>
        <v>93401</v>
      </c>
      <c r="S405" s="75" t="str">
        <f>VLOOKUP(A405,'BASE REGISTRO MAYO'!$A$1:$T$884,19,FALSE)</f>
        <v>Antecedentes financieros correspondientes al año 2019, aprobados por el Subdepartamento de Supervisión Financiera.</v>
      </c>
      <c r="T405" s="177">
        <f>VLOOKUP(A405,'BASE REGISTRO MAYO'!$A$1:$T$884,20,FALSE)</f>
        <v>37970</v>
      </c>
      <c r="U405" s="182">
        <v>6902</v>
      </c>
      <c r="V405" s="181">
        <v>57797100</v>
      </c>
      <c r="W405" s="181">
        <v>231188400</v>
      </c>
      <c r="X405" s="178">
        <v>44408</v>
      </c>
      <c r="Y405" s="87" t="s">
        <v>7151</v>
      </c>
      <c r="Z405" s="87" t="s">
        <v>7152</v>
      </c>
      <c r="AA405" s="182" t="s">
        <v>7250</v>
      </c>
    </row>
    <row r="406" spans="1:27" ht="15.75" customHeight="1" x14ac:dyDescent="0.2">
      <c r="A406" s="182">
        <v>6902</v>
      </c>
      <c r="B406" s="75" t="str">
        <f>VLOOKUP(A406,'BASE REGISTRO MAYO'!$A$1:$T$884,2,FALSE)</f>
        <v>Corporacion Agencia Adventista de Desarrollo y Recursos Asistenciales (ADRA-CHILE)</v>
      </c>
      <c r="C406" s="75">
        <f>VLOOKUP(A406,'BASE REGISTRO MAYO'!$A$1:$T$884,3,FALSE)</f>
        <v>700516008</v>
      </c>
      <c r="D406" s="75" t="str">
        <f>VLOOKUP(A406,'BASE REGISTRO MAYO'!$A$1:$T$884,4,FALSE)</f>
        <v>Corporación de Derecho Privado</v>
      </c>
      <c r="E406" s="75" t="str">
        <f>VLOOKUP(A406,'BASE REGISTRO MAYO'!$A$1:$T$884,5,FALSE)</f>
        <v>Otorgado por Decreto Supremo Nº 727, de fecha 23 de mayo de 1990, por el Ministerio de Justicia.</v>
      </c>
      <c r="F406" s="75" t="str">
        <f>VLOOKUP(A406,'BASE REGISTRO MAYO'!$A$1:$T$884,6,FALSE)</f>
        <v xml:space="preserve">Certificado de Vigencia de Persona Jurídica sin Fines de Lucro, Folio N° 500334359687, emitido con fecha 28 de julio de 2020, por el Servicio de Registro Civil e Identificación. </v>
      </c>
      <c r="G406" s="75" t="str">
        <f>VLOOKUP(A406,'BASE REGISTRO MAYO'!$A$1:$T$884,7,FALSE)</f>
        <v xml:space="preserve">Atender y proteger física y mentalmente a menores en situación irregular, discapacitados, ancianos u otros grupos necesitados. </v>
      </c>
      <c r="H406" s="75" t="str">
        <f>VLOOKUP(A406,'BASE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6" s="75" t="str">
        <f>VLOOKUP(A406,'BASE REGISTRO MAYO'!$A$1:$T$884,9,FALSE)</f>
        <v>Cada dos años.</v>
      </c>
      <c r="J406" s="75" t="str">
        <f>VLOOKUP(A406,'BASE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6" s="75" t="str">
        <f>VLOOKUP(A406,'BASE REGISTRO MAYO'!$A$1:$T$884,11,FALSE)</f>
        <v>Presidente: 
Aldo Arely Muñoz Perrin, 
MMandato General de Administración y Facultades:
Rodrigo Cárcamo Morales, 
Diego Trincado Araya</v>
      </c>
      <c r="L406" s="75" t="str">
        <f>VLOOKUP(A406,'BASE REGISTRO MAYO'!$A$1:$T$884,12,FALSE)</f>
        <v xml:space="preserve">Calle Cruz del Sur N° 150, Las condes </v>
      </c>
      <c r="M406" s="75" t="str">
        <f>VLOOKUP(A406,'BASE REGISTRO MAYO'!$A$1:$T$884,13,FALSE)</f>
        <v>XIII</v>
      </c>
      <c r="N406" s="75" t="str">
        <f>VLOOKUP(A406,'BASE REGISTRO MAYO'!$A$1:$T$884,14,FALSE)</f>
        <v>LAS CONDES</v>
      </c>
      <c r="O406" s="75" t="str">
        <f>VLOOKUP(A406,'BASE REGISTRO MAYO'!$A$1:$T$884,15,FALSE)</f>
        <v>(56) (2) 284 3968 - 284 1274 C.P. 7931090</v>
      </c>
      <c r="P406" s="75" t="str">
        <f>VLOOKUP(A406,'BASE REGISTRO MAYO'!$A$1:$T$884,16,FALSE)</f>
        <v>adrachile@adra.cl - Página web: www.adra.cl</v>
      </c>
      <c r="Q406" s="75" t="str">
        <f>VLOOKUP(A406,'BASE REGISTRO MAYO'!$A$1:$T$884,17,FALSE)</f>
        <v>C.P. 7931090</v>
      </c>
      <c r="R406" s="75">
        <f>VLOOKUP(A406,'BASE REGISTRO MAYO'!$A$1:$T$884,18,FALSE)</f>
        <v>93401</v>
      </c>
      <c r="S406" s="75" t="str">
        <f>VLOOKUP(A406,'BASE REGISTRO MAYO'!$A$1:$T$884,19,FALSE)</f>
        <v>Antecedentes financieros correspondientes al año 2019, aprobados por el Subdepartamento de Supervisión Financiera.</v>
      </c>
      <c r="T406" s="177">
        <f>VLOOKUP(A406,'BASE REGISTRO MAYO'!$A$1:$T$884,20,FALSE)</f>
        <v>37970</v>
      </c>
      <c r="U406" s="182">
        <v>6902</v>
      </c>
      <c r="V406" s="181">
        <v>76936086</v>
      </c>
      <c r="W406" s="181">
        <v>340876176</v>
      </c>
      <c r="X406" s="178">
        <v>44408</v>
      </c>
      <c r="Y406" s="87" t="s">
        <v>7151</v>
      </c>
      <c r="Z406" s="87" t="s">
        <v>7152</v>
      </c>
      <c r="AA406" s="182" t="s">
        <v>5877</v>
      </c>
    </row>
    <row r="407" spans="1:27" ht="15.75" customHeight="1" x14ac:dyDescent="0.2">
      <c r="A407" s="182">
        <v>6902</v>
      </c>
      <c r="B407" s="75" t="str">
        <f>VLOOKUP(A407,'BASE REGISTRO MAYO'!$A$1:$T$884,2,FALSE)</f>
        <v>Corporacion Agencia Adventista de Desarrollo y Recursos Asistenciales (ADRA-CHILE)</v>
      </c>
      <c r="C407" s="75">
        <f>VLOOKUP(A407,'BASE REGISTRO MAYO'!$A$1:$T$884,3,FALSE)</f>
        <v>700516008</v>
      </c>
      <c r="D407" s="75" t="str">
        <f>VLOOKUP(A407,'BASE REGISTRO MAYO'!$A$1:$T$884,4,FALSE)</f>
        <v>Corporación de Derecho Privado</v>
      </c>
      <c r="E407" s="75" t="str">
        <f>VLOOKUP(A407,'BASE REGISTRO MAYO'!$A$1:$T$884,5,FALSE)</f>
        <v>Otorgado por Decreto Supremo Nº 727, de fecha 23 de mayo de 1990, por el Ministerio de Justicia.</v>
      </c>
      <c r="F407" s="75" t="str">
        <f>VLOOKUP(A407,'BASE REGISTRO MAYO'!$A$1:$T$884,6,FALSE)</f>
        <v xml:space="preserve">Certificado de Vigencia de Persona Jurídica sin Fines de Lucro, Folio N° 500334359687, emitido con fecha 28 de julio de 2020, por el Servicio de Registro Civil e Identificación. </v>
      </c>
      <c r="G407" s="75" t="str">
        <f>VLOOKUP(A407,'BASE REGISTRO MAYO'!$A$1:$T$884,7,FALSE)</f>
        <v xml:space="preserve">Atender y proteger física y mentalmente a menores en situación irregular, discapacitados, ancianos u otros grupos necesitados. </v>
      </c>
      <c r="H407" s="75" t="str">
        <f>VLOOKUP(A407,'BASE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7" s="75" t="str">
        <f>VLOOKUP(A407,'BASE REGISTRO MAYO'!$A$1:$T$884,9,FALSE)</f>
        <v>Cada dos años.</v>
      </c>
      <c r="J407" s="75" t="str">
        <f>VLOOKUP(A407,'BASE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7" s="75" t="str">
        <f>VLOOKUP(A407,'BASE REGISTRO MAYO'!$A$1:$T$884,11,FALSE)</f>
        <v>Presidente: 
Aldo Arely Muñoz Perrin, 
MMandato General de Administración y Facultades:
Rodrigo Cárcamo Morales, 
Diego Trincado Araya</v>
      </c>
      <c r="L407" s="75" t="str">
        <f>VLOOKUP(A407,'BASE REGISTRO MAYO'!$A$1:$T$884,12,FALSE)</f>
        <v xml:space="preserve">Calle Cruz del Sur N° 150, Las condes </v>
      </c>
      <c r="M407" s="75" t="str">
        <f>VLOOKUP(A407,'BASE REGISTRO MAYO'!$A$1:$T$884,13,FALSE)</f>
        <v>XIII</v>
      </c>
      <c r="N407" s="75" t="str">
        <f>VLOOKUP(A407,'BASE REGISTRO MAYO'!$A$1:$T$884,14,FALSE)</f>
        <v>LAS CONDES</v>
      </c>
      <c r="O407" s="75" t="str">
        <f>VLOOKUP(A407,'BASE REGISTRO MAYO'!$A$1:$T$884,15,FALSE)</f>
        <v>(56) (2) 284 3968 - 284 1274 C.P. 7931090</v>
      </c>
      <c r="P407" s="75" t="str">
        <f>VLOOKUP(A407,'BASE REGISTRO MAYO'!$A$1:$T$884,16,FALSE)</f>
        <v>adrachile@adra.cl - Página web: www.adra.cl</v>
      </c>
      <c r="Q407" s="75" t="str">
        <f>VLOOKUP(A407,'BASE REGISTRO MAYO'!$A$1:$T$884,17,FALSE)</f>
        <v>C.P. 7931090</v>
      </c>
      <c r="R407" s="75">
        <f>VLOOKUP(A407,'BASE REGISTRO MAYO'!$A$1:$T$884,18,FALSE)</f>
        <v>93401</v>
      </c>
      <c r="S407" s="75" t="str">
        <f>VLOOKUP(A407,'BASE REGISTRO MAYO'!$A$1:$T$884,19,FALSE)</f>
        <v>Antecedentes financieros correspondientes al año 2019, aprobados por el Subdepartamento de Supervisión Financiera.</v>
      </c>
      <c r="T407" s="177">
        <f>VLOOKUP(A407,'BASE REGISTRO MAYO'!$A$1:$T$884,20,FALSE)</f>
        <v>37970</v>
      </c>
      <c r="U407" s="182">
        <v>6902</v>
      </c>
      <c r="V407" s="181">
        <v>24269609</v>
      </c>
      <c r="W407" s="181">
        <v>273376404</v>
      </c>
      <c r="X407" s="178">
        <v>44408</v>
      </c>
      <c r="Y407" s="87" t="s">
        <v>7151</v>
      </c>
      <c r="Z407" s="87" t="s">
        <v>7152</v>
      </c>
      <c r="AA407" s="182" t="s">
        <v>7170</v>
      </c>
    </row>
    <row r="408" spans="1:27" ht="15.75" customHeight="1" x14ac:dyDescent="0.2">
      <c r="A408" s="182">
        <v>6902</v>
      </c>
      <c r="B408" s="75" t="str">
        <f>VLOOKUP(A408,'BASE REGISTRO MAYO'!$A$1:$T$884,2,FALSE)</f>
        <v>Corporacion Agencia Adventista de Desarrollo y Recursos Asistenciales (ADRA-CHILE)</v>
      </c>
      <c r="C408" s="75">
        <f>VLOOKUP(A408,'BASE REGISTRO MAYO'!$A$1:$T$884,3,FALSE)</f>
        <v>700516008</v>
      </c>
      <c r="D408" s="75" t="str">
        <f>VLOOKUP(A408,'BASE REGISTRO MAYO'!$A$1:$T$884,4,FALSE)</f>
        <v>Corporación de Derecho Privado</v>
      </c>
      <c r="E408" s="75" t="str">
        <f>VLOOKUP(A408,'BASE REGISTRO MAYO'!$A$1:$T$884,5,FALSE)</f>
        <v>Otorgado por Decreto Supremo Nº 727, de fecha 23 de mayo de 1990, por el Ministerio de Justicia.</v>
      </c>
      <c r="F408" s="75" t="str">
        <f>VLOOKUP(A408,'BASE REGISTRO MAYO'!$A$1:$T$884,6,FALSE)</f>
        <v xml:space="preserve">Certificado de Vigencia de Persona Jurídica sin Fines de Lucro, Folio N° 500334359687, emitido con fecha 28 de julio de 2020, por el Servicio de Registro Civil e Identificación. </v>
      </c>
      <c r="G408" s="75" t="str">
        <f>VLOOKUP(A408,'BASE REGISTRO MAYO'!$A$1:$T$884,7,FALSE)</f>
        <v xml:space="preserve">Atender y proteger física y mentalmente a menores en situación irregular, discapacitados, ancianos u otros grupos necesitados. </v>
      </c>
      <c r="H408" s="75" t="str">
        <f>VLOOKUP(A408,'BASE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8" s="75" t="str">
        <f>VLOOKUP(A408,'BASE REGISTRO MAYO'!$A$1:$T$884,9,FALSE)</f>
        <v>Cada dos años.</v>
      </c>
      <c r="J408" s="75" t="str">
        <f>VLOOKUP(A408,'BASE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8" s="75" t="str">
        <f>VLOOKUP(A408,'BASE REGISTRO MAYO'!$A$1:$T$884,11,FALSE)</f>
        <v>Presidente: 
Aldo Arely Muñoz Perrin, 
MMandato General de Administración y Facultades:
Rodrigo Cárcamo Morales, 
Diego Trincado Araya</v>
      </c>
      <c r="L408" s="75" t="str">
        <f>VLOOKUP(A408,'BASE REGISTRO MAYO'!$A$1:$T$884,12,FALSE)</f>
        <v xml:space="preserve">Calle Cruz del Sur N° 150, Las condes </v>
      </c>
      <c r="M408" s="75" t="str">
        <f>VLOOKUP(A408,'BASE REGISTRO MAYO'!$A$1:$T$884,13,FALSE)</f>
        <v>XIII</v>
      </c>
      <c r="N408" s="75" t="str">
        <f>VLOOKUP(A408,'BASE REGISTRO MAYO'!$A$1:$T$884,14,FALSE)</f>
        <v>LAS CONDES</v>
      </c>
      <c r="O408" s="75" t="str">
        <f>VLOOKUP(A408,'BASE REGISTRO MAYO'!$A$1:$T$884,15,FALSE)</f>
        <v>(56) (2) 284 3968 - 284 1274 C.P. 7931090</v>
      </c>
      <c r="P408" s="75" t="str">
        <f>VLOOKUP(A408,'BASE REGISTRO MAYO'!$A$1:$T$884,16,FALSE)</f>
        <v>adrachile@adra.cl - Página web: www.adra.cl</v>
      </c>
      <c r="Q408" s="75" t="str">
        <f>VLOOKUP(A408,'BASE REGISTRO MAYO'!$A$1:$T$884,17,FALSE)</f>
        <v>C.P. 7931090</v>
      </c>
      <c r="R408" s="75">
        <f>VLOOKUP(A408,'BASE REGISTRO MAYO'!$A$1:$T$884,18,FALSE)</f>
        <v>93401</v>
      </c>
      <c r="S408" s="75" t="str">
        <f>VLOOKUP(A408,'BASE REGISTRO MAYO'!$A$1:$T$884,19,FALSE)</f>
        <v>Antecedentes financieros correspondientes al año 2019, aprobados por el Subdepartamento de Supervisión Financiera.</v>
      </c>
      <c r="T408" s="177">
        <f>VLOOKUP(A408,'BASE REGISTRO MAYO'!$A$1:$T$884,20,FALSE)</f>
        <v>37970</v>
      </c>
      <c r="U408" s="182">
        <v>6902</v>
      </c>
      <c r="V408" s="181">
        <v>0</v>
      </c>
      <c r="W408" s="181">
        <v>38653456</v>
      </c>
      <c r="X408" s="178">
        <v>44408</v>
      </c>
      <c r="Y408" s="87" t="s">
        <v>7151</v>
      </c>
      <c r="Z408" s="87" t="s">
        <v>7152</v>
      </c>
      <c r="AA408" s="182" t="s">
        <v>7233</v>
      </c>
    </row>
    <row r="409" spans="1:27" ht="15.75" customHeight="1" x14ac:dyDescent="0.2">
      <c r="A409" s="182">
        <v>6902</v>
      </c>
      <c r="B409" s="75" t="str">
        <f>VLOOKUP(A409,'BASE REGISTRO MAYO'!$A$1:$T$884,2,FALSE)</f>
        <v>Corporacion Agencia Adventista de Desarrollo y Recursos Asistenciales (ADRA-CHILE)</v>
      </c>
      <c r="C409" s="75">
        <f>VLOOKUP(A409,'BASE REGISTRO MAYO'!$A$1:$T$884,3,FALSE)</f>
        <v>700516008</v>
      </c>
      <c r="D409" s="75" t="str">
        <f>VLOOKUP(A409,'BASE REGISTRO MAYO'!$A$1:$T$884,4,FALSE)</f>
        <v>Corporación de Derecho Privado</v>
      </c>
      <c r="E409" s="75" t="str">
        <f>VLOOKUP(A409,'BASE REGISTRO MAYO'!$A$1:$T$884,5,FALSE)</f>
        <v>Otorgado por Decreto Supremo Nº 727, de fecha 23 de mayo de 1990, por el Ministerio de Justicia.</v>
      </c>
      <c r="F409" s="75" t="str">
        <f>VLOOKUP(A409,'BASE REGISTRO MAYO'!$A$1:$T$884,6,FALSE)</f>
        <v xml:space="preserve">Certificado de Vigencia de Persona Jurídica sin Fines de Lucro, Folio N° 500334359687, emitido con fecha 28 de julio de 2020, por el Servicio de Registro Civil e Identificación. </v>
      </c>
      <c r="G409" s="75" t="str">
        <f>VLOOKUP(A409,'BASE REGISTRO MAYO'!$A$1:$T$884,7,FALSE)</f>
        <v xml:space="preserve">Atender y proteger física y mentalmente a menores en situación irregular, discapacitados, ancianos u otros grupos necesitados. </v>
      </c>
      <c r="H409" s="75" t="str">
        <f>VLOOKUP(A409,'BASE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9" s="75" t="str">
        <f>VLOOKUP(A409,'BASE REGISTRO MAYO'!$A$1:$T$884,9,FALSE)</f>
        <v>Cada dos años.</v>
      </c>
      <c r="J409" s="75" t="str">
        <f>VLOOKUP(A409,'BASE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9" s="75" t="str">
        <f>VLOOKUP(A409,'BASE REGISTRO MAYO'!$A$1:$T$884,11,FALSE)</f>
        <v>Presidente: 
Aldo Arely Muñoz Perrin, 
MMandato General de Administración y Facultades:
Rodrigo Cárcamo Morales, 
Diego Trincado Araya</v>
      </c>
      <c r="L409" s="75" t="str">
        <f>VLOOKUP(A409,'BASE REGISTRO MAYO'!$A$1:$T$884,12,FALSE)</f>
        <v xml:space="preserve">Calle Cruz del Sur N° 150, Las condes </v>
      </c>
      <c r="M409" s="75" t="str">
        <f>VLOOKUP(A409,'BASE REGISTRO MAYO'!$A$1:$T$884,13,FALSE)</f>
        <v>XIII</v>
      </c>
      <c r="N409" s="75" t="str">
        <f>VLOOKUP(A409,'BASE REGISTRO MAYO'!$A$1:$T$884,14,FALSE)</f>
        <v>LAS CONDES</v>
      </c>
      <c r="O409" s="75" t="str">
        <f>VLOOKUP(A409,'BASE REGISTRO MAYO'!$A$1:$T$884,15,FALSE)</f>
        <v>(56) (2) 284 3968 - 284 1274 C.P. 7931090</v>
      </c>
      <c r="P409" s="75" t="str">
        <f>VLOOKUP(A409,'BASE REGISTRO MAYO'!$A$1:$T$884,16,FALSE)</f>
        <v>adrachile@adra.cl - Página web: www.adra.cl</v>
      </c>
      <c r="Q409" s="75" t="str">
        <f>VLOOKUP(A409,'BASE REGISTRO MAYO'!$A$1:$T$884,17,FALSE)</f>
        <v>C.P. 7931090</v>
      </c>
      <c r="R409" s="75">
        <f>VLOOKUP(A409,'BASE REGISTRO MAYO'!$A$1:$T$884,18,FALSE)</f>
        <v>93401</v>
      </c>
      <c r="S409" s="75" t="str">
        <f>VLOOKUP(A409,'BASE REGISTRO MAYO'!$A$1:$T$884,19,FALSE)</f>
        <v>Antecedentes financieros correspondientes al año 2019, aprobados por el Subdepartamento de Supervisión Financiera.</v>
      </c>
      <c r="T409" s="177">
        <f>VLOOKUP(A409,'BASE REGISTRO MAYO'!$A$1:$T$884,20,FALSE)</f>
        <v>37970</v>
      </c>
      <c r="U409" s="182">
        <v>6902</v>
      </c>
      <c r="V409" s="181">
        <v>18277848</v>
      </c>
      <c r="W409" s="181">
        <v>148871798</v>
      </c>
      <c r="X409" s="178">
        <v>44408</v>
      </c>
      <c r="Y409" s="87" t="s">
        <v>7151</v>
      </c>
      <c r="Z409" s="87" t="s">
        <v>7152</v>
      </c>
      <c r="AA409" s="182" t="s">
        <v>183</v>
      </c>
    </row>
    <row r="410" spans="1:27" ht="15.75" customHeight="1" x14ac:dyDescent="0.2">
      <c r="A410" s="182">
        <v>6902</v>
      </c>
      <c r="B410" s="75" t="str">
        <f>VLOOKUP(A410,'BASE REGISTRO MAYO'!$A$1:$T$884,2,FALSE)</f>
        <v>Corporacion Agencia Adventista de Desarrollo y Recursos Asistenciales (ADRA-CHILE)</v>
      </c>
      <c r="C410" s="75">
        <f>VLOOKUP(A410,'BASE REGISTRO MAYO'!$A$1:$T$884,3,FALSE)</f>
        <v>700516008</v>
      </c>
      <c r="D410" s="75" t="str">
        <f>VLOOKUP(A410,'BASE REGISTRO MAYO'!$A$1:$T$884,4,FALSE)</f>
        <v>Corporación de Derecho Privado</v>
      </c>
      <c r="E410" s="75" t="str">
        <f>VLOOKUP(A410,'BASE REGISTRO MAYO'!$A$1:$T$884,5,FALSE)</f>
        <v>Otorgado por Decreto Supremo Nº 727, de fecha 23 de mayo de 1990, por el Ministerio de Justicia.</v>
      </c>
      <c r="F410" s="75" t="str">
        <f>VLOOKUP(A410,'BASE REGISTRO MAYO'!$A$1:$T$884,6,FALSE)</f>
        <v xml:space="preserve">Certificado de Vigencia de Persona Jurídica sin Fines de Lucro, Folio N° 500334359687, emitido con fecha 28 de julio de 2020, por el Servicio de Registro Civil e Identificación. </v>
      </c>
      <c r="G410" s="75" t="str">
        <f>VLOOKUP(A410,'BASE REGISTRO MAYO'!$A$1:$T$884,7,FALSE)</f>
        <v xml:space="preserve">Atender y proteger física y mentalmente a menores en situación irregular, discapacitados, ancianos u otros grupos necesitados. </v>
      </c>
      <c r="H410" s="75" t="str">
        <f>VLOOKUP(A410,'BASE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0" s="75" t="str">
        <f>VLOOKUP(A410,'BASE REGISTRO MAYO'!$A$1:$T$884,9,FALSE)</f>
        <v>Cada dos años.</v>
      </c>
      <c r="J410" s="75" t="str">
        <f>VLOOKUP(A410,'BASE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0" s="75" t="str">
        <f>VLOOKUP(A410,'BASE REGISTRO MAYO'!$A$1:$T$884,11,FALSE)</f>
        <v>Presidente: 
Aldo Arely Muñoz Perrin, 
MMandato General de Administración y Facultades:
Rodrigo Cárcamo Morales, 
Diego Trincado Araya</v>
      </c>
      <c r="L410" s="75" t="str">
        <f>VLOOKUP(A410,'BASE REGISTRO MAYO'!$A$1:$T$884,12,FALSE)</f>
        <v xml:space="preserve">Calle Cruz del Sur N° 150, Las condes </v>
      </c>
      <c r="M410" s="75" t="str">
        <f>VLOOKUP(A410,'BASE REGISTRO MAYO'!$A$1:$T$884,13,FALSE)</f>
        <v>XIII</v>
      </c>
      <c r="N410" s="75" t="str">
        <f>VLOOKUP(A410,'BASE REGISTRO MAYO'!$A$1:$T$884,14,FALSE)</f>
        <v>LAS CONDES</v>
      </c>
      <c r="O410" s="75" t="str">
        <f>VLOOKUP(A410,'BASE REGISTRO MAYO'!$A$1:$T$884,15,FALSE)</f>
        <v>(56) (2) 284 3968 - 284 1274 C.P. 7931090</v>
      </c>
      <c r="P410" s="75" t="str">
        <f>VLOOKUP(A410,'BASE REGISTRO MAYO'!$A$1:$T$884,16,FALSE)</f>
        <v>adrachile@adra.cl - Página web: www.adra.cl</v>
      </c>
      <c r="Q410" s="75" t="str">
        <f>VLOOKUP(A410,'BASE REGISTRO MAYO'!$A$1:$T$884,17,FALSE)</f>
        <v>C.P. 7931090</v>
      </c>
      <c r="R410" s="75">
        <f>VLOOKUP(A410,'BASE REGISTRO MAYO'!$A$1:$T$884,18,FALSE)</f>
        <v>93401</v>
      </c>
      <c r="S410" s="75" t="str">
        <f>VLOOKUP(A410,'BASE REGISTRO MAYO'!$A$1:$T$884,19,FALSE)</f>
        <v>Antecedentes financieros correspondientes al año 2019, aprobados por el Subdepartamento de Supervisión Financiera.</v>
      </c>
      <c r="T410" s="177">
        <f>VLOOKUP(A410,'BASE REGISTRO MAYO'!$A$1:$T$884,20,FALSE)</f>
        <v>37970</v>
      </c>
      <c r="U410" s="182">
        <v>6902</v>
      </c>
      <c r="V410" s="181">
        <v>95635449</v>
      </c>
      <c r="W410" s="181">
        <v>354407152</v>
      </c>
      <c r="X410" s="178">
        <v>44408</v>
      </c>
      <c r="Y410" s="87" t="s">
        <v>7151</v>
      </c>
      <c r="Z410" s="87" t="s">
        <v>7152</v>
      </c>
      <c r="AA410" s="182" t="s">
        <v>8188</v>
      </c>
    </row>
    <row r="411" spans="1:27" ht="15.75" customHeight="1" x14ac:dyDescent="0.2">
      <c r="A411" s="182">
        <v>6902</v>
      </c>
      <c r="B411" s="75" t="str">
        <f>VLOOKUP(A411,'BASE REGISTRO MAYO'!$A$1:$T$884,2,FALSE)</f>
        <v>Corporacion Agencia Adventista de Desarrollo y Recursos Asistenciales (ADRA-CHILE)</v>
      </c>
      <c r="C411" s="75">
        <f>VLOOKUP(A411,'BASE REGISTRO MAYO'!$A$1:$T$884,3,FALSE)</f>
        <v>700516008</v>
      </c>
      <c r="D411" s="75" t="str">
        <f>VLOOKUP(A411,'BASE REGISTRO MAYO'!$A$1:$T$884,4,FALSE)</f>
        <v>Corporación de Derecho Privado</v>
      </c>
      <c r="E411" s="75" t="str">
        <f>VLOOKUP(A411,'BASE REGISTRO MAYO'!$A$1:$T$884,5,FALSE)</f>
        <v>Otorgado por Decreto Supremo Nº 727, de fecha 23 de mayo de 1990, por el Ministerio de Justicia.</v>
      </c>
      <c r="F411" s="75" t="str">
        <f>VLOOKUP(A411,'BASE REGISTRO MAYO'!$A$1:$T$884,6,FALSE)</f>
        <v xml:space="preserve">Certificado de Vigencia de Persona Jurídica sin Fines de Lucro, Folio N° 500334359687, emitido con fecha 28 de julio de 2020, por el Servicio de Registro Civil e Identificación. </v>
      </c>
      <c r="G411" s="75" t="str">
        <f>VLOOKUP(A411,'BASE REGISTRO MAYO'!$A$1:$T$884,7,FALSE)</f>
        <v xml:space="preserve">Atender y proteger física y mentalmente a menores en situación irregular, discapacitados, ancianos u otros grupos necesitados. </v>
      </c>
      <c r="H411" s="75" t="str">
        <f>VLOOKUP(A411,'BASE REGISTRO MAYO'!$A$1:$T$884,8,FALSE)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1" s="75" t="str">
        <f>VLOOKUP(A411,'BASE REGISTRO MAYO'!$A$1:$T$884,9,FALSE)</f>
        <v>Cada dos años.</v>
      </c>
      <c r="J411" s="75" t="str">
        <f>VLOOKUP(A411,'BASE REGISTRO MAYO'!$A$1:$T$884,10,FALSE)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1" s="75" t="str">
        <f>VLOOKUP(A411,'BASE REGISTRO MAYO'!$A$1:$T$884,11,FALSE)</f>
        <v>Presidente: 
Aldo Arely Muñoz Perrin, 
MMandato General de Administración y Facultades:
Rodrigo Cárcamo Morales, 
Diego Trincado Araya</v>
      </c>
      <c r="L411" s="75" t="str">
        <f>VLOOKUP(A411,'BASE REGISTRO MAYO'!$A$1:$T$884,12,FALSE)</f>
        <v xml:space="preserve">Calle Cruz del Sur N° 150, Las condes </v>
      </c>
      <c r="M411" s="75" t="str">
        <f>VLOOKUP(A411,'BASE REGISTRO MAYO'!$A$1:$T$884,13,FALSE)</f>
        <v>XIII</v>
      </c>
      <c r="N411" s="75" t="str">
        <f>VLOOKUP(A411,'BASE REGISTRO MAYO'!$A$1:$T$884,14,FALSE)</f>
        <v>LAS CONDES</v>
      </c>
      <c r="O411" s="75" t="str">
        <f>VLOOKUP(A411,'BASE REGISTRO MAYO'!$A$1:$T$884,15,FALSE)</f>
        <v>(56) (2) 284 3968 - 284 1274 C.P. 7931090</v>
      </c>
      <c r="P411" s="75" t="str">
        <f>VLOOKUP(A411,'BASE REGISTRO MAYO'!$A$1:$T$884,16,FALSE)</f>
        <v>adrachile@adra.cl - Página web: www.adra.cl</v>
      </c>
      <c r="Q411" s="75" t="str">
        <f>VLOOKUP(A411,'BASE REGISTRO MAYO'!$A$1:$T$884,17,FALSE)</f>
        <v>C.P. 7931090</v>
      </c>
      <c r="R411" s="75">
        <f>VLOOKUP(A411,'BASE REGISTRO MAYO'!$A$1:$T$884,18,FALSE)</f>
        <v>93401</v>
      </c>
      <c r="S411" s="75" t="str">
        <f>VLOOKUP(A411,'BASE REGISTRO MAYO'!$A$1:$T$884,19,FALSE)</f>
        <v>Antecedentes financieros correspondientes al año 2019, aprobados por el Subdepartamento de Supervisión Financiera.</v>
      </c>
      <c r="T411" s="177">
        <f>VLOOKUP(A411,'BASE REGISTRO MAYO'!$A$1:$T$884,20,FALSE)</f>
        <v>37970</v>
      </c>
      <c r="U411" s="182">
        <v>6902</v>
      </c>
      <c r="V411" s="181">
        <v>13708350</v>
      </c>
      <c r="W411" s="181">
        <v>112187582</v>
      </c>
      <c r="X411" s="178">
        <v>44408</v>
      </c>
      <c r="Y411" s="87" t="s">
        <v>7151</v>
      </c>
      <c r="Z411" s="87" t="s">
        <v>7152</v>
      </c>
      <c r="AA411" s="182" t="s">
        <v>7300</v>
      </c>
    </row>
    <row r="412" spans="1:27" ht="15.75" customHeight="1" x14ac:dyDescent="0.2">
      <c r="A412" s="182">
        <v>6903</v>
      </c>
      <c r="B412" s="75" t="str">
        <f>VLOOKUP(A412,'BASE REGISTRO MAYO'!$A$1:$T$884,2,FALSE)</f>
        <v>Corporacion de Rehabilitacion de Menores Adictos Amanecer de Calama.</v>
      </c>
      <c r="C412" s="75">
        <f>VLOOKUP(A412,'BASE REGISTRO MAYO'!$A$1:$T$884,3,FALSE)</f>
        <v>725997000</v>
      </c>
      <c r="D412" s="75" t="str">
        <f>VLOOKUP(A412,'BASE REGISTRO MAYO'!$A$1:$T$884,4,FALSE)</f>
        <v>Corporación de Derecho Privado.</v>
      </c>
      <c r="E412" s="75" t="str">
        <f>VLOOKUP(A412,'BASE REGISTRO MAYO'!$A$1:$T$884,5,FALSE)</f>
        <v>Otorgada por Decreto Supremo Nº 55, de fecha 12 de enero de 1994, del Ministerio de Justicia.</v>
      </c>
      <c r="F412" s="75" t="str">
        <f>VLOOKUP(A412,'BASE REGISTRO MAYO'!$A$1:$T$884,6,FALSE)</f>
        <v xml:space="preserve">Certificado de vigencia, folio Nº 500356979058, de 19 de noviembre de 2020, del Servicio de Registro Civil e Identificación.
</v>
      </c>
      <c r="G412" s="75" t="str">
        <f>VLOOKUP(A412,'BASE REGISTRO MAYO'!$A$1:$T$884,7,FALSE)</f>
        <v>Atender las necesidades básicas, obtiene la recuperación y procurar, al máximo, la reinserción positiva en la sociedad, de menores de entre 12 a 15 años de edad inclusive, o hasta 20 años en el caso señalado por los estatutos.</v>
      </c>
      <c r="H412" s="75" t="str">
        <f>VLOOKUP(A412,'BASE REGISTRO MAYO'!$A$1:$T$884,8,FALSE)</f>
        <v xml:space="preserve">Presidenta: Eva Soledad Salvador Beltrán
Vicepresidenta: Verónica Alavia Ticona
Tesorera: Sara Carreño Campos, 
Secretaria: Jacqueline Araya Álvarez, 
</v>
      </c>
      <c r="I412" s="75" t="str">
        <f>VLOOKUP(A412,'BASE REGISTRO MAYO'!$A$1:$T$884,9,FALSE)</f>
        <v>Durarán 02 años en sus cargos.</v>
      </c>
      <c r="J412" s="75" t="str">
        <f>VLOOKUP(A412,'BASE REGISTRO MAYO'!$A$1:$T$884,10,FALSE)</f>
        <v xml:space="preserve">22 de octubre de 2019 a 22 de octubre de 2021
</v>
      </c>
      <c r="K412" s="75" t="str">
        <f>VLOOKUP(A412,'BASE REGISTRO MAYO'!$A$1:$T$884,11,FALSE)</f>
        <v xml:space="preserve">Presidenta: Eva Soledad Salvador Beltrán, 
</v>
      </c>
      <c r="L412" s="75" t="str">
        <f>VLOOKUP(A412,'BASE REGISTRO MAYO'!$A$1:$T$884,12,FALSE)</f>
        <v xml:space="preserve">Avenida Tocopilla Nº 3792, Gustavo Le Peige, ciudad de Calama, Segunda Región  </v>
      </c>
      <c r="M412" s="75" t="str">
        <f>VLOOKUP(A412,'BASE REGISTRO MAYO'!$A$1:$T$884,13,FALSE)</f>
        <v>II</v>
      </c>
      <c r="N412" s="75" t="str">
        <f>VLOOKUP(A412,'BASE REGISTRO MAYO'!$A$1:$T$884,14,FALSE)</f>
        <v>calama</v>
      </c>
      <c r="O412" s="75">
        <f>VLOOKUP(A412,'BASE REGISTRO MAYO'!$A$1:$T$884,15,FALSE)</f>
        <v>0</v>
      </c>
      <c r="P412" s="75">
        <f>VLOOKUP(A412,'BASE REGISTRO MAYO'!$A$1:$T$884,16,FALSE)</f>
        <v>0</v>
      </c>
      <c r="Q412" s="75">
        <f>VLOOKUP(A412,'BASE REGISTRO MAYO'!$A$1:$T$884,17,FALSE)</f>
        <v>0</v>
      </c>
      <c r="R412" s="75" t="str">
        <f>VLOOKUP(A412,'BASE REGISTRO MAYO'!$A$1:$T$884,18,FALSE)</f>
        <v>93401: Institución de Asistencia Social</v>
      </c>
      <c r="S412" s="75" t="str">
        <f>VLOOKUP(A412,'BASE REGISTRO MAYO'!$A$1:$T$884,19,FALSE)</f>
        <v>Se acompaña certificado financiero correspondiente al año 2019 aprobados por el Subdepartamento de Supervisión Financiera Nacional .</v>
      </c>
      <c r="T412" s="177">
        <f>VLOOKUP(A412,'BASE REGISTRO MAYO'!$A$1:$T$884,20,FALSE)</f>
        <v>37970</v>
      </c>
      <c r="U412" s="182">
        <v>6903</v>
      </c>
      <c r="V412" s="181">
        <v>0</v>
      </c>
      <c r="W412" s="181">
        <v>7551400</v>
      </c>
      <c r="X412" s="178">
        <v>44408</v>
      </c>
      <c r="Y412" s="87" t="s">
        <v>7151</v>
      </c>
      <c r="Z412" s="87" t="s">
        <v>7152</v>
      </c>
      <c r="AA412" s="182" t="s">
        <v>7155</v>
      </c>
    </row>
    <row r="413" spans="1:27" ht="15.75" customHeight="1" x14ac:dyDescent="0.2">
      <c r="A413" s="182">
        <v>6905</v>
      </c>
      <c r="B413" s="75" t="str">
        <f>VLOOKUP(A413,'BASE REGISTRO MAYO'!$A$1:$T$884,2,FALSE)</f>
        <v xml:space="preserve">
Fundacion La Frontera
</v>
      </c>
      <c r="C413" s="75">
        <f>VLOOKUP(A413,'BASE REGISTRO MAYO'!$A$1:$T$884,3,FALSE)</f>
        <v>702081009</v>
      </c>
      <c r="D413" s="75" t="str">
        <f>VLOOKUP(A413,'BASE REGISTRO MAYO'!$A$1:$T$884,4,FALSE)</f>
        <v>Fundación de Derecho Privado</v>
      </c>
      <c r="E413" s="75" t="str">
        <f>VLOOKUP(A413,'BASE REGISTRO MAYO'!$A$1:$T$884,5,FALSE)</f>
        <v>Otorgado por Decreto Supremo Nº 33, de fecha 3 de enero de 1963, del Ministerio de Justicia.</v>
      </c>
      <c r="F413" s="75" t="str">
        <f>VLOOKUP(A413,'BASE REGISTRO MAYO'!$A$1:$T$884,6,FALSE)</f>
        <v>Certificado de Vigencia, folio Nº 500354860405, de 08 de noviembre de 2020, emitido por el Servicio de Registro Civil e Identificación.</v>
      </c>
      <c r="G413" s="75" t="str">
        <f>VLOOKUP(A413,'BASE REGISTRO MAYO'!$A$1:$T$884,7,FALSE)</f>
        <v>Propiciar la investigación, educación y asistencia social especialmente en la zona llamada “de la Frontera”, en beneficio de su progreso humano y desarrollo económico social.</v>
      </c>
      <c r="H413" s="75" t="str">
        <f>VLOOKUP(A413,'BASE REGISTRO MAYO'!$A$1:$T$884,8,FALSE)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3" s="75" t="str">
        <f>VLOOKUP(A413,'BASE REGISTRO MAYO'!$A$1:$T$884,9,FALSE)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3" s="75" t="str">
        <f>VLOOKUP(A413,'BASE REGISTRO MAYO'!$A$1:$T$884,10,FALSE)</f>
        <v xml:space="preserve">20 de junio de 2018, según consta en acta de Sesión Extraordinaria del Consejo Superior de misma fecha, reducida a escritura pública con fecha 25 de junio de 2018, del Notario Público de Temuco. </v>
      </c>
      <c r="K413" s="75" t="str">
        <f>VLOOKUP(A413,'BASE REGISTRO MAYO'!$A$1:$T$884,11,FALSE)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3" s="75" t="str">
        <f>VLOOKUP(A413,'BASE REGISTRO MAYO'!$A$1:$T$884,12,FALSE)</f>
        <v xml:space="preserve">Avenida Alemania Nº 0211, Comuna de Temuco, Novena Región de La Araucanía.
Oficina: Pasaje El Bosque Nº 620, 
</v>
      </c>
      <c r="M413" s="75" t="str">
        <f>VLOOKUP(A413,'BASE REGISTRO MAYO'!$A$1:$T$884,13,FALSE)</f>
        <v>IX</v>
      </c>
      <c r="N413" s="75" t="str">
        <f>VLOOKUP(A413,'BASE REGISTRO MAYO'!$A$1:$T$884,14,FALSE)</f>
        <v>Temuco</v>
      </c>
      <c r="O413" s="75" t="str">
        <f>VLOOKUP(A413,'BASE REGISTRO MAYO'!$A$1:$T$884,15,FALSE)</f>
        <v>fono (45) 226031/ 215342/ 2215342.</v>
      </c>
      <c r="P413" s="75">
        <f>VLOOKUP(A413,'BASE REGISTRO MAYO'!$A$1:$T$884,16,FALSE)</f>
        <v>0</v>
      </c>
      <c r="Q413" s="75">
        <f>VLOOKUP(A413,'BASE REGISTRO MAYO'!$A$1:$T$884,17,FALSE)</f>
        <v>0</v>
      </c>
      <c r="R413" s="75">
        <f>VLOOKUP(A413,'BASE REGISTRO MAYO'!$A$1:$T$884,18,FALSE)</f>
        <v>93105</v>
      </c>
      <c r="S413" s="75" t="str">
        <f>VLOOKUP(A413,'BASE REGISTRO MAYO'!$A$1:$T$884,19,FALSE)</f>
        <v xml:space="preserve">Se acompaña certificado de antecedentes financieros, correspondiente al 2019, aprobado por el  Subdepartamento de Supervisión Financiera 
</v>
      </c>
      <c r="T413" s="177">
        <f>VLOOKUP(A413,'BASE REGISTRO MAYO'!$A$1:$T$884,20,FALSE)</f>
        <v>37970</v>
      </c>
      <c r="U413" s="182">
        <v>6905</v>
      </c>
      <c r="V413" s="181">
        <v>9551649</v>
      </c>
      <c r="W413" s="181">
        <v>65376965</v>
      </c>
      <c r="X413" s="178">
        <v>44408</v>
      </c>
      <c r="Y413" s="87" t="s">
        <v>7151</v>
      </c>
      <c r="Z413" s="87" t="s">
        <v>7152</v>
      </c>
      <c r="AA413" s="182" t="s">
        <v>213</v>
      </c>
    </row>
    <row r="414" spans="1:27" ht="15.75" customHeight="1" x14ac:dyDescent="0.2">
      <c r="A414" s="182">
        <v>6905</v>
      </c>
      <c r="B414" s="75" t="str">
        <f>VLOOKUP(A414,'BASE REGISTRO MAYO'!$A$1:$T$884,2,FALSE)</f>
        <v xml:space="preserve">
Fundacion La Frontera
</v>
      </c>
      <c r="C414" s="75">
        <f>VLOOKUP(A414,'BASE REGISTRO MAYO'!$A$1:$T$884,3,FALSE)</f>
        <v>702081009</v>
      </c>
      <c r="D414" s="75" t="str">
        <f>VLOOKUP(A414,'BASE REGISTRO MAYO'!$A$1:$T$884,4,FALSE)</f>
        <v>Fundación de Derecho Privado</v>
      </c>
      <c r="E414" s="75" t="str">
        <f>VLOOKUP(A414,'BASE REGISTRO MAYO'!$A$1:$T$884,5,FALSE)</f>
        <v>Otorgado por Decreto Supremo Nº 33, de fecha 3 de enero de 1963, del Ministerio de Justicia.</v>
      </c>
      <c r="F414" s="75" t="str">
        <f>VLOOKUP(A414,'BASE REGISTRO MAYO'!$A$1:$T$884,6,FALSE)</f>
        <v>Certificado de Vigencia, folio Nº 500354860405, de 08 de noviembre de 2020, emitido por el Servicio de Registro Civil e Identificación.</v>
      </c>
      <c r="G414" s="75" t="str">
        <f>VLOOKUP(A414,'BASE REGISTRO MAYO'!$A$1:$T$884,7,FALSE)</f>
        <v>Propiciar la investigación, educación y asistencia social especialmente en la zona llamada “de la Frontera”, en beneficio de su progreso humano y desarrollo económico social.</v>
      </c>
      <c r="H414" s="75" t="str">
        <f>VLOOKUP(A414,'BASE REGISTRO MAYO'!$A$1:$T$884,8,FALSE)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4" s="75" t="str">
        <f>VLOOKUP(A414,'BASE REGISTRO MAYO'!$A$1:$T$884,9,FALSE)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4" s="75" t="str">
        <f>VLOOKUP(A414,'BASE REGISTRO MAYO'!$A$1:$T$884,10,FALSE)</f>
        <v xml:space="preserve">20 de junio de 2018, según consta en acta de Sesión Extraordinaria del Consejo Superior de misma fecha, reducida a escritura pública con fecha 25 de junio de 2018, del Notario Público de Temuco. </v>
      </c>
      <c r="K414" s="75" t="str">
        <f>VLOOKUP(A414,'BASE REGISTRO MAYO'!$A$1:$T$884,11,FALSE)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4" s="75" t="str">
        <f>VLOOKUP(A414,'BASE REGISTRO MAYO'!$A$1:$T$884,12,FALSE)</f>
        <v xml:space="preserve">Avenida Alemania Nº 0211, Comuna de Temuco, Novena Región de La Araucanía.
Oficina: Pasaje El Bosque Nº 620, 
</v>
      </c>
      <c r="M414" s="75" t="str">
        <f>VLOOKUP(A414,'BASE REGISTRO MAYO'!$A$1:$T$884,13,FALSE)</f>
        <v>IX</v>
      </c>
      <c r="N414" s="75" t="str">
        <f>VLOOKUP(A414,'BASE REGISTRO MAYO'!$A$1:$T$884,14,FALSE)</f>
        <v>Temuco</v>
      </c>
      <c r="O414" s="75" t="str">
        <f>VLOOKUP(A414,'BASE REGISTRO MAYO'!$A$1:$T$884,15,FALSE)</f>
        <v>fono (45) 226031/ 215342/ 2215342.</v>
      </c>
      <c r="P414" s="75">
        <f>VLOOKUP(A414,'BASE REGISTRO MAYO'!$A$1:$T$884,16,FALSE)</f>
        <v>0</v>
      </c>
      <c r="Q414" s="75">
        <f>VLOOKUP(A414,'BASE REGISTRO MAYO'!$A$1:$T$884,17,FALSE)</f>
        <v>0</v>
      </c>
      <c r="R414" s="75">
        <f>VLOOKUP(A414,'BASE REGISTRO MAYO'!$A$1:$T$884,18,FALSE)</f>
        <v>93105</v>
      </c>
      <c r="S414" s="75" t="str">
        <f>VLOOKUP(A414,'BASE REGISTRO MAYO'!$A$1:$T$884,19,FALSE)</f>
        <v xml:space="preserve">Se acompaña certificado de antecedentes financieros, correspondiente al 2019, aprobado por el  Subdepartamento de Supervisión Financiera 
</v>
      </c>
      <c r="T414" s="177">
        <f>VLOOKUP(A414,'BASE REGISTRO MAYO'!$A$1:$T$884,20,FALSE)</f>
        <v>37970</v>
      </c>
      <c r="U414" s="182">
        <v>6905</v>
      </c>
      <c r="V414" s="181">
        <v>18277848</v>
      </c>
      <c r="W414" s="181">
        <v>72563033</v>
      </c>
      <c r="X414" s="178">
        <v>44408</v>
      </c>
      <c r="Y414" s="87" t="s">
        <v>7151</v>
      </c>
      <c r="Z414" s="87" t="s">
        <v>7152</v>
      </c>
      <c r="AA414" s="182" t="s">
        <v>7301</v>
      </c>
    </row>
    <row r="415" spans="1:27" ht="15.75" customHeight="1" x14ac:dyDescent="0.2">
      <c r="A415" s="182">
        <v>6905</v>
      </c>
      <c r="B415" s="75" t="str">
        <f>VLOOKUP(A415,'BASE REGISTRO MAYO'!$A$1:$T$884,2,FALSE)</f>
        <v xml:space="preserve">
Fundacion La Frontera
</v>
      </c>
      <c r="C415" s="75">
        <f>VLOOKUP(A415,'BASE REGISTRO MAYO'!$A$1:$T$884,3,FALSE)</f>
        <v>702081009</v>
      </c>
      <c r="D415" s="75" t="str">
        <f>VLOOKUP(A415,'BASE REGISTRO MAYO'!$A$1:$T$884,4,FALSE)</f>
        <v>Fundación de Derecho Privado</v>
      </c>
      <c r="E415" s="75" t="str">
        <f>VLOOKUP(A415,'BASE REGISTRO MAYO'!$A$1:$T$884,5,FALSE)</f>
        <v>Otorgado por Decreto Supremo Nº 33, de fecha 3 de enero de 1963, del Ministerio de Justicia.</v>
      </c>
      <c r="F415" s="75" t="str">
        <f>VLOOKUP(A415,'BASE REGISTRO MAYO'!$A$1:$T$884,6,FALSE)</f>
        <v>Certificado de Vigencia, folio Nº 500354860405, de 08 de noviembre de 2020, emitido por el Servicio de Registro Civil e Identificación.</v>
      </c>
      <c r="G415" s="75" t="str">
        <f>VLOOKUP(A415,'BASE REGISTRO MAYO'!$A$1:$T$884,7,FALSE)</f>
        <v>Propiciar la investigación, educación y asistencia social especialmente en la zona llamada “de la Frontera”, en beneficio de su progreso humano y desarrollo económico social.</v>
      </c>
      <c r="H415" s="75" t="str">
        <f>VLOOKUP(A415,'BASE REGISTRO MAYO'!$A$1:$T$884,8,FALSE)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5" s="75" t="str">
        <f>VLOOKUP(A415,'BASE REGISTRO MAYO'!$A$1:$T$884,9,FALSE)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5" s="75" t="str">
        <f>VLOOKUP(A415,'BASE REGISTRO MAYO'!$A$1:$T$884,10,FALSE)</f>
        <v xml:space="preserve">20 de junio de 2018, según consta en acta de Sesión Extraordinaria del Consejo Superior de misma fecha, reducida a escritura pública con fecha 25 de junio de 2018, del Notario Público de Temuco. </v>
      </c>
      <c r="K415" s="75" t="str">
        <f>VLOOKUP(A415,'BASE REGISTRO MAYO'!$A$1:$T$884,11,FALSE)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5" s="75" t="str">
        <f>VLOOKUP(A415,'BASE REGISTRO MAYO'!$A$1:$T$884,12,FALSE)</f>
        <v xml:space="preserve">Avenida Alemania Nº 0211, Comuna de Temuco, Novena Región de La Araucanía.
Oficina: Pasaje El Bosque Nº 620, 
</v>
      </c>
      <c r="M415" s="75" t="str">
        <f>VLOOKUP(A415,'BASE REGISTRO MAYO'!$A$1:$T$884,13,FALSE)</f>
        <v>IX</v>
      </c>
      <c r="N415" s="75" t="str">
        <f>VLOOKUP(A415,'BASE REGISTRO MAYO'!$A$1:$T$884,14,FALSE)</f>
        <v>Temuco</v>
      </c>
      <c r="O415" s="75" t="str">
        <f>VLOOKUP(A415,'BASE REGISTRO MAYO'!$A$1:$T$884,15,FALSE)</f>
        <v>fono (45) 226031/ 215342/ 2215342.</v>
      </c>
      <c r="P415" s="75">
        <f>VLOOKUP(A415,'BASE REGISTRO MAYO'!$A$1:$T$884,16,FALSE)</f>
        <v>0</v>
      </c>
      <c r="Q415" s="75">
        <f>VLOOKUP(A415,'BASE REGISTRO MAYO'!$A$1:$T$884,17,FALSE)</f>
        <v>0</v>
      </c>
      <c r="R415" s="75">
        <f>VLOOKUP(A415,'BASE REGISTRO MAYO'!$A$1:$T$884,18,FALSE)</f>
        <v>93105</v>
      </c>
      <c r="S415" s="75" t="str">
        <f>VLOOKUP(A415,'BASE REGISTRO MAYO'!$A$1:$T$884,19,FALSE)</f>
        <v xml:space="preserve">Se acompaña certificado de antecedentes financieros, correspondiente al 2019, aprobado por el  Subdepartamento de Supervisión Financiera 
</v>
      </c>
      <c r="T415" s="177">
        <f>VLOOKUP(A415,'BASE REGISTRO MAYO'!$A$1:$T$884,20,FALSE)</f>
        <v>37970</v>
      </c>
      <c r="U415" s="182">
        <v>6905</v>
      </c>
      <c r="V415" s="181">
        <v>46411434</v>
      </c>
      <c r="W415" s="181">
        <v>259284098</v>
      </c>
      <c r="X415" s="178">
        <v>44408</v>
      </c>
      <c r="Y415" s="87" t="s">
        <v>7151</v>
      </c>
      <c r="Z415" s="87" t="s">
        <v>7152</v>
      </c>
      <c r="AA415" s="182" t="s">
        <v>7302</v>
      </c>
    </row>
    <row r="416" spans="1:27" ht="15.75" customHeight="1" x14ac:dyDescent="0.2">
      <c r="A416" s="182">
        <v>6905</v>
      </c>
      <c r="B416" s="75" t="str">
        <f>VLOOKUP(A416,'BASE REGISTRO MAYO'!$A$1:$T$884,2,FALSE)</f>
        <v xml:space="preserve">
Fundacion La Frontera
</v>
      </c>
      <c r="C416" s="75">
        <f>VLOOKUP(A416,'BASE REGISTRO MAYO'!$A$1:$T$884,3,FALSE)</f>
        <v>702081009</v>
      </c>
      <c r="D416" s="75" t="str">
        <f>VLOOKUP(A416,'BASE REGISTRO MAYO'!$A$1:$T$884,4,FALSE)</f>
        <v>Fundación de Derecho Privado</v>
      </c>
      <c r="E416" s="75" t="str">
        <f>VLOOKUP(A416,'BASE REGISTRO MAYO'!$A$1:$T$884,5,FALSE)</f>
        <v>Otorgado por Decreto Supremo Nº 33, de fecha 3 de enero de 1963, del Ministerio de Justicia.</v>
      </c>
      <c r="F416" s="75" t="str">
        <f>VLOOKUP(A416,'BASE REGISTRO MAYO'!$A$1:$T$884,6,FALSE)</f>
        <v>Certificado de Vigencia, folio Nº 500354860405, de 08 de noviembre de 2020, emitido por el Servicio de Registro Civil e Identificación.</v>
      </c>
      <c r="G416" s="75" t="str">
        <f>VLOOKUP(A416,'BASE REGISTRO MAYO'!$A$1:$T$884,7,FALSE)</f>
        <v>Propiciar la investigación, educación y asistencia social especialmente en la zona llamada “de la Frontera”, en beneficio de su progreso humano y desarrollo económico social.</v>
      </c>
      <c r="H416" s="75" t="str">
        <f>VLOOKUP(A416,'BASE REGISTRO MAYO'!$A$1:$T$884,8,FALSE)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6" s="75" t="str">
        <f>VLOOKUP(A416,'BASE REGISTRO MAYO'!$A$1:$T$884,9,FALSE)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6" s="75" t="str">
        <f>VLOOKUP(A416,'BASE REGISTRO MAYO'!$A$1:$T$884,10,FALSE)</f>
        <v xml:space="preserve">20 de junio de 2018, según consta en acta de Sesión Extraordinaria del Consejo Superior de misma fecha, reducida a escritura pública con fecha 25 de junio de 2018, del Notario Público de Temuco. </v>
      </c>
      <c r="K416" s="75" t="str">
        <f>VLOOKUP(A416,'BASE REGISTRO MAYO'!$A$1:$T$884,11,FALSE)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6" s="75" t="str">
        <f>VLOOKUP(A416,'BASE REGISTRO MAYO'!$A$1:$T$884,12,FALSE)</f>
        <v xml:space="preserve">Avenida Alemania Nº 0211, Comuna de Temuco, Novena Región de La Araucanía.
Oficina: Pasaje El Bosque Nº 620, 
</v>
      </c>
      <c r="M416" s="75" t="str">
        <f>VLOOKUP(A416,'BASE REGISTRO MAYO'!$A$1:$T$884,13,FALSE)</f>
        <v>IX</v>
      </c>
      <c r="N416" s="75" t="str">
        <f>VLOOKUP(A416,'BASE REGISTRO MAYO'!$A$1:$T$884,14,FALSE)</f>
        <v>Temuco</v>
      </c>
      <c r="O416" s="75" t="str">
        <f>VLOOKUP(A416,'BASE REGISTRO MAYO'!$A$1:$T$884,15,FALSE)</f>
        <v>fono (45) 226031/ 215342/ 2215342.</v>
      </c>
      <c r="P416" s="75">
        <f>VLOOKUP(A416,'BASE REGISTRO MAYO'!$A$1:$T$884,16,FALSE)</f>
        <v>0</v>
      </c>
      <c r="Q416" s="75">
        <f>VLOOKUP(A416,'BASE REGISTRO MAYO'!$A$1:$T$884,17,FALSE)</f>
        <v>0</v>
      </c>
      <c r="R416" s="75">
        <f>VLOOKUP(A416,'BASE REGISTRO MAYO'!$A$1:$T$884,18,FALSE)</f>
        <v>93105</v>
      </c>
      <c r="S416" s="75" t="str">
        <f>VLOOKUP(A416,'BASE REGISTRO MAYO'!$A$1:$T$884,19,FALSE)</f>
        <v xml:space="preserve">Se acompaña certificado de antecedentes financieros, correspondiente al 2019, aprobado por el  Subdepartamento de Supervisión Financiera 
</v>
      </c>
      <c r="T416" s="177">
        <f>VLOOKUP(A416,'BASE REGISTRO MAYO'!$A$1:$T$884,20,FALSE)</f>
        <v>37970</v>
      </c>
      <c r="U416" s="182">
        <v>6905</v>
      </c>
      <c r="V416" s="181">
        <v>18277848</v>
      </c>
      <c r="W416" s="181">
        <v>141287765</v>
      </c>
      <c r="X416" s="178">
        <v>44408</v>
      </c>
      <c r="Y416" s="87" t="s">
        <v>7151</v>
      </c>
      <c r="Z416" s="87" t="s">
        <v>7152</v>
      </c>
      <c r="AA416" s="182" t="s">
        <v>7303</v>
      </c>
    </row>
    <row r="417" spans="1:27" ht="15.75" customHeight="1" x14ac:dyDescent="0.2">
      <c r="A417" s="182">
        <v>6905</v>
      </c>
      <c r="B417" s="75" t="str">
        <f>VLOOKUP(A417,'BASE REGISTRO MAYO'!$A$1:$T$884,2,FALSE)</f>
        <v xml:space="preserve">
Fundacion La Frontera
</v>
      </c>
      <c r="C417" s="75">
        <f>VLOOKUP(A417,'BASE REGISTRO MAYO'!$A$1:$T$884,3,FALSE)</f>
        <v>702081009</v>
      </c>
      <c r="D417" s="75" t="str">
        <f>VLOOKUP(A417,'BASE REGISTRO MAYO'!$A$1:$T$884,4,FALSE)</f>
        <v>Fundación de Derecho Privado</v>
      </c>
      <c r="E417" s="75" t="str">
        <f>VLOOKUP(A417,'BASE REGISTRO MAYO'!$A$1:$T$884,5,FALSE)</f>
        <v>Otorgado por Decreto Supremo Nº 33, de fecha 3 de enero de 1963, del Ministerio de Justicia.</v>
      </c>
      <c r="F417" s="75" t="str">
        <f>VLOOKUP(A417,'BASE REGISTRO MAYO'!$A$1:$T$884,6,FALSE)</f>
        <v>Certificado de Vigencia, folio Nº 500354860405, de 08 de noviembre de 2020, emitido por el Servicio de Registro Civil e Identificación.</v>
      </c>
      <c r="G417" s="75" t="str">
        <f>VLOOKUP(A417,'BASE REGISTRO MAYO'!$A$1:$T$884,7,FALSE)</f>
        <v>Propiciar la investigación, educación y asistencia social especialmente en la zona llamada “de la Frontera”, en beneficio de su progreso humano y desarrollo económico social.</v>
      </c>
      <c r="H417" s="75" t="str">
        <f>VLOOKUP(A417,'BASE REGISTRO MAYO'!$A$1:$T$884,8,FALSE)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7" s="75" t="str">
        <f>VLOOKUP(A417,'BASE REGISTRO MAYO'!$A$1:$T$884,9,FALSE)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7" s="75" t="str">
        <f>VLOOKUP(A417,'BASE REGISTRO MAYO'!$A$1:$T$884,10,FALSE)</f>
        <v xml:space="preserve">20 de junio de 2018, según consta en acta de Sesión Extraordinaria del Consejo Superior de misma fecha, reducida a escritura pública con fecha 25 de junio de 2018, del Notario Público de Temuco. </v>
      </c>
      <c r="K417" s="75" t="str">
        <f>VLOOKUP(A417,'BASE REGISTRO MAYO'!$A$1:$T$884,11,FALSE)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7" s="75" t="str">
        <f>VLOOKUP(A417,'BASE REGISTRO MAYO'!$A$1:$T$884,12,FALSE)</f>
        <v xml:space="preserve">Avenida Alemania Nº 0211, Comuna de Temuco, Novena Región de La Araucanía.
Oficina: Pasaje El Bosque Nº 620, 
</v>
      </c>
      <c r="M417" s="75" t="str">
        <f>VLOOKUP(A417,'BASE REGISTRO MAYO'!$A$1:$T$884,13,FALSE)</f>
        <v>IX</v>
      </c>
      <c r="N417" s="75" t="str">
        <f>VLOOKUP(A417,'BASE REGISTRO MAYO'!$A$1:$T$884,14,FALSE)</f>
        <v>Temuco</v>
      </c>
      <c r="O417" s="75" t="str">
        <f>VLOOKUP(A417,'BASE REGISTRO MAYO'!$A$1:$T$884,15,FALSE)</f>
        <v>fono (45) 226031/ 215342/ 2215342.</v>
      </c>
      <c r="P417" s="75">
        <f>VLOOKUP(A417,'BASE REGISTRO MAYO'!$A$1:$T$884,16,FALSE)</f>
        <v>0</v>
      </c>
      <c r="Q417" s="75">
        <f>VLOOKUP(A417,'BASE REGISTRO MAYO'!$A$1:$T$884,17,FALSE)</f>
        <v>0</v>
      </c>
      <c r="R417" s="75">
        <f>VLOOKUP(A417,'BASE REGISTRO MAYO'!$A$1:$T$884,18,FALSE)</f>
        <v>93105</v>
      </c>
      <c r="S417" s="75" t="str">
        <f>VLOOKUP(A417,'BASE REGISTRO MAYO'!$A$1:$T$884,19,FALSE)</f>
        <v xml:space="preserve">Se acompaña certificado de antecedentes financieros, correspondiente al 2019, aprobado por el  Subdepartamento de Supervisión Financiera 
</v>
      </c>
      <c r="T417" s="177">
        <f>VLOOKUP(A417,'BASE REGISTRO MAYO'!$A$1:$T$884,20,FALSE)</f>
        <v>37970</v>
      </c>
      <c r="U417" s="182">
        <v>6905</v>
      </c>
      <c r="V417" s="181">
        <v>34932228</v>
      </c>
      <c r="W417" s="181">
        <v>179771450</v>
      </c>
      <c r="X417" s="178">
        <v>44408</v>
      </c>
      <c r="Y417" s="87" t="s">
        <v>7151</v>
      </c>
      <c r="Z417" s="87" t="s">
        <v>7152</v>
      </c>
      <c r="AA417" s="182" t="s">
        <v>183</v>
      </c>
    </row>
    <row r="418" spans="1:27" ht="15.75" customHeight="1" x14ac:dyDescent="0.2">
      <c r="A418" s="182">
        <v>6905</v>
      </c>
      <c r="B418" s="75" t="str">
        <f>VLOOKUP(A418,'BASE REGISTRO MAYO'!$A$1:$T$884,2,FALSE)</f>
        <v xml:space="preserve">
Fundacion La Frontera
</v>
      </c>
      <c r="C418" s="75">
        <f>VLOOKUP(A418,'BASE REGISTRO MAYO'!$A$1:$T$884,3,FALSE)</f>
        <v>702081009</v>
      </c>
      <c r="D418" s="75" t="str">
        <f>VLOOKUP(A418,'BASE REGISTRO MAYO'!$A$1:$T$884,4,FALSE)</f>
        <v>Fundación de Derecho Privado</v>
      </c>
      <c r="E418" s="75" t="str">
        <f>VLOOKUP(A418,'BASE REGISTRO MAYO'!$A$1:$T$884,5,FALSE)</f>
        <v>Otorgado por Decreto Supremo Nº 33, de fecha 3 de enero de 1963, del Ministerio de Justicia.</v>
      </c>
      <c r="F418" s="75" t="str">
        <f>VLOOKUP(A418,'BASE REGISTRO MAYO'!$A$1:$T$884,6,FALSE)</f>
        <v>Certificado de Vigencia, folio Nº 500354860405, de 08 de noviembre de 2020, emitido por el Servicio de Registro Civil e Identificación.</v>
      </c>
      <c r="G418" s="75" t="str">
        <f>VLOOKUP(A418,'BASE REGISTRO MAYO'!$A$1:$T$884,7,FALSE)</f>
        <v>Propiciar la investigación, educación y asistencia social especialmente en la zona llamada “de la Frontera”, en beneficio de su progreso humano y desarrollo económico social.</v>
      </c>
      <c r="H418" s="75" t="str">
        <f>VLOOKUP(A418,'BASE REGISTRO MAYO'!$A$1:$T$884,8,FALSE)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8" s="75" t="str">
        <f>VLOOKUP(A418,'BASE REGISTRO MAYO'!$A$1:$T$884,9,FALSE)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8" s="75" t="str">
        <f>VLOOKUP(A418,'BASE REGISTRO MAYO'!$A$1:$T$884,10,FALSE)</f>
        <v xml:space="preserve">20 de junio de 2018, según consta en acta de Sesión Extraordinaria del Consejo Superior de misma fecha, reducida a escritura pública con fecha 25 de junio de 2018, del Notario Público de Temuco. </v>
      </c>
      <c r="K418" s="75" t="str">
        <f>VLOOKUP(A418,'BASE REGISTRO MAYO'!$A$1:$T$884,11,FALSE)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8" s="75" t="str">
        <f>VLOOKUP(A418,'BASE REGISTRO MAYO'!$A$1:$T$884,12,FALSE)</f>
        <v xml:space="preserve">Avenida Alemania Nº 0211, Comuna de Temuco, Novena Región de La Araucanía.
Oficina: Pasaje El Bosque Nº 620, 
</v>
      </c>
      <c r="M418" s="75" t="str">
        <f>VLOOKUP(A418,'BASE REGISTRO MAYO'!$A$1:$T$884,13,FALSE)</f>
        <v>IX</v>
      </c>
      <c r="N418" s="75" t="str">
        <f>VLOOKUP(A418,'BASE REGISTRO MAYO'!$A$1:$T$884,14,FALSE)</f>
        <v>Temuco</v>
      </c>
      <c r="O418" s="75" t="str">
        <f>VLOOKUP(A418,'BASE REGISTRO MAYO'!$A$1:$T$884,15,FALSE)</f>
        <v>fono (45) 226031/ 215342/ 2215342.</v>
      </c>
      <c r="P418" s="75">
        <f>VLOOKUP(A418,'BASE REGISTRO MAYO'!$A$1:$T$884,16,FALSE)</f>
        <v>0</v>
      </c>
      <c r="Q418" s="75">
        <f>VLOOKUP(A418,'BASE REGISTRO MAYO'!$A$1:$T$884,17,FALSE)</f>
        <v>0</v>
      </c>
      <c r="R418" s="75">
        <f>VLOOKUP(A418,'BASE REGISTRO MAYO'!$A$1:$T$884,18,FALSE)</f>
        <v>93105</v>
      </c>
      <c r="S418" s="75" t="str">
        <f>VLOOKUP(A418,'BASE REGISTRO MAYO'!$A$1:$T$884,19,FALSE)</f>
        <v xml:space="preserve">Se acompaña certificado de antecedentes financieros, correspondiente al 2019, aprobado por el  Subdepartamento de Supervisión Financiera 
</v>
      </c>
      <c r="T418" s="177">
        <f>VLOOKUP(A418,'BASE REGISTRO MAYO'!$A$1:$T$884,20,FALSE)</f>
        <v>37970</v>
      </c>
      <c r="U418" s="182">
        <v>6905</v>
      </c>
      <c r="V418" s="181">
        <v>25689203</v>
      </c>
      <c r="W418" s="181">
        <v>124808182</v>
      </c>
      <c r="X418" s="178">
        <v>44408</v>
      </c>
      <c r="Y418" s="87" t="s">
        <v>7151</v>
      </c>
      <c r="Z418" s="87" t="s">
        <v>7152</v>
      </c>
      <c r="AA418" s="182" t="s">
        <v>7161</v>
      </c>
    </row>
    <row r="419" spans="1:27" ht="15.75" customHeight="1" x14ac:dyDescent="0.2">
      <c r="A419" s="182">
        <v>6905</v>
      </c>
      <c r="B419" s="75" t="str">
        <f>VLOOKUP(A419,'BASE REGISTRO MAYO'!$A$1:$T$884,2,FALSE)</f>
        <v xml:space="preserve">
Fundacion La Frontera
</v>
      </c>
      <c r="C419" s="75">
        <f>VLOOKUP(A419,'BASE REGISTRO MAYO'!$A$1:$T$884,3,FALSE)</f>
        <v>702081009</v>
      </c>
      <c r="D419" s="75" t="str">
        <f>VLOOKUP(A419,'BASE REGISTRO MAYO'!$A$1:$T$884,4,FALSE)</f>
        <v>Fundación de Derecho Privado</v>
      </c>
      <c r="E419" s="75" t="str">
        <f>VLOOKUP(A419,'BASE REGISTRO MAYO'!$A$1:$T$884,5,FALSE)</f>
        <v>Otorgado por Decreto Supremo Nº 33, de fecha 3 de enero de 1963, del Ministerio de Justicia.</v>
      </c>
      <c r="F419" s="75" t="str">
        <f>VLOOKUP(A419,'BASE REGISTRO MAYO'!$A$1:$T$884,6,FALSE)</f>
        <v>Certificado de Vigencia, folio Nº 500354860405, de 08 de noviembre de 2020, emitido por el Servicio de Registro Civil e Identificación.</v>
      </c>
      <c r="G419" s="75" t="str">
        <f>VLOOKUP(A419,'BASE REGISTRO MAYO'!$A$1:$T$884,7,FALSE)</f>
        <v>Propiciar la investigación, educación y asistencia social especialmente en la zona llamada “de la Frontera”, en beneficio de su progreso humano y desarrollo económico social.</v>
      </c>
      <c r="H419" s="75" t="str">
        <f>VLOOKUP(A419,'BASE REGISTRO MAYO'!$A$1:$T$884,8,FALSE)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9" s="75" t="str">
        <f>VLOOKUP(A419,'BASE REGISTRO MAYO'!$A$1:$T$884,9,FALSE)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9" s="75" t="str">
        <f>VLOOKUP(A419,'BASE REGISTRO MAYO'!$A$1:$T$884,10,FALSE)</f>
        <v xml:space="preserve">20 de junio de 2018, según consta en acta de Sesión Extraordinaria del Consejo Superior de misma fecha, reducida a escritura pública con fecha 25 de junio de 2018, del Notario Público de Temuco. </v>
      </c>
      <c r="K419" s="75" t="str">
        <f>VLOOKUP(A419,'BASE REGISTRO MAYO'!$A$1:$T$884,11,FALSE)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9" s="75" t="str">
        <f>VLOOKUP(A419,'BASE REGISTRO MAYO'!$A$1:$T$884,12,FALSE)</f>
        <v xml:space="preserve">Avenida Alemania Nº 0211, Comuna de Temuco, Novena Región de La Araucanía.
Oficina: Pasaje El Bosque Nº 620, 
</v>
      </c>
      <c r="M419" s="75" t="str">
        <f>VLOOKUP(A419,'BASE REGISTRO MAYO'!$A$1:$T$884,13,FALSE)</f>
        <v>IX</v>
      </c>
      <c r="N419" s="75" t="str">
        <f>VLOOKUP(A419,'BASE REGISTRO MAYO'!$A$1:$T$884,14,FALSE)</f>
        <v>Temuco</v>
      </c>
      <c r="O419" s="75" t="str">
        <f>VLOOKUP(A419,'BASE REGISTRO MAYO'!$A$1:$T$884,15,FALSE)</f>
        <v>fono (45) 226031/ 215342/ 2215342.</v>
      </c>
      <c r="P419" s="75">
        <f>VLOOKUP(A419,'BASE REGISTRO MAYO'!$A$1:$T$884,16,FALSE)</f>
        <v>0</v>
      </c>
      <c r="Q419" s="75">
        <f>VLOOKUP(A419,'BASE REGISTRO MAYO'!$A$1:$T$884,17,FALSE)</f>
        <v>0</v>
      </c>
      <c r="R419" s="75">
        <f>VLOOKUP(A419,'BASE REGISTRO MAYO'!$A$1:$T$884,18,FALSE)</f>
        <v>93105</v>
      </c>
      <c r="S419" s="75" t="str">
        <f>VLOOKUP(A419,'BASE REGISTRO MAYO'!$A$1:$T$884,19,FALSE)</f>
        <v xml:space="preserve">Se acompaña certificado de antecedentes financieros, correspondiente al 2019, aprobado por el  Subdepartamento de Supervisión Financiera 
</v>
      </c>
      <c r="T419" s="177">
        <f>VLOOKUP(A419,'BASE REGISTRO MAYO'!$A$1:$T$884,20,FALSE)</f>
        <v>37970</v>
      </c>
      <c r="U419" s="182">
        <v>6905</v>
      </c>
      <c r="V419" s="181">
        <v>37469588</v>
      </c>
      <c r="W419" s="181">
        <v>206539653</v>
      </c>
      <c r="X419" s="178">
        <v>44408</v>
      </c>
      <c r="Y419" s="87" t="s">
        <v>7151</v>
      </c>
      <c r="Z419" s="87" t="s">
        <v>7152</v>
      </c>
      <c r="AA419" s="182" t="s">
        <v>7253</v>
      </c>
    </row>
    <row r="420" spans="1:27" ht="15.75" customHeight="1" x14ac:dyDescent="0.2">
      <c r="A420" s="182">
        <v>6905</v>
      </c>
      <c r="B420" s="75" t="str">
        <f>VLOOKUP(A420,'BASE REGISTRO MAYO'!$A$1:$T$884,2,FALSE)</f>
        <v xml:space="preserve">
Fundacion La Frontera
</v>
      </c>
      <c r="C420" s="75">
        <f>VLOOKUP(A420,'BASE REGISTRO MAYO'!$A$1:$T$884,3,FALSE)</f>
        <v>702081009</v>
      </c>
      <c r="D420" s="75" t="str">
        <f>VLOOKUP(A420,'BASE REGISTRO MAYO'!$A$1:$T$884,4,FALSE)</f>
        <v>Fundación de Derecho Privado</v>
      </c>
      <c r="E420" s="75" t="str">
        <f>VLOOKUP(A420,'BASE REGISTRO MAYO'!$A$1:$T$884,5,FALSE)</f>
        <v>Otorgado por Decreto Supremo Nº 33, de fecha 3 de enero de 1963, del Ministerio de Justicia.</v>
      </c>
      <c r="F420" s="75" t="str">
        <f>VLOOKUP(A420,'BASE REGISTRO MAYO'!$A$1:$T$884,6,FALSE)</f>
        <v>Certificado de Vigencia, folio Nº 500354860405, de 08 de noviembre de 2020, emitido por el Servicio de Registro Civil e Identificación.</v>
      </c>
      <c r="G420" s="75" t="str">
        <f>VLOOKUP(A420,'BASE REGISTRO MAYO'!$A$1:$T$884,7,FALSE)</f>
        <v>Propiciar la investigación, educación y asistencia social especialmente en la zona llamada “de la Frontera”, en beneficio de su progreso humano y desarrollo económico social.</v>
      </c>
      <c r="H420" s="75" t="str">
        <f>VLOOKUP(A420,'BASE REGISTRO MAYO'!$A$1:$T$884,8,FALSE)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0" s="75" t="str">
        <f>VLOOKUP(A420,'BASE REGISTRO MAYO'!$A$1:$T$884,9,FALSE)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0" s="75" t="str">
        <f>VLOOKUP(A420,'BASE REGISTRO MAYO'!$A$1:$T$884,10,FALSE)</f>
        <v xml:space="preserve">20 de junio de 2018, según consta en acta de Sesión Extraordinaria del Consejo Superior de misma fecha, reducida a escritura pública con fecha 25 de junio de 2018, del Notario Público de Temuco. </v>
      </c>
      <c r="K420" s="75" t="str">
        <f>VLOOKUP(A420,'BASE REGISTRO MAYO'!$A$1:$T$884,11,FALSE)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0" s="75" t="str">
        <f>VLOOKUP(A420,'BASE REGISTRO MAYO'!$A$1:$T$884,12,FALSE)</f>
        <v xml:space="preserve">Avenida Alemania Nº 0211, Comuna de Temuco, Novena Región de La Araucanía.
Oficina: Pasaje El Bosque Nº 620, 
</v>
      </c>
      <c r="M420" s="75" t="str">
        <f>VLOOKUP(A420,'BASE REGISTRO MAYO'!$A$1:$T$884,13,FALSE)</f>
        <v>IX</v>
      </c>
      <c r="N420" s="75" t="str">
        <f>VLOOKUP(A420,'BASE REGISTRO MAYO'!$A$1:$T$884,14,FALSE)</f>
        <v>Temuco</v>
      </c>
      <c r="O420" s="75" t="str">
        <f>VLOOKUP(A420,'BASE REGISTRO MAYO'!$A$1:$T$884,15,FALSE)</f>
        <v>fono (45) 226031/ 215342/ 2215342.</v>
      </c>
      <c r="P420" s="75">
        <f>VLOOKUP(A420,'BASE REGISTRO MAYO'!$A$1:$T$884,16,FALSE)</f>
        <v>0</v>
      </c>
      <c r="Q420" s="75">
        <f>VLOOKUP(A420,'BASE REGISTRO MAYO'!$A$1:$T$884,17,FALSE)</f>
        <v>0</v>
      </c>
      <c r="R420" s="75">
        <f>VLOOKUP(A420,'BASE REGISTRO MAYO'!$A$1:$T$884,18,FALSE)</f>
        <v>93105</v>
      </c>
      <c r="S420" s="75" t="str">
        <f>VLOOKUP(A420,'BASE REGISTRO MAYO'!$A$1:$T$884,19,FALSE)</f>
        <v xml:space="preserve">Se acompaña certificado de antecedentes financieros, correspondiente al 2019, aprobado por el  Subdepartamento de Supervisión Financiera 
</v>
      </c>
      <c r="T420" s="177">
        <f>VLOOKUP(A420,'BASE REGISTRO MAYO'!$A$1:$T$884,20,FALSE)</f>
        <v>37970</v>
      </c>
      <c r="U420" s="182">
        <v>6905</v>
      </c>
      <c r="V420" s="181">
        <v>15919416</v>
      </c>
      <c r="W420" s="181">
        <v>61378173</v>
      </c>
      <c r="X420" s="178">
        <v>44408</v>
      </c>
      <c r="Y420" s="87" t="s">
        <v>7151</v>
      </c>
      <c r="Z420" s="87" t="s">
        <v>7152</v>
      </c>
      <c r="AA420" s="182" t="s">
        <v>7256</v>
      </c>
    </row>
    <row r="421" spans="1:27" ht="15.75" customHeight="1" x14ac:dyDescent="0.2">
      <c r="A421" s="182">
        <v>6911</v>
      </c>
      <c r="B421" s="75" t="str">
        <f>VLOOKUP(A421,'BASE REGISTRO MAYO'!$A$1:$T$884,2,FALSE)</f>
        <v xml:space="preserve">Mision Evangelica San Pablo de Chile
</v>
      </c>
      <c r="C421" s="75">
        <f>VLOOKUP(A421,'BASE REGISTRO MAYO'!$A$1:$T$884,3,FALSE)</f>
        <v>713189006</v>
      </c>
      <c r="D421" s="75" t="str">
        <f>VLOOKUP(A421,'BASE REGISTRO MAYO'!$A$1:$T$884,4,FALSE)</f>
        <v>Corporación de Derecho Público</v>
      </c>
      <c r="E421" s="75" t="str">
        <f>VLOOKUP(A421,'BASE REGISTRO MAYO'!$A$1:$T$884,5,FALSE)</f>
        <v>Otorgado por Decreto Supremo Nº 1965, del  17 de marzo de 1960, del Ministerio de Justicia.</v>
      </c>
      <c r="F421" s="75" t="str">
        <f>VLOOKUP(A421,'BASE REGISTRO MAYO'!$A$1:$T$884,6,FALSE)</f>
        <v>indefinida</v>
      </c>
      <c r="G421" s="75" t="str">
        <f>VLOOKUP(A421,'BASE REGISTRO MAYO'!$A$1:$T$884,7,FALSE)</f>
        <v>Actividad Religiosa</v>
      </c>
      <c r="H421" s="75" t="str">
        <f>VLOOKUP(A421,'BASE REGISTRO MAYO'!$A$1:$T$884,8,FALSE)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1" s="75" t="str">
        <f>VLOOKUP(A421,'BASE REGISTRO MAYO'!$A$1:$T$884,9,FALSE)</f>
        <v xml:space="preserve">Durarán tres años en sus cargos, pudiendo ser reelegidos de forma indefinida.
</v>
      </c>
      <c r="J421" s="75" t="str">
        <f>VLOOKUP(A421,'BASE REGISTRO MAYO'!$A$1:$T$884,10,FALSE)</f>
        <v>Directorio prorrogado por un año, a contar del 27 de febrero de 2021 al 27 de febrero de 2024.</v>
      </c>
      <c r="K421" s="75" t="str">
        <f>VLOOKUP(A421,'BASE REGISTRO MAYO'!$A$1:$T$884,11,FALSE)</f>
        <v>Julio Salazar Veloso, 
Luis Elías Jara Martínez, 
Marco Durán Roa, 
(Podrán actuar conjunta o indistintamente).</v>
      </c>
      <c r="L421" s="75" t="str">
        <f>VLOOKUP(A421,'BASE REGISTRO MAYO'!$A$1:$T$884,12,FALSE)</f>
        <v xml:space="preserve">Cousiño N°137, comuna de Coronel, Región del Biobío
</v>
      </c>
      <c r="M421" s="75" t="str">
        <f>VLOOKUP(A421,'BASE REGISTRO MAYO'!$A$1:$T$884,13,FALSE)</f>
        <v>VIII</v>
      </c>
      <c r="N421" s="75" t="str">
        <f>VLOOKUP(A421,'BASE REGISTRO MAYO'!$A$1:$T$884,14,FALSE)</f>
        <v>Coronel</v>
      </c>
      <c r="O421" s="75" t="str">
        <f>VLOOKUP(A421,'BASE REGISTRO MAYO'!$A$1:$T$884,15,FALSE)</f>
        <v>Teléfonos:  41 2876235 – 41 2871238</v>
      </c>
      <c r="P421" s="75" t="str">
        <f>VLOOKUP(A421,'BASE REGISTRO MAYO'!$A$1:$T$884,16,FALSE)</f>
        <v>director.mesp@gmail.com</v>
      </c>
      <c r="Q421" s="75">
        <f>VLOOKUP(A421,'BASE REGISTRO MAYO'!$A$1:$T$884,17,FALSE)</f>
        <v>0</v>
      </c>
      <c r="R421" s="75">
        <f>VLOOKUP(A421,'BASE REGISTRO MAYO'!$A$1:$T$884,18,FALSE)</f>
        <v>93910</v>
      </c>
      <c r="S421" s="75" t="str">
        <f>VLOOKUP(A421,'BASE REGISTRO MAYO'!$A$1:$T$884,19,FALSE)</f>
        <v xml:space="preserve">ANTECEDENTES CORRESPONDIENTES AL AÑO 2020, aprobado por el SUB DEPARTAMENTO DE SUPERVISIÓN FINANCIERA </v>
      </c>
      <c r="T421" s="177">
        <f>VLOOKUP(A421,'BASE REGISTRO MAYO'!$A$1:$T$884,20,FALSE)</f>
        <v>37970</v>
      </c>
      <c r="U421" s="182">
        <v>6911</v>
      </c>
      <c r="V421" s="181">
        <v>3454710</v>
      </c>
      <c r="W421" s="181">
        <v>28108768</v>
      </c>
      <c r="X421" s="178">
        <v>44408</v>
      </c>
      <c r="Y421" s="87" t="s">
        <v>7151</v>
      </c>
      <c r="Z421" s="87" t="s">
        <v>7152</v>
      </c>
      <c r="AA421" s="182" t="s">
        <v>7181</v>
      </c>
    </row>
    <row r="422" spans="1:27" ht="15.75" customHeight="1" x14ac:dyDescent="0.2">
      <c r="A422" s="182">
        <v>6911</v>
      </c>
      <c r="B422" s="75" t="str">
        <f>VLOOKUP(A422,'BASE REGISTRO MAYO'!$A$1:$T$884,2,FALSE)</f>
        <v xml:space="preserve">Mision Evangelica San Pablo de Chile
</v>
      </c>
      <c r="C422" s="75">
        <f>VLOOKUP(A422,'BASE REGISTRO MAYO'!$A$1:$T$884,3,FALSE)</f>
        <v>713189006</v>
      </c>
      <c r="D422" s="75" t="str">
        <f>VLOOKUP(A422,'BASE REGISTRO MAYO'!$A$1:$T$884,4,FALSE)</f>
        <v>Corporación de Derecho Público</v>
      </c>
      <c r="E422" s="75" t="str">
        <f>VLOOKUP(A422,'BASE REGISTRO MAYO'!$A$1:$T$884,5,FALSE)</f>
        <v>Otorgado por Decreto Supremo Nº 1965, del  17 de marzo de 1960, del Ministerio de Justicia.</v>
      </c>
      <c r="F422" s="75" t="str">
        <f>VLOOKUP(A422,'BASE REGISTRO MAYO'!$A$1:$T$884,6,FALSE)</f>
        <v>indefinida</v>
      </c>
      <c r="G422" s="75" t="str">
        <f>VLOOKUP(A422,'BASE REGISTRO MAYO'!$A$1:$T$884,7,FALSE)</f>
        <v>Actividad Religiosa</v>
      </c>
      <c r="H422" s="75" t="str">
        <f>VLOOKUP(A422,'BASE REGISTRO MAYO'!$A$1:$T$884,8,FALSE)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2" s="75" t="str">
        <f>VLOOKUP(A422,'BASE REGISTRO MAYO'!$A$1:$T$884,9,FALSE)</f>
        <v xml:space="preserve">Durarán tres años en sus cargos, pudiendo ser reelegidos de forma indefinida.
</v>
      </c>
      <c r="J422" s="75" t="str">
        <f>VLOOKUP(A422,'BASE REGISTRO MAYO'!$A$1:$T$884,10,FALSE)</f>
        <v>Directorio prorrogado por un año, a contar del 27 de febrero de 2021 al 27 de febrero de 2024.</v>
      </c>
      <c r="K422" s="75" t="str">
        <f>VLOOKUP(A422,'BASE REGISTRO MAYO'!$A$1:$T$884,11,FALSE)</f>
        <v>Julio Salazar Veloso, 
Luis Elías Jara Martínez, 
Marco Durán Roa, 
(Podrán actuar conjunta o indistintamente).</v>
      </c>
      <c r="L422" s="75" t="str">
        <f>VLOOKUP(A422,'BASE REGISTRO MAYO'!$A$1:$T$884,12,FALSE)</f>
        <v xml:space="preserve">Cousiño N°137, comuna de Coronel, Región del Biobío
</v>
      </c>
      <c r="M422" s="75" t="str">
        <f>VLOOKUP(A422,'BASE REGISTRO MAYO'!$A$1:$T$884,13,FALSE)</f>
        <v>VIII</v>
      </c>
      <c r="N422" s="75" t="str">
        <f>VLOOKUP(A422,'BASE REGISTRO MAYO'!$A$1:$T$884,14,FALSE)</f>
        <v>Coronel</v>
      </c>
      <c r="O422" s="75" t="str">
        <f>VLOOKUP(A422,'BASE REGISTRO MAYO'!$A$1:$T$884,15,FALSE)</f>
        <v>Teléfonos:  41 2876235 – 41 2871238</v>
      </c>
      <c r="P422" s="75" t="str">
        <f>VLOOKUP(A422,'BASE REGISTRO MAYO'!$A$1:$T$884,16,FALSE)</f>
        <v>director.mesp@gmail.com</v>
      </c>
      <c r="Q422" s="75">
        <f>VLOOKUP(A422,'BASE REGISTRO MAYO'!$A$1:$T$884,17,FALSE)</f>
        <v>0</v>
      </c>
      <c r="R422" s="75">
        <f>VLOOKUP(A422,'BASE REGISTRO MAYO'!$A$1:$T$884,18,FALSE)</f>
        <v>93910</v>
      </c>
      <c r="S422" s="75" t="str">
        <f>VLOOKUP(A422,'BASE REGISTRO MAYO'!$A$1:$T$884,19,FALSE)</f>
        <v xml:space="preserve">ANTECEDENTES CORRESPONDIENTES AL AÑO 2020, aprobado por el SUB DEPARTAMENTO DE SUPERVISIÓN FINANCIERA </v>
      </c>
      <c r="T422" s="177">
        <f>VLOOKUP(A422,'BASE REGISTRO MAYO'!$A$1:$T$884,20,FALSE)</f>
        <v>37970</v>
      </c>
      <c r="U422" s="182">
        <v>6911</v>
      </c>
      <c r="V422" s="181">
        <v>7305228</v>
      </c>
      <c r="W422" s="181">
        <v>58210000</v>
      </c>
      <c r="X422" s="178">
        <v>44408</v>
      </c>
      <c r="Y422" s="87" t="s">
        <v>7151</v>
      </c>
      <c r="Z422" s="87" t="s">
        <v>7152</v>
      </c>
      <c r="AA422" s="182" t="s">
        <v>149</v>
      </c>
    </row>
    <row r="423" spans="1:27" ht="15.75" customHeight="1" x14ac:dyDescent="0.2">
      <c r="A423" s="182">
        <v>6911</v>
      </c>
      <c r="B423" s="75" t="str">
        <f>VLOOKUP(A423,'BASE REGISTRO MAYO'!$A$1:$T$884,2,FALSE)</f>
        <v xml:space="preserve">Mision Evangelica San Pablo de Chile
</v>
      </c>
      <c r="C423" s="75">
        <f>VLOOKUP(A423,'BASE REGISTRO MAYO'!$A$1:$T$884,3,FALSE)</f>
        <v>713189006</v>
      </c>
      <c r="D423" s="75" t="str">
        <f>VLOOKUP(A423,'BASE REGISTRO MAYO'!$A$1:$T$884,4,FALSE)</f>
        <v>Corporación de Derecho Público</v>
      </c>
      <c r="E423" s="75" t="str">
        <f>VLOOKUP(A423,'BASE REGISTRO MAYO'!$A$1:$T$884,5,FALSE)</f>
        <v>Otorgado por Decreto Supremo Nº 1965, del  17 de marzo de 1960, del Ministerio de Justicia.</v>
      </c>
      <c r="F423" s="75" t="str">
        <f>VLOOKUP(A423,'BASE REGISTRO MAYO'!$A$1:$T$884,6,FALSE)</f>
        <v>indefinida</v>
      </c>
      <c r="G423" s="75" t="str">
        <f>VLOOKUP(A423,'BASE REGISTRO MAYO'!$A$1:$T$884,7,FALSE)</f>
        <v>Actividad Religiosa</v>
      </c>
      <c r="H423" s="75" t="str">
        <f>VLOOKUP(A423,'BASE REGISTRO MAYO'!$A$1:$T$884,8,FALSE)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3" s="75" t="str">
        <f>VLOOKUP(A423,'BASE REGISTRO MAYO'!$A$1:$T$884,9,FALSE)</f>
        <v xml:space="preserve">Durarán tres años en sus cargos, pudiendo ser reelegidos de forma indefinida.
</v>
      </c>
      <c r="J423" s="75" t="str">
        <f>VLOOKUP(A423,'BASE REGISTRO MAYO'!$A$1:$T$884,10,FALSE)</f>
        <v>Directorio prorrogado por un año, a contar del 27 de febrero de 2021 al 27 de febrero de 2024.</v>
      </c>
      <c r="K423" s="75" t="str">
        <f>VLOOKUP(A423,'BASE REGISTRO MAYO'!$A$1:$T$884,11,FALSE)</f>
        <v>Julio Salazar Veloso, 
Luis Elías Jara Martínez, 
Marco Durán Roa, 
(Podrán actuar conjunta o indistintamente).</v>
      </c>
      <c r="L423" s="75" t="str">
        <f>VLOOKUP(A423,'BASE REGISTRO MAYO'!$A$1:$T$884,12,FALSE)</f>
        <v xml:space="preserve">Cousiño N°137, comuna de Coronel, Región del Biobío
</v>
      </c>
      <c r="M423" s="75" t="str">
        <f>VLOOKUP(A423,'BASE REGISTRO MAYO'!$A$1:$T$884,13,FALSE)</f>
        <v>VIII</v>
      </c>
      <c r="N423" s="75" t="str">
        <f>VLOOKUP(A423,'BASE REGISTRO MAYO'!$A$1:$T$884,14,FALSE)</f>
        <v>Coronel</v>
      </c>
      <c r="O423" s="75" t="str">
        <f>VLOOKUP(A423,'BASE REGISTRO MAYO'!$A$1:$T$884,15,FALSE)</f>
        <v>Teléfonos:  41 2876235 – 41 2871238</v>
      </c>
      <c r="P423" s="75" t="str">
        <f>VLOOKUP(A423,'BASE REGISTRO MAYO'!$A$1:$T$884,16,FALSE)</f>
        <v>director.mesp@gmail.com</v>
      </c>
      <c r="Q423" s="75">
        <f>VLOOKUP(A423,'BASE REGISTRO MAYO'!$A$1:$T$884,17,FALSE)</f>
        <v>0</v>
      </c>
      <c r="R423" s="75">
        <f>VLOOKUP(A423,'BASE REGISTRO MAYO'!$A$1:$T$884,18,FALSE)</f>
        <v>93910</v>
      </c>
      <c r="S423" s="75" t="str">
        <f>VLOOKUP(A423,'BASE REGISTRO MAYO'!$A$1:$T$884,19,FALSE)</f>
        <v xml:space="preserve">ANTECEDENTES CORRESPONDIENTES AL AÑO 2020, aprobado por el SUB DEPARTAMENTO DE SUPERVISIÓN FINANCIERA </v>
      </c>
      <c r="T423" s="177">
        <f>VLOOKUP(A423,'BASE REGISTRO MAYO'!$A$1:$T$884,20,FALSE)</f>
        <v>37970</v>
      </c>
      <c r="U423" s="182">
        <v>6911</v>
      </c>
      <c r="V423" s="181">
        <v>12452544</v>
      </c>
      <c r="W423" s="181">
        <v>28018195</v>
      </c>
      <c r="X423" s="178">
        <v>44408</v>
      </c>
      <c r="Y423" s="87" t="s">
        <v>7151</v>
      </c>
      <c r="Z423" s="87" t="s">
        <v>7152</v>
      </c>
      <c r="AA423" s="182" t="s">
        <v>7183</v>
      </c>
    </row>
    <row r="424" spans="1:27" ht="15.75" customHeight="1" x14ac:dyDescent="0.2">
      <c r="A424" s="182">
        <v>6911</v>
      </c>
      <c r="B424" s="75" t="str">
        <f>VLOOKUP(A424,'BASE REGISTRO MAYO'!$A$1:$T$884,2,FALSE)</f>
        <v xml:space="preserve">Mision Evangelica San Pablo de Chile
</v>
      </c>
      <c r="C424" s="75">
        <f>VLOOKUP(A424,'BASE REGISTRO MAYO'!$A$1:$T$884,3,FALSE)</f>
        <v>713189006</v>
      </c>
      <c r="D424" s="75" t="str">
        <f>VLOOKUP(A424,'BASE REGISTRO MAYO'!$A$1:$T$884,4,FALSE)</f>
        <v>Corporación de Derecho Público</v>
      </c>
      <c r="E424" s="75" t="str">
        <f>VLOOKUP(A424,'BASE REGISTRO MAYO'!$A$1:$T$884,5,FALSE)</f>
        <v>Otorgado por Decreto Supremo Nº 1965, del  17 de marzo de 1960, del Ministerio de Justicia.</v>
      </c>
      <c r="F424" s="75" t="str">
        <f>VLOOKUP(A424,'BASE REGISTRO MAYO'!$A$1:$T$884,6,FALSE)</f>
        <v>indefinida</v>
      </c>
      <c r="G424" s="75" t="str">
        <f>VLOOKUP(A424,'BASE REGISTRO MAYO'!$A$1:$T$884,7,FALSE)</f>
        <v>Actividad Religiosa</v>
      </c>
      <c r="H424" s="75" t="str">
        <f>VLOOKUP(A424,'BASE REGISTRO MAYO'!$A$1:$T$884,8,FALSE)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4" s="75" t="str">
        <f>VLOOKUP(A424,'BASE REGISTRO MAYO'!$A$1:$T$884,9,FALSE)</f>
        <v xml:space="preserve">Durarán tres años en sus cargos, pudiendo ser reelegidos de forma indefinida.
</v>
      </c>
      <c r="J424" s="75" t="str">
        <f>VLOOKUP(A424,'BASE REGISTRO MAYO'!$A$1:$T$884,10,FALSE)</f>
        <v>Directorio prorrogado por un año, a contar del 27 de febrero de 2021 al 27 de febrero de 2024.</v>
      </c>
      <c r="K424" s="75" t="str">
        <f>VLOOKUP(A424,'BASE REGISTRO MAYO'!$A$1:$T$884,11,FALSE)</f>
        <v>Julio Salazar Veloso, 
Luis Elías Jara Martínez, 
Marco Durán Roa, 
(Podrán actuar conjunta o indistintamente).</v>
      </c>
      <c r="L424" s="75" t="str">
        <f>VLOOKUP(A424,'BASE REGISTRO MAYO'!$A$1:$T$884,12,FALSE)</f>
        <v xml:space="preserve">Cousiño N°137, comuna de Coronel, Región del Biobío
</v>
      </c>
      <c r="M424" s="75" t="str">
        <f>VLOOKUP(A424,'BASE REGISTRO MAYO'!$A$1:$T$884,13,FALSE)</f>
        <v>VIII</v>
      </c>
      <c r="N424" s="75" t="str">
        <f>VLOOKUP(A424,'BASE REGISTRO MAYO'!$A$1:$T$884,14,FALSE)</f>
        <v>Coronel</v>
      </c>
      <c r="O424" s="75" t="str">
        <f>VLOOKUP(A424,'BASE REGISTRO MAYO'!$A$1:$T$884,15,FALSE)</f>
        <v>Teléfonos:  41 2876235 – 41 2871238</v>
      </c>
      <c r="P424" s="75" t="str">
        <f>VLOOKUP(A424,'BASE REGISTRO MAYO'!$A$1:$T$884,16,FALSE)</f>
        <v>director.mesp@gmail.com</v>
      </c>
      <c r="Q424" s="75">
        <f>VLOOKUP(A424,'BASE REGISTRO MAYO'!$A$1:$T$884,17,FALSE)</f>
        <v>0</v>
      </c>
      <c r="R424" s="75">
        <f>VLOOKUP(A424,'BASE REGISTRO MAYO'!$A$1:$T$884,18,FALSE)</f>
        <v>93910</v>
      </c>
      <c r="S424" s="75" t="str">
        <f>VLOOKUP(A424,'BASE REGISTRO MAYO'!$A$1:$T$884,19,FALSE)</f>
        <v xml:space="preserve">ANTECEDENTES CORRESPONDIENTES AL AÑO 2020, aprobado por el SUB DEPARTAMENTO DE SUPERVISIÓN FINANCIERA </v>
      </c>
      <c r="T424" s="177">
        <f>VLOOKUP(A424,'BASE REGISTRO MAYO'!$A$1:$T$884,20,FALSE)</f>
        <v>37970</v>
      </c>
      <c r="U424" s="182">
        <v>6911</v>
      </c>
      <c r="V424" s="181">
        <v>0</v>
      </c>
      <c r="W424" s="181">
        <v>30979975</v>
      </c>
      <c r="X424" s="178">
        <v>44408</v>
      </c>
      <c r="Y424" s="87" t="s">
        <v>7151</v>
      </c>
      <c r="Z424" s="87" t="s">
        <v>7152</v>
      </c>
      <c r="AA424" s="182" t="s">
        <v>7173</v>
      </c>
    </row>
    <row r="425" spans="1:27" ht="15.75" customHeight="1" x14ac:dyDescent="0.2">
      <c r="A425" s="182">
        <v>6911</v>
      </c>
      <c r="B425" s="75" t="str">
        <f>VLOOKUP(A425,'BASE REGISTRO MAYO'!$A$1:$T$884,2,FALSE)</f>
        <v xml:space="preserve">Mision Evangelica San Pablo de Chile
</v>
      </c>
      <c r="C425" s="75">
        <f>VLOOKUP(A425,'BASE REGISTRO MAYO'!$A$1:$T$884,3,FALSE)</f>
        <v>713189006</v>
      </c>
      <c r="D425" s="75" t="str">
        <f>VLOOKUP(A425,'BASE REGISTRO MAYO'!$A$1:$T$884,4,FALSE)</f>
        <v>Corporación de Derecho Público</v>
      </c>
      <c r="E425" s="75" t="str">
        <f>VLOOKUP(A425,'BASE REGISTRO MAYO'!$A$1:$T$884,5,FALSE)</f>
        <v>Otorgado por Decreto Supremo Nº 1965, del  17 de marzo de 1960, del Ministerio de Justicia.</v>
      </c>
      <c r="F425" s="75" t="str">
        <f>VLOOKUP(A425,'BASE REGISTRO MAYO'!$A$1:$T$884,6,FALSE)</f>
        <v>indefinida</v>
      </c>
      <c r="G425" s="75" t="str">
        <f>VLOOKUP(A425,'BASE REGISTRO MAYO'!$A$1:$T$884,7,FALSE)</f>
        <v>Actividad Religiosa</v>
      </c>
      <c r="H425" s="75" t="str">
        <f>VLOOKUP(A425,'BASE REGISTRO MAYO'!$A$1:$T$884,8,FALSE)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5" s="75" t="str">
        <f>VLOOKUP(A425,'BASE REGISTRO MAYO'!$A$1:$T$884,9,FALSE)</f>
        <v xml:space="preserve">Durarán tres años en sus cargos, pudiendo ser reelegidos de forma indefinida.
</v>
      </c>
      <c r="J425" s="75" t="str">
        <f>VLOOKUP(A425,'BASE REGISTRO MAYO'!$A$1:$T$884,10,FALSE)</f>
        <v>Directorio prorrogado por un año, a contar del 27 de febrero de 2021 al 27 de febrero de 2024.</v>
      </c>
      <c r="K425" s="75" t="str">
        <f>VLOOKUP(A425,'BASE REGISTRO MAYO'!$A$1:$T$884,11,FALSE)</f>
        <v>Julio Salazar Veloso, 
Luis Elías Jara Martínez, 
Marco Durán Roa, 
(Podrán actuar conjunta o indistintamente).</v>
      </c>
      <c r="L425" s="75" t="str">
        <f>VLOOKUP(A425,'BASE REGISTRO MAYO'!$A$1:$T$884,12,FALSE)</f>
        <v xml:space="preserve">Cousiño N°137, comuna de Coronel, Región del Biobío
</v>
      </c>
      <c r="M425" s="75" t="str">
        <f>VLOOKUP(A425,'BASE REGISTRO MAYO'!$A$1:$T$884,13,FALSE)</f>
        <v>VIII</v>
      </c>
      <c r="N425" s="75" t="str">
        <f>VLOOKUP(A425,'BASE REGISTRO MAYO'!$A$1:$T$884,14,FALSE)</f>
        <v>Coronel</v>
      </c>
      <c r="O425" s="75" t="str">
        <f>VLOOKUP(A425,'BASE REGISTRO MAYO'!$A$1:$T$884,15,FALSE)</f>
        <v>Teléfonos:  41 2876235 – 41 2871238</v>
      </c>
      <c r="P425" s="75" t="str">
        <f>VLOOKUP(A425,'BASE REGISTRO MAYO'!$A$1:$T$884,16,FALSE)</f>
        <v>director.mesp@gmail.com</v>
      </c>
      <c r="Q425" s="75">
        <f>VLOOKUP(A425,'BASE REGISTRO MAYO'!$A$1:$T$884,17,FALSE)</f>
        <v>0</v>
      </c>
      <c r="R425" s="75">
        <f>VLOOKUP(A425,'BASE REGISTRO MAYO'!$A$1:$T$884,18,FALSE)</f>
        <v>93910</v>
      </c>
      <c r="S425" s="75" t="str">
        <f>VLOOKUP(A425,'BASE REGISTRO MAYO'!$A$1:$T$884,19,FALSE)</f>
        <v xml:space="preserve">ANTECEDENTES CORRESPONDIENTES AL AÑO 2020, aprobado por el SUB DEPARTAMENTO DE SUPERVISIÓN FINANCIERA </v>
      </c>
      <c r="T425" s="177">
        <f>VLOOKUP(A425,'BASE REGISTRO MAYO'!$A$1:$T$884,20,FALSE)</f>
        <v>37970</v>
      </c>
      <c r="U425" s="182">
        <v>6911</v>
      </c>
      <c r="V425" s="181">
        <v>32208485</v>
      </c>
      <c r="W425" s="181">
        <v>197446330</v>
      </c>
      <c r="X425" s="178">
        <v>44408</v>
      </c>
      <c r="Y425" s="87" t="s">
        <v>7151</v>
      </c>
      <c r="Z425" s="87" t="s">
        <v>7152</v>
      </c>
      <c r="AA425" s="182" t="s">
        <v>7164</v>
      </c>
    </row>
    <row r="426" spans="1:27" ht="15.75" customHeight="1" x14ac:dyDescent="0.2">
      <c r="A426" s="182">
        <v>6911</v>
      </c>
      <c r="B426" s="75" t="str">
        <f>VLOOKUP(A426,'BASE REGISTRO MAYO'!$A$1:$T$884,2,FALSE)</f>
        <v xml:space="preserve">Mision Evangelica San Pablo de Chile
</v>
      </c>
      <c r="C426" s="75">
        <f>VLOOKUP(A426,'BASE REGISTRO MAYO'!$A$1:$T$884,3,FALSE)</f>
        <v>713189006</v>
      </c>
      <c r="D426" s="75" t="str">
        <f>VLOOKUP(A426,'BASE REGISTRO MAYO'!$A$1:$T$884,4,FALSE)</f>
        <v>Corporación de Derecho Público</v>
      </c>
      <c r="E426" s="75" t="str">
        <f>VLOOKUP(A426,'BASE REGISTRO MAYO'!$A$1:$T$884,5,FALSE)</f>
        <v>Otorgado por Decreto Supremo Nº 1965, del  17 de marzo de 1960, del Ministerio de Justicia.</v>
      </c>
      <c r="F426" s="75" t="str">
        <f>VLOOKUP(A426,'BASE REGISTRO MAYO'!$A$1:$T$884,6,FALSE)</f>
        <v>indefinida</v>
      </c>
      <c r="G426" s="75" t="str">
        <f>VLOOKUP(A426,'BASE REGISTRO MAYO'!$A$1:$T$884,7,FALSE)</f>
        <v>Actividad Religiosa</v>
      </c>
      <c r="H426" s="75" t="str">
        <f>VLOOKUP(A426,'BASE REGISTRO MAYO'!$A$1:$T$884,8,FALSE)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6" s="75" t="str">
        <f>VLOOKUP(A426,'BASE REGISTRO MAYO'!$A$1:$T$884,9,FALSE)</f>
        <v xml:space="preserve">Durarán tres años en sus cargos, pudiendo ser reelegidos de forma indefinida.
</v>
      </c>
      <c r="J426" s="75" t="str">
        <f>VLOOKUP(A426,'BASE REGISTRO MAYO'!$A$1:$T$884,10,FALSE)</f>
        <v>Directorio prorrogado por un año, a contar del 27 de febrero de 2021 al 27 de febrero de 2024.</v>
      </c>
      <c r="K426" s="75" t="str">
        <f>VLOOKUP(A426,'BASE REGISTRO MAYO'!$A$1:$T$884,11,FALSE)</f>
        <v>Julio Salazar Veloso, 
Luis Elías Jara Martínez, 
Marco Durán Roa, 
(Podrán actuar conjunta o indistintamente).</v>
      </c>
      <c r="L426" s="75" t="str">
        <f>VLOOKUP(A426,'BASE REGISTRO MAYO'!$A$1:$T$884,12,FALSE)</f>
        <v xml:space="preserve">Cousiño N°137, comuna de Coronel, Región del Biobío
</v>
      </c>
      <c r="M426" s="75" t="str">
        <f>VLOOKUP(A426,'BASE REGISTRO MAYO'!$A$1:$T$884,13,FALSE)</f>
        <v>VIII</v>
      </c>
      <c r="N426" s="75" t="str">
        <f>VLOOKUP(A426,'BASE REGISTRO MAYO'!$A$1:$T$884,14,FALSE)</f>
        <v>Coronel</v>
      </c>
      <c r="O426" s="75" t="str">
        <f>VLOOKUP(A426,'BASE REGISTRO MAYO'!$A$1:$T$884,15,FALSE)</f>
        <v>Teléfonos:  41 2876235 – 41 2871238</v>
      </c>
      <c r="P426" s="75" t="str">
        <f>VLOOKUP(A426,'BASE REGISTRO MAYO'!$A$1:$T$884,16,FALSE)</f>
        <v>director.mesp@gmail.com</v>
      </c>
      <c r="Q426" s="75">
        <f>VLOOKUP(A426,'BASE REGISTRO MAYO'!$A$1:$T$884,17,FALSE)</f>
        <v>0</v>
      </c>
      <c r="R426" s="75">
        <f>VLOOKUP(A426,'BASE REGISTRO MAYO'!$A$1:$T$884,18,FALSE)</f>
        <v>93910</v>
      </c>
      <c r="S426" s="75" t="str">
        <f>VLOOKUP(A426,'BASE REGISTRO MAYO'!$A$1:$T$884,19,FALSE)</f>
        <v xml:space="preserve">ANTECEDENTES CORRESPONDIENTES AL AÑO 2020, aprobado por el SUB DEPARTAMENTO DE SUPERVISIÓN FINANCIERA </v>
      </c>
      <c r="T426" s="177">
        <f>VLOOKUP(A426,'BASE REGISTRO MAYO'!$A$1:$T$884,20,FALSE)</f>
        <v>37970</v>
      </c>
      <c r="U426" s="182">
        <v>6911</v>
      </c>
      <c r="V426" s="181">
        <v>0</v>
      </c>
      <c r="W426" s="181">
        <v>32549103</v>
      </c>
      <c r="X426" s="178">
        <v>44408</v>
      </c>
      <c r="Y426" s="87" t="s">
        <v>7151</v>
      </c>
      <c r="Z426" s="87" t="s">
        <v>7152</v>
      </c>
      <c r="AA426" s="182" t="s">
        <v>7190</v>
      </c>
    </row>
    <row r="427" spans="1:27" ht="15.75" customHeight="1" x14ac:dyDescent="0.2">
      <c r="A427" s="182">
        <v>6911</v>
      </c>
      <c r="B427" s="75" t="str">
        <f>VLOOKUP(A427,'BASE REGISTRO MAYO'!$A$1:$T$884,2,FALSE)</f>
        <v xml:space="preserve">Mision Evangelica San Pablo de Chile
</v>
      </c>
      <c r="C427" s="75">
        <f>VLOOKUP(A427,'BASE REGISTRO MAYO'!$A$1:$T$884,3,FALSE)</f>
        <v>713189006</v>
      </c>
      <c r="D427" s="75" t="str">
        <f>VLOOKUP(A427,'BASE REGISTRO MAYO'!$A$1:$T$884,4,FALSE)</f>
        <v>Corporación de Derecho Público</v>
      </c>
      <c r="E427" s="75" t="str">
        <f>VLOOKUP(A427,'BASE REGISTRO MAYO'!$A$1:$T$884,5,FALSE)</f>
        <v>Otorgado por Decreto Supremo Nº 1965, del  17 de marzo de 1960, del Ministerio de Justicia.</v>
      </c>
      <c r="F427" s="75" t="str">
        <f>VLOOKUP(A427,'BASE REGISTRO MAYO'!$A$1:$T$884,6,FALSE)</f>
        <v>indefinida</v>
      </c>
      <c r="G427" s="75" t="str">
        <f>VLOOKUP(A427,'BASE REGISTRO MAYO'!$A$1:$T$884,7,FALSE)</f>
        <v>Actividad Religiosa</v>
      </c>
      <c r="H427" s="75" t="str">
        <f>VLOOKUP(A427,'BASE REGISTRO MAYO'!$A$1:$T$884,8,FALSE)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7" s="75" t="str">
        <f>VLOOKUP(A427,'BASE REGISTRO MAYO'!$A$1:$T$884,9,FALSE)</f>
        <v xml:space="preserve">Durarán tres años en sus cargos, pudiendo ser reelegidos de forma indefinida.
</v>
      </c>
      <c r="J427" s="75" t="str">
        <f>VLOOKUP(A427,'BASE REGISTRO MAYO'!$A$1:$T$884,10,FALSE)</f>
        <v>Directorio prorrogado por un año, a contar del 27 de febrero de 2021 al 27 de febrero de 2024.</v>
      </c>
      <c r="K427" s="75" t="str">
        <f>VLOOKUP(A427,'BASE REGISTRO MAYO'!$A$1:$T$884,11,FALSE)</f>
        <v>Julio Salazar Veloso, 
Luis Elías Jara Martínez, 
Marco Durán Roa, 
(Podrán actuar conjunta o indistintamente).</v>
      </c>
      <c r="L427" s="75" t="str">
        <f>VLOOKUP(A427,'BASE REGISTRO MAYO'!$A$1:$T$884,12,FALSE)</f>
        <v xml:space="preserve">Cousiño N°137, comuna de Coronel, Región del Biobío
</v>
      </c>
      <c r="M427" s="75" t="str">
        <f>VLOOKUP(A427,'BASE REGISTRO MAYO'!$A$1:$T$884,13,FALSE)</f>
        <v>VIII</v>
      </c>
      <c r="N427" s="75" t="str">
        <f>VLOOKUP(A427,'BASE REGISTRO MAYO'!$A$1:$T$884,14,FALSE)</f>
        <v>Coronel</v>
      </c>
      <c r="O427" s="75" t="str">
        <f>VLOOKUP(A427,'BASE REGISTRO MAYO'!$A$1:$T$884,15,FALSE)</f>
        <v>Teléfonos:  41 2876235 – 41 2871238</v>
      </c>
      <c r="P427" s="75" t="str">
        <f>VLOOKUP(A427,'BASE REGISTRO MAYO'!$A$1:$T$884,16,FALSE)</f>
        <v>director.mesp@gmail.com</v>
      </c>
      <c r="Q427" s="75">
        <f>VLOOKUP(A427,'BASE REGISTRO MAYO'!$A$1:$T$884,17,FALSE)</f>
        <v>0</v>
      </c>
      <c r="R427" s="75">
        <f>VLOOKUP(A427,'BASE REGISTRO MAYO'!$A$1:$T$884,18,FALSE)</f>
        <v>93910</v>
      </c>
      <c r="S427" s="75" t="str">
        <f>VLOOKUP(A427,'BASE REGISTRO MAYO'!$A$1:$T$884,19,FALSE)</f>
        <v xml:space="preserve">ANTECEDENTES CORRESPONDIENTES AL AÑO 2020, aprobado por el SUB DEPARTAMENTO DE SUPERVISIÓN FINANCIERA </v>
      </c>
      <c r="T427" s="177">
        <f>VLOOKUP(A427,'BASE REGISTRO MAYO'!$A$1:$T$884,20,FALSE)</f>
        <v>37970</v>
      </c>
      <c r="U427" s="182">
        <v>6911</v>
      </c>
      <c r="V427" s="181">
        <v>4343775</v>
      </c>
      <c r="W427" s="181">
        <v>50419477</v>
      </c>
      <c r="X427" s="178">
        <v>44408</v>
      </c>
      <c r="Y427" s="87" t="s">
        <v>7151</v>
      </c>
      <c r="Z427" s="87" t="s">
        <v>7152</v>
      </c>
      <c r="AA427" s="182" t="s">
        <v>7204</v>
      </c>
    </row>
    <row r="428" spans="1:27" ht="15.75" customHeight="1" x14ac:dyDescent="0.2">
      <c r="A428" s="182">
        <v>6914</v>
      </c>
      <c r="B428" s="75" t="str">
        <f>VLOOKUP(A428,'BASE REGISTRO MAYO'!$A$1:$T$884,2,FALSE)</f>
        <v>Fundacion Familia Nazareth</v>
      </c>
      <c r="C428" s="75">
        <f>VLOOKUP(A428,'BASE REGISTRO MAYO'!$A$1:$T$884,3,FALSE)</f>
        <v>722884000</v>
      </c>
      <c r="D428" s="75" t="str">
        <f>VLOOKUP(A428,'BASE REGISTRO MAYO'!$A$1:$T$884,4,FALSE)</f>
        <v>Fundación de Derecho Privado.</v>
      </c>
      <c r="E428" s="75" t="str">
        <f>VLOOKUP(A428,'BASE REGISTRO MAYO'!$A$1:$T$884,5,FALSE)</f>
        <v>Otorgado por Decreto Supremo Nº 00712, de fecha 01 de junio 2011, del Ministerio de Justicia.</v>
      </c>
      <c r="F428" s="75" t="str">
        <f>VLOOKUP(A428,'BASE REGISTRO MAYO'!$A$1:$T$884,6,FALSE)</f>
        <v>Certificado de vigencia de Persona Jurídica Sin Fines de Lucro, emitido por el Servicio de Registro Civil e Identificación, folio N° 500340188464, emitido con fecha 12 de agosto de 2020.</v>
      </c>
      <c r="G428" s="75" t="str">
        <f>VLOOKUP(A428,'BASE REGISTRO MAYO'!$A$1:$T$884,7,FALSE)</f>
        <v>La atención integral en una plena concepción cristiana del menor en situación irregular.</v>
      </c>
      <c r="H428" s="75" t="str">
        <f>VLOOKUP(A428,'BASE REGISTRO MAYO'!$A$1:$T$884,8,FALSE)</f>
        <v xml:space="preserve">Presidenta:
María Beatriz del Carmen Torres Maldonado
Vice-Presidenta:
María Teresa Bolívar Jirón
Secretaria:
Jessica Elvira Del Pilar Bobadilla Soto
Tesorera:
Gabriela Jirón Droguett
Directora:
Iris Elena Andrades Villalobos
</v>
      </c>
      <c r="I428" s="75" t="str">
        <f>VLOOKUP(A428,'BASE REGISTRO MAYO'!$A$1:$T$884,9,FALSE)</f>
        <v>Durarán un año en sus cargos, pudiendo reelegirse indefinidamente. Renovación parcial, anual de dos Directores.</v>
      </c>
      <c r="J428" s="75" t="str">
        <f>VLOOKUP(A428,'BASE REGISTRO MAYO'!$A$1:$T$884,10,FALSE)</f>
        <v>16.06.2020 al 16.06.2021</v>
      </c>
      <c r="K428" s="75" t="str">
        <f>VLOOKUP(A428,'BASE REGISTRO MAYO'!$A$1:$T$884,11,FALSE)</f>
        <v xml:space="preserve">María Beatriz Torres Maldonado       
</v>
      </c>
      <c r="L428" s="75" t="str">
        <f>VLOOKUP(A428,'BASE REGISTRO MAYO'!$A$1:$T$884,12,FALSE)</f>
        <v>Villa Rauquen, Los Peumos 513, Curicó, Región del Maule.</v>
      </c>
      <c r="M428" s="75" t="str">
        <f>VLOOKUP(A428,'BASE REGISTRO MAYO'!$A$1:$T$884,13,FALSE)</f>
        <v>VII</v>
      </c>
      <c r="N428" s="75" t="str">
        <f>VLOOKUP(A428,'BASE REGISTRO MAYO'!$A$1:$T$884,14,FALSE)</f>
        <v>Curicó</v>
      </c>
      <c r="O428" s="75" t="str">
        <f>VLOOKUP(A428,'BASE REGISTRO MAYO'!$A$1:$T$884,15,FALSE)</f>
        <v>752381944.</v>
      </c>
      <c r="P428" s="75" t="str">
        <f>VLOOKUP(A428,'BASE REGISTRO MAYO'!$A$1:$T$884,16,FALSE)</f>
        <v>f.nazarethcco@gmail.com</v>
      </c>
      <c r="Q428" s="75">
        <f>VLOOKUP(A428,'BASE REGISTRO MAYO'!$A$1:$T$884,17,FALSE)</f>
        <v>0</v>
      </c>
      <c r="R428" s="75" t="str">
        <f>VLOOKUP(A428,'BASE REGISTRO MAYO'!$A$1:$T$884,18,FALSE)</f>
        <v>93401: Institución de Asistencia Social.</v>
      </c>
      <c r="S428" s="75" t="str">
        <f>VLOOKUP(A428,'BASE REGISTRO MAYO'!$A$1:$T$884,19,FALSE)</f>
        <v>Se acompaña certificado de antecedentes financieros correspondiente al año 2019, aprobados por Sub Depto. Supervisión Financiera Nacional</v>
      </c>
      <c r="T428" s="177">
        <f>VLOOKUP(A428,'BASE REGISTRO MAYO'!$A$1:$T$884,20,FALSE)</f>
        <v>37970</v>
      </c>
      <c r="U428" s="182">
        <v>6914</v>
      </c>
      <c r="V428" s="181">
        <v>-7525240</v>
      </c>
      <c r="W428" s="181">
        <v>0</v>
      </c>
      <c r="X428" s="178">
        <v>44408</v>
      </c>
      <c r="Y428" s="87" t="s">
        <v>7151</v>
      </c>
      <c r="Z428" s="87" t="s">
        <v>7152</v>
      </c>
      <c r="AA428" s="182" t="s">
        <v>7184</v>
      </c>
    </row>
    <row r="429" spans="1:27" ht="15.75" customHeight="1" x14ac:dyDescent="0.2">
      <c r="A429" s="182">
        <v>6915</v>
      </c>
      <c r="B429" s="75" t="str">
        <f>VLOOKUP(A429,'BASE REGISTRO MAYO'!$A$1:$T$884,2,FALSE)</f>
        <v>Corporacion Servicio Paz y Justicia, SERPAJ-CHILE</v>
      </c>
      <c r="C429" s="75">
        <f>VLOOKUP(A429,'BASE REGISTRO MAYO'!$A$1:$T$884,3,FALSE)</f>
        <v>721694003</v>
      </c>
      <c r="D429" s="75" t="str">
        <f>VLOOKUP(A429,'BASE REGISTRO MAYO'!$A$1:$T$884,4,FALSE)</f>
        <v>Corporación de Derecho Privado.</v>
      </c>
      <c r="E429" s="75" t="str">
        <f>VLOOKUP(A429,'BASE REGISTRO MAYO'!$A$1:$T$884,5,FALSE)</f>
        <v xml:space="preserve">Decreto Supremo Nº 1472, de 03 de noviembre de 1992, del Ministerio de Justicia. </v>
      </c>
      <c r="F429" s="75" t="str">
        <f>VLOOKUP(A429,'BASE REGISTRO MAYO'!$A$1:$T$884,6,FALSE)</f>
        <v>Certificado de Vigencia Folio Nº 500354067733, de 4 de noviembre de 2020, del Servicio de Registro Civil e Identificación.</v>
      </c>
      <c r="G429" s="75" t="str">
        <f>VLOOKUP(A429,'BASE REGISTRO MAYO'!$A$1:$T$884,7,FALSE)</f>
        <v>Formación, promoción, cooperación y prestación de servicios para el desarrollo económico, social, cultural y espiritual de la comunidad, en el área de los derechos humanos del niño, entre otras.</v>
      </c>
      <c r="H429" s="75" t="str">
        <f>VLOOKUP(A429,'BASE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9" s="75" t="str">
        <f>VLOOKUP(A429,'BASE REGISTRO MAYO'!$A$1:$T$884,9,FALSE)</f>
        <v>3 años en sus cargos.</v>
      </c>
      <c r="J429" s="75" t="str">
        <f>VLOOKUP(A429,'BASE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9" s="75" t="str">
        <f>VLOOKUP(A429,'BASE REGISTRO MAYO'!$A$1:$T$884,11,FALSE)</f>
        <v xml:space="preserve">Patricio Marcelo Labra Guzmán, 
</v>
      </c>
      <c r="L429" s="75" t="str">
        <f>VLOOKUP(A429,'BASE REGISTRO MAYO'!$A$1:$T$884,12,FALSE)</f>
        <v xml:space="preserve">Calle Orella N° 1015, comuna y ciudad de Valparaíso, Quinta Región  
</v>
      </c>
      <c r="M429" s="75" t="str">
        <f>VLOOKUP(A429,'BASE REGISTRO MAYO'!$A$1:$T$884,13,FALSE)</f>
        <v>V</v>
      </c>
      <c r="N429" s="75" t="str">
        <f>VLOOKUP(A429,'BASE REGISTRO MAYO'!$A$1:$T$884,14,FALSE)</f>
        <v>Valparaíso</v>
      </c>
      <c r="O429" s="75" t="str">
        <f>VLOOKUP(A429,'BASE REGISTRO MAYO'!$A$1:$T$884,15,FALSE)</f>
        <v>32-2156239</v>
      </c>
      <c r="P429" s="75" t="str">
        <f>VLOOKUP(A429,'BASE REGISTRO MAYO'!$A$1:$T$884,16,FALSE)</f>
        <v>serpaj@serpajchile.cl</v>
      </c>
      <c r="Q429" s="75">
        <f>VLOOKUP(A429,'BASE REGISTRO MAYO'!$A$1:$T$884,17,FALSE)</f>
        <v>0</v>
      </c>
      <c r="R429" s="75">
        <f>VLOOKUP(A429,'BASE REGISTRO MAYO'!$A$1:$T$884,18,FALSE)</f>
        <v>93401</v>
      </c>
      <c r="S429" s="75" t="str">
        <f>VLOOKUP(A429,'BASE REGISTRO MAYO'!$A$1:$T$884,19,FALSE)</f>
        <v>Se acompaña certificado de antecedentes financieros, correspondiente al  año 2019, aprobados USUFI</v>
      </c>
      <c r="T429" s="177">
        <f>VLOOKUP(A429,'BASE REGISTRO MAYO'!$A$1:$T$884,20,FALSE)</f>
        <v>37970</v>
      </c>
      <c r="U429" s="182">
        <v>6915</v>
      </c>
      <c r="V429" s="181">
        <v>32273280</v>
      </c>
      <c r="W429" s="181">
        <v>114396324</v>
      </c>
      <c r="X429" s="178">
        <v>44408</v>
      </c>
      <c r="Y429" s="87" t="s">
        <v>7151</v>
      </c>
      <c r="Z429" s="87" t="s">
        <v>7152</v>
      </c>
      <c r="AA429" s="182" t="s">
        <v>7280</v>
      </c>
    </row>
    <row r="430" spans="1:27" ht="15.75" customHeight="1" x14ac:dyDescent="0.2">
      <c r="A430" s="182">
        <v>6915</v>
      </c>
      <c r="B430" s="75" t="str">
        <f>VLOOKUP(A430,'BASE REGISTRO MAYO'!$A$1:$T$884,2,FALSE)</f>
        <v>Corporacion Servicio Paz y Justicia, SERPAJ-CHILE</v>
      </c>
      <c r="C430" s="75">
        <f>VLOOKUP(A430,'BASE REGISTRO MAYO'!$A$1:$T$884,3,FALSE)</f>
        <v>721694003</v>
      </c>
      <c r="D430" s="75" t="str">
        <f>VLOOKUP(A430,'BASE REGISTRO MAYO'!$A$1:$T$884,4,FALSE)</f>
        <v>Corporación de Derecho Privado.</v>
      </c>
      <c r="E430" s="75" t="str">
        <f>VLOOKUP(A430,'BASE REGISTRO MAYO'!$A$1:$T$884,5,FALSE)</f>
        <v xml:space="preserve">Decreto Supremo Nº 1472, de 03 de noviembre de 1992, del Ministerio de Justicia. </v>
      </c>
      <c r="F430" s="75" t="str">
        <f>VLOOKUP(A430,'BASE REGISTRO MAYO'!$A$1:$T$884,6,FALSE)</f>
        <v>Certificado de Vigencia Folio Nº 500354067733, de 4 de noviembre de 2020, del Servicio de Registro Civil e Identificación.</v>
      </c>
      <c r="G430" s="75" t="str">
        <f>VLOOKUP(A430,'BASE REGISTRO MAYO'!$A$1:$T$884,7,FALSE)</f>
        <v>Formación, promoción, cooperación y prestación de servicios para el desarrollo económico, social, cultural y espiritual de la comunidad, en el área de los derechos humanos del niño, entre otras.</v>
      </c>
      <c r="H430" s="75" t="str">
        <f>VLOOKUP(A430,'BASE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0" s="75" t="str">
        <f>VLOOKUP(A430,'BASE REGISTRO MAYO'!$A$1:$T$884,9,FALSE)</f>
        <v>3 años en sus cargos.</v>
      </c>
      <c r="J430" s="75" t="str">
        <f>VLOOKUP(A430,'BASE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0" s="75" t="str">
        <f>VLOOKUP(A430,'BASE REGISTRO MAYO'!$A$1:$T$884,11,FALSE)</f>
        <v xml:space="preserve">Patricio Marcelo Labra Guzmán, 
</v>
      </c>
      <c r="L430" s="75" t="str">
        <f>VLOOKUP(A430,'BASE REGISTRO MAYO'!$A$1:$T$884,12,FALSE)</f>
        <v xml:space="preserve">Calle Orella N° 1015, comuna y ciudad de Valparaíso, Quinta Región  
</v>
      </c>
      <c r="M430" s="75" t="str">
        <f>VLOOKUP(A430,'BASE REGISTRO MAYO'!$A$1:$T$884,13,FALSE)</f>
        <v>V</v>
      </c>
      <c r="N430" s="75" t="str">
        <f>VLOOKUP(A430,'BASE REGISTRO MAYO'!$A$1:$T$884,14,FALSE)</f>
        <v>Valparaíso</v>
      </c>
      <c r="O430" s="75" t="str">
        <f>VLOOKUP(A430,'BASE REGISTRO MAYO'!$A$1:$T$884,15,FALSE)</f>
        <v>32-2156239</v>
      </c>
      <c r="P430" s="75" t="str">
        <f>VLOOKUP(A430,'BASE REGISTRO MAYO'!$A$1:$T$884,16,FALSE)</f>
        <v>serpaj@serpajchile.cl</v>
      </c>
      <c r="Q430" s="75">
        <f>VLOOKUP(A430,'BASE REGISTRO MAYO'!$A$1:$T$884,17,FALSE)</f>
        <v>0</v>
      </c>
      <c r="R430" s="75">
        <f>VLOOKUP(A430,'BASE REGISTRO MAYO'!$A$1:$T$884,18,FALSE)</f>
        <v>93401</v>
      </c>
      <c r="S430" s="75" t="str">
        <f>VLOOKUP(A430,'BASE REGISTRO MAYO'!$A$1:$T$884,19,FALSE)</f>
        <v>Se acompaña certificado de antecedentes financieros, correspondiente al  año 2019, aprobados USUFI</v>
      </c>
      <c r="T430" s="177">
        <f>VLOOKUP(A430,'BASE REGISTRO MAYO'!$A$1:$T$884,20,FALSE)</f>
        <v>37970</v>
      </c>
      <c r="U430" s="182">
        <v>6915</v>
      </c>
      <c r="V430" s="181">
        <v>140082512</v>
      </c>
      <c r="W430" s="181">
        <v>720080217</v>
      </c>
      <c r="X430" s="178">
        <v>44408</v>
      </c>
      <c r="Y430" s="87" t="s">
        <v>7151</v>
      </c>
      <c r="Z430" s="87" t="s">
        <v>7152</v>
      </c>
      <c r="AA430" s="182" t="s">
        <v>7154</v>
      </c>
    </row>
    <row r="431" spans="1:27" ht="15.75" customHeight="1" x14ac:dyDescent="0.2">
      <c r="A431" s="182">
        <v>6915</v>
      </c>
      <c r="B431" s="75" t="str">
        <f>VLOOKUP(A431,'BASE REGISTRO MAYO'!$A$1:$T$884,2,FALSE)</f>
        <v>Corporacion Servicio Paz y Justicia, SERPAJ-CHILE</v>
      </c>
      <c r="C431" s="75">
        <f>VLOOKUP(A431,'BASE REGISTRO MAYO'!$A$1:$T$884,3,FALSE)</f>
        <v>721694003</v>
      </c>
      <c r="D431" s="75" t="str">
        <f>VLOOKUP(A431,'BASE REGISTRO MAYO'!$A$1:$T$884,4,FALSE)</f>
        <v>Corporación de Derecho Privado.</v>
      </c>
      <c r="E431" s="75" t="str">
        <f>VLOOKUP(A431,'BASE REGISTRO MAYO'!$A$1:$T$884,5,FALSE)</f>
        <v xml:space="preserve">Decreto Supremo Nº 1472, de 03 de noviembre de 1992, del Ministerio de Justicia. </v>
      </c>
      <c r="F431" s="75" t="str">
        <f>VLOOKUP(A431,'BASE REGISTRO MAYO'!$A$1:$T$884,6,FALSE)</f>
        <v>Certificado de Vigencia Folio Nº 500354067733, de 4 de noviembre de 2020, del Servicio de Registro Civil e Identificación.</v>
      </c>
      <c r="G431" s="75" t="str">
        <f>VLOOKUP(A431,'BASE REGISTRO MAYO'!$A$1:$T$884,7,FALSE)</f>
        <v>Formación, promoción, cooperación y prestación de servicios para el desarrollo económico, social, cultural y espiritual de la comunidad, en el área de los derechos humanos del niño, entre otras.</v>
      </c>
      <c r="H431" s="75" t="str">
        <f>VLOOKUP(A431,'BASE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1" s="75" t="str">
        <f>VLOOKUP(A431,'BASE REGISTRO MAYO'!$A$1:$T$884,9,FALSE)</f>
        <v>3 años en sus cargos.</v>
      </c>
      <c r="J431" s="75" t="str">
        <f>VLOOKUP(A431,'BASE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1" s="75" t="str">
        <f>VLOOKUP(A431,'BASE REGISTRO MAYO'!$A$1:$T$884,11,FALSE)</f>
        <v xml:space="preserve">Patricio Marcelo Labra Guzmán, 
</v>
      </c>
      <c r="L431" s="75" t="str">
        <f>VLOOKUP(A431,'BASE REGISTRO MAYO'!$A$1:$T$884,12,FALSE)</f>
        <v xml:space="preserve">Calle Orella N° 1015, comuna y ciudad de Valparaíso, Quinta Región  
</v>
      </c>
      <c r="M431" s="75" t="str">
        <f>VLOOKUP(A431,'BASE REGISTRO MAYO'!$A$1:$T$884,13,FALSE)</f>
        <v>V</v>
      </c>
      <c r="N431" s="75" t="str">
        <f>VLOOKUP(A431,'BASE REGISTRO MAYO'!$A$1:$T$884,14,FALSE)</f>
        <v>Valparaíso</v>
      </c>
      <c r="O431" s="75" t="str">
        <f>VLOOKUP(A431,'BASE REGISTRO MAYO'!$A$1:$T$884,15,FALSE)</f>
        <v>32-2156239</v>
      </c>
      <c r="P431" s="75" t="str">
        <f>VLOOKUP(A431,'BASE REGISTRO MAYO'!$A$1:$T$884,16,FALSE)</f>
        <v>serpaj@serpajchile.cl</v>
      </c>
      <c r="Q431" s="75">
        <f>VLOOKUP(A431,'BASE REGISTRO MAYO'!$A$1:$T$884,17,FALSE)</f>
        <v>0</v>
      </c>
      <c r="R431" s="75">
        <f>VLOOKUP(A431,'BASE REGISTRO MAYO'!$A$1:$T$884,18,FALSE)</f>
        <v>93401</v>
      </c>
      <c r="S431" s="75" t="str">
        <f>VLOOKUP(A431,'BASE REGISTRO MAYO'!$A$1:$T$884,19,FALSE)</f>
        <v>Se acompaña certificado de antecedentes financieros, correspondiente al  año 2019, aprobados USUFI</v>
      </c>
      <c r="T431" s="177">
        <f>VLOOKUP(A431,'BASE REGISTRO MAYO'!$A$1:$T$884,20,FALSE)</f>
        <v>37970</v>
      </c>
      <c r="U431" s="182">
        <v>6915</v>
      </c>
      <c r="V431" s="181">
        <v>162306475</v>
      </c>
      <c r="W431" s="181">
        <v>959274412</v>
      </c>
      <c r="X431" s="178">
        <v>44408</v>
      </c>
      <c r="Y431" s="87" t="s">
        <v>7151</v>
      </c>
      <c r="Z431" s="87" t="s">
        <v>7152</v>
      </c>
      <c r="AA431" s="182" t="s">
        <v>7171</v>
      </c>
    </row>
    <row r="432" spans="1:27" ht="15.75" customHeight="1" x14ac:dyDescent="0.2">
      <c r="A432" s="182">
        <v>6915</v>
      </c>
      <c r="B432" s="75" t="str">
        <f>VLOOKUP(A432,'BASE REGISTRO MAYO'!$A$1:$T$884,2,FALSE)</f>
        <v>Corporacion Servicio Paz y Justicia, SERPAJ-CHILE</v>
      </c>
      <c r="C432" s="75">
        <f>VLOOKUP(A432,'BASE REGISTRO MAYO'!$A$1:$T$884,3,FALSE)</f>
        <v>721694003</v>
      </c>
      <c r="D432" s="75" t="str">
        <f>VLOOKUP(A432,'BASE REGISTRO MAYO'!$A$1:$T$884,4,FALSE)</f>
        <v>Corporación de Derecho Privado.</v>
      </c>
      <c r="E432" s="75" t="str">
        <f>VLOOKUP(A432,'BASE REGISTRO MAYO'!$A$1:$T$884,5,FALSE)</f>
        <v xml:space="preserve">Decreto Supremo Nº 1472, de 03 de noviembre de 1992, del Ministerio de Justicia. </v>
      </c>
      <c r="F432" s="75" t="str">
        <f>VLOOKUP(A432,'BASE REGISTRO MAYO'!$A$1:$T$884,6,FALSE)</f>
        <v>Certificado de Vigencia Folio Nº 500354067733, de 4 de noviembre de 2020, del Servicio de Registro Civil e Identificación.</v>
      </c>
      <c r="G432" s="75" t="str">
        <f>VLOOKUP(A432,'BASE REGISTRO MAYO'!$A$1:$T$884,7,FALSE)</f>
        <v>Formación, promoción, cooperación y prestación de servicios para el desarrollo económico, social, cultural y espiritual de la comunidad, en el área de los derechos humanos del niño, entre otras.</v>
      </c>
      <c r="H432" s="75" t="str">
        <f>VLOOKUP(A432,'BASE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2" s="75" t="str">
        <f>VLOOKUP(A432,'BASE REGISTRO MAYO'!$A$1:$T$884,9,FALSE)</f>
        <v>3 años en sus cargos.</v>
      </c>
      <c r="J432" s="75" t="str">
        <f>VLOOKUP(A432,'BASE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2" s="75" t="str">
        <f>VLOOKUP(A432,'BASE REGISTRO MAYO'!$A$1:$T$884,11,FALSE)</f>
        <v xml:space="preserve">Patricio Marcelo Labra Guzmán, 
</v>
      </c>
      <c r="L432" s="75" t="str">
        <f>VLOOKUP(A432,'BASE REGISTRO MAYO'!$A$1:$T$884,12,FALSE)</f>
        <v xml:space="preserve">Calle Orella N° 1015, comuna y ciudad de Valparaíso, Quinta Región  
</v>
      </c>
      <c r="M432" s="75" t="str">
        <f>VLOOKUP(A432,'BASE REGISTRO MAYO'!$A$1:$T$884,13,FALSE)</f>
        <v>V</v>
      </c>
      <c r="N432" s="75" t="str">
        <f>VLOOKUP(A432,'BASE REGISTRO MAYO'!$A$1:$T$884,14,FALSE)</f>
        <v>Valparaíso</v>
      </c>
      <c r="O432" s="75" t="str">
        <f>VLOOKUP(A432,'BASE REGISTRO MAYO'!$A$1:$T$884,15,FALSE)</f>
        <v>32-2156239</v>
      </c>
      <c r="P432" s="75" t="str">
        <f>VLOOKUP(A432,'BASE REGISTRO MAYO'!$A$1:$T$884,16,FALSE)</f>
        <v>serpaj@serpajchile.cl</v>
      </c>
      <c r="Q432" s="75">
        <f>VLOOKUP(A432,'BASE REGISTRO MAYO'!$A$1:$T$884,17,FALSE)</f>
        <v>0</v>
      </c>
      <c r="R432" s="75">
        <f>VLOOKUP(A432,'BASE REGISTRO MAYO'!$A$1:$T$884,18,FALSE)</f>
        <v>93401</v>
      </c>
      <c r="S432" s="75" t="str">
        <f>VLOOKUP(A432,'BASE REGISTRO MAYO'!$A$1:$T$884,19,FALSE)</f>
        <v>Se acompaña certificado de antecedentes financieros, correspondiente al  año 2019, aprobados USUFI</v>
      </c>
      <c r="T432" s="177">
        <f>VLOOKUP(A432,'BASE REGISTRO MAYO'!$A$1:$T$884,20,FALSE)</f>
        <v>37970</v>
      </c>
      <c r="U432" s="182">
        <v>6915</v>
      </c>
      <c r="V432" s="181">
        <v>59643504</v>
      </c>
      <c r="W432" s="181">
        <v>172356900</v>
      </c>
      <c r="X432" s="178">
        <v>44408</v>
      </c>
      <c r="Y432" s="87" t="s">
        <v>7151</v>
      </c>
      <c r="Z432" s="87" t="s">
        <v>7152</v>
      </c>
      <c r="AA432" s="182" t="s">
        <v>7156</v>
      </c>
    </row>
    <row r="433" spans="1:27" ht="15.75" customHeight="1" x14ac:dyDescent="0.2">
      <c r="A433" s="182">
        <v>6915</v>
      </c>
      <c r="B433" s="75" t="str">
        <f>VLOOKUP(A433,'BASE REGISTRO MAYO'!$A$1:$T$884,2,FALSE)</f>
        <v>Corporacion Servicio Paz y Justicia, SERPAJ-CHILE</v>
      </c>
      <c r="C433" s="75">
        <f>VLOOKUP(A433,'BASE REGISTRO MAYO'!$A$1:$T$884,3,FALSE)</f>
        <v>721694003</v>
      </c>
      <c r="D433" s="75" t="str">
        <f>VLOOKUP(A433,'BASE REGISTRO MAYO'!$A$1:$T$884,4,FALSE)</f>
        <v>Corporación de Derecho Privado.</v>
      </c>
      <c r="E433" s="75" t="str">
        <f>VLOOKUP(A433,'BASE REGISTRO MAYO'!$A$1:$T$884,5,FALSE)</f>
        <v xml:space="preserve">Decreto Supremo Nº 1472, de 03 de noviembre de 1992, del Ministerio de Justicia. </v>
      </c>
      <c r="F433" s="75" t="str">
        <f>VLOOKUP(A433,'BASE REGISTRO MAYO'!$A$1:$T$884,6,FALSE)</f>
        <v>Certificado de Vigencia Folio Nº 500354067733, de 4 de noviembre de 2020, del Servicio de Registro Civil e Identificación.</v>
      </c>
      <c r="G433" s="75" t="str">
        <f>VLOOKUP(A433,'BASE REGISTRO MAYO'!$A$1:$T$884,7,FALSE)</f>
        <v>Formación, promoción, cooperación y prestación de servicios para el desarrollo económico, social, cultural y espiritual de la comunidad, en el área de los derechos humanos del niño, entre otras.</v>
      </c>
      <c r="H433" s="75" t="str">
        <f>VLOOKUP(A433,'BASE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3" s="75" t="str">
        <f>VLOOKUP(A433,'BASE REGISTRO MAYO'!$A$1:$T$884,9,FALSE)</f>
        <v>3 años en sus cargos.</v>
      </c>
      <c r="J433" s="75" t="str">
        <f>VLOOKUP(A433,'BASE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3" s="75" t="str">
        <f>VLOOKUP(A433,'BASE REGISTRO MAYO'!$A$1:$T$884,11,FALSE)</f>
        <v xml:space="preserve">Patricio Marcelo Labra Guzmán, 
</v>
      </c>
      <c r="L433" s="75" t="str">
        <f>VLOOKUP(A433,'BASE REGISTRO MAYO'!$A$1:$T$884,12,FALSE)</f>
        <v xml:space="preserve">Calle Orella N° 1015, comuna y ciudad de Valparaíso, Quinta Región  
</v>
      </c>
      <c r="M433" s="75" t="str">
        <f>VLOOKUP(A433,'BASE REGISTRO MAYO'!$A$1:$T$884,13,FALSE)</f>
        <v>V</v>
      </c>
      <c r="N433" s="75" t="str">
        <f>VLOOKUP(A433,'BASE REGISTRO MAYO'!$A$1:$T$884,14,FALSE)</f>
        <v>Valparaíso</v>
      </c>
      <c r="O433" s="75" t="str">
        <f>VLOOKUP(A433,'BASE REGISTRO MAYO'!$A$1:$T$884,15,FALSE)</f>
        <v>32-2156239</v>
      </c>
      <c r="P433" s="75" t="str">
        <f>VLOOKUP(A433,'BASE REGISTRO MAYO'!$A$1:$T$884,16,FALSE)</f>
        <v>serpaj@serpajchile.cl</v>
      </c>
      <c r="Q433" s="75">
        <f>VLOOKUP(A433,'BASE REGISTRO MAYO'!$A$1:$T$884,17,FALSE)</f>
        <v>0</v>
      </c>
      <c r="R433" s="75">
        <f>VLOOKUP(A433,'BASE REGISTRO MAYO'!$A$1:$T$884,18,FALSE)</f>
        <v>93401</v>
      </c>
      <c r="S433" s="75" t="str">
        <f>VLOOKUP(A433,'BASE REGISTRO MAYO'!$A$1:$T$884,19,FALSE)</f>
        <v>Se acompaña certificado de antecedentes financieros, correspondiente al  año 2019, aprobados USUFI</v>
      </c>
      <c r="T433" s="177">
        <f>VLOOKUP(A433,'BASE REGISTRO MAYO'!$A$1:$T$884,20,FALSE)</f>
        <v>37970</v>
      </c>
      <c r="U433" s="182">
        <v>6915</v>
      </c>
      <c r="V433" s="181">
        <v>9464760</v>
      </c>
      <c r="W433" s="181">
        <v>51901020</v>
      </c>
      <c r="X433" s="178">
        <v>44408</v>
      </c>
      <c r="Y433" s="87" t="s">
        <v>7151</v>
      </c>
      <c r="Z433" s="87" t="s">
        <v>7152</v>
      </c>
      <c r="AA433" s="182" t="s">
        <v>7304</v>
      </c>
    </row>
    <row r="434" spans="1:27" ht="15.75" customHeight="1" x14ac:dyDescent="0.2">
      <c r="A434" s="182">
        <v>6915</v>
      </c>
      <c r="B434" s="75" t="str">
        <f>VLOOKUP(A434,'BASE REGISTRO MAYO'!$A$1:$T$884,2,FALSE)</f>
        <v>Corporacion Servicio Paz y Justicia, SERPAJ-CHILE</v>
      </c>
      <c r="C434" s="75">
        <f>VLOOKUP(A434,'BASE REGISTRO MAYO'!$A$1:$T$884,3,FALSE)</f>
        <v>721694003</v>
      </c>
      <c r="D434" s="75" t="str">
        <f>VLOOKUP(A434,'BASE REGISTRO MAYO'!$A$1:$T$884,4,FALSE)</f>
        <v>Corporación de Derecho Privado.</v>
      </c>
      <c r="E434" s="75" t="str">
        <f>VLOOKUP(A434,'BASE REGISTRO MAYO'!$A$1:$T$884,5,FALSE)</f>
        <v xml:space="preserve">Decreto Supremo Nº 1472, de 03 de noviembre de 1992, del Ministerio de Justicia. </v>
      </c>
      <c r="F434" s="75" t="str">
        <f>VLOOKUP(A434,'BASE REGISTRO MAYO'!$A$1:$T$884,6,FALSE)</f>
        <v>Certificado de Vigencia Folio Nº 500354067733, de 4 de noviembre de 2020, del Servicio de Registro Civil e Identificación.</v>
      </c>
      <c r="G434" s="75" t="str">
        <f>VLOOKUP(A434,'BASE REGISTRO MAYO'!$A$1:$T$884,7,FALSE)</f>
        <v>Formación, promoción, cooperación y prestación de servicios para el desarrollo económico, social, cultural y espiritual de la comunidad, en el área de los derechos humanos del niño, entre otras.</v>
      </c>
      <c r="H434" s="75" t="str">
        <f>VLOOKUP(A434,'BASE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4" s="75" t="str">
        <f>VLOOKUP(A434,'BASE REGISTRO MAYO'!$A$1:$T$884,9,FALSE)</f>
        <v>3 años en sus cargos.</v>
      </c>
      <c r="J434" s="75" t="str">
        <f>VLOOKUP(A434,'BASE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4" s="75" t="str">
        <f>VLOOKUP(A434,'BASE REGISTRO MAYO'!$A$1:$T$884,11,FALSE)</f>
        <v xml:space="preserve">Patricio Marcelo Labra Guzmán, 
</v>
      </c>
      <c r="L434" s="75" t="str">
        <f>VLOOKUP(A434,'BASE REGISTRO MAYO'!$A$1:$T$884,12,FALSE)</f>
        <v xml:space="preserve">Calle Orella N° 1015, comuna y ciudad de Valparaíso, Quinta Región  
</v>
      </c>
      <c r="M434" s="75" t="str">
        <f>VLOOKUP(A434,'BASE REGISTRO MAYO'!$A$1:$T$884,13,FALSE)</f>
        <v>V</v>
      </c>
      <c r="N434" s="75" t="str">
        <f>VLOOKUP(A434,'BASE REGISTRO MAYO'!$A$1:$T$884,14,FALSE)</f>
        <v>Valparaíso</v>
      </c>
      <c r="O434" s="75" t="str">
        <f>VLOOKUP(A434,'BASE REGISTRO MAYO'!$A$1:$T$884,15,FALSE)</f>
        <v>32-2156239</v>
      </c>
      <c r="P434" s="75" t="str">
        <f>VLOOKUP(A434,'BASE REGISTRO MAYO'!$A$1:$T$884,16,FALSE)</f>
        <v>serpaj@serpajchile.cl</v>
      </c>
      <c r="Q434" s="75">
        <f>VLOOKUP(A434,'BASE REGISTRO MAYO'!$A$1:$T$884,17,FALSE)</f>
        <v>0</v>
      </c>
      <c r="R434" s="75">
        <f>VLOOKUP(A434,'BASE REGISTRO MAYO'!$A$1:$T$884,18,FALSE)</f>
        <v>93401</v>
      </c>
      <c r="S434" s="75" t="str">
        <f>VLOOKUP(A434,'BASE REGISTRO MAYO'!$A$1:$T$884,19,FALSE)</f>
        <v>Se acompaña certificado de antecedentes financieros, correspondiente al  año 2019, aprobados USUFI</v>
      </c>
      <c r="T434" s="177">
        <f>VLOOKUP(A434,'BASE REGISTRO MAYO'!$A$1:$T$884,20,FALSE)</f>
        <v>37970</v>
      </c>
      <c r="U434" s="182">
        <v>6915</v>
      </c>
      <c r="V434" s="181">
        <v>10261250</v>
      </c>
      <c r="W434" s="181">
        <v>72854863</v>
      </c>
      <c r="X434" s="178">
        <v>44408</v>
      </c>
      <c r="Y434" s="87" t="s">
        <v>7151</v>
      </c>
      <c r="Z434" s="87" t="s">
        <v>7152</v>
      </c>
      <c r="AA434" s="182" t="s">
        <v>7178</v>
      </c>
    </row>
    <row r="435" spans="1:27" ht="15.75" customHeight="1" x14ac:dyDescent="0.2">
      <c r="A435" s="182">
        <v>6915</v>
      </c>
      <c r="B435" s="75" t="str">
        <f>VLOOKUP(A435,'BASE REGISTRO MAYO'!$A$1:$T$884,2,FALSE)</f>
        <v>Corporacion Servicio Paz y Justicia, SERPAJ-CHILE</v>
      </c>
      <c r="C435" s="75">
        <f>VLOOKUP(A435,'BASE REGISTRO MAYO'!$A$1:$T$884,3,FALSE)</f>
        <v>721694003</v>
      </c>
      <c r="D435" s="75" t="str">
        <f>VLOOKUP(A435,'BASE REGISTRO MAYO'!$A$1:$T$884,4,FALSE)</f>
        <v>Corporación de Derecho Privado.</v>
      </c>
      <c r="E435" s="75" t="str">
        <f>VLOOKUP(A435,'BASE REGISTRO MAYO'!$A$1:$T$884,5,FALSE)</f>
        <v xml:space="preserve">Decreto Supremo Nº 1472, de 03 de noviembre de 1992, del Ministerio de Justicia. </v>
      </c>
      <c r="F435" s="75" t="str">
        <f>VLOOKUP(A435,'BASE REGISTRO MAYO'!$A$1:$T$884,6,FALSE)</f>
        <v>Certificado de Vigencia Folio Nº 500354067733, de 4 de noviembre de 2020, del Servicio de Registro Civil e Identificación.</v>
      </c>
      <c r="G435" s="75" t="str">
        <f>VLOOKUP(A435,'BASE REGISTRO MAYO'!$A$1:$T$884,7,FALSE)</f>
        <v>Formación, promoción, cooperación y prestación de servicios para el desarrollo económico, social, cultural y espiritual de la comunidad, en el área de los derechos humanos del niño, entre otras.</v>
      </c>
      <c r="H435" s="75" t="str">
        <f>VLOOKUP(A435,'BASE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5" s="75" t="str">
        <f>VLOOKUP(A435,'BASE REGISTRO MAYO'!$A$1:$T$884,9,FALSE)</f>
        <v>3 años en sus cargos.</v>
      </c>
      <c r="J435" s="75" t="str">
        <f>VLOOKUP(A435,'BASE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5" s="75" t="str">
        <f>VLOOKUP(A435,'BASE REGISTRO MAYO'!$A$1:$T$884,11,FALSE)</f>
        <v xml:space="preserve">Patricio Marcelo Labra Guzmán, 
</v>
      </c>
      <c r="L435" s="75" t="str">
        <f>VLOOKUP(A435,'BASE REGISTRO MAYO'!$A$1:$T$884,12,FALSE)</f>
        <v xml:space="preserve">Calle Orella N° 1015, comuna y ciudad de Valparaíso, Quinta Región  
</v>
      </c>
      <c r="M435" s="75" t="str">
        <f>VLOOKUP(A435,'BASE REGISTRO MAYO'!$A$1:$T$884,13,FALSE)</f>
        <v>V</v>
      </c>
      <c r="N435" s="75" t="str">
        <f>VLOOKUP(A435,'BASE REGISTRO MAYO'!$A$1:$T$884,14,FALSE)</f>
        <v>Valparaíso</v>
      </c>
      <c r="O435" s="75" t="str">
        <f>VLOOKUP(A435,'BASE REGISTRO MAYO'!$A$1:$T$884,15,FALSE)</f>
        <v>32-2156239</v>
      </c>
      <c r="P435" s="75" t="str">
        <f>VLOOKUP(A435,'BASE REGISTRO MAYO'!$A$1:$T$884,16,FALSE)</f>
        <v>serpaj@serpajchile.cl</v>
      </c>
      <c r="Q435" s="75">
        <f>VLOOKUP(A435,'BASE REGISTRO MAYO'!$A$1:$T$884,17,FALSE)</f>
        <v>0</v>
      </c>
      <c r="R435" s="75">
        <f>VLOOKUP(A435,'BASE REGISTRO MAYO'!$A$1:$T$884,18,FALSE)</f>
        <v>93401</v>
      </c>
      <c r="S435" s="75" t="str">
        <f>VLOOKUP(A435,'BASE REGISTRO MAYO'!$A$1:$T$884,19,FALSE)</f>
        <v>Se acompaña certificado de antecedentes financieros, correspondiente al  año 2019, aprobados USUFI</v>
      </c>
      <c r="T435" s="177">
        <f>VLOOKUP(A435,'BASE REGISTRO MAYO'!$A$1:$T$884,20,FALSE)</f>
        <v>37970</v>
      </c>
      <c r="U435" s="182">
        <v>6915</v>
      </c>
      <c r="V435" s="181">
        <v>6945563</v>
      </c>
      <c r="W435" s="181">
        <v>47522385</v>
      </c>
      <c r="X435" s="178">
        <v>44408</v>
      </c>
      <c r="Y435" s="87" t="s">
        <v>7151</v>
      </c>
      <c r="Z435" s="87" t="s">
        <v>7152</v>
      </c>
      <c r="AA435" s="182" t="s">
        <v>8199</v>
      </c>
    </row>
    <row r="436" spans="1:27" ht="15.75" customHeight="1" x14ac:dyDescent="0.2">
      <c r="A436" s="182">
        <v>6915</v>
      </c>
      <c r="B436" s="75" t="str">
        <f>VLOOKUP(A436,'BASE REGISTRO MAYO'!$A$1:$T$884,2,FALSE)</f>
        <v>Corporacion Servicio Paz y Justicia, SERPAJ-CHILE</v>
      </c>
      <c r="C436" s="75">
        <f>VLOOKUP(A436,'BASE REGISTRO MAYO'!$A$1:$T$884,3,FALSE)</f>
        <v>721694003</v>
      </c>
      <c r="D436" s="75" t="str">
        <f>VLOOKUP(A436,'BASE REGISTRO MAYO'!$A$1:$T$884,4,FALSE)</f>
        <v>Corporación de Derecho Privado.</v>
      </c>
      <c r="E436" s="75" t="str">
        <f>VLOOKUP(A436,'BASE REGISTRO MAYO'!$A$1:$T$884,5,FALSE)</f>
        <v xml:space="preserve">Decreto Supremo Nº 1472, de 03 de noviembre de 1992, del Ministerio de Justicia. </v>
      </c>
      <c r="F436" s="75" t="str">
        <f>VLOOKUP(A436,'BASE REGISTRO MAYO'!$A$1:$T$884,6,FALSE)</f>
        <v>Certificado de Vigencia Folio Nº 500354067733, de 4 de noviembre de 2020, del Servicio de Registro Civil e Identificación.</v>
      </c>
      <c r="G436" s="75" t="str">
        <f>VLOOKUP(A436,'BASE REGISTRO MAYO'!$A$1:$T$884,7,FALSE)</f>
        <v>Formación, promoción, cooperación y prestación de servicios para el desarrollo económico, social, cultural y espiritual de la comunidad, en el área de los derechos humanos del niño, entre otras.</v>
      </c>
      <c r="H436" s="75" t="str">
        <f>VLOOKUP(A436,'BASE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6" s="75" t="str">
        <f>VLOOKUP(A436,'BASE REGISTRO MAYO'!$A$1:$T$884,9,FALSE)</f>
        <v>3 años en sus cargos.</v>
      </c>
      <c r="J436" s="75" t="str">
        <f>VLOOKUP(A436,'BASE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6" s="75" t="str">
        <f>VLOOKUP(A436,'BASE REGISTRO MAYO'!$A$1:$T$884,11,FALSE)</f>
        <v xml:space="preserve">Patricio Marcelo Labra Guzmán, 
</v>
      </c>
      <c r="L436" s="75" t="str">
        <f>VLOOKUP(A436,'BASE REGISTRO MAYO'!$A$1:$T$884,12,FALSE)</f>
        <v xml:space="preserve">Calle Orella N° 1015, comuna y ciudad de Valparaíso, Quinta Región  
</v>
      </c>
      <c r="M436" s="75" t="str">
        <f>VLOOKUP(A436,'BASE REGISTRO MAYO'!$A$1:$T$884,13,FALSE)</f>
        <v>V</v>
      </c>
      <c r="N436" s="75" t="str">
        <f>VLOOKUP(A436,'BASE REGISTRO MAYO'!$A$1:$T$884,14,FALSE)</f>
        <v>Valparaíso</v>
      </c>
      <c r="O436" s="75" t="str">
        <f>VLOOKUP(A436,'BASE REGISTRO MAYO'!$A$1:$T$884,15,FALSE)</f>
        <v>32-2156239</v>
      </c>
      <c r="P436" s="75" t="str">
        <f>VLOOKUP(A436,'BASE REGISTRO MAYO'!$A$1:$T$884,16,FALSE)</f>
        <v>serpaj@serpajchile.cl</v>
      </c>
      <c r="Q436" s="75">
        <f>VLOOKUP(A436,'BASE REGISTRO MAYO'!$A$1:$T$884,17,FALSE)</f>
        <v>0</v>
      </c>
      <c r="R436" s="75">
        <f>VLOOKUP(A436,'BASE REGISTRO MAYO'!$A$1:$T$884,18,FALSE)</f>
        <v>93401</v>
      </c>
      <c r="S436" s="75" t="str">
        <f>VLOOKUP(A436,'BASE REGISTRO MAYO'!$A$1:$T$884,19,FALSE)</f>
        <v>Se acompaña certificado de antecedentes financieros, correspondiente al  año 2019, aprobados USUFI</v>
      </c>
      <c r="T436" s="177">
        <f>VLOOKUP(A436,'BASE REGISTRO MAYO'!$A$1:$T$884,20,FALSE)</f>
        <v>37970</v>
      </c>
      <c r="U436" s="182">
        <v>6915</v>
      </c>
      <c r="V436" s="181">
        <v>6206400</v>
      </c>
      <c r="W436" s="181">
        <v>49185720</v>
      </c>
      <c r="X436" s="178">
        <v>44408</v>
      </c>
      <c r="Y436" s="87" t="s">
        <v>7151</v>
      </c>
      <c r="Z436" s="87" t="s">
        <v>7152</v>
      </c>
      <c r="AA436" s="182" t="s">
        <v>7227</v>
      </c>
    </row>
    <row r="437" spans="1:27" ht="15.75" customHeight="1" x14ac:dyDescent="0.2">
      <c r="A437" s="182">
        <v>6915</v>
      </c>
      <c r="B437" s="75" t="str">
        <f>VLOOKUP(A437,'BASE REGISTRO MAYO'!$A$1:$T$884,2,FALSE)</f>
        <v>Corporacion Servicio Paz y Justicia, SERPAJ-CHILE</v>
      </c>
      <c r="C437" s="75">
        <f>VLOOKUP(A437,'BASE REGISTRO MAYO'!$A$1:$T$884,3,FALSE)</f>
        <v>721694003</v>
      </c>
      <c r="D437" s="75" t="str">
        <f>VLOOKUP(A437,'BASE REGISTRO MAYO'!$A$1:$T$884,4,FALSE)</f>
        <v>Corporación de Derecho Privado.</v>
      </c>
      <c r="E437" s="75" t="str">
        <f>VLOOKUP(A437,'BASE REGISTRO MAYO'!$A$1:$T$884,5,FALSE)</f>
        <v xml:space="preserve">Decreto Supremo Nº 1472, de 03 de noviembre de 1992, del Ministerio de Justicia. </v>
      </c>
      <c r="F437" s="75" t="str">
        <f>VLOOKUP(A437,'BASE REGISTRO MAYO'!$A$1:$T$884,6,FALSE)</f>
        <v>Certificado de Vigencia Folio Nº 500354067733, de 4 de noviembre de 2020, del Servicio de Registro Civil e Identificación.</v>
      </c>
      <c r="G437" s="75" t="str">
        <f>VLOOKUP(A437,'BASE REGISTRO MAYO'!$A$1:$T$884,7,FALSE)</f>
        <v>Formación, promoción, cooperación y prestación de servicios para el desarrollo económico, social, cultural y espiritual de la comunidad, en el área de los derechos humanos del niño, entre otras.</v>
      </c>
      <c r="H437" s="75" t="str">
        <f>VLOOKUP(A437,'BASE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7" s="75" t="str">
        <f>VLOOKUP(A437,'BASE REGISTRO MAYO'!$A$1:$T$884,9,FALSE)</f>
        <v>3 años en sus cargos.</v>
      </c>
      <c r="J437" s="75" t="str">
        <f>VLOOKUP(A437,'BASE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7" s="75" t="str">
        <f>VLOOKUP(A437,'BASE REGISTRO MAYO'!$A$1:$T$884,11,FALSE)</f>
        <v xml:space="preserve">Patricio Marcelo Labra Guzmán, 
</v>
      </c>
      <c r="L437" s="75" t="str">
        <f>VLOOKUP(A437,'BASE REGISTRO MAYO'!$A$1:$T$884,12,FALSE)</f>
        <v xml:space="preserve">Calle Orella N° 1015, comuna y ciudad de Valparaíso, Quinta Región  
</v>
      </c>
      <c r="M437" s="75" t="str">
        <f>VLOOKUP(A437,'BASE REGISTRO MAYO'!$A$1:$T$884,13,FALSE)</f>
        <v>V</v>
      </c>
      <c r="N437" s="75" t="str">
        <f>VLOOKUP(A437,'BASE REGISTRO MAYO'!$A$1:$T$884,14,FALSE)</f>
        <v>Valparaíso</v>
      </c>
      <c r="O437" s="75" t="str">
        <f>VLOOKUP(A437,'BASE REGISTRO MAYO'!$A$1:$T$884,15,FALSE)</f>
        <v>32-2156239</v>
      </c>
      <c r="P437" s="75" t="str">
        <f>VLOOKUP(A437,'BASE REGISTRO MAYO'!$A$1:$T$884,16,FALSE)</f>
        <v>serpaj@serpajchile.cl</v>
      </c>
      <c r="Q437" s="75">
        <f>VLOOKUP(A437,'BASE REGISTRO MAYO'!$A$1:$T$884,17,FALSE)</f>
        <v>0</v>
      </c>
      <c r="R437" s="75">
        <f>VLOOKUP(A437,'BASE REGISTRO MAYO'!$A$1:$T$884,18,FALSE)</f>
        <v>93401</v>
      </c>
      <c r="S437" s="75" t="str">
        <f>VLOOKUP(A437,'BASE REGISTRO MAYO'!$A$1:$T$884,19,FALSE)</f>
        <v>Se acompaña certificado de antecedentes financieros, correspondiente al  año 2019, aprobados USUFI</v>
      </c>
      <c r="T437" s="177">
        <f>VLOOKUP(A437,'BASE REGISTRO MAYO'!$A$1:$T$884,20,FALSE)</f>
        <v>37970</v>
      </c>
      <c r="U437" s="182">
        <v>6915</v>
      </c>
      <c r="V437" s="181">
        <v>8378640</v>
      </c>
      <c r="W437" s="181">
        <v>50194260</v>
      </c>
      <c r="X437" s="178">
        <v>44408</v>
      </c>
      <c r="Y437" s="87" t="s">
        <v>7151</v>
      </c>
      <c r="Z437" s="87" t="s">
        <v>7152</v>
      </c>
      <c r="AA437" s="182" t="s">
        <v>7305</v>
      </c>
    </row>
    <row r="438" spans="1:27" ht="15.75" customHeight="1" x14ac:dyDescent="0.2">
      <c r="A438" s="182">
        <v>6915</v>
      </c>
      <c r="B438" s="75" t="str">
        <f>VLOOKUP(A438,'BASE REGISTRO MAYO'!$A$1:$T$884,2,FALSE)</f>
        <v>Corporacion Servicio Paz y Justicia, SERPAJ-CHILE</v>
      </c>
      <c r="C438" s="75">
        <f>VLOOKUP(A438,'BASE REGISTRO MAYO'!$A$1:$T$884,3,FALSE)</f>
        <v>721694003</v>
      </c>
      <c r="D438" s="75" t="str">
        <f>VLOOKUP(A438,'BASE REGISTRO MAYO'!$A$1:$T$884,4,FALSE)</f>
        <v>Corporación de Derecho Privado.</v>
      </c>
      <c r="E438" s="75" t="str">
        <f>VLOOKUP(A438,'BASE REGISTRO MAYO'!$A$1:$T$884,5,FALSE)</f>
        <v xml:space="preserve">Decreto Supremo Nº 1472, de 03 de noviembre de 1992, del Ministerio de Justicia. </v>
      </c>
      <c r="F438" s="75" t="str">
        <f>VLOOKUP(A438,'BASE REGISTRO MAYO'!$A$1:$T$884,6,FALSE)</f>
        <v>Certificado de Vigencia Folio Nº 500354067733, de 4 de noviembre de 2020, del Servicio de Registro Civil e Identificación.</v>
      </c>
      <c r="G438" s="75" t="str">
        <f>VLOOKUP(A438,'BASE REGISTRO MAYO'!$A$1:$T$884,7,FALSE)</f>
        <v>Formación, promoción, cooperación y prestación de servicios para el desarrollo económico, social, cultural y espiritual de la comunidad, en el área de los derechos humanos del niño, entre otras.</v>
      </c>
      <c r="H438" s="75" t="str">
        <f>VLOOKUP(A438,'BASE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8" s="75" t="str">
        <f>VLOOKUP(A438,'BASE REGISTRO MAYO'!$A$1:$T$884,9,FALSE)</f>
        <v>3 años en sus cargos.</v>
      </c>
      <c r="J438" s="75" t="str">
        <f>VLOOKUP(A438,'BASE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8" s="75" t="str">
        <f>VLOOKUP(A438,'BASE REGISTRO MAYO'!$A$1:$T$884,11,FALSE)</f>
        <v xml:space="preserve">Patricio Marcelo Labra Guzmán, 
</v>
      </c>
      <c r="L438" s="75" t="str">
        <f>VLOOKUP(A438,'BASE REGISTRO MAYO'!$A$1:$T$884,12,FALSE)</f>
        <v xml:space="preserve">Calle Orella N° 1015, comuna y ciudad de Valparaíso, Quinta Región  
</v>
      </c>
      <c r="M438" s="75" t="str">
        <f>VLOOKUP(A438,'BASE REGISTRO MAYO'!$A$1:$T$884,13,FALSE)</f>
        <v>V</v>
      </c>
      <c r="N438" s="75" t="str">
        <f>VLOOKUP(A438,'BASE REGISTRO MAYO'!$A$1:$T$884,14,FALSE)</f>
        <v>Valparaíso</v>
      </c>
      <c r="O438" s="75" t="str">
        <f>VLOOKUP(A438,'BASE REGISTRO MAYO'!$A$1:$T$884,15,FALSE)</f>
        <v>32-2156239</v>
      </c>
      <c r="P438" s="75" t="str">
        <f>VLOOKUP(A438,'BASE REGISTRO MAYO'!$A$1:$T$884,16,FALSE)</f>
        <v>serpaj@serpajchile.cl</v>
      </c>
      <c r="Q438" s="75">
        <f>VLOOKUP(A438,'BASE REGISTRO MAYO'!$A$1:$T$884,17,FALSE)</f>
        <v>0</v>
      </c>
      <c r="R438" s="75">
        <f>VLOOKUP(A438,'BASE REGISTRO MAYO'!$A$1:$T$884,18,FALSE)</f>
        <v>93401</v>
      </c>
      <c r="S438" s="75" t="str">
        <f>VLOOKUP(A438,'BASE REGISTRO MAYO'!$A$1:$T$884,19,FALSE)</f>
        <v>Se acompaña certificado de antecedentes financieros, correspondiente al  año 2019, aprobados USUFI</v>
      </c>
      <c r="T438" s="177">
        <f>VLOOKUP(A438,'BASE REGISTRO MAYO'!$A$1:$T$884,20,FALSE)</f>
        <v>37970</v>
      </c>
      <c r="U438" s="182">
        <v>6915</v>
      </c>
      <c r="V438" s="181">
        <v>27416748</v>
      </c>
      <c r="W438" s="181">
        <v>82250292</v>
      </c>
      <c r="X438" s="178">
        <v>44408</v>
      </c>
      <c r="Y438" s="87" t="s">
        <v>7151</v>
      </c>
      <c r="Z438" s="87" t="s">
        <v>7152</v>
      </c>
      <c r="AA438" s="182" t="s">
        <v>7163</v>
      </c>
    </row>
    <row r="439" spans="1:27" ht="15.75" customHeight="1" x14ac:dyDescent="0.2">
      <c r="A439" s="182">
        <v>6915</v>
      </c>
      <c r="B439" s="75" t="str">
        <f>VLOOKUP(A439,'BASE REGISTRO MAYO'!$A$1:$T$884,2,FALSE)</f>
        <v>Corporacion Servicio Paz y Justicia, SERPAJ-CHILE</v>
      </c>
      <c r="C439" s="75">
        <f>VLOOKUP(A439,'BASE REGISTRO MAYO'!$A$1:$T$884,3,FALSE)</f>
        <v>721694003</v>
      </c>
      <c r="D439" s="75" t="str">
        <f>VLOOKUP(A439,'BASE REGISTRO MAYO'!$A$1:$T$884,4,FALSE)</f>
        <v>Corporación de Derecho Privado.</v>
      </c>
      <c r="E439" s="75" t="str">
        <f>VLOOKUP(A439,'BASE REGISTRO MAYO'!$A$1:$T$884,5,FALSE)</f>
        <v xml:space="preserve">Decreto Supremo Nº 1472, de 03 de noviembre de 1992, del Ministerio de Justicia. </v>
      </c>
      <c r="F439" s="75" t="str">
        <f>VLOOKUP(A439,'BASE REGISTRO MAYO'!$A$1:$T$884,6,FALSE)</f>
        <v>Certificado de Vigencia Folio Nº 500354067733, de 4 de noviembre de 2020, del Servicio de Registro Civil e Identificación.</v>
      </c>
      <c r="G439" s="75" t="str">
        <f>VLOOKUP(A439,'BASE REGISTRO MAYO'!$A$1:$T$884,7,FALSE)</f>
        <v>Formación, promoción, cooperación y prestación de servicios para el desarrollo económico, social, cultural y espiritual de la comunidad, en el área de los derechos humanos del niño, entre otras.</v>
      </c>
      <c r="H439" s="75" t="str">
        <f>VLOOKUP(A439,'BASE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9" s="75" t="str">
        <f>VLOOKUP(A439,'BASE REGISTRO MAYO'!$A$1:$T$884,9,FALSE)</f>
        <v>3 años en sus cargos.</v>
      </c>
      <c r="J439" s="75" t="str">
        <f>VLOOKUP(A439,'BASE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9" s="75" t="str">
        <f>VLOOKUP(A439,'BASE REGISTRO MAYO'!$A$1:$T$884,11,FALSE)</f>
        <v xml:space="preserve">Patricio Marcelo Labra Guzmán, 
</v>
      </c>
      <c r="L439" s="75" t="str">
        <f>VLOOKUP(A439,'BASE REGISTRO MAYO'!$A$1:$T$884,12,FALSE)</f>
        <v xml:space="preserve">Calle Orella N° 1015, comuna y ciudad de Valparaíso, Quinta Región  
</v>
      </c>
      <c r="M439" s="75" t="str">
        <f>VLOOKUP(A439,'BASE REGISTRO MAYO'!$A$1:$T$884,13,FALSE)</f>
        <v>V</v>
      </c>
      <c r="N439" s="75" t="str">
        <f>VLOOKUP(A439,'BASE REGISTRO MAYO'!$A$1:$T$884,14,FALSE)</f>
        <v>Valparaíso</v>
      </c>
      <c r="O439" s="75" t="str">
        <f>VLOOKUP(A439,'BASE REGISTRO MAYO'!$A$1:$T$884,15,FALSE)</f>
        <v>32-2156239</v>
      </c>
      <c r="P439" s="75" t="str">
        <f>VLOOKUP(A439,'BASE REGISTRO MAYO'!$A$1:$T$884,16,FALSE)</f>
        <v>serpaj@serpajchile.cl</v>
      </c>
      <c r="Q439" s="75">
        <f>VLOOKUP(A439,'BASE REGISTRO MAYO'!$A$1:$T$884,17,FALSE)</f>
        <v>0</v>
      </c>
      <c r="R439" s="75">
        <f>VLOOKUP(A439,'BASE REGISTRO MAYO'!$A$1:$T$884,18,FALSE)</f>
        <v>93401</v>
      </c>
      <c r="S439" s="75" t="str">
        <f>VLOOKUP(A439,'BASE REGISTRO MAYO'!$A$1:$T$884,19,FALSE)</f>
        <v>Se acompaña certificado de antecedentes financieros, correspondiente al  año 2019, aprobados USUFI</v>
      </c>
      <c r="T439" s="177">
        <f>VLOOKUP(A439,'BASE REGISTRO MAYO'!$A$1:$T$884,20,FALSE)</f>
        <v>37970</v>
      </c>
      <c r="U439" s="182">
        <v>6915</v>
      </c>
      <c r="V439" s="181">
        <v>28448560</v>
      </c>
      <c r="W439" s="181">
        <v>241608788</v>
      </c>
      <c r="X439" s="178">
        <v>44408</v>
      </c>
      <c r="Y439" s="87" t="s">
        <v>7151</v>
      </c>
      <c r="Z439" s="87" t="s">
        <v>7152</v>
      </c>
      <c r="AA439" s="182" t="s">
        <v>7877</v>
      </c>
    </row>
    <row r="440" spans="1:27" ht="15.75" customHeight="1" x14ac:dyDescent="0.2">
      <c r="A440" s="182">
        <v>6915</v>
      </c>
      <c r="B440" s="75" t="str">
        <f>VLOOKUP(A440,'BASE REGISTRO MAYO'!$A$1:$T$884,2,FALSE)</f>
        <v>Corporacion Servicio Paz y Justicia, SERPAJ-CHILE</v>
      </c>
      <c r="C440" s="75">
        <f>VLOOKUP(A440,'BASE REGISTRO MAYO'!$A$1:$T$884,3,FALSE)</f>
        <v>721694003</v>
      </c>
      <c r="D440" s="75" t="str">
        <f>VLOOKUP(A440,'BASE REGISTRO MAYO'!$A$1:$T$884,4,FALSE)</f>
        <v>Corporación de Derecho Privado.</v>
      </c>
      <c r="E440" s="75" t="str">
        <f>VLOOKUP(A440,'BASE REGISTRO MAYO'!$A$1:$T$884,5,FALSE)</f>
        <v xml:space="preserve">Decreto Supremo Nº 1472, de 03 de noviembre de 1992, del Ministerio de Justicia. </v>
      </c>
      <c r="F440" s="75" t="str">
        <f>VLOOKUP(A440,'BASE REGISTRO MAYO'!$A$1:$T$884,6,FALSE)</f>
        <v>Certificado de Vigencia Folio Nº 500354067733, de 4 de noviembre de 2020, del Servicio de Registro Civil e Identificación.</v>
      </c>
      <c r="G440" s="75" t="str">
        <f>VLOOKUP(A440,'BASE REGISTRO MAYO'!$A$1:$T$884,7,FALSE)</f>
        <v>Formación, promoción, cooperación y prestación de servicios para el desarrollo económico, social, cultural y espiritual de la comunidad, en el área de los derechos humanos del niño, entre otras.</v>
      </c>
      <c r="H440" s="75" t="str">
        <f>VLOOKUP(A440,'BASE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0" s="75" t="str">
        <f>VLOOKUP(A440,'BASE REGISTRO MAYO'!$A$1:$T$884,9,FALSE)</f>
        <v>3 años en sus cargos.</v>
      </c>
      <c r="J440" s="75" t="str">
        <f>VLOOKUP(A440,'BASE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0" s="75" t="str">
        <f>VLOOKUP(A440,'BASE REGISTRO MAYO'!$A$1:$T$884,11,FALSE)</f>
        <v xml:space="preserve">Patricio Marcelo Labra Guzmán, 
</v>
      </c>
      <c r="L440" s="75" t="str">
        <f>VLOOKUP(A440,'BASE REGISTRO MAYO'!$A$1:$T$884,12,FALSE)</f>
        <v xml:space="preserve">Calle Orella N° 1015, comuna y ciudad de Valparaíso, Quinta Región  
</v>
      </c>
      <c r="M440" s="75" t="str">
        <f>VLOOKUP(A440,'BASE REGISTRO MAYO'!$A$1:$T$884,13,FALSE)</f>
        <v>V</v>
      </c>
      <c r="N440" s="75" t="str">
        <f>VLOOKUP(A440,'BASE REGISTRO MAYO'!$A$1:$T$884,14,FALSE)</f>
        <v>Valparaíso</v>
      </c>
      <c r="O440" s="75" t="str">
        <f>VLOOKUP(A440,'BASE REGISTRO MAYO'!$A$1:$T$884,15,FALSE)</f>
        <v>32-2156239</v>
      </c>
      <c r="P440" s="75" t="str">
        <f>VLOOKUP(A440,'BASE REGISTRO MAYO'!$A$1:$T$884,16,FALSE)</f>
        <v>serpaj@serpajchile.cl</v>
      </c>
      <c r="Q440" s="75">
        <f>VLOOKUP(A440,'BASE REGISTRO MAYO'!$A$1:$T$884,17,FALSE)</f>
        <v>0</v>
      </c>
      <c r="R440" s="75">
        <f>VLOOKUP(A440,'BASE REGISTRO MAYO'!$A$1:$T$884,18,FALSE)</f>
        <v>93401</v>
      </c>
      <c r="S440" s="75" t="str">
        <f>VLOOKUP(A440,'BASE REGISTRO MAYO'!$A$1:$T$884,19,FALSE)</f>
        <v>Se acompaña certificado de antecedentes financieros, correspondiente al  año 2019, aprobados USUFI</v>
      </c>
      <c r="T440" s="177">
        <f>VLOOKUP(A440,'BASE REGISTRO MAYO'!$A$1:$T$884,20,FALSE)</f>
        <v>37970</v>
      </c>
      <c r="U440" s="182">
        <v>6915</v>
      </c>
      <c r="V440" s="181">
        <v>11543214</v>
      </c>
      <c r="W440" s="181">
        <v>90411897</v>
      </c>
      <c r="X440" s="178">
        <v>44408</v>
      </c>
      <c r="Y440" s="87" t="s">
        <v>7151</v>
      </c>
      <c r="Z440" s="87" t="s">
        <v>7152</v>
      </c>
      <c r="AA440" s="182" t="s">
        <v>7184</v>
      </c>
    </row>
    <row r="441" spans="1:27" ht="15.75" customHeight="1" x14ac:dyDescent="0.2">
      <c r="A441" s="182">
        <v>6915</v>
      </c>
      <c r="B441" s="75" t="str">
        <f>VLOOKUP(A441,'BASE REGISTRO MAYO'!$A$1:$T$884,2,FALSE)</f>
        <v>Corporacion Servicio Paz y Justicia, SERPAJ-CHILE</v>
      </c>
      <c r="C441" s="75">
        <f>VLOOKUP(A441,'BASE REGISTRO MAYO'!$A$1:$T$884,3,FALSE)</f>
        <v>721694003</v>
      </c>
      <c r="D441" s="75" t="str">
        <f>VLOOKUP(A441,'BASE REGISTRO MAYO'!$A$1:$T$884,4,FALSE)</f>
        <v>Corporación de Derecho Privado.</v>
      </c>
      <c r="E441" s="75" t="str">
        <f>VLOOKUP(A441,'BASE REGISTRO MAYO'!$A$1:$T$884,5,FALSE)</f>
        <v xml:space="preserve">Decreto Supremo Nº 1472, de 03 de noviembre de 1992, del Ministerio de Justicia. </v>
      </c>
      <c r="F441" s="75" t="str">
        <f>VLOOKUP(A441,'BASE REGISTRO MAYO'!$A$1:$T$884,6,FALSE)</f>
        <v>Certificado de Vigencia Folio Nº 500354067733, de 4 de noviembre de 2020, del Servicio de Registro Civil e Identificación.</v>
      </c>
      <c r="G441" s="75" t="str">
        <f>VLOOKUP(A441,'BASE REGISTRO MAYO'!$A$1:$T$884,7,FALSE)</f>
        <v>Formación, promoción, cooperación y prestación de servicios para el desarrollo económico, social, cultural y espiritual de la comunidad, en el área de los derechos humanos del niño, entre otras.</v>
      </c>
      <c r="H441" s="75" t="str">
        <f>VLOOKUP(A441,'BASE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1" s="75" t="str">
        <f>VLOOKUP(A441,'BASE REGISTRO MAYO'!$A$1:$T$884,9,FALSE)</f>
        <v>3 años en sus cargos.</v>
      </c>
      <c r="J441" s="75" t="str">
        <f>VLOOKUP(A441,'BASE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1" s="75" t="str">
        <f>VLOOKUP(A441,'BASE REGISTRO MAYO'!$A$1:$T$884,11,FALSE)</f>
        <v xml:space="preserve">Patricio Marcelo Labra Guzmán, 
</v>
      </c>
      <c r="L441" s="75" t="str">
        <f>VLOOKUP(A441,'BASE REGISTRO MAYO'!$A$1:$T$884,12,FALSE)</f>
        <v xml:space="preserve">Calle Orella N° 1015, comuna y ciudad de Valparaíso, Quinta Región  
</v>
      </c>
      <c r="M441" s="75" t="str">
        <f>VLOOKUP(A441,'BASE REGISTRO MAYO'!$A$1:$T$884,13,FALSE)</f>
        <v>V</v>
      </c>
      <c r="N441" s="75" t="str">
        <f>VLOOKUP(A441,'BASE REGISTRO MAYO'!$A$1:$T$884,14,FALSE)</f>
        <v>Valparaíso</v>
      </c>
      <c r="O441" s="75" t="str">
        <f>VLOOKUP(A441,'BASE REGISTRO MAYO'!$A$1:$T$884,15,FALSE)</f>
        <v>32-2156239</v>
      </c>
      <c r="P441" s="75" t="str">
        <f>VLOOKUP(A441,'BASE REGISTRO MAYO'!$A$1:$T$884,16,FALSE)</f>
        <v>serpaj@serpajchile.cl</v>
      </c>
      <c r="Q441" s="75">
        <f>VLOOKUP(A441,'BASE REGISTRO MAYO'!$A$1:$T$884,17,FALSE)</f>
        <v>0</v>
      </c>
      <c r="R441" s="75">
        <f>VLOOKUP(A441,'BASE REGISTRO MAYO'!$A$1:$T$884,18,FALSE)</f>
        <v>93401</v>
      </c>
      <c r="S441" s="75" t="str">
        <f>VLOOKUP(A441,'BASE REGISTRO MAYO'!$A$1:$T$884,19,FALSE)</f>
        <v>Se acompaña certificado de antecedentes financieros, correspondiente al  año 2019, aprobados USUFI</v>
      </c>
      <c r="T441" s="177">
        <f>VLOOKUP(A441,'BASE REGISTRO MAYO'!$A$1:$T$884,20,FALSE)</f>
        <v>37970</v>
      </c>
      <c r="U441" s="182">
        <v>6915</v>
      </c>
      <c r="V441" s="181">
        <v>8713770</v>
      </c>
      <c r="W441" s="181">
        <v>68015938</v>
      </c>
      <c r="X441" s="178">
        <v>44408</v>
      </c>
      <c r="Y441" s="87" t="s">
        <v>7151</v>
      </c>
      <c r="Z441" s="87" t="s">
        <v>7152</v>
      </c>
      <c r="AA441" s="182" t="s">
        <v>7306</v>
      </c>
    </row>
    <row r="442" spans="1:27" ht="15.75" customHeight="1" x14ac:dyDescent="0.2">
      <c r="A442" s="182">
        <v>6915</v>
      </c>
      <c r="B442" s="75" t="str">
        <f>VLOOKUP(A442,'BASE REGISTRO MAYO'!$A$1:$T$884,2,FALSE)</f>
        <v>Corporacion Servicio Paz y Justicia, SERPAJ-CHILE</v>
      </c>
      <c r="C442" s="75">
        <f>VLOOKUP(A442,'BASE REGISTRO MAYO'!$A$1:$T$884,3,FALSE)</f>
        <v>721694003</v>
      </c>
      <c r="D442" s="75" t="str">
        <f>VLOOKUP(A442,'BASE REGISTRO MAYO'!$A$1:$T$884,4,FALSE)</f>
        <v>Corporación de Derecho Privado.</v>
      </c>
      <c r="E442" s="75" t="str">
        <f>VLOOKUP(A442,'BASE REGISTRO MAYO'!$A$1:$T$884,5,FALSE)</f>
        <v xml:space="preserve">Decreto Supremo Nº 1472, de 03 de noviembre de 1992, del Ministerio de Justicia. </v>
      </c>
      <c r="F442" s="75" t="str">
        <f>VLOOKUP(A442,'BASE REGISTRO MAYO'!$A$1:$T$884,6,FALSE)</f>
        <v>Certificado de Vigencia Folio Nº 500354067733, de 4 de noviembre de 2020, del Servicio de Registro Civil e Identificación.</v>
      </c>
      <c r="G442" s="75" t="str">
        <f>VLOOKUP(A442,'BASE REGISTRO MAYO'!$A$1:$T$884,7,FALSE)</f>
        <v>Formación, promoción, cooperación y prestación de servicios para el desarrollo económico, social, cultural y espiritual de la comunidad, en el área de los derechos humanos del niño, entre otras.</v>
      </c>
      <c r="H442" s="75" t="str">
        <f>VLOOKUP(A442,'BASE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2" s="75" t="str">
        <f>VLOOKUP(A442,'BASE REGISTRO MAYO'!$A$1:$T$884,9,FALSE)</f>
        <v>3 años en sus cargos.</v>
      </c>
      <c r="J442" s="75" t="str">
        <f>VLOOKUP(A442,'BASE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2" s="75" t="str">
        <f>VLOOKUP(A442,'BASE REGISTRO MAYO'!$A$1:$T$884,11,FALSE)</f>
        <v xml:space="preserve">Patricio Marcelo Labra Guzmán, 
</v>
      </c>
      <c r="L442" s="75" t="str">
        <f>VLOOKUP(A442,'BASE REGISTRO MAYO'!$A$1:$T$884,12,FALSE)</f>
        <v xml:space="preserve">Calle Orella N° 1015, comuna y ciudad de Valparaíso, Quinta Región  
</v>
      </c>
      <c r="M442" s="75" t="str">
        <f>VLOOKUP(A442,'BASE REGISTRO MAYO'!$A$1:$T$884,13,FALSE)</f>
        <v>V</v>
      </c>
      <c r="N442" s="75" t="str">
        <f>VLOOKUP(A442,'BASE REGISTRO MAYO'!$A$1:$T$884,14,FALSE)</f>
        <v>Valparaíso</v>
      </c>
      <c r="O442" s="75" t="str">
        <f>VLOOKUP(A442,'BASE REGISTRO MAYO'!$A$1:$T$884,15,FALSE)</f>
        <v>32-2156239</v>
      </c>
      <c r="P442" s="75" t="str">
        <f>VLOOKUP(A442,'BASE REGISTRO MAYO'!$A$1:$T$884,16,FALSE)</f>
        <v>serpaj@serpajchile.cl</v>
      </c>
      <c r="Q442" s="75">
        <f>VLOOKUP(A442,'BASE REGISTRO MAYO'!$A$1:$T$884,17,FALSE)</f>
        <v>0</v>
      </c>
      <c r="R442" s="75">
        <f>VLOOKUP(A442,'BASE REGISTRO MAYO'!$A$1:$T$884,18,FALSE)</f>
        <v>93401</v>
      </c>
      <c r="S442" s="75" t="str">
        <f>VLOOKUP(A442,'BASE REGISTRO MAYO'!$A$1:$T$884,19,FALSE)</f>
        <v>Se acompaña certificado de antecedentes financieros, correspondiente al  año 2019, aprobados USUFI</v>
      </c>
      <c r="T442" s="177">
        <f>VLOOKUP(A442,'BASE REGISTRO MAYO'!$A$1:$T$884,20,FALSE)</f>
        <v>37970</v>
      </c>
      <c r="U442" s="182">
        <v>6915</v>
      </c>
      <c r="V442" s="181">
        <v>38124839</v>
      </c>
      <c r="W442" s="181">
        <v>153722984</v>
      </c>
      <c r="X442" s="178">
        <v>44408</v>
      </c>
      <c r="Y442" s="87" t="s">
        <v>7151</v>
      </c>
      <c r="Z442" s="87" t="s">
        <v>7152</v>
      </c>
      <c r="AA442" s="182" t="s">
        <v>173</v>
      </c>
    </row>
    <row r="443" spans="1:27" ht="15.75" customHeight="1" x14ac:dyDescent="0.2">
      <c r="A443" s="182">
        <v>6915</v>
      </c>
      <c r="B443" s="75" t="str">
        <f>VLOOKUP(A443,'BASE REGISTRO MAYO'!$A$1:$T$884,2,FALSE)</f>
        <v>Corporacion Servicio Paz y Justicia, SERPAJ-CHILE</v>
      </c>
      <c r="C443" s="75">
        <f>VLOOKUP(A443,'BASE REGISTRO MAYO'!$A$1:$T$884,3,FALSE)</f>
        <v>721694003</v>
      </c>
      <c r="D443" s="75" t="str">
        <f>VLOOKUP(A443,'BASE REGISTRO MAYO'!$A$1:$T$884,4,FALSE)</f>
        <v>Corporación de Derecho Privado.</v>
      </c>
      <c r="E443" s="75" t="str">
        <f>VLOOKUP(A443,'BASE REGISTRO MAYO'!$A$1:$T$884,5,FALSE)</f>
        <v xml:space="preserve">Decreto Supremo Nº 1472, de 03 de noviembre de 1992, del Ministerio de Justicia. </v>
      </c>
      <c r="F443" s="75" t="str">
        <f>VLOOKUP(A443,'BASE REGISTRO MAYO'!$A$1:$T$884,6,FALSE)</f>
        <v>Certificado de Vigencia Folio Nº 500354067733, de 4 de noviembre de 2020, del Servicio de Registro Civil e Identificación.</v>
      </c>
      <c r="G443" s="75" t="str">
        <f>VLOOKUP(A443,'BASE REGISTRO MAYO'!$A$1:$T$884,7,FALSE)</f>
        <v>Formación, promoción, cooperación y prestación de servicios para el desarrollo económico, social, cultural y espiritual de la comunidad, en el área de los derechos humanos del niño, entre otras.</v>
      </c>
      <c r="H443" s="75" t="str">
        <f>VLOOKUP(A443,'BASE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3" s="75" t="str">
        <f>VLOOKUP(A443,'BASE REGISTRO MAYO'!$A$1:$T$884,9,FALSE)</f>
        <v>3 años en sus cargos.</v>
      </c>
      <c r="J443" s="75" t="str">
        <f>VLOOKUP(A443,'BASE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3" s="75" t="str">
        <f>VLOOKUP(A443,'BASE REGISTRO MAYO'!$A$1:$T$884,11,FALSE)</f>
        <v xml:space="preserve">Patricio Marcelo Labra Guzmán, 
</v>
      </c>
      <c r="L443" s="75" t="str">
        <f>VLOOKUP(A443,'BASE REGISTRO MAYO'!$A$1:$T$884,12,FALSE)</f>
        <v xml:space="preserve">Calle Orella N° 1015, comuna y ciudad de Valparaíso, Quinta Región  
</v>
      </c>
      <c r="M443" s="75" t="str">
        <f>VLOOKUP(A443,'BASE REGISTRO MAYO'!$A$1:$T$884,13,FALSE)</f>
        <v>V</v>
      </c>
      <c r="N443" s="75" t="str">
        <f>VLOOKUP(A443,'BASE REGISTRO MAYO'!$A$1:$T$884,14,FALSE)</f>
        <v>Valparaíso</v>
      </c>
      <c r="O443" s="75" t="str">
        <f>VLOOKUP(A443,'BASE REGISTRO MAYO'!$A$1:$T$884,15,FALSE)</f>
        <v>32-2156239</v>
      </c>
      <c r="P443" s="75" t="str">
        <f>VLOOKUP(A443,'BASE REGISTRO MAYO'!$A$1:$T$884,16,FALSE)</f>
        <v>serpaj@serpajchile.cl</v>
      </c>
      <c r="Q443" s="75">
        <f>VLOOKUP(A443,'BASE REGISTRO MAYO'!$A$1:$T$884,17,FALSE)</f>
        <v>0</v>
      </c>
      <c r="R443" s="75">
        <f>VLOOKUP(A443,'BASE REGISTRO MAYO'!$A$1:$T$884,18,FALSE)</f>
        <v>93401</v>
      </c>
      <c r="S443" s="75" t="str">
        <f>VLOOKUP(A443,'BASE REGISTRO MAYO'!$A$1:$T$884,19,FALSE)</f>
        <v>Se acompaña certificado de antecedentes financieros, correspondiente al  año 2019, aprobados USUFI</v>
      </c>
      <c r="T443" s="177">
        <f>VLOOKUP(A443,'BASE REGISTRO MAYO'!$A$1:$T$884,20,FALSE)</f>
        <v>37970</v>
      </c>
      <c r="U443" s="182">
        <v>6915</v>
      </c>
      <c r="V443" s="181">
        <v>27616845</v>
      </c>
      <c r="W443" s="181">
        <v>281509165</v>
      </c>
      <c r="X443" s="178">
        <v>44408</v>
      </c>
      <c r="Y443" s="87" t="s">
        <v>7151</v>
      </c>
      <c r="Z443" s="87" t="s">
        <v>7152</v>
      </c>
      <c r="AA443" s="182" t="s">
        <v>7187</v>
      </c>
    </row>
    <row r="444" spans="1:27" ht="15.75" customHeight="1" x14ac:dyDescent="0.2">
      <c r="A444" s="182">
        <v>6915</v>
      </c>
      <c r="B444" s="75" t="str">
        <f>VLOOKUP(A444,'BASE REGISTRO MAYO'!$A$1:$T$884,2,FALSE)</f>
        <v>Corporacion Servicio Paz y Justicia, SERPAJ-CHILE</v>
      </c>
      <c r="C444" s="75">
        <f>VLOOKUP(A444,'BASE REGISTRO MAYO'!$A$1:$T$884,3,FALSE)</f>
        <v>721694003</v>
      </c>
      <c r="D444" s="75" t="str">
        <f>VLOOKUP(A444,'BASE REGISTRO MAYO'!$A$1:$T$884,4,FALSE)</f>
        <v>Corporación de Derecho Privado.</v>
      </c>
      <c r="E444" s="75" t="str">
        <f>VLOOKUP(A444,'BASE REGISTRO MAYO'!$A$1:$T$884,5,FALSE)</f>
        <v xml:space="preserve">Decreto Supremo Nº 1472, de 03 de noviembre de 1992, del Ministerio de Justicia. </v>
      </c>
      <c r="F444" s="75" t="str">
        <f>VLOOKUP(A444,'BASE REGISTRO MAYO'!$A$1:$T$884,6,FALSE)</f>
        <v>Certificado de Vigencia Folio Nº 500354067733, de 4 de noviembre de 2020, del Servicio de Registro Civil e Identificación.</v>
      </c>
      <c r="G444" s="75" t="str">
        <f>VLOOKUP(A444,'BASE REGISTRO MAYO'!$A$1:$T$884,7,FALSE)</f>
        <v>Formación, promoción, cooperación y prestación de servicios para el desarrollo económico, social, cultural y espiritual de la comunidad, en el área de los derechos humanos del niño, entre otras.</v>
      </c>
      <c r="H444" s="75" t="str">
        <f>VLOOKUP(A444,'BASE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4" s="75" t="str">
        <f>VLOOKUP(A444,'BASE REGISTRO MAYO'!$A$1:$T$884,9,FALSE)</f>
        <v>3 años en sus cargos.</v>
      </c>
      <c r="J444" s="75" t="str">
        <f>VLOOKUP(A444,'BASE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4" s="75" t="str">
        <f>VLOOKUP(A444,'BASE REGISTRO MAYO'!$A$1:$T$884,11,FALSE)</f>
        <v xml:space="preserve">Patricio Marcelo Labra Guzmán, 
</v>
      </c>
      <c r="L444" s="75" t="str">
        <f>VLOOKUP(A444,'BASE REGISTRO MAYO'!$A$1:$T$884,12,FALSE)</f>
        <v xml:space="preserve">Calle Orella N° 1015, comuna y ciudad de Valparaíso, Quinta Región  
</v>
      </c>
      <c r="M444" s="75" t="str">
        <f>VLOOKUP(A444,'BASE REGISTRO MAYO'!$A$1:$T$884,13,FALSE)</f>
        <v>V</v>
      </c>
      <c r="N444" s="75" t="str">
        <f>VLOOKUP(A444,'BASE REGISTRO MAYO'!$A$1:$T$884,14,FALSE)</f>
        <v>Valparaíso</v>
      </c>
      <c r="O444" s="75" t="str">
        <f>VLOOKUP(A444,'BASE REGISTRO MAYO'!$A$1:$T$884,15,FALSE)</f>
        <v>32-2156239</v>
      </c>
      <c r="P444" s="75" t="str">
        <f>VLOOKUP(A444,'BASE REGISTRO MAYO'!$A$1:$T$884,16,FALSE)</f>
        <v>serpaj@serpajchile.cl</v>
      </c>
      <c r="Q444" s="75">
        <f>VLOOKUP(A444,'BASE REGISTRO MAYO'!$A$1:$T$884,17,FALSE)</f>
        <v>0</v>
      </c>
      <c r="R444" s="75">
        <f>VLOOKUP(A444,'BASE REGISTRO MAYO'!$A$1:$T$884,18,FALSE)</f>
        <v>93401</v>
      </c>
      <c r="S444" s="75" t="str">
        <f>VLOOKUP(A444,'BASE REGISTRO MAYO'!$A$1:$T$884,19,FALSE)</f>
        <v>Se acompaña certificado de antecedentes financieros, correspondiente al  año 2019, aprobados USUFI</v>
      </c>
      <c r="T444" s="177">
        <f>VLOOKUP(A444,'BASE REGISTRO MAYO'!$A$1:$T$884,20,FALSE)</f>
        <v>37970</v>
      </c>
      <c r="U444" s="182">
        <v>6915</v>
      </c>
      <c r="V444" s="181">
        <v>8016600</v>
      </c>
      <c r="W444" s="181">
        <v>51538980</v>
      </c>
      <c r="X444" s="178">
        <v>44408</v>
      </c>
      <c r="Y444" s="87" t="s">
        <v>7151</v>
      </c>
      <c r="Z444" s="87" t="s">
        <v>7152</v>
      </c>
      <c r="AA444" s="182" t="s">
        <v>7262</v>
      </c>
    </row>
    <row r="445" spans="1:27" ht="15.75" customHeight="1" x14ac:dyDescent="0.2">
      <c r="A445" s="182">
        <v>6915</v>
      </c>
      <c r="B445" s="75" t="str">
        <f>VLOOKUP(A445,'BASE REGISTRO MAYO'!$A$1:$T$884,2,FALSE)</f>
        <v>Corporacion Servicio Paz y Justicia, SERPAJ-CHILE</v>
      </c>
      <c r="C445" s="75">
        <f>VLOOKUP(A445,'BASE REGISTRO MAYO'!$A$1:$T$884,3,FALSE)</f>
        <v>721694003</v>
      </c>
      <c r="D445" s="75" t="str">
        <f>VLOOKUP(A445,'BASE REGISTRO MAYO'!$A$1:$T$884,4,FALSE)</f>
        <v>Corporación de Derecho Privado.</v>
      </c>
      <c r="E445" s="75" t="str">
        <f>VLOOKUP(A445,'BASE REGISTRO MAYO'!$A$1:$T$884,5,FALSE)</f>
        <v xml:space="preserve">Decreto Supremo Nº 1472, de 03 de noviembre de 1992, del Ministerio de Justicia. </v>
      </c>
      <c r="F445" s="75" t="str">
        <f>VLOOKUP(A445,'BASE REGISTRO MAYO'!$A$1:$T$884,6,FALSE)</f>
        <v>Certificado de Vigencia Folio Nº 500354067733, de 4 de noviembre de 2020, del Servicio de Registro Civil e Identificación.</v>
      </c>
      <c r="G445" s="75" t="str">
        <f>VLOOKUP(A445,'BASE REGISTRO MAYO'!$A$1:$T$884,7,FALSE)</f>
        <v>Formación, promoción, cooperación y prestación de servicios para el desarrollo económico, social, cultural y espiritual de la comunidad, en el área de los derechos humanos del niño, entre otras.</v>
      </c>
      <c r="H445" s="75" t="str">
        <f>VLOOKUP(A445,'BASE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5" s="75" t="str">
        <f>VLOOKUP(A445,'BASE REGISTRO MAYO'!$A$1:$T$884,9,FALSE)</f>
        <v>3 años en sus cargos.</v>
      </c>
      <c r="J445" s="75" t="str">
        <f>VLOOKUP(A445,'BASE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5" s="75" t="str">
        <f>VLOOKUP(A445,'BASE REGISTRO MAYO'!$A$1:$T$884,11,FALSE)</f>
        <v xml:space="preserve">Patricio Marcelo Labra Guzmán, 
</v>
      </c>
      <c r="L445" s="75" t="str">
        <f>VLOOKUP(A445,'BASE REGISTRO MAYO'!$A$1:$T$884,12,FALSE)</f>
        <v xml:space="preserve">Calle Orella N° 1015, comuna y ciudad de Valparaíso, Quinta Región  
</v>
      </c>
      <c r="M445" s="75" t="str">
        <f>VLOOKUP(A445,'BASE REGISTRO MAYO'!$A$1:$T$884,13,FALSE)</f>
        <v>V</v>
      </c>
      <c r="N445" s="75" t="str">
        <f>VLOOKUP(A445,'BASE REGISTRO MAYO'!$A$1:$T$884,14,FALSE)</f>
        <v>Valparaíso</v>
      </c>
      <c r="O445" s="75" t="str">
        <f>VLOOKUP(A445,'BASE REGISTRO MAYO'!$A$1:$T$884,15,FALSE)</f>
        <v>32-2156239</v>
      </c>
      <c r="P445" s="75" t="str">
        <f>VLOOKUP(A445,'BASE REGISTRO MAYO'!$A$1:$T$884,16,FALSE)</f>
        <v>serpaj@serpajchile.cl</v>
      </c>
      <c r="Q445" s="75">
        <f>VLOOKUP(A445,'BASE REGISTRO MAYO'!$A$1:$T$884,17,FALSE)</f>
        <v>0</v>
      </c>
      <c r="R445" s="75">
        <f>VLOOKUP(A445,'BASE REGISTRO MAYO'!$A$1:$T$884,18,FALSE)</f>
        <v>93401</v>
      </c>
      <c r="S445" s="75" t="str">
        <f>VLOOKUP(A445,'BASE REGISTRO MAYO'!$A$1:$T$884,19,FALSE)</f>
        <v>Se acompaña certificado de antecedentes financieros, correspondiente al  año 2019, aprobados USUFI</v>
      </c>
      <c r="T445" s="177">
        <f>VLOOKUP(A445,'BASE REGISTRO MAYO'!$A$1:$T$884,20,FALSE)</f>
        <v>37970</v>
      </c>
      <c r="U445" s="182">
        <v>6915</v>
      </c>
      <c r="V445" s="181">
        <v>9138900</v>
      </c>
      <c r="W445" s="181">
        <v>67079677</v>
      </c>
      <c r="X445" s="178">
        <v>44408</v>
      </c>
      <c r="Y445" s="87" t="s">
        <v>7151</v>
      </c>
      <c r="Z445" s="87" t="s">
        <v>7152</v>
      </c>
      <c r="AA445" s="182" t="s">
        <v>7307</v>
      </c>
    </row>
    <row r="446" spans="1:27" ht="15.75" customHeight="1" x14ac:dyDescent="0.2">
      <c r="A446" s="182">
        <v>6915</v>
      </c>
      <c r="B446" s="75" t="str">
        <f>VLOOKUP(A446,'BASE REGISTRO MAYO'!$A$1:$T$884,2,FALSE)</f>
        <v>Corporacion Servicio Paz y Justicia, SERPAJ-CHILE</v>
      </c>
      <c r="C446" s="75">
        <f>VLOOKUP(A446,'BASE REGISTRO MAYO'!$A$1:$T$884,3,FALSE)</f>
        <v>721694003</v>
      </c>
      <c r="D446" s="75" t="str">
        <f>VLOOKUP(A446,'BASE REGISTRO MAYO'!$A$1:$T$884,4,FALSE)</f>
        <v>Corporación de Derecho Privado.</v>
      </c>
      <c r="E446" s="75" t="str">
        <f>VLOOKUP(A446,'BASE REGISTRO MAYO'!$A$1:$T$884,5,FALSE)</f>
        <v xml:space="preserve">Decreto Supremo Nº 1472, de 03 de noviembre de 1992, del Ministerio de Justicia. </v>
      </c>
      <c r="F446" s="75" t="str">
        <f>VLOOKUP(A446,'BASE REGISTRO MAYO'!$A$1:$T$884,6,FALSE)</f>
        <v>Certificado de Vigencia Folio Nº 500354067733, de 4 de noviembre de 2020, del Servicio de Registro Civil e Identificación.</v>
      </c>
      <c r="G446" s="75" t="str">
        <f>VLOOKUP(A446,'BASE REGISTRO MAYO'!$A$1:$T$884,7,FALSE)</f>
        <v>Formación, promoción, cooperación y prestación de servicios para el desarrollo económico, social, cultural y espiritual de la comunidad, en el área de los derechos humanos del niño, entre otras.</v>
      </c>
      <c r="H446" s="75" t="str">
        <f>VLOOKUP(A446,'BASE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6" s="75" t="str">
        <f>VLOOKUP(A446,'BASE REGISTRO MAYO'!$A$1:$T$884,9,FALSE)</f>
        <v>3 años en sus cargos.</v>
      </c>
      <c r="J446" s="75" t="str">
        <f>VLOOKUP(A446,'BASE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6" s="75" t="str">
        <f>VLOOKUP(A446,'BASE REGISTRO MAYO'!$A$1:$T$884,11,FALSE)</f>
        <v xml:space="preserve">Patricio Marcelo Labra Guzmán, 
</v>
      </c>
      <c r="L446" s="75" t="str">
        <f>VLOOKUP(A446,'BASE REGISTRO MAYO'!$A$1:$T$884,12,FALSE)</f>
        <v xml:space="preserve">Calle Orella N° 1015, comuna y ciudad de Valparaíso, Quinta Región  
</v>
      </c>
      <c r="M446" s="75" t="str">
        <f>VLOOKUP(A446,'BASE REGISTRO MAYO'!$A$1:$T$884,13,FALSE)</f>
        <v>V</v>
      </c>
      <c r="N446" s="75" t="str">
        <f>VLOOKUP(A446,'BASE REGISTRO MAYO'!$A$1:$T$884,14,FALSE)</f>
        <v>Valparaíso</v>
      </c>
      <c r="O446" s="75" t="str">
        <f>VLOOKUP(A446,'BASE REGISTRO MAYO'!$A$1:$T$884,15,FALSE)</f>
        <v>32-2156239</v>
      </c>
      <c r="P446" s="75" t="str">
        <f>VLOOKUP(A446,'BASE REGISTRO MAYO'!$A$1:$T$884,16,FALSE)</f>
        <v>serpaj@serpajchile.cl</v>
      </c>
      <c r="Q446" s="75">
        <f>VLOOKUP(A446,'BASE REGISTRO MAYO'!$A$1:$T$884,17,FALSE)</f>
        <v>0</v>
      </c>
      <c r="R446" s="75">
        <f>VLOOKUP(A446,'BASE REGISTRO MAYO'!$A$1:$T$884,18,FALSE)</f>
        <v>93401</v>
      </c>
      <c r="S446" s="75" t="str">
        <f>VLOOKUP(A446,'BASE REGISTRO MAYO'!$A$1:$T$884,19,FALSE)</f>
        <v>Se acompaña certificado de antecedentes financieros, correspondiente al  año 2019, aprobados USUFI</v>
      </c>
      <c r="T446" s="177">
        <f>VLOOKUP(A446,'BASE REGISTRO MAYO'!$A$1:$T$884,20,FALSE)</f>
        <v>37970</v>
      </c>
      <c r="U446" s="182">
        <v>6915</v>
      </c>
      <c r="V446" s="181">
        <v>3972080</v>
      </c>
      <c r="W446" s="181">
        <v>31180937</v>
      </c>
      <c r="X446" s="178">
        <v>44408</v>
      </c>
      <c r="Y446" s="87" t="s">
        <v>7151</v>
      </c>
      <c r="Z446" s="87" t="s">
        <v>7152</v>
      </c>
      <c r="AA446" s="182" t="s">
        <v>7308</v>
      </c>
    </row>
    <row r="447" spans="1:27" ht="15.75" customHeight="1" x14ac:dyDescent="0.2">
      <c r="A447" s="182">
        <v>6915</v>
      </c>
      <c r="B447" s="75" t="str">
        <f>VLOOKUP(A447,'BASE REGISTRO MAYO'!$A$1:$T$884,2,FALSE)</f>
        <v>Corporacion Servicio Paz y Justicia, SERPAJ-CHILE</v>
      </c>
      <c r="C447" s="75">
        <f>VLOOKUP(A447,'BASE REGISTRO MAYO'!$A$1:$T$884,3,FALSE)</f>
        <v>721694003</v>
      </c>
      <c r="D447" s="75" t="str">
        <f>VLOOKUP(A447,'BASE REGISTRO MAYO'!$A$1:$T$884,4,FALSE)</f>
        <v>Corporación de Derecho Privado.</v>
      </c>
      <c r="E447" s="75" t="str">
        <f>VLOOKUP(A447,'BASE REGISTRO MAYO'!$A$1:$T$884,5,FALSE)</f>
        <v xml:space="preserve">Decreto Supremo Nº 1472, de 03 de noviembre de 1992, del Ministerio de Justicia. </v>
      </c>
      <c r="F447" s="75" t="str">
        <f>VLOOKUP(A447,'BASE REGISTRO MAYO'!$A$1:$T$884,6,FALSE)</f>
        <v>Certificado de Vigencia Folio Nº 500354067733, de 4 de noviembre de 2020, del Servicio de Registro Civil e Identificación.</v>
      </c>
      <c r="G447" s="75" t="str">
        <f>VLOOKUP(A447,'BASE REGISTRO MAYO'!$A$1:$T$884,7,FALSE)</f>
        <v>Formación, promoción, cooperación y prestación de servicios para el desarrollo económico, social, cultural y espiritual de la comunidad, en el área de los derechos humanos del niño, entre otras.</v>
      </c>
      <c r="H447" s="75" t="str">
        <f>VLOOKUP(A447,'BASE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7" s="75" t="str">
        <f>VLOOKUP(A447,'BASE REGISTRO MAYO'!$A$1:$T$884,9,FALSE)</f>
        <v>3 años en sus cargos.</v>
      </c>
      <c r="J447" s="75" t="str">
        <f>VLOOKUP(A447,'BASE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7" s="75" t="str">
        <f>VLOOKUP(A447,'BASE REGISTRO MAYO'!$A$1:$T$884,11,FALSE)</f>
        <v xml:space="preserve">Patricio Marcelo Labra Guzmán, 
</v>
      </c>
      <c r="L447" s="75" t="str">
        <f>VLOOKUP(A447,'BASE REGISTRO MAYO'!$A$1:$T$884,12,FALSE)</f>
        <v xml:space="preserve">Calle Orella N° 1015, comuna y ciudad de Valparaíso, Quinta Región  
</v>
      </c>
      <c r="M447" s="75" t="str">
        <f>VLOOKUP(A447,'BASE REGISTRO MAYO'!$A$1:$T$884,13,FALSE)</f>
        <v>V</v>
      </c>
      <c r="N447" s="75" t="str">
        <f>VLOOKUP(A447,'BASE REGISTRO MAYO'!$A$1:$T$884,14,FALSE)</f>
        <v>Valparaíso</v>
      </c>
      <c r="O447" s="75" t="str">
        <f>VLOOKUP(A447,'BASE REGISTRO MAYO'!$A$1:$T$884,15,FALSE)</f>
        <v>32-2156239</v>
      </c>
      <c r="P447" s="75" t="str">
        <f>VLOOKUP(A447,'BASE REGISTRO MAYO'!$A$1:$T$884,16,FALSE)</f>
        <v>serpaj@serpajchile.cl</v>
      </c>
      <c r="Q447" s="75">
        <f>VLOOKUP(A447,'BASE REGISTRO MAYO'!$A$1:$T$884,17,FALSE)</f>
        <v>0</v>
      </c>
      <c r="R447" s="75">
        <f>VLOOKUP(A447,'BASE REGISTRO MAYO'!$A$1:$T$884,18,FALSE)</f>
        <v>93401</v>
      </c>
      <c r="S447" s="75" t="str">
        <f>VLOOKUP(A447,'BASE REGISTRO MAYO'!$A$1:$T$884,19,FALSE)</f>
        <v>Se acompaña certificado de antecedentes financieros, correspondiente al  año 2019, aprobados USUFI</v>
      </c>
      <c r="T447" s="177">
        <f>VLOOKUP(A447,'BASE REGISTRO MAYO'!$A$1:$T$884,20,FALSE)</f>
        <v>37970</v>
      </c>
      <c r="U447" s="182">
        <v>6915</v>
      </c>
      <c r="V447" s="181">
        <v>18130430</v>
      </c>
      <c r="W447" s="181">
        <v>78543462</v>
      </c>
      <c r="X447" s="178">
        <v>44408</v>
      </c>
      <c r="Y447" s="87" t="s">
        <v>7151</v>
      </c>
      <c r="Z447" s="87" t="s">
        <v>7152</v>
      </c>
      <c r="AA447" s="182" t="s">
        <v>7309</v>
      </c>
    </row>
    <row r="448" spans="1:27" ht="15.75" customHeight="1" x14ac:dyDescent="0.2">
      <c r="A448" s="182">
        <v>6915</v>
      </c>
      <c r="B448" s="75" t="str">
        <f>VLOOKUP(A448,'BASE REGISTRO MAYO'!$A$1:$T$884,2,FALSE)</f>
        <v>Corporacion Servicio Paz y Justicia, SERPAJ-CHILE</v>
      </c>
      <c r="C448" s="75">
        <f>VLOOKUP(A448,'BASE REGISTRO MAYO'!$A$1:$T$884,3,FALSE)</f>
        <v>721694003</v>
      </c>
      <c r="D448" s="75" t="str">
        <f>VLOOKUP(A448,'BASE REGISTRO MAYO'!$A$1:$T$884,4,FALSE)</f>
        <v>Corporación de Derecho Privado.</v>
      </c>
      <c r="E448" s="75" t="str">
        <f>VLOOKUP(A448,'BASE REGISTRO MAYO'!$A$1:$T$884,5,FALSE)</f>
        <v xml:space="preserve">Decreto Supremo Nº 1472, de 03 de noviembre de 1992, del Ministerio de Justicia. </v>
      </c>
      <c r="F448" s="75" t="str">
        <f>VLOOKUP(A448,'BASE REGISTRO MAYO'!$A$1:$T$884,6,FALSE)</f>
        <v>Certificado de Vigencia Folio Nº 500354067733, de 4 de noviembre de 2020, del Servicio de Registro Civil e Identificación.</v>
      </c>
      <c r="G448" s="75" t="str">
        <f>VLOOKUP(A448,'BASE REGISTRO MAYO'!$A$1:$T$884,7,FALSE)</f>
        <v>Formación, promoción, cooperación y prestación de servicios para el desarrollo económico, social, cultural y espiritual de la comunidad, en el área de los derechos humanos del niño, entre otras.</v>
      </c>
      <c r="H448" s="75" t="str">
        <f>VLOOKUP(A448,'BASE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8" s="75" t="str">
        <f>VLOOKUP(A448,'BASE REGISTRO MAYO'!$A$1:$T$884,9,FALSE)</f>
        <v>3 años en sus cargos.</v>
      </c>
      <c r="J448" s="75" t="str">
        <f>VLOOKUP(A448,'BASE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8" s="75" t="str">
        <f>VLOOKUP(A448,'BASE REGISTRO MAYO'!$A$1:$T$884,11,FALSE)</f>
        <v xml:space="preserve">Patricio Marcelo Labra Guzmán, 
</v>
      </c>
      <c r="L448" s="75" t="str">
        <f>VLOOKUP(A448,'BASE REGISTRO MAYO'!$A$1:$T$884,12,FALSE)</f>
        <v xml:space="preserve">Calle Orella N° 1015, comuna y ciudad de Valparaíso, Quinta Región  
</v>
      </c>
      <c r="M448" s="75" t="str">
        <f>VLOOKUP(A448,'BASE REGISTRO MAYO'!$A$1:$T$884,13,FALSE)</f>
        <v>V</v>
      </c>
      <c r="N448" s="75" t="str">
        <f>VLOOKUP(A448,'BASE REGISTRO MAYO'!$A$1:$T$884,14,FALSE)</f>
        <v>Valparaíso</v>
      </c>
      <c r="O448" s="75" t="str">
        <f>VLOOKUP(A448,'BASE REGISTRO MAYO'!$A$1:$T$884,15,FALSE)</f>
        <v>32-2156239</v>
      </c>
      <c r="P448" s="75" t="str">
        <f>VLOOKUP(A448,'BASE REGISTRO MAYO'!$A$1:$T$884,16,FALSE)</f>
        <v>serpaj@serpajchile.cl</v>
      </c>
      <c r="Q448" s="75">
        <f>VLOOKUP(A448,'BASE REGISTRO MAYO'!$A$1:$T$884,17,FALSE)</f>
        <v>0</v>
      </c>
      <c r="R448" s="75">
        <f>VLOOKUP(A448,'BASE REGISTRO MAYO'!$A$1:$T$884,18,FALSE)</f>
        <v>93401</v>
      </c>
      <c r="S448" s="75" t="str">
        <f>VLOOKUP(A448,'BASE REGISTRO MAYO'!$A$1:$T$884,19,FALSE)</f>
        <v>Se acompaña certificado de antecedentes financieros, correspondiente al  año 2019, aprobados USUFI</v>
      </c>
      <c r="T448" s="177">
        <f>VLOOKUP(A448,'BASE REGISTRO MAYO'!$A$1:$T$884,20,FALSE)</f>
        <v>37970</v>
      </c>
      <c r="U448" s="182">
        <v>6915</v>
      </c>
      <c r="V448" s="181">
        <v>9687234</v>
      </c>
      <c r="W448" s="181">
        <v>120633763</v>
      </c>
      <c r="X448" s="178">
        <v>44408</v>
      </c>
      <c r="Y448" s="87" t="s">
        <v>7151</v>
      </c>
      <c r="Z448" s="87" t="s">
        <v>7152</v>
      </c>
      <c r="AA448" s="182" t="s">
        <v>7153</v>
      </c>
    </row>
    <row r="449" spans="1:27" ht="15.75" customHeight="1" x14ac:dyDescent="0.2">
      <c r="A449" s="182">
        <v>6915</v>
      </c>
      <c r="B449" s="75" t="str">
        <f>VLOOKUP(A449,'BASE REGISTRO MAYO'!$A$1:$T$884,2,FALSE)</f>
        <v>Corporacion Servicio Paz y Justicia, SERPAJ-CHILE</v>
      </c>
      <c r="C449" s="75">
        <f>VLOOKUP(A449,'BASE REGISTRO MAYO'!$A$1:$T$884,3,FALSE)</f>
        <v>721694003</v>
      </c>
      <c r="D449" s="75" t="str">
        <f>VLOOKUP(A449,'BASE REGISTRO MAYO'!$A$1:$T$884,4,FALSE)</f>
        <v>Corporación de Derecho Privado.</v>
      </c>
      <c r="E449" s="75" t="str">
        <f>VLOOKUP(A449,'BASE REGISTRO MAYO'!$A$1:$T$884,5,FALSE)</f>
        <v xml:space="preserve">Decreto Supremo Nº 1472, de 03 de noviembre de 1992, del Ministerio de Justicia. </v>
      </c>
      <c r="F449" s="75" t="str">
        <f>VLOOKUP(A449,'BASE REGISTRO MAYO'!$A$1:$T$884,6,FALSE)</f>
        <v>Certificado de Vigencia Folio Nº 500354067733, de 4 de noviembre de 2020, del Servicio de Registro Civil e Identificación.</v>
      </c>
      <c r="G449" s="75" t="str">
        <f>VLOOKUP(A449,'BASE REGISTRO MAYO'!$A$1:$T$884,7,FALSE)</f>
        <v>Formación, promoción, cooperación y prestación de servicios para el desarrollo económico, social, cultural y espiritual de la comunidad, en el área de los derechos humanos del niño, entre otras.</v>
      </c>
      <c r="H449" s="75" t="str">
        <f>VLOOKUP(A449,'BASE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9" s="75" t="str">
        <f>VLOOKUP(A449,'BASE REGISTRO MAYO'!$A$1:$T$884,9,FALSE)</f>
        <v>3 años en sus cargos.</v>
      </c>
      <c r="J449" s="75" t="str">
        <f>VLOOKUP(A449,'BASE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9" s="75" t="str">
        <f>VLOOKUP(A449,'BASE REGISTRO MAYO'!$A$1:$T$884,11,FALSE)</f>
        <v xml:space="preserve">Patricio Marcelo Labra Guzmán, 
</v>
      </c>
      <c r="L449" s="75" t="str">
        <f>VLOOKUP(A449,'BASE REGISTRO MAYO'!$A$1:$T$884,12,FALSE)</f>
        <v xml:space="preserve">Calle Orella N° 1015, comuna y ciudad de Valparaíso, Quinta Región  
</v>
      </c>
      <c r="M449" s="75" t="str">
        <f>VLOOKUP(A449,'BASE REGISTRO MAYO'!$A$1:$T$884,13,FALSE)</f>
        <v>V</v>
      </c>
      <c r="N449" s="75" t="str">
        <f>VLOOKUP(A449,'BASE REGISTRO MAYO'!$A$1:$T$884,14,FALSE)</f>
        <v>Valparaíso</v>
      </c>
      <c r="O449" s="75" t="str">
        <f>VLOOKUP(A449,'BASE REGISTRO MAYO'!$A$1:$T$884,15,FALSE)</f>
        <v>32-2156239</v>
      </c>
      <c r="P449" s="75" t="str">
        <f>VLOOKUP(A449,'BASE REGISTRO MAYO'!$A$1:$T$884,16,FALSE)</f>
        <v>serpaj@serpajchile.cl</v>
      </c>
      <c r="Q449" s="75">
        <f>VLOOKUP(A449,'BASE REGISTRO MAYO'!$A$1:$T$884,17,FALSE)</f>
        <v>0</v>
      </c>
      <c r="R449" s="75">
        <f>VLOOKUP(A449,'BASE REGISTRO MAYO'!$A$1:$T$884,18,FALSE)</f>
        <v>93401</v>
      </c>
      <c r="S449" s="75" t="str">
        <f>VLOOKUP(A449,'BASE REGISTRO MAYO'!$A$1:$T$884,19,FALSE)</f>
        <v>Se acompaña certificado de antecedentes financieros, correspondiente al  año 2019, aprobados USUFI</v>
      </c>
      <c r="T449" s="177">
        <f>VLOOKUP(A449,'BASE REGISTRO MAYO'!$A$1:$T$884,20,FALSE)</f>
        <v>37970</v>
      </c>
      <c r="U449" s="182">
        <v>6915</v>
      </c>
      <c r="V449" s="181">
        <v>14223000</v>
      </c>
      <c r="W449" s="181">
        <v>51306240</v>
      </c>
      <c r="X449" s="178">
        <v>44408</v>
      </c>
      <c r="Y449" s="87" t="s">
        <v>7151</v>
      </c>
      <c r="Z449" s="87" t="s">
        <v>7152</v>
      </c>
      <c r="AA449" s="182" t="s">
        <v>7310</v>
      </c>
    </row>
    <row r="450" spans="1:27" ht="15.75" customHeight="1" x14ac:dyDescent="0.2">
      <c r="A450" s="182">
        <v>6915</v>
      </c>
      <c r="B450" s="75" t="str">
        <f>VLOOKUP(A450,'BASE REGISTRO MAYO'!$A$1:$T$884,2,FALSE)</f>
        <v>Corporacion Servicio Paz y Justicia, SERPAJ-CHILE</v>
      </c>
      <c r="C450" s="75">
        <f>VLOOKUP(A450,'BASE REGISTRO MAYO'!$A$1:$T$884,3,FALSE)</f>
        <v>721694003</v>
      </c>
      <c r="D450" s="75" t="str">
        <f>VLOOKUP(A450,'BASE REGISTRO MAYO'!$A$1:$T$884,4,FALSE)</f>
        <v>Corporación de Derecho Privado.</v>
      </c>
      <c r="E450" s="75" t="str">
        <f>VLOOKUP(A450,'BASE REGISTRO MAYO'!$A$1:$T$884,5,FALSE)</f>
        <v xml:space="preserve">Decreto Supremo Nº 1472, de 03 de noviembre de 1992, del Ministerio de Justicia. </v>
      </c>
      <c r="F450" s="75" t="str">
        <f>VLOOKUP(A450,'BASE REGISTRO MAYO'!$A$1:$T$884,6,FALSE)</f>
        <v>Certificado de Vigencia Folio Nº 500354067733, de 4 de noviembre de 2020, del Servicio de Registro Civil e Identificación.</v>
      </c>
      <c r="G450" s="75" t="str">
        <f>VLOOKUP(A450,'BASE REGISTRO MAYO'!$A$1:$T$884,7,FALSE)</f>
        <v>Formación, promoción, cooperación y prestación de servicios para el desarrollo económico, social, cultural y espiritual de la comunidad, en el área de los derechos humanos del niño, entre otras.</v>
      </c>
      <c r="H450" s="75" t="str">
        <f>VLOOKUP(A450,'BASE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0" s="75" t="str">
        <f>VLOOKUP(A450,'BASE REGISTRO MAYO'!$A$1:$T$884,9,FALSE)</f>
        <v>3 años en sus cargos.</v>
      </c>
      <c r="J450" s="75" t="str">
        <f>VLOOKUP(A450,'BASE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0" s="75" t="str">
        <f>VLOOKUP(A450,'BASE REGISTRO MAYO'!$A$1:$T$884,11,FALSE)</f>
        <v xml:space="preserve">Patricio Marcelo Labra Guzmán, 
</v>
      </c>
      <c r="L450" s="75" t="str">
        <f>VLOOKUP(A450,'BASE REGISTRO MAYO'!$A$1:$T$884,12,FALSE)</f>
        <v xml:space="preserve">Calle Orella N° 1015, comuna y ciudad de Valparaíso, Quinta Región  
</v>
      </c>
      <c r="M450" s="75" t="str">
        <f>VLOOKUP(A450,'BASE REGISTRO MAYO'!$A$1:$T$884,13,FALSE)</f>
        <v>V</v>
      </c>
      <c r="N450" s="75" t="str">
        <f>VLOOKUP(A450,'BASE REGISTRO MAYO'!$A$1:$T$884,14,FALSE)</f>
        <v>Valparaíso</v>
      </c>
      <c r="O450" s="75" t="str">
        <f>VLOOKUP(A450,'BASE REGISTRO MAYO'!$A$1:$T$884,15,FALSE)</f>
        <v>32-2156239</v>
      </c>
      <c r="P450" s="75" t="str">
        <f>VLOOKUP(A450,'BASE REGISTRO MAYO'!$A$1:$T$884,16,FALSE)</f>
        <v>serpaj@serpajchile.cl</v>
      </c>
      <c r="Q450" s="75">
        <f>VLOOKUP(A450,'BASE REGISTRO MAYO'!$A$1:$T$884,17,FALSE)</f>
        <v>0</v>
      </c>
      <c r="R450" s="75">
        <f>VLOOKUP(A450,'BASE REGISTRO MAYO'!$A$1:$T$884,18,FALSE)</f>
        <v>93401</v>
      </c>
      <c r="S450" s="75" t="str">
        <f>VLOOKUP(A450,'BASE REGISTRO MAYO'!$A$1:$T$884,19,FALSE)</f>
        <v>Se acompaña certificado de antecedentes financieros, correspondiente al  año 2019, aprobados USUFI</v>
      </c>
      <c r="T450" s="177">
        <f>VLOOKUP(A450,'BASE REGISTRO MAYO'!$A$1:$T$884,20,FALSE)</f>
        <v>37970</v>
      </c>
      <c r="U450" s="182">
        <v>6915</v>
      </c>
      <c r="V450" s="181">
        <v>61772713</v>
      </c>
      <c r="W450" s="181">
        <v>189217405</v>
      </c>
      <c r="X450" s="178">
        <v>44408</v>
      </c>
      <c r="Y450" s="87" t="s">
        <v>7151</v>
      </c>
      <c r="Z450" s="87" t="s">
        <v>7152</v>
      </c>
      <c r="AA450" s="182" t="s">
        <v>7175</v>
      </c>
    </row>
    <row r="451" spans="1:27" ht="15.75" customHeight="1" x14ac:dyDescent="0.2">
      <c r="A451" s="182">
        <v>6915</v>
      </c>
      <c r="B451" s="75" t="str">
        <f>VLOOKUP(A451,'BASE REGISTRO MAYO'!$A$1:$T$884,2,FALSE)</f>
        <v>Corporacion Servicio Paz y Justicia, SERPAJ-CHILE</v>
      </c>
      <c r="C451" s="75">
        <f>VLOOKUP(A451,'BASE REGISTRO MAYO'!$A$1:$T$884,3,FALSE)</f>
        <v>721694003</v>
      </c>
      <c r="D451" s="75" t="str">
        <f>VLOOKUP(A451,'BASE REGISTRO MAYO'!$A$1:$T$884,4,FALSE)</f>
        <v>Corporación de Derecho Privado.</v>
      </c>
      <c r="E451" s="75" t="str">
        <f>VLOOKUP(A451,'BASE REGISTRO MAYO'!$A$1:$T$884,5,FALSE)</f>
        <v xml:space="preserve">Decreto Supremo Nº 1472, de 03 de noviembre de 1992, del Ministerio de Justicia. </v>
      </c>
      <c r="F451" s="75" t="str">
        <f>VLOOKUP(A451,'BASE REGISTRO MAYO'!$A$1:$T$884,6,FALSE)</f>
        <v>Certificado de Vigencia Folio Nº 500354067733, de 4 de noviembre de 2020, del Servicio de Registro Civil e Identificación.</v>
      </c>
      <c r="G451" s="75" t="str">
        <f>VLOOKUP(A451,'BASE REGISTRO MAYO'!$A$1:$T$884,7,FALSE)</f>
        <v>Formación, promoción, cooperación y prestación de servicios para el desarrollo económico, social, cultural y espiritual de la comunidad, en el área de los derechos humanos del niño, entre otras.</v>
      </c>
      <c r="H451" s="75" t="str">
        <f>VLOOKUP(A451,'BASE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1" s="75" t="str">
        <f>VLOOKUP(A451,'BASE REGISTRO MAYO'!$A$1:$T$884,9,FALSE)</f>
        <v>3 años en sus cargos.</v>
      </c>
      <c r="J451" s="75" t="str">
        <f>VLOOKUP(A451,'BASE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1" s="75" t="str">
        <f>VLOOKUP(A451,'BASE REGISTRO MAYO'!$A$1:$T$884,11,FALSE)</f>
        <v xml:space="preserve">Patricio Marcelo Labra Guzmán, 
</v>
      </c>
      <c r="L451" s="75" t="str">
        <f>VLOOKUP(A451,'BASE REGISTRO MAYO'!$A$1:$T$884,12,FALSE)</f>
        <v xml:space="preserve">Calle Orella N° 1015, comuna y ciudad de Valparaíso, Quinta Región  
</v>
      </c>
      <c r="M451" s="75" t="str">
        <f>VLOOKUP(A451,'BASE REGISTRO MAYO'!$A$1:$T$884,13,FALSE)</f>
        <v>V</v>
      </c>
      <c r="N451" s="75" t="str">
        <f>VLOOKUP(A451,'BASE REGISTRO MAYO'!$A$1:$T$884,14,FALSE)</f>
        <v>Valparaíso</v>
      </c>
      <c r="O451" s="75" t="str">
        <f>VLOOKUP(A451,'BASE REGISTRO MAYO'!$A$1:$T$884,15,FALSE)</f>
        <v>32-2156239</v>
      </c>
      <c r="P451" s="75" t="str">
        <f>VLOOKUP(A451,'BASE REGISTRO MAYO'!$A$1:$T$884,16,FALSE)</f>
        <v>serpaj@serpajchile.cl</v>
      </c>
      <c r="Q451" s="75">
        <f>VLOOKUP(A451,'BASE REGISTRO MAYO'!$A$1:$T$884,17,FALSE)</f>
        <v>0</v>
      </c>
      <c r="R451" s="75">
        <f>VLOOKUP(A451,'BASE REGISTRO MAYO'!$A$1:$T$884,18,FALSE)</f>
        <v>93401</v>
      </c>
      <c r="S451" s="75" t="str">
        <f>VLOOKUP(A451,'BASE REGISTRO MAYO'!$A$1:$T$884,19,FALSE)</f>
        <v>Se acompaña certificado de antecedentes financieros, correspondiente al  año 2019, aprobados USUFI</v>
      </c>
      <c r="T451" s="177">
        <f>VLOOKUP(A451,'BASE REGISTRO MAYO'!$A$1:$T$884,20,FALSE)</f>
        <v>37970</v>
      </c>
      <c r="U451" s="182">
        <v>6915</v>
      </c>
      <c r="V451" s="181">
        <v>56130608</v>
      </c>
      <c r="W451" s="181">
        <v>458622545</v>
      </c>
      <c r="X451" s="178">
        <v>44408</v>
      </c>
      <c r="Y451" s="87" t="s">
        <v>7151</v>
      </c>
      <c r="Z451" s="87" t="s">
        <v>7152</v>
      </c>
      <c r="AA451" s="182" t="s">
        <v>7197</v>
      </c>
    </row>
    <row r="452" spans="1:27" ht="15.75" customHeight="1" x14ac:dyDescent="0.2">
      <c r="A452" s="182">
        <v>6915</v>
      </c>
      <c r="B452" s="75" t="str">
        <f>VLOOKUP(A452,'BASE REGISTRO MAYO'!$A$1:$T$884,2,FALSE)</f>
        <v>Corporacion Servicio Paz y Justicia, SERPAJ-CHILE</v>
      </c>
      <c r="C452" s="75">
        <f>VLOOKUP(A452,'BASE REGISTRO MAYO'!$A$1:$T$884,3,FALSE)</f>
        <v>721694003</v>
      </c>
      <c r="D452" s="75" t="str">
        <f>VLOOKUP(A452,'BASE REGISTRO MAYO'!$A$1:$T$884,4,FALSE)</f>
        <v>Corporación de Derecho Privado.</v>
      </c>
      <c r="E452" s="75" t="str">
        <f>VLOOKUP(A452,'BASE REGISTRO MAYO'!$A$1:$T$884,5,FALSE)</f>
        <v xml:space="preserve">Decreto Supremo Nº 1472, de 03 de noviembre de 1992, del Ministerio de Justicia. </v>
      </c>
      <c r="F452" s="75" t="str">
        <f>VLOOKUP(A452,'BASE REGISTRO MAYO'!$A$1:$T$884,6,FALSE)</f>
        <v>Certificado de Vigencia Folio Nº 500354067733, de 4 de noviembre de 2020, del Servicio de Registro Civil e Identificación.</v>
      </c>
      <c r="G452" s="75" t="str">
        <f>VLOOKUP(A452,'BASE REGISTRO MAYO'!$A$1:$T$884,7,FALSE)</f>
        <v>Formación, promoción, cooperación y prestación de servicios para el desarrollo económico, social, cultural y espiritual de la comunidad, en el área de los derechos humanos del niño, entre otras.</v>
      </c>
      <c r="H452" s="75" t="str">
        <f>VLOOKUP(A452,'BASE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2" s="75" t="str">
        <f>VLOOKUP(A452,'BASE REGISTRO MAYO'!$A$1:$T$884,9,FALSE)</f>
        <v>3 años en sus cargos.</v>
      </c>
      <c r="J452" s="75" t="str">
        <f>VLOOKUP(A452,'BASE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2" s="75" t="str">
        <f>VLOOKUP(A452,'BASE REGISTRO MAYO'!$A$1:$T$884,11,FALSE)</f>
        <v xml:space="preserve">Patricio Marcelo Labra Guzmán, 
</v>
      </c>
      <c r="L452" s="75" t="str">
        <f>VLOOKUP(A452,'BASE REGISTRO MAYO'!$A$1:$T$884,12,FALSE)</f>
        <v xml:space="preserve">Calle Orella N° 1015, comuna y ciudad de Valparaíso, Quinta Región  
</v>
      </c>
      <c r="M452" s="75" t="str">
        <f>VLOOKUP(A452,'BASE REGISTRO MAYO'!$A$1:$T$884,13,FALSE)</f>
        <v>V</v>
      </c>
      <c r="N452" s="75" t="str">
        <f>VLOOKUP(A452,'BASE REGISTRO MAYO'!$A$1:$T$884,14,FALSE)</f>
        <v>Valparaíso</v>
      </c>
      <c r="O452" s="75" t="str">
        <f>VLOOKUP(A452,'BASE REGISTRO MAYO'!$A$1:$T$884,15,FALSE)</f>
        <v>32-2156239</v>
      </c>
      <c r="P452" s="75" t="str">
        <f>VLOOKUP(A452,'BASE REGISTRO MAYO'!$A$1:$T$884,16,FALSE)</f>
        <v>serpaj@serpajchile.cl</v>
      </c>
      <c r="Q452" s="75">
        <f>VLOOKUP(A452,'BASE REGISTRO MAYO'!$A$1:$T$884,17,FALSE)</f>
        <v>0</v>
      </c>
      <c r="R452" s="75">
        <f>VLOOKUP(A452,'BASE REGISTRO MAYO'!$A$1:$T$884,18,FALSE)</f>
        <v>93401</v>
      </c>
      <c r="S452" s="75" t="str">
        <f>VLOOKUP(A452,'BASE REGISTRO MAYO'!$A$1:$T$884,19,FALSE)</f>
        <v>Se acompaña certificado de antecedentes financieros, correspondiente al  año 2019, aprobados USUFI</v>
      </c>
      <c r="T452" s="177">
        <f>VLOOKUP(A452,'BASE REGISTRO MAYO'!$A$1:$T$884,20,FALSE)</f>
        <v>37970</v>
      </c>
      <c r="U452" s="182">
        <v>6915</v>
      </c>
      <c r="V452" s="181">
        <v>12024900</v>
      </c>
      <c r="W452" s="181">
        <v>12024900</v>
      </c>
      <c r="X452" s="178">
        <v>44408</v>
      </c>
      <c r="Y452" s="87" t="s">
        <v>7151</v>
      </c>
      <c r="Z452" s="87" t="s">
        <v>7152</v>
      </c>
      <c r="AA452" s="182" t="s">
        <v>7157</v>
      </c>
    </row>
    <row r="453" spans="1:27" ht="15.75" customHeight="1" x14ac:dyDescent="0.2">
      <c r="A453" s="182">
        <v>6915</v>
      </c>
      <c r="B453" s="75" t="str">
        <f>VLOOKUP(A453,'BASE REGISTRO MAYO'!$A$1:$T$884,2,FALSE)</f>
        <v>Corporacion Servicio Paz y Justicia, SERPAJ-CHILE</v>
      </c>
      <c r="C453" s="75">
        <f>VLOOKUP(A453,'BASE REGISTRO MAYO'!$A$1:$T$884,3,FALSE)</f>
        <v>721694003</v>
      </c>
      <c r="D453" s="75" t="str">
        <f>VLOOKUP(A453,'BASE REGISTRO MAYO'!$A$1:$T$884,4,FALSE)</f>
        <v>Corporación de Derecho Privado.</v>
      </c>
      <c r="E453" s="75" t="str">
        <f>VLOOKUP(A453,'BASE REGISTRO MAYO'!$A$1:$T$884,5,FALSE)</f>
        <v xml:space="preserve">Decreto Supremo Nº 1472, de 03 de noviembre de 1992, del Ministerio de Justicia. </v>
      </c>
      <c r="F453" s="75" t="str">
        <f>VLOOKUP(A453,'BASE REGISTRO MAYO'!$A$1:$T$884,6,FALSE)</f>
        <v>Certificado de Vigencia Folio Nº 500354067733, de 4 de noviembre de 2020, del Servicio de Registro Civil e Identificación.</v>
      </c>
      <c r="G453" s="75" t="str">
        <f>VLOOKUP(A453,'BASE REGISTRO MAYO'!$A$1:$T$884,7,FALSE)</f>
        <v>Formación, promoción, cooperación y prestación de servicios para el desarrollo económico, social, cultural y espiritual de la comunidad, en el área de los derechos humanos del niño, entre otras.</v>
      </c>
      <c r="H453" s="75" t="str">
        <f>VLOOKUP(A453,'BASE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3" s="75" t="str">
        <f>VLOOKUP(A453,'BASE REGISTRO MAYO'!$A$1:$T$884,9,FALSE)</f>
        <v>3 años en sus cargos.</v>
      </c>
      <c r="J453" s="75" t="str">
        <f>VLOOKUP(A453,'BASE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3" s="75" t="str">
        <f>VLOOKUP(A453,'BASE REGISTRO MAYO'!$A$1:$T$884,11,FALSE)</f>
        <v xml:space="preserve">Patricio Marcelo Labra Guzmán, 
</v>
      </c>
      <c r="L453" s="75" t="str">
        <f>VLOOKUP(A453,'BASE REGISTRO MAYO'!$A$1:$T$884,12,FALSE)</f>
        <v xml:space="preserve">Calle Orella N° 1015, comuna y ciudad de Valparaíso, Quinta Región  
</v>
      </c>
      <c r="M453" s="75" t="str">
        <f>VLOOKUP(A453,'BASE REGISTRO MAYO'!$A$1:$T$884,13,FALSE)</f>
        <v>V</v>
      </c>
      <c r="N453" s="75" t="str">
        <f>VLOOKUP(A453,'BASE REGISTRO MAYO'!$A$1:$T$884,14,FALSE)</f>
        <v>Valparaíso</v>
      </c>
      <c r="O453" s="75" t="str">
        <f>VLOOKUP(A453,'BASE REGISTRO MAYO'!$A$1:$T$884,15,FALSE)</f>
        <v>32-2156239</v>
      </c>
      <c r="P453" s="75" t="str">
        <f>VLOOKUP(A453,'BASE REGISTRO MAYO'!$A$1:$T$884,16,FALSE)</f>
        <v>serpaj@serpajchile.cl</v>
      </c>
      <c r="Q453" s="75">
        <f>VLOOKUP(A453,'BASE REGISTRO MAYO'!$A$1:$T$884,17,FALSE)</f>
        <v>0</v>
      </c>
      <c r="R453" s="75">
        <f>VLOOKUP(A453,'BASE REGISTRO MAYO'!$A$1:$T$884,18,FALSE)</f>
        <v>93401</v>
      </c>
      <c r="S453" s="75" t="str">
        <f>VLOOKUP(A453,'BASE REGISTRO MAYO'!$A$1:$T$884,19,FALSE)</f>
        <v>Se acompaña certificado de antecedentes financieros, correspondiente al  año 2019, aprobados USUFI</v>
      </c>
      <c r="T453" s="177">
        <f>VLOOKUP(A453,'BASE REGISTRO MAYO'!$A$1:$T$884,20,FALSE)</f>
        <v>37970</v>
      </c>
      <c r="U453" s="182">
        <v>6915</v>
      </c>
      <c r="V453" s="181">
        <v>12024900</v>
      </c>
      <c r="W453" s="181">
        <v>12024900</v>
      </c>
      <c r="X453" s="178">
        <v>44408</v>
      </c>
      <c r="Y453" s="87" t="s">
        <v>7151</v>
      </c>
      <c r="Z453" s="87" t="s">
        <v>7152</v>
      </c>
      <c r="AA453" s="182" t="s">
        <v>7168</v>
      </c>
    </row>
    <row r="454" spans="1:27" ht="15.75" customHeight="1" x14ac:dyDescent="0.2">
      <c r="A454" s="182">
        <v>6915</v>
      </c>
      <c r="B454" s="75" t="str">
        <f>VLOOKUP(A454,'BASE REGISTRO MAYO'!$A$1:$T$884,2,FALSE)</f>
        <v>Corporacion Servicio Paz y Justicia, SERPAJ-CHILE</v>
      </c>
      <c r="C454" s="75">
        <f>VLOOKUP(A454,'BASE REGISTRO MAYO'!$A$1:$T$884,3,FALSE)</f>
        <v>721694003</v>
      </c>
      <c r="D454" s="75" t="str">
        <f>VLOOKUP(A454,'BASE REGISTRO MAYO'!$A$1:$T$884,4,FALSE)</f>
        <v>Corporación de Derecho Privado.</v>
      </c>
      <c r="E454" s="75" t="str">
        <f>VLOOKUP(A454,'BASE REGISTRO MAYO'!$A$1:$T$884,5,FALSE)</f>
        <v xml:space="preserve">Decreto Supremo Nº 1472, de 03 de noviembre de 1992, del Ministerio de Justicia. </v>
      </c>
      <c r="F454" s="75" t="str">
        <f>VLOOKUP(A454,'BASE REGISTRO MAYO'!$A$1:$T$884,6,FALSE)</f>
        <v>Certificado de Vigencia Folio Nº 500354067733, de 4 de noviembre de 2020, del Servicio de Registro Civil e Identificación.</v>
      </c>
      <c r="G454" s="75" t="str">
        <f>VLOOKUP(A454,'BASE REGISTRO MAYO'!$A$1:$T$884,7,FALSE)</f>
        <v>Formación, promoción, cooperación y prestación de servicios para el desarrollo económico, social, cultural y espiritual de la comunidad, en el área de los derechos humanos del niño, entre otras.</v>
      </c>
      <c r="H454" s="75" t="str">
        <f>VLOOKUP(A454,'BASE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4" s="75" t="str">
        <f>VLOOKUP(A454,'BASE REGISTRO MAYO'!$A$1:$T$884,9,FALSE)</f>
        <v>3 años en sus cargos.</v>
      </c>
      <c r="J454" s="75" t="str">
        <f>VLOOKUP(A454,'BASE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4" s="75" t="str">
        <f>VLOOKUP(A454,'BASE REGISTRO MAYO'!$A$1:$T$884,11,FALSE)</f>
        <v xml:space="preserve">Patricio Marcelo Labra Guzmán, 
</v>
      </c>
      <c r="L454" s="75" t="str">
        <f>VLOOKUP(A454,'BASE REGISTRO MAYO'!$A$1:$T$884,12,FALSE)</f>
        <v xml:space="preserve">Calle Orella N° 1015, comuna y ciudad de Valparaíso, Quinta Región  
</v>
      </c>
      <c r="M454" s="75" t="str">
        <f>VLOOKUP(A454,'BASE REGISTRO MAYO'!$A$1:$T$884,13,FALSE)</f>
        <v>V</v>
      </c>
      <c r="N454" s="75" t="str">
        <f>VLOOKUP(A454,'BASE REGISTRO MAYO'!$A$1:$T$884,14,FALSE)</f>
        <v>Valparaíso</v>
      </c>
      <c r="O454" s="75" t="str">
        <f>VLOOKUP(A454,'BASE REGISTRO MAYO'!$A$1:$T$884,15,FALSE)</f>
        <v>32-2156239</v>
      </c>
      <c r="P454" s="75" t="str">
        <f>VLOOKUP(A454,'BASE REGISTRO MAYO'!$A$1:$T$884,16,FALSE)</f>
        <v>serpaj@serpajchile.cl</v>
      </c>
      <c r="Q454" s="75">
        <f>VLOOKUP(A454,'BASE REGISTRO MAYO'!$A$1:$T$884,17,FALSE)</f>
        <v>0</v>
      </c>
      <c r="R454" s="75">
        <f>VLOOKUP(A454,'BASE REGISTRO MAYO'!$A$1:$T$884,18,FALSE)</f>
        <v>93401</v>
      </c>
      <c r="S454" s="75" t="str">
        <f>VLOOKUP(A454,'BASE REGISTRO MAYO'!$A$1:$T$884,19,FALSE)</f>
        <v>Se acompaña certificado de antecedentes financieros, correspondiente al  año 2019, aprobados USUFI</v>
      </c>
      <c r="T454" s="177">
        <f>VLOOKUP(A454,'BASE REGISTRO MAYO'!$A$1:$T$884,20,FALSE)</f>
        <v>37970</v>
      </c>
      <c r="U454" s="182">
        <v>6915</v>
      </c>
      <c r="V454" s="181">
        <v>7214940</v>
      </c>
      <c r="W454" s="181">
        <v>51947568</v>
      </c>
      <c r="X454" s="178">
        <v>44408</v>
      </c>
      <c r="Y454" s="87" t="s">
        <v>7151</v>
      </c>
      <c r="Z454" s="87" t="s">
        <v>7152</v>
      </c>
      <c r="AA454" s="182" t="s">
        <v>7200</v>
      </c>
    </row>
    <row r="455" spans="1:27" ht="15.75" customHeight="1" x14ac:dyDescent="0.2">
      <c r="A455" s="182">
        <v>6915</v>
      </c>
      <c r="B455" s="75" t="str">
        <f>VLOOKUP(A455,'BASE REGISTRO MAYO'!$A$1:$T$884,2,FALSE)</f>
        <v>Corporacion Servicio Paz y Justicia, SERPAJ-CHILE</v>
      </c>
      <c r="C455" s="75">
        <f>VLOOKUP(A455,'BASE REGISTRO MAYO'!$A$1:$T$884,3,FALSE)</f>
        <v>721694003</v>
      </c>
      <c r="D455" s="75" t="str">
        <f>VLOOKUP(A455,'BASE REGISTRO MAYO'!$A$1:$T$884,4,FALSE)</f>
        <v>Corporación de Derecho Privado.</v>
      </c>
      <c r="E455" s="75" t="str">
        <f>VLOOKUP(A455,'BASE REGISTRO MAYO'!$A$1:$T$884,5,FALSE)</f>
        <v xml:space="preserve">Decreto Supremo Nº 1472, de 03 de noviembre de 1992, del Ministerio de Justicia. </v>
      </c>
      <c r="F455" s="75" t="str">
        <f>VLOOKUP(A455,'BASE REGISTRO MAYO'!$A$1:$T$884,6,FALSE)</f>
        <v>Certificado de Vigencia Folio Nº 500354067733, de 4 de noviembre de 2020, del Servicio de Registro Civil e Identificación.</v>
      </c>
      <c r="G455" s="75" t="str">
        <f>VLOOKUP(A455,'BASE REGISTRO MAYO'!$A$1:$T$884,7,FALSE)</f>
        <v>Formación, promoción, cooperación y prestación de servicios para el desarrollo económico, social, cultural y espiritual de la comunidad, en el área de los derechos humanos del niño, entre otras.</v>
      </c>
      <c r="H455" s="75" t="str">
        <f>VLOOKUP(A455,'BASE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5" s="75" t="str">
        <f>VLOOKUP(A455,'BASE REGISTRO MAYO'!$A$1:$T$884,9,FALSE)</f>
        <v>3 años en sus cargos.</v>
      </c>
      <c r="J455" s="75" t="str">
        <f>VLOOKUP(A455,'BASE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5" s="75" t="str">
        <f>VLOOKUP(A455,'BASE REGISTRO MAYO'!$A$1:$T$884,11,FALSE)</f>
        <v xml:space="preserve">Patricio Marcelo Labra Guzmán, 
</v>
      </c>
      <c r="L455" s="75" t="str">
        <f>VLOOKUP(A455,'BASE REGISTRO MAYO'!$A$1:$T$884,12,FALSE)</f>
        <v xml:space="preserve">Calle Orella N° 1015, comuna y ciudad de Valparaíso, Quinta Región  
</v>
      </c>
      <c r="M455" s="75" t="str">
        <f>VLOOKUP(A455,'BASE REGISTRO MAYO'!$A$1:$T$884,13,FALSE)</f>
        <v>V</v>
      </c>
      <c r="N455" s="75" t="str">
        <f>VLOOKUP(A455,'BASE REGISTRO MAYO'!$A$1:$T$884,14,FALSE)</f>
        <v>Valparaíso</v>
      </c>
      <c r="O455" s="75" t="str">
        <f>VLOOKUP(A455,'BASE REGISTRO MAYO'!$A$1:$T$884,15,FALSE)</f>
        <v>32-2156239</v>
      </c>
      <c r="P455" s="75" t="str">
        <f>VLOOKUP(A455,'BASE REGISTRO MAYO'!$A$1:$T$884,16,FALSE)</f>
        <v>serpaj@serpajchile.cl</v>
      </c>
      <c r="Q455" s="75">
        <f>VLOOKUP(A455,'BASE REGISTRO MAYO'!$A$1:$T$884,17,FALSE)</f>
        <v>0</v>
      </c>
      <c r="R455" s="75">
        <f>VLOOKUP(A455,'BASE REGISTRO MAYO'!$A$1:$T$884,18,FALSE)</f>
        <v>93401</v>
      </c>
      <c r="S455" s="75" t="str">
        <f>VLOOKUP(A455,'BASE REGISTRO MAYO'!$A$1:$T$884,19,FALSE)</f>
        <v>Se acompaña certificado de antecedentes financieros, correspondiente al  año 2019, aprobados USUFI</v>
      </c>
      <c r="T455" s="177">
        <f>VLOOKUP(A455,'BASE REGISTRO MAYO'!$A$1:$T$884,20,FALSE)</f>
        <v>37970</v>
      </c>
      <c r="U455" s="182">
        <v>6915</v>
      </c>
      <c r="V455" s="181">
        <v>7525260</v>
      </c>
      <c r="W455" s="181">
        <v>55236960</v>
      </c>
      <c r="X455" s="178">
        <v>44408</v>
      </c>
      <c r="Y455" s="87" t="s">
        <v>7151</v>
      </c>
      <c r="Z455" s="87" t="s">
        <v>7152</v>
      </c>
      <c r="AA455" s="182" t="s">
        <v>7202</v>
      </c>
    </row>
    <row r="456" spans="1:27" ht="15.75" customHeight="1" x14ac:dyDescent="0.2">
      <c r="A456" s="182">
        <v>6915</v>
      </c>
      <c r="B456" s="75" t="str">
        <f>VLOOKUP(A456,'BASE REGISTRO MAYO'!$A$1:$T$884,2,FALSE)</f>
        <v>Corporacion Servicio Paz y Justicia, SERPAJ-CHILE</v>
      </c>
      <c r="C456" s="75">
        <f>VLOOKUP(A456,'BASE REGISTRO MAYO'!$A$1:$T$884,3,FALSE)</f>
        <v>721694003</v>
      </c>
      <c r="D456" s="75" t="str">
        <f>VLOOKUP(A456,'BASE REGISTRO MAYO'!$A$1:$T$884,4,FALSE)</f>
        <v>Corporación de Derecho Privado.</v>
      </c>
      <c r="E456" s="75" t="str">
        <f>VLOOKUP(A456,'BASE REGISTRO MAYO'!$A$1:$T$884,5,FALSE)</f>
        <v xml:space="preserve">Decreto Supremo Nº 1472, de 03 de noviembre de 1992, del Ministerio de Justicia. </v>
      </c>
      <c r="F456" s="75" t="str">
        <f>VLOOKUP(A456,'BASE REGISTRO MAYO'!$A$1:$T$884,6,FALSE)</f>
        <v>Certificado de Vigencia Folio Nº 500354067733, de 4 de noviembre de 2020, del Servicio de Registro Civil e Identificación.</v>
      </c>
      <c r="G456" s="75" t="str">
        <f>VLOOKUP(A456,'BASE REGISTRO MAYO'!$A$1:$T$884,7,FALSE)</f>
        <v>Formación, promoción, cooperación y prestación de servicios para el desarrollo económico, social, cultural y espiritual de la comunidad, en el área de los derechos humanos del niño, entre otras.</v>
      </c>
      <c r="H456" s="75" t="str">
        <f>VLOOKUP(A456,'BASE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6" s="75" t="str">
        <f>VLOOKUP(A456,'BASE REGISTRO MAYO'!$A$1:$T$884,9,FALSE)</f>
        <v>3 años en sus cargos.</v>
      </c>
      <c r="J456" s="75" t="str">
        <f>VLOOKUP(A456,'BASE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6" s="75" t="str">
        <f>VLOOKUP(A456,'BASE REGISTRO MAYO'!$A$1:$T$884,11,FALSE)</f>
        <v xml:space="preserve">Patricio Marcelo Labra Guzmán, 
</v>
      </c>
      <c r="L456" s="75" t="str">
        <f>VLOOKUP(A456,'BASE REGISTRO MAYO'!$A$1:$T$884,12,FALSE)</f>
        <v xml:space="preserve">Calle Orella N° 1015, comuna y ciudad de Valparaíso, Quinta Región  
</v>
      </c>
      <c r="M456" s="75" t="str">
        <f>VLOOKUP(A456,'BASE REGISTRO MAYO'!$A$1:$T$884,13,FALSE)</f>
        <v>V</v>
      </c>
      <c r="N456" s="75" t="str">
        <f>VLOOKUP(A456,'BASE REGISTRO MAYO'!$A$1:$T$884,14,FALSE)</f>
        <v>Valparaíso</v>
      </c>
      <c r="O456" s="75" t="str">
        <f>VLOOKUP(A456,'BASE REGISTRO MAYO'!$A$1:$T$884,15,FALSE)</f>
        <v>32-2156239</v>
      </c>
      <c r="P456" s="75" t="str">
        <f>VLOOKUP(A456,'BASE REGISTRO MAYO'!$A$1:$T$884,16,FALSE)</f>
        <v>serpaj@serpajchile.cl</v>
      </c>
      <c r="Q456" s="75">
        <f>VLOOKUP(A456,'BASE REGISTRO MAYO'!$A$1:$T$884,17,FALSE)</f>
        <v>0</v>
      </c>
      <c r="R456" s="75">
        <f>VLOOKUP(A456,'BASE REGISTRO MAYO'!$A$1:$T$884,18,FALSE)</f>
        <v>93401</v>
      </c>
      <c r="S456" s="75" t="str">
        <f>VLOOKUP(A456,'BASE REGISTRO MAYO'!$A$1:$T$884,19,FALSE)</f>
        <v>Se acompaña certificado de antecedentes financieros, correspondiente al  año 2019, aprobados USUFI</v>
      </c>
      <c r="T456" s="177">
        <f>VLOOKUP(A456,'BASE REGISTRO MAYO'!$A$1:$T$884,20,FALSE)</f>
        <v>37970</v>
      </c>
      <c r="U456" s="182">
        <v>6915</v>
      </c>
      <c r="V456" s="181">
        <v>34885140</v>
      </c>
      <c r="W456" s="181">
        <v>73985460</v>
      </c>
      <c r="X456" s="178">
        <v>44408</v>
      </c>
      <c r="Y456" s="87" t="s">
        <v>7151</v>
      </c>
      <c r="Z456" s="87" t="s">
        <v>7152</v>
      </c>
      <c r="AA456" s="182" t="s">
        <v>7159</v>
      </c>
    </row>
    <row r="457" spans="1:27" ht="15.75" customHeight="1" x14ac:dyDescent="0.2">
      <c r="A457" s="182">
        <v>6915</v>
      </c>
      <c r="B457" s="75" t="str">
        <f>VLOOKUP(A457,'BASE REGISTRO MAYO'!$A$1:$T$884,2,FALSE)</f>
        <v>Corporacion Servicio Paz y Justicia, SERPAJ-CHILE</v>
      </c>
      <c r="C457" s="75">
        <f>VLOOKUP(A457,'BASE REGISTRO MAYO'!$A$1:$T$884,3,FALSE)</f>
        <v>721694003</v>
      </c>
      <c r="D457" s="75" t="str">
        <f>VLOOKUP(A457,'BASE REGISTRO MAYO'!$A$1:$T$884,4,FALSE)</f>
        <v>Corporación de Derecho Privado.</v>
      </c>
      <c r="E457" s="75" t="str">
        <f>VLOOKUP(A457,'BASE REGISTRO MAYO'!$A$1:$T$884,5,FALSE)</f>
        <v xml:space="preserve">Decreto Supremo Nº 1472, de 03 de noviembre de 1992, del Ministerio de Justicia. </v>
      </c>
      <c r="F457" s="75" t="str">
        <f>VLOOKUP(A457,'BASE REGISTRO MAYO'!$A$1:$T$884,6,FALSE)</f>
        <v>Certificado de Vigencia Folio Nº 500354067733, de 4 de noviembre de 2020, del Servicio de Registro Civil e Identificación.</v>
      </c>
      <c r="G457" s="75" t="str">
        <f>VLOOKUP(A457,'BASE REGISTRO MAYO'!$A$1:$T$884,7,FALSE)</f>
        <v>Formación, promoción, cooperación y prestación de servicios para el desarrollo económico, social, cultural y espiritual de la comunidad, en el área de los derechos humanos del niño, entre otras.</v>
      </c>
      <c r="H457" s="75" t="str">
        <f>VLOOKUP(A457,'BASE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7" s="75" t="str">
        <f>VLOOKUP(A457,'BASE REGISTRO MAYO'!$A$1:$T$884,9,FALSE)</f>
        <v>3 años en sus cargos.</v>
      </c>
      <c r="J457" s="75" t="str">
        <f>VLOOKUP(A457,'BASE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7" s="75" t="str">
        <f>VLOOKUP(A457,'BASE REGISTRO MAYO'!$A$1:$T$884,11,FALSE)</f>
        <v xml:space="preserve">Patricio Marcelo Labra Guzmán, 
</v>
      </c>
      <c r="L457" s="75" t="str">
        <f>VLOOKUP(A457,'BASE REGISTRO MAYO'!$A$1:$T$884,12,FALSE)</f>
        <v xml:space="preserve">Calle Orella N° 1015, comuna y ciudad de Valparaíso, Quinta Región  
</v>
      </c>
      <c r="M457" s="75" t="str">
        <f>VLOOKUP(A457,'BASE REGISTRO MAYO'!$A$1:$T$884,13,FALSE)</f>
        <v>V</v>
      </c>
      <c r="N457" s="75" t="str">
        <f>VLOOKUP(A457,'BASE REGISTRO MAYO'!$A$1:$T$884,14,FALSE)</f>
        <v>Valparaíso</v>
      </c>
      <c r="O457" s="75" t="str">
        <f>VLOOKUP(A457,'BASE REGISTRO MAYO'!$A$1:$T$884,15,FALSE)</f>
        <v>32-2156239</v>
      </c>
      <c r="P457" s="75" t="str">
        <f>VLOOKUP(A457,'BASE REGISTRO MAYO'!$A$1:$T$884,16,FALSE)</f>
        <v>serpaj@serpajchile.cl</v>
      </c>
      <c r="Q457" s="75">
        <f>VLOOKUP(A457,'BASE REGISTRO MAYO'!$A$1:$T$884,17,FALSE)</f>
        <v>0</v>
      </c>
      <c r="R457" s="75">
        <f>VLOOKUP(A457,'BASE REGISTRO MAYO'!$A$1:$T$884,18,FALSE)</f>
        <v>93401</v>
      </c>
      <c r="S457" s="75" t="str">
        <f>VLOOKUP(A457,'BASE REGISTRO MAYO'!$A$1:$T$884,19,FALSE)</f>
        <v>Se acompaña certificado de antecedentes financieros, correspondiente al  año 2019, aprobados USUFI</v>
      </c>
      <c r="T457" s="177">
        <f>VLOOKUP(A457,'BASE REGISTRO MAYO'!$A$1:$T$884,20,FALSE)</f>
        <v>37970</v>
      </c>
      <c r="U457" s="182">
        <v>6915</v>
      </c>
      <c r="V457" s="181">
        <v>10664319</v>
      </c>
      <c r="W457" s="181">
        <v>106931446</v>
      </c>
      <c r="X457" s="178">
        <v>44408</v>
      </c>
      <c r="Y457" s="87" t="s">
        <v>7151</v>
      </c>
      <c r="Z457" s="87" t="s">
        <v>7152</v>
      </c>
      <c r="AA457" s="182" t="s">
        <v>7170</v>
      </c>
    </row>
    <row r="458" spans="1:27" ht="15.75" customHeight="1" x14ac:dyDescent="0.2">
      <c r="A458" s="182">
        <v>6915</v>
      </c>
      <c r="B458" s="75" t="str">
        <f>VLOOKUP(A458,'BASE REGISTRO MAYO'!$A$1:$T$884,2,FALSE)</f>
        <v>Corporacion Servicio Paz y Justicia, SERPAJ-CHILE</v>
      </c>
      <c r="C458" s="75">
        <f>VLOOKUP(A458,'BASE REGISTRO MAYO'!$A$1:$T$884,3,FALSE)</f>
        <v>721694003</v>
      </c>
      <c r="D458" s="75" t="str">
        <f>VLOOKUP(A458,'BASE REGISTRO MAYO'!$A$1:$T$884,4,FALSE)</f>
        <v>Corporación de Derecho Privado.</v>
      </c>
      <c r="E458" s="75" t="str">
        <f>VLOOKUP(A458,'BASE REGISTRO MAYO'!$A$1:$T$884,5,FALSE)</f>
        <v xml:space="preserve">Decreto Supremo Nº 1472, de 03 de noviembre de 1992, del Ministerio de Justicia. </v>
      </c>
      <c r="F458" s="75" t="str">
        <f>VLOOKUP(A458,'BASE REGISTRO MAYO'!$A$1:$T$884,6,FALSE)</f>
        <v>Certificado de Vigencia Folio Nº 500354067733, de 4 de noviembre de 2020, del Servicio de Registro Civil e Identificación.</v>
      </c>
      <c r="G458" s="75" t="str">
        <f>VLOOKUP(A458,'BASE REGISTRO MAYO'!$A$1:$T$884,7,FALSE)</f>
        <v>Formación, promoción, cooperación y prestación de servicios para el desarrollo económico, social, cultural y espiritual de la comunidad, en el área de los derechos humanos del niño, entre otras.</v>
      </c>
      <c r="H458" s="75" t="str">
        <f>VLOOKUP(A458,'BASE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8" s="75" t="str">
        <f>VLOOKUP(A458,'BASE REGISTRO MAYO'!$A$1:$T$884,9,FALSE)</f>
        <v>3 años en sus cargos.</v>
      </c>
      <c r="J458" s="75" t="str">
        <f>VLOOKUP(A458,'BASE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8" s="75" t="str">
        <f>VLOOKUP(A458,'BASE REGISTRO MAYO'!$A$1:$T$884,11,FALSE)</f>
        <v xml:space="preserve">Patricio Marcelo Labra Guzmán, 
</v>
      </c>
      <c r="L458" s="75" t="str">
        <f>VLOOKUP(A458,'BASE REGISTRO MAYO'!$A$1:$T$884,12,FALSE)</f>
        <v xml:space="preserve">Calle Orella N° 1015, comuna y ciudad de Valparaíso, Quinta Región  
</v>
      </c>
      <c r="M458" s="75" t="str">
        <f>VLOOKUP(A458,'BASE REGISTRO MAYO'!$A$1:$T$884,13,FALSE)</f>
        <v>V</v>
      </c>
      <c r="N458" s="75" t="str">
        <f>VLOOKUP(A458,'BASE REGISTRO MAYO'!$A$1:$T$884,14,FALSE)</f>
        <v>Valparaíso</v>
      </c>
      <c r="O458" s="75" t="str">
        <f>VLOOKUP(A458,'BASE REGISTRO MAYO'!$A$1:$T$884,15,FALSE)</f>
        <v>32-2156239</v>
      </c>
      <c r="P458" s="75" t="str">
        <f>VLOOKUP(A458,'BASE REGISTRO MAYO'!$A$1:$T$884,16,FALSE)</f>
        <v>serpaj@serpajchile.cl</v>
      </c>
      <c r="Q458" s="75">
        <f>VLOOKUP(A458,'BASE REGISTRO MAYO'!$A$1:$T$884,17,FALSE)</f>
        <v>0</v>
      </c>
      <c r="R458" s="75">
        <f>VLOOKUP(A458,'BASE REGISTRO MAYO'!$A$1:$T$884,18,FALSE)</f>
        <v>93401</v>
      </c>
      <c r="S458" s="75" t="str">
        <f>VLOOKUP(A458,'BASE REGISTRO MAYO'!$A$1:$T$884,19,FALSE)</f>
        <v>Se acompaña certificado de antecedentes financieros, correspondiente al  año 2019, aprobados USUFI</v>
      </c>
      <c r="T458" s="177">
        <f>VLOOKUP(A458,'BASE REGISTRO MAYO'!$A$1:$T$884,20,FALSE)</f>
        <v>37970</v>
      </c>
      <c r="U458" s="182">
        <v>6915</v>
      </c>
      <c r="V458" s="181">
        <v>33683343</v>
      </c>
      <c r="W458" s="181">
        <v>188928968</v>
      </c>
      <c r="X458" s="178">
        <v>44408</v>
      </c>
      <c r="Y458" s="87" t="s">
        <v>7151</v>
      </c>
      <c r="Z458" s="87" t="s">
        <v>7152</v>
      </c>
      <c r="AA458" s="182" t="s">
        <v>7311</v>
      </c>
    </row>
    <row r="459" spans="1:27" ht="15.75" customHeight="1" x14ac:dyDescent="0.2">
      <c r="A459" s="182">
        <v>6915</v>
      </c>
      <c r="B459" s="75" t="str">
        <f>VLOOKUP(A459,'BASE REGISTRO MAYO'!$A$1:$T$884,2,FALSE)</f>
        <v>Corporacion Servicio Paz y Justicia, SERPAJ-CHILE</v>
      </c>
      <c r="C459" s="75">
        <f>VLOOKUP(A459,'BASE REGISTRO MAYO'!$A$1:$T$884,3,FALSE)</f>
        <v>721694003</v>
      </c>
      <c r="D459" s="75" t="str">
        <f>VLOOKUP(A459,'BASE REGISTRO MAYO'!$A$1:$T$884,4,FALSE)</f>
        <v>Corporación de Derecho Privado.</v>
      </c>
      <c r="E459" s="75" t="str">
        <f>VLOOKUP(A459,'BASE REGISTRO MAYO'!$A$1:$T$884,5,FALSE)</f>
        <v xml:space="preserve">Decreto Supremo Nº 1472, de 03 de noviembre de 1992, del Ministerio de Justicia. </v>
      </c>
      <c r="F459" s="75" t="str">
        <f>VLOOKUP(A459,'BASE REGISTRO MAYO'!$A$1:$T$884,6,FALSE)</f>
        <v>Certificado de Vigencia Folio Nº 500354067733, de 4 de noviembre de 2020, del Servicio de Registro Civil e Identificación.</v>
      </c>
      <c r="G459" s="75" t="str">
        <f>VLOOKUP(A459,'BASE REGISTRO MAYO'!$A$1:$T$884,7,FALSE)</f>
        <v>Formación, promoción, cooperación y prestación de servicios para el desarrollo económico, social, cultural y espiritual de la comunidad, en el área de los derechos humanos del niño, entre otras.</v>
      </c>
      <c r="H459" s="75" t="str">
        <f>VLOOKUP(A459,'BASE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9" s="75" t="str">
        <f>VLOOKUP(A459,'BASE REGISTRO MAYO'!$A$1:$T$884,9,FALSE)</f>
        <v>3 años en sus cargos.</v>
      </c>
      <c r="J459" s="75" t="str">
        <f>VLOOKUP(A459,'BASE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9" s="75" t="str">
        <f>VLOOKUP(A459,'BASE REGISTRO MAYO'!$A$1:$T$884,11,FALSE)</f>
        <v xml:space="preserve">Patricio Marcelo Labra Guzmán, 
</v>
      </c>
      <c r="L459" s="75" t="str">
        <f>VLOOKUP(A459,'BASE REGISTRO MAYO'!$A$1:$T$884,12,FALSE)</f>
        <v xml:space="preserve">Calle Orella N° 1015, comuna y ciudad de Valparaíso, Quinta Región  
</v>
      </c>
      <c r="M459" s="75" t="str">
        <f>VLOOKUP(A459,'BASE REGISTRO MAYO'!$A$1:$T$884,13,FALSE)</f>
        <v>V</v>
      </c>
      <c r="N459" s="75" t="str">
        <f>VLOOKUP(A459,'BASE REGISTRO MAYO'!$A$1:$T$884,14,FALSE)</f>
        <v>Valparaíso</v>
      </c>
      <c r="O459" s="75" t="str">
        <f>VLOOKUP(A459,'BASE REGISTRO MAYO'!$A$1:$T$884,15,FALSE)</f>
        <v>32-2156239</v>
      </c>
      <c r="P459" s="75" t="str">
        <f>VLOOKUP(A459,'BASE REGISTRO MAYO'!$A$1:$T$884,16,FALSE)</f>
        <v>serpaj@serpajchile.cl</v>
      </c>
      <c r="Q459" s="75">
        <f>VLOOKUP(A459,'BASE REGISTRO MAYO'!$A$1:$T$884,17,FALSE)</f>
        <v>0</v>
      </c>
      <c r="R459" s="75">
        <f>VLOOKUP(A459,'BASE REGISTRO MAYO'!$A$1:$T$884,18,FALSE)</f>
        <v>93401</v>
      </c>
      <c r="S459" s="75" t="str">
        <f>VLOOKUP(A459,'BASE REGISTRO MAYO'!$A$1:$T$884,19,FALSE)</f>
        <v>Se acompaña certificado de antecedentes financieros, correspondiente al  año 2019, aprobados USUFI</v>
      </c>
      <c r="T459" s="177">
        <f>VLOOKUP(A459,'BASE REGISTRO MAYO'!$A$1:$T$884,20,FALSE)</f>
        <v>37970</v>
      </c>
      <c r="U459" s="182">
        <v>6915</v>
      </c>
      <c r="V459" s="181">
        <v>0</v>
      </c>
      <c r="W459" s="181">
        <v>18901137</v>
      </c>
      <c r="X459" s="178">
        <v>44408</v>
      </c>
      <c r="Y459" s="87" t="s">
        <v>7151</v>
      </c>
      <c r="Z459" s="87" t="s">
        <v>7152</v>
      </c>
      <c r="AA459" s="182" t="s">
        <v>7207</v>
      </c>
    </row>
    <row r="460" spans="1:27" ht="15.75" customHeight="1" x14ac:dyDescent="0.2">
      <c r="A460" s="182">
        <v>6915</v>
      </c>
      <c r="B460" s="75" t="str">
        <f>VLOOKUP(A460,'BASE REGISTRO MAYO'!$A$1:$T$884,2,FALSE)</f>
        <v>Corporacion Servicio Paz y Justicia, SERPAJ-CHILE</v>
      </c>
      <c r="C460" s="75">
        <f>VLOOKUP(A460,'BASE REGISTRO MAYO'!$A$1:$T$884,3,FALSE)</f>
        <v>721694003</v>
      </c>
      <c r="D460" s="75" t="str">
        <f>VLOOKUP(A460,'BASE REGISTRO MAYO'!$A$1:$T$884,4,FALSE)</f>
        <v>Corporación de Derecho Privado.</v>
      </c>
      <c r="E460" s="75" t="str">
        <f>VLOOKUP(A460,'BASE REGISTRO MAYO'!$A$1:$T$884,5,FALSE)</f>
        <v xml:space="preserve">Decreto Supremo Nº 1472, de 03 de noviembre de 1992, del Ministerio de Justicia. </v>
      </c>
      <c r="F460" s="75" t="str">
        <f>VLOOKUP(A460,'BASE REGISTRO MAYO'!$A$1:$T$884,6,FALSE)</f>
        <v>Certificado de Vigencia Folio Nº 500354067733, de 4 de noviembre de 2020, del Servicio de Registro Civil e Identificación.</v>
      </c>
      <c r="G460" s="75" t="str">
        <f>VLOOKUP(A460,'BASE REGISTRO MAYO'!$A$1:$T$884,7,FALSE)</f>
        <v>Formación, promoción, cooperación y prestación de servicios para el desarrollo económico, social, cultural y espiritual de la comunidad, en el área de los derechos humanos del niño, entre otras.</v>
      </c>
      <c r="H460" s="75" t="str">
        <f>VLOOKUP(A460,'BASE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0" s="75" t="str">
        <f>VLOOKUP(A460,'BASE REGISTRO MAYO'!$A$1:$T$884,9,FALSE)</f>
        <v>3 años en sus cargos.</v>
      </c>
      <c r="J460" s="75" t="str">
        <f>VLOOKUP(A460,'BASE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0" s="75" t="str">
        <f>VLOOKUP(A460,'BASE REGISTRO MAYO'!$A$1:$T$884,11,FALSE)</f>
        <v xml:space="preserve">Patricio Marcelo Labra Guzmán, 
</v>
      </c>
      <c r="L460" s="75" t="str">
        <f>VLOOKUP(A460,'BASE REGISTRO MAYO'!$A$1:$T$884,12,FALSE)</f>
        <v xml:space="preserve">Calle Orella N° 1015, comuna y ciudad de Valparaíso, Quinta Región  
</v>
      </c>
      <c r="M460" s="75" t="str">
        <f>VLOOKUP(A460,'BASE REGISTRO MAYO'!$A$1:$T$884,13,FALSE)</f>
        <v>V</v>
      </c>
      <c r="N460" s="75" t="str">
        <f>VLOOKUP(A460,'BASE REGISTRO MAYO'!$A$1:$T$884,14,FALSE)</f>
        <v>Valparaíso</v>
      </c>
      <c r="O460" s="75" t="str">
        <f>VLOOKUP(A460,'BASE REGISTRO MAYO'!$A$1:$T$884,15,FALSE)</f>
        <v>32-2156239</v>
      </c>
      <c r="P460" s="75" t="str">
        <f>VLOOKUP(A460,'BASE REGISTRO MAYO'!$A$1:$T$884,16,FALSE)</f>
        <v>serpaj@serpajchile.cl</v>
      </c>
      <c r="Q460" s="75">
        <f>VLOOKUP(A460,'BASE REGISTRO MAYO'!$A$1:$T$884,17,FALSE)</f>
        <v>0</v>
      </c>
      <c r="R460" s="75">
        <f>VLOOKUP(A460,'BASE REGISTRO MAYO'!$A$1:$T$884,18,FALSE)</f>
        <v>93401</v>
      </c>
      <c r="S460" s="75" t="str">
        <f>VLOOKUP(A460,'BASE REGISTRO MAYO'!$A$1:$T$884,19,FALSE)</f>
        <v>Se acompaña certificado de antecedentes financieros, correspondiente al  año 2019, aprobados USUFI</v>
      </c>
      <c r="T460" s="177">
        <f>VLOOKUP(A460,'BASE REGISTRO MAYO'!$A$1:$T$884,20,FALSE)</f>
        <v>37970</v>
      </c>
      <c r="U460" s="182">
        <v>6915</v>
      </c>
      <c r="V460" s="181">
        <v>83615724</v>
      </c>
      <c r="W460" s="181">
        <v>324475764</v>
      </c>
      <c r="X460" s="178">
        <v>44408</v>
      </c>
      <c r="Y460" s="87" t="s">
        <v>7151</v>
      </c>
      <c r="Z460" s="87" t="s">
        <v>7152</v>
      </c>
      <c r="AA460" s="182" t="s">
        <v>7160</v>
      </c>
    </row>
    <row r="461" spans="1:27" ht="15.75" customHeight="1" x14ac:dyDescent="0.2">
      <c r="A461" s="182">
        <v>6915</v>
      </c>
      <c r="B461" s="75" t="str">
        <f>VLOOKUP(A461,'BASE REGISTRO MAYO'!$A$1:$T$884,2,FALSE)</f>
        <v>Corporacion Servicio Paz y Justicia, SERPAJ-CHILE</v>
      </c>
      <c r="C461" s="75">
        <f>VLOOKUP(A461,'BASE REGISTRO MAYO'!$A$1:$T$884,3,FALSE)</f>
        <v>721694003</v>
      </c>
      <c r="D461" s="75" t="str">
        <f>VLOOKUP(A461,'BASE REGISTRO MAYO'!$A$1:$T$884,4,FALSE)</f>
        <v>Corporación de Derecho Privado.</v>
      </c>
      <c r="E461" s="75" t="str">
        <f>VLOOKUP(A461,'BASE REGISTRO MAYO'!$A$1:$T$884,5,FALSE)</f>
        <v xml:space="preserve">Decreto Supremo Nº 1472, de 03 de noviembre de 1992, del Ministerio de Justicia. </v>
      </c>
      <c r="F461" s="75" t="str">
        <f>VLOOKUP(A461,'BASE REGISTRO MAYO'!$A$1:$T$884,6,FALSE)</f>
        <v>Certificado de Vigencia Folio Nº 500354067733, de 4 de noviembre de 2020, del Servicio de Registro Civil e Identificación.</v>
      </c>
      <c r="G461" s="75" t="str">
        <f>VLOOKUP(A461,'BASE REGISTRO MAYO'!$A$1:$T$884,7,FALSE)</f>
        <v>Formación, promoción, cooperación y prestación de servicios para el desarrollo económico, social, cultural y espiritual de la comunidad, en el área de los derechos humanos del niño, entre otras.</v>
      </c>
      <c r="H461" s="75" t="str">
        <f>VLOOKUP(A461,'BASE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1" s="75" t="str">
        <f>VLOOKUP(A461,'BASE REGISTRO MAYO'!$A$1:$T$884,9,FALSE)</f>
        <v>3 años en sus cargos.</v>
      </c>
      <c r="J461" s="75" t="str">
        <f>VLOOKUP(A461,'BASE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1" s="75" t="str">
        <f>VLOOKUP(A461,'BASE REGISTRO MAYO'!$A$1:$T$884,11,FALSE)</f>
        <v xml:space="preserve">Patricio Marcelo Labra Guzmán, 
</v>
      </c>
      <c r="L461" s="75" t="str">
        <f>VLOOKUP(A461,'BASE REGISTRO MAYO'!$A$1:$T$884,12,FALSE)</f>
        <v xml:space="preserve">Calle Orella N° 1015, comuna y ciudad de Valparaíso, Quinta Región  
</v>
      </c>
      <c r="M461" s="75" t="str">
        <f>VLOOKUP(A461,'BASE REGISTRO MAYO'!$A$1:$T$884,13,FALSE)</f>
        <v>V</v>
      </c>
      <c r="N461" s="75" t="str">
        <f>VLOOKUP(A461,'BASE REGISTRO MAYO'!$A$1:$T$884,14,FALSE)</f>
        <v>Valparaíso</v>
      </c>
      <c r="O461" s="75" t="str">
        <f>VLOOKUP(A461,'BASE REGISTRO MAYO'!$A$1:$T$884,15,FALSE)</f>
        <v>32-2156239</v>
      </c>
      <c r="P461" s="75" t="str">
        <f>VLOOKUP(A461,'BASE REGISTRO MAYO'!$A$1:$T$884,16,FALSE)</f>
        <v>serpaj@serpajchile.cl</v>
      </c>
      <c r="Q461" s="75">
        <f>VLOOKUP(A461,'BASE REGISTRO MAYO'!$A$1:$T$884,17,FALSE)</f>
        <v>0</v>
      </c>
      <c r="R461" s="75">
        <f>VLOOKUP(A461,'BASE REGISTRO MAYO'!$A$1:$T$884,18,FALSE)</f>
        <v>93401</v>
      </c>
      <c r="S461" s="75" t="str">
        <f>VLOOKUP(A461,'BASE REGISTRO MAYO'!$A$1:$T$884,19,FALSE)</f>
        <v>Se acompaña certificado de antecedentes financieros, correspondiente al  año 2019, aprobados USUFI</v>
      </c>
      <c r="T461" s="177">
        <f>VLOOKUP(A461,'BASE REGISTRO MAYO'!$A$1:$T$884,20,FALSE)</f>
        <v>37970</v>
      </c>
      <c r="U461" s="182">
        <v>6915</v>
      </c>
      <c r="V461" s="181">
        <v>33509388</v>
      </c>
      <c r="W461" s="181">
        <v>129708588</v>
      </c>
      <c r="X461" s="178">
        <v>44408</v>
      </c>
      <c r="Y461" s="87" t="s">
        <v>7151</v>
      </c>
      <c r="Z461" s="87" t="s">
        <v>7152</v>
      </c>
      <c r="AA461" s="182" t="s">
        <v>7208</v>
      </c>
    </row>
    <row r="462" spans="1:27" ht="15.75" customHeight="1" x14ac:dyDescent="0.2">
      <c r="A462" s="182">
        <v>6915</v>
      </c>
      <c r="B462" s="75" t="str">
        <f>VLOOKUP(A462,'BASE REGISTRO MAYO'!$A$1:$T$884,2,FALSE)</f>
        <v>Corporacion Servicio Paz y Justicia, SERPAJ-CHILE</v>
      </c>
      <c r="C462" s="75">
        <f>VLOOKUP(A462,'BASE REGISTRO MAYO'!$A$1:$T$884,3,FALSE)</f>
        <v>721694003</v>
      </c>
      <c r="D462" s="75" t="str">
        <f>VLOOKUP(A462,'BASE REGISTRO MAYO'!$A$1:$T$884,4,FALSE)</f>
        <v>Corporación de Derecho Privado.</v>
      </c>
      <c r="E462" s="75" t="str">
        <f>VLOOKUP(A462,'BASE REGISTRO MAYO'!$A$1:$T$884,5,FALSE)</f>
        <v xml:space="preserve">Decreto Supremo Nº 1472, de 03 de noviembre de 1992, del Ministerio de Justicia. </v>
      </c>
      <c r="F462" s="75" t="str">
        <f>VLOOKUP(A462,'BASE REGISTRO MAYO'!$A$1:$T$884,6,FALSE)</f>
        <v>Certificado de Vigencia Folio Nº 500354067733, de 4 de noviembre de 2020, del Servicio de Registro Civil e Identificación.</v>
      </c>
      <c r="G462" s="75" t="str">
        <f>VLOOKUP(A462,'BASE REGISTRO MAYO'!$A$1:$T$884,7,FALSE)</f>
        <v>Formación, promoción, cooperación y prestación de servicios para el desarrollo económico, social, cultural y espiritual de la comunidad, en el área de los derechos humanos del niño, entre otras.</v>
      </c>
      <c r="H462" s="75" t="str">
        <f>VLOOKUP(A462,'BASE REGISTRO MAYO'!$A$1:$T$884,8,FALSE)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2" s="75" t="str">
        <f>VLOOKUP(A462,'BASE REGISTRO MAYO'!$A$1:$T$884,9,FALSE)</f>
        <v>3 años en sus cargos.</v>
      </c>
      <c r="J462" s="75" t="str">
        <f>VLOOKUP(A462,'BASE REGISTRO MAYO'!$A$1:$T$884,10,FALSE)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2" s="75" t="str">
        <f>VLOOKUP(A462,'BASE REGISTRO MAYO'!$A$1:$T$884,11,FALSE)</f>
        <v xml:space="preserve">Patricio Marcelo Labra Guzmán, 
</v>
      </c>
      <c r="L462" s="75" t="str">
        <f>VLOOKUP(A462,'BASE REGISTRO MAYO'!$A$1:$T$884,12,FALSE)</f>
        <v xml:space="preserve">Calle Orella N° 1015, comuna y ciudad de Valparaíso, Quinta Región  
</v>
      </c>
      <c r="M462" s="75" t="str">
        <f>VLOOKUP(A462,'BASE REGISTRO MAYO'!$A$1:$T$884,13,FALSE)</f>
        <v>V</v>
      </c>
      <c r="N462" s="75" t="str">
        <f>VLOOKUP(A462,'BASE REGISTRO MAYO'!$A$1:$T$884,14,FALSE)</f>
        <v>Valparaíso</v>
      </c>
      <c r="O462" s="75" t="str">
        <f>VLOOKUP(A462,'BASE REGISTRO MAYO'!$A$1:$T$884,15,FALSE)</f>
        <v>32-2156239</v>
      </c>
      <c r="P462" s="75" t="str">
        <f>VLOOKUP(A462,'BASE REGISTRO MAYO'!$A$1:$T$884,16,FALSE)</f>
        <v>serpaj@serpajchile.cl</v>
      </c>
      <c r="Q462" s="75">
        <f>VLOOKUP(A462,'BASE REGISTRO MAYO'!$A$1:$T$884,17,FALSE)</f>
        <v>0</v>
      </c>
      <c r="R462" s="75">
        <f>VLOOKUP(A462,'BASE REGISTRO MAYO'!$A$1:$T$884,18,FALSE)</f>
        <v>93401</v>
      </c>
      <c r="S462" s="75" t="str">
        <f>VLOOKUP(A462,'BASE REGISTRO MAYO'!$A$1:$T$884,19,FALSE)</f>
        <v>Se acompaña certificado de antecedentes financieros, correspondiente al  año 2019, aprobados USUFI</v>
      </c>
      <c r="T462" s="177">
        <f>VLOOKUP(A462,'BASE REGISTRO MAYO'!$A$1:$T$884,20,FALSE)</f>
        <v>37970</v>
      </c>
      <c r="U462" s="182">
        <v>6915</v>
      </c>
      <c r="V462" s="181">
        <v>118645680</v>
      </c>
      <c r="W462" s="181">
        <v>328520268</v>
      </c>
      <c r="X462" s="178">
        <v>44408</v>
      </c>
      <c r="Y462" s="87" t="s">
        <v>7151</v>
      </c>
      <c r="Z462" s="87" t="s">
        <v>7152</v>
      </c>
      <c r="AA462" s="182" t="s">
        <v>8188</v>
      </c>
    </row>
    <row r="463" spans="1:27" ht="15.75" customHeight="1" x14ac:dyDescent="0.2">
      <c r="A463" s="182">
        <v>6926</v>
      </c>
      <c r="B463" s="75" t="str">
        <f>VLOOKUP(A463,'BASE REGISTRO MAYO'!$A$1:$T$884,2,FALSE)</f>
        <v>Corporacion Educacional Abate Molina de Talca.</v>
      </c>
      <c r="C463" s="75">
        <f>VLOOKUP(A463,'BASE REGISTRO MAYO'!$A$1:$T$884,3,FALSE)</f>
        <v>725129009</v>
      </c>
      <c r="D463" s="75" t="str">
        <f>VLOOKUP(A463,'BASE REGISTRO MAYO'!$A$1:$T$884,4,FALSE)</f>
        <v>Corporación de Derecho Privado.</v>
      </c>
      <c r="E463" s="75" t="str">
        <f>VLOOKUP(A463,'BASE REGISTRO MAYO'!$A$1:$T$884,5,FALSE)</f>
        <v xml:space="preserve">Otorgada por Decreto Supremo Nº 750, de fecha 12 de mayo de 1994, del Ministerio de Justicia, publicado en el Diario Oficial el día 03 de octubre de 1996. </v>
      </c>
      <c r="F463" s="75" t="str">
        <f>VLOOKUP(A463,'BASE REGISTRO MAYO'!$A$1:$T$884,6,FALSE)</f>
        <v xml:space="preserve">Certificado de vigencia, folio N° 500355266316, de 11 de noviembre de 2020, emitido por el Servicio de Registro Civil e Identificación.
</v>
      </c>
      <c r="G463" s="75" t="str">
        <f>VLOOKUP(A463,'BASE REGISTRO MAYO'!$A$1:$T$884,7,FALSE)</f>
        <v>La prestación de toda clase de servicios y la ejecución de todo tipo de actividades conducentes al desarrollo integral de los niños y jóvenes socio-culturales.</v>
      </c>
      <c r="H463" s="75" t="str">
        <f>VLOOKUP(A463,'BASE REGISTRO MAYO'!$A$1:$T$884,8,FALSE)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63" s="75" t="str">
        <f>VLOOKUP(A463,'BASE REGISTRO MAYO'!$A$1:$T$884,9,FALSE)</f>
        <v>Durarán 02 años en sus cargos.</v>
      </c>
      <c r="J463" s="75" t="str">
        <f>VLOOKUP(A463,'BASE REGISTRO MAYO'!$A$1:$T$884,10,FALSE)</f>
        <v>De 12 de junio de 2019 a 12 de junio de 2021</v>
      </c>
      <c r="K463" s="75" t="str">
        <f>VLOOKUP(A463,'BASE REGISTRO MAYO'!$A$1:$T$884,11,FALSE)</f>
        <v xml:space="preserve">Presidente: Guido Gossens Roell, 
Directora Ejecutiva: Claudia Silvana Pinochet Muñoz, 
</v>
      </c>
      <c r="L463" s="75" t="str">
        <f>VLOOKUP(A463,'BASE REGISTRO MAYO'!$A$1:$T$884,12,FALSE)</f>
        <v xml:space="preserve">14 Sur, Pasaje 5 Poniente A, N° 270, ciudad de Talca, Región del Maule.
</v>
      </c>
      <c r="M463" s="75" t="str">
        <f>VLOOKUP(A463,'BASE REGISTRO MAYO'!$A$1:$T$884,13,FALSE)</f>
        <v>VII</v>
      </c>
      <c r="N463" s="75" t="str">
        <f>VLOOKUP(A463,'BASE REGISTRO MAYO'!$A$1:$T$884,14,FALSE)</f>
        <v>talca</v>
      </c>
      <c r="O463" s="75" t="str">
        <f>VLOOKUP(A463,'BASE REGISTRO MAYO'!$A$1:$T$884,15,FALSE)</f>
        <v>71)  2220285</v>
      </c>
      <c r="P463" s="75" t="str">
        <f>VLOOKUP(A463,'BASE REGISTRO MAYO'!$A$1:$T$884,16,FALSE)</f>
        <v xml:space="preserve">corporacioneducacionalabatemolina@ceam.cl
www.ceam.cl
</v>
      </c>
      <c r="Q463" s="75">
        <f>VLOOKUP(A463,'BASE REGISTRO MAYO'!$A$1:$T$884,17,FALSE)</f>
        <v>0</v>
      </c>
      <c r="R463" s="75" t="str">
        <f>VLOOKUP(A463,'BASE REGISTRO MAYO'!$A$1:$T$884,18,FALSE)</f>
        <v>93401: Institución de Asistencia Social</v>
      </c>
      <c r="S463" s="75" t="str">
        <f>VLOOKUP(A463,'BASE REGISTRO MAYO'!$A$1:$T$884,19,FALSE)</f>
        <v>Se acompaña certificado financiero correspondiente al año 2019, aprobados por el Sub Departamento de Supervisión Financiera Nacional</v>
      </c>
      <c r="T463" s="177">
        <f>VLOOKUP(A463,'BASE REGISTRO MAYO'!$A$1:$T$884,20,FALSE)</f>
        <v>37970</v>
      </c>
      <c r="U463" s="182">
        <v>6926</v>
      </c>
      <c r="V463" s="181">
        <v>0</v>
      </c>
      <c r="W463" s="181">
        <v>30340676</v>
      </c>
      <c r="X463" s="178">
        <v>44408</v>
      </c>
      <c r="Y463" s="87" t="s">
        <v>7151</v>
      </c>
      <c r="Z463" s="87" t="s">
        <v>7152</v>
      </c>
      <c r="AA463" s="182" t="s">
        <v>7261</v>
      </c>
    </row>
    <row r="464" spans="1:27" ht="15.75" customHeight="1" x14ac:dyDescent="0.2">
      <c r="A464" s="182">
        <v>6926</v>
      </c>
      <c r="B464" s="75" t="str">
        <f>VLOOKUP(A464,'BASE REGISTRO MAYO'!$A$1:$T$884,2,FALSE)</f>
        <v>Corporacion Educacional Abate Molina de Talca.</v>
      </c>
      <c r="C464" s="75">
        <f>VLOOKUP(A464,'BASE REGISTRO MAYO'!$A$1:$T$884,3,FALSE)</f>
        <v>725129009</v>
      </c>
      <c r="D464" s="75" t="str">
        <f>VLOOKUP(A464,'BASE REGISTRO MAYO'!$A$1:$T$884,4,FALSE)</f>
        <v>Corporación de Derecho Privado.</v>
      </c>
      <c r="E464" s="75" t="str">
        <f>VLOOKUP(A464,'BASE REGISTRO MAYO'!$A$1:$T$884,5,FALSE)</f>
        <v xml:space="preserve">Otorgada por Decreto Supremo Nº 750, de fecha 12 de mayo de 1994, del Ministerio de Justicia, publicado en el Diario Oficial el día 03 de octubre de 1996. </v>
      </c>
      <c r="F464" s="75" t="str">
        <f>VLOOKUP(A464,'BASE REGISTRO MAYO'!$A$1:$T$884,6,FALSE)</f>
        <v xml:space="preserve">Certificado de vigencia, folio N° 500355266316, de 11 de noviembre de 2020, emitido por el Servicio de Registro Civil e Identificación.
</v>
      </c>
      <c r="G464" s="75" t="str">
        <f>VLOOKUP(A464,'BASE REGISTRO MAYO'!$A$1:$T$884,7,FALSE)</f>
        <v>La prestación de toda clase de servicios y la ejecución de todo tipo de actividades conducentes al desarrollo integral de los niños y jóvenes socio-culturales.</v>
      </c>
      <c r="H464" s="75" t="str">
        <f>VLOOKUP(A464,'BASE REGISTRO MAYO'!$A$1:$T$884,8,FALSE)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64" s="75" t="str">
        <f>VLOOKUP(A464,'BASE REGISTRO MAYO'!$A$1:$T$884,9,FALSE)</f>
        <v>Durarán 02 años en sus cargos.</v>
      </c>
      <c r="J464" s="75" t="str">
        <f>VLOOKUP(A464,'BASE REGISTRO MAYO'!$A$1:$T$884,10,FALSE)</f>
        <v>De 12 de junio de 2019 a 12 de junio de 2021</v>
      </c>
      <c r="K464" s="75" t="str">
        <f>VLOOKUP(A464,'BASE REGISTRO MAYO'!$A$1:$T$884,11,FALSE)</f>
        <v xml:space="preserve">Presidente: Guido Gossens Roell, 
Directora Ejecutiva: Claudia Silvana Pinochet Muñoz, 
</v>
      </c>
      <c r="L464" s="75" t="str">
        <f>VLOOKUP(A464,'BASE REGISTRO MAYO'!$A$1:$T$884,12,FALSE)</f>
        <v xml:space="preserve">14 Sur, Pasaje 5 Poniente A, N° 270, ciudad de Talca, Región del Maule.
</v>
      </c>
      <c r="M464" s="75" t="str">
        <f>VLOOKUP(A464,'BASE REGISTRO MAYO'!$A$1:$T$884,13,FALSE)</f>
        <v>VII</v>
      </c>
      <c r="N464" s="75" t="str">
        <f>VLOOKUP(A464,'BASE REGISTRO MAYO'!$A$1:$T$884,14,FALSE)</f>
        <v>talca</v>
      </c>
      <c r="O464" s="75" t="str">
        <f>VLOOKUP(A464,'BASE REGISTRO MAYO'!$A$1:$T$884,15,FALSE)</f>
        <v>71)  2220285</v>
      </c>
      <c r="P464" s="75" t="str">
        <f>VLOOKUP(A464,'BASE REGISTRO MAYO'!$A$1:$T$884,16,FALSE)</f>
        <v xml:space="preserve">corporacioneducacionalabatemolina@ceam.cl
www.ceam.cl
</v>
      </c>
      <c r="Q464" s="75">
        <f>VLOOKUP(A464,'BASE REGISTRO MAYO'!$A$1:$T$884,17,FALSE)</f>
        <v>0</v>
      </c>
      <c r="R464" s="75" t="str">
        <f>VLOOKUP(A464,'BASE REGISTRO MAYO'!$A$1:$T$884,18,FALSE)</f>
        <v>93401: Institución de Asistencia Social</v>
      </c>
      <c r="S464" s="75" t="str">
        <f>VLOOKUP(A464,'BASE REGISTRO MAYO'!$A$1:$T$884,19,FALSE)</f>
        <v>Se acompaña certificado financiero correspondiente al año 2019, aprobados por el Sub Departamento de Supervisión Financiera Nacional</v>
      </c>
      <c r="T464" s="177">
        <f>VLOOKUP(A464,'BASE REGISTRO MAYO'!$A$1:$T$884,20,FALSE)</f>
        <v>37970</v>
      </c>
      <c r="U464" s="182">
        <v>6926</v>
      </c>
      <c r="V464" s="181">
        <v>33104761</v>
      </c>
      <c r="W464" s="181">
        <v>261649056</v>
      </c>
      <c r="X464" s="178">
        <v>44408</v>
      </c>
      <c r="Y464" s="87" t="s">
        <v>7151</v>
      </c>
      <c r="Z464" s="87" t="s">
        <v>7152</v>
      </c>
      <c r="AA464" s="182" t="s">
        <v>7170</v>
      </c>
    </row>
    <row r="465" spans="1:27" ht="15.75" customHeight="1" x14ac:dyDescent="0.2">
      <c r="A465" s="182">
        <v>6931</v>
      </c>
      <c r="B465" s="75" t="str">
        <f>VLOOKUP(A465,'BASE REGISTRO MAYO'!$A$1:$T$884,2,FALSE)</f>
        <v xml:space="preserve">Organizacion Comunitaria Funcional Centro Cultural y Educacional Arcadia. 
</v>
      </c>
      <c r="C465" s="75">
        <f>VLOOKUP(A465,'BASE REGISTRO MAYO'!$A$1:$T$884,3,FALSE)</f>
        <v>728623004</v>
      </c>
      <c r="D465" s="75" t="str">
        <f>VLOOKUP(A465,'BASE REGISTRO MAYO'!$A$1:$T$884,4,FALSE)</f>
        <v>Organización Comunitaria Funcional.</v>
      </c>
      <c r="E465" s="75" t="str">
        <f>VLOOKUP(A465,'BASE REGISTRO MAYO'!$A$1:$T$884,5,FALSE)</f>
        <v>Regida por la Ley 19.418, registrada en el Folio 180 Libro 02 del Registro O.C.F.T. de la I. Municipalidad de San Antonio, con fecha 16  de marzo de 1995.</v>
      </c>
      <c r="F465" s="75" t="str">
        <f>VLOOKUP(A465,'BASE REGISTRO MAYO'!$A$1:$T$884,6,FALSE)</f>
        <v xml:space="preserve">Certificado Folio 500355147832, de 09 de noviembre de 2020, del SRCEI.
</v>
      </c>
      <c r="G465" s="75" t="str">
        <f>VLOOKUP(A465,'BASE REGISTRO MAYO'!$A$1:$T$884,7,FALSE)</f>
        <v xml:space="preserve">1. La elevación y perfeccionamiento intelectual de sus asociados.
2. La satisfacción y realización artística, cultural y educacional en sus distintas manifestaciones.
</v>
      </c>
      <c r="H465" s="75" t="str">
        <f>VLOOKUP(A465,'BASE REGISTRO MAYO'!$A$1:$T$884,8,FALSE)</f>
        <v>Presidente: 
Miguel Luis Huerta Ortiz
Secretario: 
Jeanette Mariela Muga Álvarez 
Tesorero: 
Araceli Carrasco Henríquez 
Suplentes: 
1er Director: 
Luz Marina Huerta Ortiz 1
2do Director: 
Teresa Del Carmen Gonzalez Caceres 
3er Director: 
Michelle Jeanette Huerta Muga</v>
      </c>
      <c r="I465" s="75" t="str">
        <f>VLOOKUP(A465,'BASE REGISTRO MAYO'!$A$1:$T$884,9,FALSE)</f>
        <v>Durarán tres años en sus cargos.</v>
      </c>
      <c r="J465" s="75" t="str">
        <f>VLOOKUP(A465,'BASE REGISTRO MAYO'!$A$1:$T$884,10,FALSE)</f>
        <v xml:space="preserve">28 de marzo de 2018 al 28 de marzo del 2021
</v>
      </c>
      <c r="K465" s="75" t="str">
        <f>VLOOKUP(A465,'BASE REGISTRO MAYO'!$A$1:$T$884,11,FALSE)</f>
        <v xml:space="preserve">Miguel Huerta Ortiz                                             
</v>
      </c>
      <c r="L465" s="75" t="str">
        <f>VLOOKUP(A465,'BASE REGISTRO MAYO'!$A$1:$T$884,12,FALSE)</f>
        <v xml:space="preserve">Calle Sanfuentes Nº 2271, San Antonio. Región de Valparaíso
</v>
      </c>
      <c r="M465" s="75" t="str">
        <f>VLOOKUP(A465,'BASE REGISTRO MAYO'!$A$1:$T$884,13,FALSE)</f>
        <v>V</v>
      </c>
      <c r="N465" s="75" t="str">
        <f>VLOOKUP(A465,'BASE REGISTRO MAYO'!$A$1:$T$884,14,FALSE)</f>
        <v>San Antonio</v>
      </c>
      <c r="O465" s="75" t="str">
        <f>VLOOKUP(A465,'BASE REGISTRO MAYO'!$A$1:$T$884,15,FALSE)</f>
        <v xml:space="preserve">F: 35-2285651
</v>
      </c>
      <c r="P465" s="75">
        <f>VLOOKUP(A465,'BASE REGISTRO MAYO'!$A$1:$T$884,16,FALSE)</f>
        <v>0</v>
      </c>
      <c r="Q465" s="75">
        <f>VLOOKUP(A465,'BASE REGISTRO MAYO'!$A$1:$T$884,17,FALSE)</f>
        <v>0</v>
      </c>
      <c r="R465" s="75" t="str">
        <f>VLOOKUP(A465,'BASE REGISTRO MAYO'!$A$1:$T$884,18,FALSE)</f>
        <v>93401: Institución de Asistencia Social</v>
      </c>
      <c r="S465" s="75" t="str">
        <f>VLOOKUP(A465,'BASE REGISTRO MAYO'!$A$1:$T$884,19,FALSE)</f>
        <v xml:space="preserve"> Certificado de Antecedentes Financieros del año 2019, aprobados por el Subdepartamento de Supervisión Financiera Nacional</v>
      </c>
      <c r="T465" s="177">
        <f>VLOOKUP(A465,'BASE REGISTRO MAYO'!$A$1:$T$884,20,FALSE)</f>
        <v>37970</v>
      </c>
      <c r="U465" s="182">
        <v>6931</v>
      </c>
      <c r="V465" s="181">
        <v>11638724</v>
      </c>
      <c r="W465" s="181">
        <v>77060211</v>
      </c>
      <c r="X465" s="178">
        <v>44408</v>
      </c>
      <c r="Y465" s="87" t="s">
        <v>7151</v>
      </c>
      <c r="Z465" s="87" t="s">
        <v>7152</v>
      </c>
      <c r="AA465" s="182" t="s">
        <v>7202</v>
      </c>
    </row>
    <row r="466" spans="1:27" ht="15.75" customHeight="1" x14ac:dyDescent="0.2">
      <c r="A466" s="182">
        <v>6934</v>
      </c>
      <c r="B466" s="75" t="str">
        <f>VLOOKUP(A466,'BASE REGISTRO MAYO'!$A$1:$T$884,2,FALSE)</f>
        <v>Corporacion Comunidad Jesus Nino</v>
      </c>
      <c r="C466" s="75">
        <f>VLOOKUP(A466,'BASE REGISTRO MAYO'!$A$1:$T$884,3,FALSE)</f>
        <v>712782005</v>
      </c>
      <c r="D466" s="75" t="str">
        <f>VLOOKUP(A466,'BASE REGISTRO MAYO'!$A$1:$T$884,4,FALSE)</f>
        <v>Corporación de Derecho Privado.</v>
      </c>
      <c r="E466" s="75" t="str">
        <f>VLOOKUP(A466,'BASE REGISTRO MAYO'!$A$1:$T$884,5,FALSE)</f>
        <v xml:space="preserve">Otorgada por Decreto Supremo Nº 992, de fecha 25 de octubre de 1985, del Ministerio de Justicia, publicado en el Diario Oficial el día 02 de diciembre de 1985. </v>
      </c>
      <c r="F466" s="75" t="str">
        <f>VLOOKUP(A466,'BASE REGISTRO MAYO'!$A$1:$T$884,6,FALSE)</f>
        <v>Certificado de vigencia de Personas Jurídicas sin fines de lucro Folio Nº 50964390, de 12 de junio de 2018, del Servicio de Registro Civil e Identificación.</v>
      </c>
      <c r="G466" s="75" t="str">
        <f>VLOOKUP(A466,'BASE REGISTRO MAYO'!$A$1:$T$884,7,FALSE)</f>
        <v>Atender los diversos problemas que puedan afectar a los menores en situación irregular, procurando lograr su desarrollo integral en la comunidad cristiana y en la sociedad</v>
      </c>
      <c r="H466" s="75" t="str">
        <f>VLOOKUP(A466,'BASE REGISTRO MAYO'!$A$1:$T$884,8,FALSE)</f>
        <v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v>
      </c>
      <c r="I466" s="75" t="str">
        <f>VLOOKUP(A466,'BASE REGISTRO MAYO'!$A$1:$T$884,9,FALSE)</f>
        <v>: Durarán 02 años en sus cargos</v>
      </c>
      <c r="J466" s="75" t="str">
        <f>VLOOKUP(A466,'BASE REGISTRO MAYO'!$A$1:$T$884,10,FALSE)</f>
        <v>10 de diciembre de 2018 al 10 de diciembre de 2020</v>
      </c>
      <c r="K466" s="75" t="str">
        <f>VLOOKUP(A466,'BASE REGISTRO MAYO'!$A$1:$T$884,11,FALSE)</f>
        <v>Graciela Haydee Suarez Pérez</v>
      </c>
      <c r="L466" s="75" t="str">
        <f>VLOOKUP(A466,'BASE REGISTRO MAYO'!$A$1:$T$884,12,FALSE)</f>
        <v>Camino Las Mariposas, km.7, ciudad de Chillán, Región del Ñuble,</v>
      </c>
      <c r="M466" s="75" t="str">
        <f>VLOOKUP(A466,'BASE REGISTRO MAYO'!$A$1:$T$884,13,FALSE)</f>
        <v>XVI</v>
      </c>
      <c r="N466" s="75" t="str">
        <f>VLOOKUP(A466,'BASE REGISTRO MAYO'!$A$1:$T$884,14,FALSE)</f>
        <v xml:space="preserve">chillan </v>
      </c>
      <c r="O466" s="75" t="str">
        <f>VLOOKUP(A466,'BASE REGISTRO MAYO'!$A$1:$T$884,15,FALSE)</f>
        <v xml:space="preserve">fono (41) 227206, </v>
      </c>
      <c r="P466" s="75" t="str">
        <f>VLOOKUP(A466,'BASE REGISTRO MAYO'!$A$1:$T$884,16,FALSE)</f>
        <v xml:space="preserve">comunidadjesusniño@hotmail.com
</v>
      </c>
      <c r="Q466" s="75">
        <f>VLOOKUP(A466,'BASE REGISTRO MAYO'!$A$1:$T$884,17,FALSE)</f>
        <v>0</v>
      </c>
      <c r="R466" s="75" t="str">
        <f>VLOOKUP(A466,'BASE REGISTRO MAYO'!$A$1:$T$884,18,FALSE)</f>
        <v>93401: Institución de Asistencia Social</v>
      </c>
      <c r="S466" s="75" t="str">
        <f>VLOOKUP(A466,'BASE REGISTRO MAYO'!$A$1:$T$884,19,FALSE)</f>
        <v>Certificado financiero correspondiente al año 2019, aprobado por el  Subdepartamento de Supervisión Financiera Nacional.</v>
      </c>
      <c r="T466" s="177">
        <f>VLOOKUP(A466,'BASE REGISTRO MAYO'!$A$1:$T$884,20,FALSE)</f>
        <v>37970</v>
      </c>
      <c r="U466" s="182">
        <v>6934</v>
      </c>
      <c r="V466" s="181">
        <v>27274749</v>
      </c>
      <c r="W466" s="181">
        <v>226157766</v>
      </c>
      <c r="X466" s="178">
        <v>44408</v>
      </c>
      <c r="Y466" s="87" t="s">
        <v>7151</v>
      </c>
      <c r="Z466" s="87" t="s">
        <v>7152</v>
      </c>
      <c r="AA466" s="182" t="s">
        <v>7181</v>
      </c>
    </row>
    <row r="467" spans="1:27" ht="15.75" customHeight="1" x14ac:dyDescent="0.2">
      <c r="A467" s="182">
        <v>6935</v>
      </c>
      <c r="B467" s="75" t="str">
        <f>VLOOKUP(A467,'BASE REGISTRO MAYO'!$A$1:$T$884,2,FALSE)</f>
        <v>Corporacion Mision de Maria</v>
      </c>
      <c r="C467" s="75">
        <f>VLOOKUP(A467,'BASE REGISTRO MAYO'!$A$1:$T$884,3,FALSE)</f>
        <v>725984006</v>
      </c>
      <c r="D467" s="75" t="str">
        <f>VLOOKUP(A467,'BASE REGISTRO MAYO'!$A$1:$T$884,4,FALSE)</f>
        <v>Corporación de Derecho Privado</v>
      </c>
      <c r="E467" s="75" t="str">
        <f>VLOOKUP(A467,'BASE REGISTRO MAYO'!$A$1:$T$884,5,FALSE)</f>
        <v>Otorgada por Decreto Supremo N° 1208, de 29 de agosto de 1994, por el Ministerio de Justicia.</v>
      </c>
      <c r="F467" s="75" t="str">
        <f>VLOOKUP(A467,'BASE REGISTRO MAYO'!$A$1:$T$884,6,FALSE)</f>
        <v>Certificado de Vigencia Folio N° 500187474738, de 06 de julio de 2018, del Servicio de Registro Civil e Identificación.</v>
      </c>
      <c r="G467" s="75" t="str">
        <f>VLOOKUP(A467,'BASE REGISTRO MAYO'!$A$1:$T$884,7,FALSE)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67" s="75" t="str">
        <f>VLOOKUP(A467,'BASE REGISTRO MAYO'!$A$1:$T$884,8,FALSE)</f>
        <v xml:space="preserve">
Presidente: Luis Felipe Ovalle Valdés, 
VicePresidente: Pablo Andrés Vicuña Tupper, 
Tesorero: Gustavo Favre Dominguez, 
Secretario:Pilar Villarino Herrera
Directores: 
Teresa Izquierdo Walker,  
Isabel Margarita Paul Pérez, 
Alejandro Bezanilla Mena,
</v>
      </c>
      <c r="I467" s="75" t="str">
        <f>VLOOKUP(A467,'BASE REGISTRO MAYO'!$A$1:$T$884,9,FALSE)</f>
        <v>Un año en sus cargos.</v>
      </c>
      <c r="J467" s="75" t="str">
        <f>VLOOKUP(A467,'BASE REGISTRO MAYO'!$A$1:$T$884,10,FALSE)</f>
        <v>25 de abril de 2019 a 25 de abril de 2020.</v>
      </c>
      <c r="K467" s="75" t="str">
        <f>VLOOKUP(A467,'BASE REGISTRO MAYO'!$A$1:$T$884,11,FALSE)</f>
        <v xml:space="preserve">Presidente: Luis Felipe Ovalle Valdés, 
Gerente General:  Paulina Valenzuela Miño, 
En caso de ausencia o imposibilidad de doña Paulina Valenzuela, la subrogará con iguales facultades Luz María Medina García, 
</v>
      </c>
      <c r="L467" s="75" t="str">
        <f>VLOOKUP(A467,'BASE REGISTRO MAYO'!$A$1:$T$884,12,FALSE)</f>
        <v xml:space="preserve">Bremen N° 1316, comuna de Ñuñoa, Región Metropolitana
</v>
      </c>
      <c r="M467" s="75" t="str">
        <f>VLOOKUP(A467,'BASE REGISTRO MAYO'!$A$1:$T$884,13,FALSE)</f>
        <v>XIII</v>
      </c>
      <c r="N467" s="75" t="str">
        <f>VLOOKUP(A467,'BASE REGISTRO MAYO'!$A$1:$T$884,14,FALSE)</f>
        <v>Metropolitana</v>
      </c>
      <c r="O467" s="75" t="str">
        <f>VLOOKUP(A467,'BASE REGISTRO MAYO'!$A$1:$T$884,15,FALSE)</f>
        <v>Fono: 2276725</v>
      </c>
      <c r="P467" s="75">
        <f>VLOOKUP(A467,'BASE REGISTRO MAYO'!$A$1:$T$884,16,FALSE)</f>
        <v>0</v>
      </c>
      <c r="Q467" s="75">
        <f>VLOOKUP(A467,'BASE REGISTRO MAYO'!$A$1:$T$884,17,FALSE)</f>
        <v>0</v>
      </c>
      <c r="R467" s="75">
        <f>VLOOKUP(A467,'BASE REGISTRO MAYO'!$A$1:$T$884,18,FALSE)</f>
        <v>93401</v>
      </c>
      <c r="S467" s="75" t="str">
        <f>VLOOKUP(A467,'BASE REGISTRO MAYO'!$A$1:$T$884,19,FALSE)</f>
        <v xml:space="preserve">Se acompaña certificado financiero de la Institución, correspondiente al año 2019, aprobado  por el Sub Departamento de Supervisión Financiera Nacional. </v>
      </c>
      <c r="T467" s="177">
        <f>VLOOKUP(A467,'BASE REGISTRO MAYO'!$A$1:$T$884,20,FALSE)</f>
        <v>37970</v>
      </c>
      <c r="U467" s="182">
        <v>6935</v>
      </c>
      <c r="V467" s="181">
        <v>37354942</v>
      </c>
      <c r="W467" s="181">
        <v>248466544</v>
      </c>
      <c r="X467" s="178">
        <v>44408</v>
      </c>
      <c r="Y467" s="87" t="s">
        <v>7151</v>
      </c>
      <c r="Z467" s="87" t="s">
        <v>7152</v>
      </c>
      <c r="AA467" s="182" t="s">
        <v>8193</v>
      </c>
    </row>
    <row r="468" spans="1:27" ht="15.75" customHeight="1" x14ac:dyDescent="0.2">
      <c r="A468" s="182">
        <v>6938</v>
      </c>
      <c r="B468" s="75" t="str">
        <f>VLOOKUP(A468,'BASE REGISTRO MAYO'!$A$1:$T$884,2,FALSE)</f>
        <v xml:space="preserve">
Fundacion Chilena de la Adopcion
</v>
      </c>
      <c r="C468" s="75">
        <f>VLOOKUP(A468,'BASE REGISTRO MAYO'!$A$1:$T$884,3,FALSE)</f>
        <v>712800003</v>
      </c>
      <c r="D468" s="75" t="str">
        <f>VLOOKUP(A468,'BASE REGISTRO MAYO'!$A$1:$T$884,4,FALSE)</f>
        <v>Fundación de Derecho Privado</v>
      </c>
      <c r="E468" s="75" t="str">
        <f>VLOOKUP(A468,'BASE REGISTRO MAYO'!$A$1:$T$884,5,FALSE)</f>
        <v>Otorgada por Decreto Supremo N° 1135, de 13 de diciembre de 1985, por el Ministerio de Justicia.</v>
      </c>
      <c r="F468" s="75" t="str">
        <f>VLOOKUP(A468,'BASE REGISTRO MAYO'!$A$1:$T$884,6,FALSE)</f>
        <v>Certificado de vigencia de persona jurídica sin fines de lucro folio 500341777617, emitido por el Servicio de Registro Civil e Identificación, con fecha 21 de agosto de 2020.</v>
      </c>
      <c r="G468" s="75" t="str">
        <f>VLOOKUP(A468,'BASE REGISTRO MAYO'!$A$1:$T$884,7,FALSE)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68" s="75" t="str">
        <f>VLOOKUP(A468,'BASE REGISTRO MAYO'!$A$1:$T$884,8,FALSE)</f>
        <v>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v>
      </c>
      <c r="I468" s="75" t="str">
        <f>VLOOKUP(A468,'BASE REGISTRO MAYO'!$A$1:$T$884,9,FALSE)</f>
        <v>3 AÑOS</v>
      </c>
      <c r="J468" s="75" t="str">
        <f>VLOOKUP(A468,'BASE REGISTRO MAYO'!$A$1:$T$884,10,FALSE)</f>
        <v xml:space="preserve">28 de agosto de 2018 al 28 de agosto de 2021.
</v>
      </c>
      <c r="K468" s="75" t="str">
        <f>VLOOKUP(A468,'BASE REGISTRO MAYO'!$A$1:$T$884,11,FALSE)</f>
        <v xml:space="preserve">Presidente: José Gabriel Aldea Salazar, 
Directora Ejecutiva: Alejandra Cecilia Ramírez Lema, 
</v>
      </c>
      <c r="L468" s="75" t="str">
        <f>VLOOKUP(A468,'BASE REGISTRO MAYO'!$A$1:$T$884,12,FALSE)</f>
        <v xml:space="preserve">Viña del Mar N° 050, comuna de Providencia, Región Metropolitana
</v>
      </c>
      <c r="M468" s="75" t="str">
        <f>VLOOKUP(A468,'BASE REGISTRO MAYO'!$A$1:$T$884,13,FALSE)</f>
        <v>XIII</v>
      </c>
      <c r="N468" s="75" t="str">
        <f>VLOOKUP(A468,'BASE REGISTRO MAYO'!$A$1:$T$884,14,FALSE)</f>
        <v>Providencia</v>
      </c>
      <c r="O468" s="75" t="str">
        <f>VLOOKUP(A468,'BASE REGISTRO MAYO'!$A$1:$T$884,15,FALSE)</f>
        <v xml:space="preserve">Fono: 6652150, 
</v>
      </c>
      <c r="P468" s="75" t="str">
        <f>VLOOKUP(A468,'BASE REGISTRO MAYO'!$A$1:$T$884,16,FALSE)</f>
        <v>: fadop@ctcinternet.cl</v>
      </c>
      <c r="Q468" s="75">
        <f>VLOOKUP(A468,'BASE REGISTRO MAYO'!$A$1:$T$884,17,FALSE)</f>
        <v>0</v>
      </c>
      <c r="R468" s="75" t="str">
        <f>VLOOKUP(A468,'BASE REGISTRO MAYO'!$A$1:$T$884,18,FALSE)</f>
        <v>93401: Instituciones de Asistencia Social</v>
      </c>
      <c r="S468" s="75" t="str">
        <f>VLOOKUP(A468,'BASE REGISTRO MAYO'!$A$1:$T$884,19,FALSE)</f>
        <v xml:space="preserve">Certificado de antecedentes financieros correspondientes al año 2019, aprobados por el Sub Departamento de Supervisión Financiera .
</v>
      </c>
      <c r="T468" s="177">
        <f>VLOOKUP(A468,'BASE REGISTRO MAYO'!$A$1:$T$884,20,FALSE)</f>
        <v>37970</v>
      </c>
      <c r="U468" s="182">
        <v>6938</v>
      </c>
      <c r="V468" s="181">
        <v>4499640</v>
      </c>
      <c r="W468" s="181">
        <v>34067258</v>
      </c>
      <c r="X468" s="178">
        <v>44408</v>
      </c>
      <c r="Y468" s="87" t="s">
        <v>7151</v>
      </c>
      <c r="Z468" s="87" t="s">
        <v>7152</v>
      </c>
      <c r="AA468" s="182" t="s">
        <v>71</v>
      </c>
    </row>
    <row r="469" spans="1:27" ht="15.75" customHeight="1" x14ac:dyDescent="0.2">
      <c r="A469" s="182">
        <v>6943</v>
      </c>
      <c r="B469" s="75" t="str">
        <f>VLOOKUP(A469,'BASE REGISTRO MAYO'!$A$1:$T$884,2,FALSE)</f>
        <v>Corporacion para la Atencion Integral del Maltrato al menor en la region del Bio-Bio CATIM</v>
      </c>
      <c r="C469" s="75">
        <f>VLOOKUP(A469,'BASE REGISTRO MAYO'!$A$1:$T$884,3,FALSE)</f>
        <v>726079005</v>
      </c>
      <c r="D469" s="75" t="str">
        <f>VLOOKUP(A469,'BASE REGISTRO MAYO'!$A$1:$T$884,4,FALSE)</f>
        <v>Corporación de Derecho Privado</v>
      </c>
      <c r="E469" s="75" t="str">
        <f>VLOOKUP(A469,'BASE REGISTRO MAYO'!$A$1:$T$884,5,FALSE)</f>
        <v>Otorgada por Decreto Supremo N° 1298, de 8 de noviembre de 1993, del Ministerio de Justicia.</v>
      </c>
      <c r="F469" s="75" t="str">
        <f>VLOOKUP(A469,'BASE REGISTRO MAYO'!$A$1:$T$884,6,FALSE)</f>
        <v>Certificado de Vigencia Folio 500356752662, de fecha 18 de noviembre de 2020, emitido por el Servicio de Registro Civil e Identificación.</v>
      </c>
      <c r="G469" s="75" t="str">
        <f>VLOOKUP(A469,'BASE REGISTRO MAYO'!$A$1:$T$884,7,FALSE)</f>
        <v xml:space="preserve">Promover, coordinar, implementar y ejecutar acciones dirigidas a la atención y protección de niños/as víctimas de maltrato.
</v>
      </c>
      <c r="H469" s="75" t="str">
        <f>VLOOKUP(A469,'BASE REGISTRO MAYO'!$A$1:$T$884,8,FALSE)</f>
        <v xml:space="preserve">Presidente: Rodrigo Riquelme Lepez
Secretaria: María Rodríguez Tastests 
Tesorera: Claudia Abusleme Ramos 
</v>
      </c>
      <c r="I469" s="75" t="str">
        <f>VLOOKUP(A469,'BASE REGISTRO MAYO'!$A$1:$T$884,9,FALSE)</f>
        <v>Un año en sus cargos, pudiendo ser reelegidos indefinidamente</v>
      </c>
      <c r="J469" s="75" t="str">
        <f>VLOOKUP(A469,'BASE REGISTRO MAYO'!$A$1:$T$884,10,FALSE)</f>
        <v xml:space="preserve">23 DE ABRIL DE 2019 A 23 DE ABRIL DE 2020   Se pidió la documentación donde conste nombramiento de Directorio vigente a la fecha.
</v>
      </c>
      <c r="K469" s="75" t="str">
        <f>VLOOKUP(A469,'BASE REGISTRO MAYO'!$A$1:$T$884,11,FALSE)</f>
        <v xml:space="preserve">Presidente: Rodrigo Riquelme Lepez
Directora Ejecutiva: Sandra Castro Salazar, </v>
      </c>
      <c r="L469" s="75" t="str">
        <f>VLOOKUP(A469,'BASE REGISTRO MAYO'!$A$1:$T$884,12,FALSE)</f>
        <v xml:space="preserve">O’Higgins # 445 oficina 501, Concepción, Región del Biobío.
</v>
      </c>
      <c r="M469" s="75" t="str">
        <f>VLOOKUP(A469,'BASE REGISTRO MAYO'!$A$1:$T$884,13,FALSE)</f>
        <v>VIII</v>
      </c>
      <c r="N469" s="75" t="str">
        <f>VLOOKUP(A469,'BASE REGISTRO MAYO'!$A$1:$T$884,14,FALSE)</f>
        <v xml:space="preserve"> Biobío.</v>
      </c>
      <c r="O469" s="75" t="str">
        <f>VLOOKUP(A469,'BASE REGISTRO MAYO'!$A$1:$T$884,15,FALSE)</f>
        <v>Fono: 41-2247078</v>
      </c>
      <c r="P469" s="75" t="str">
        <f>VLOOKUP(A469,'BASE REGISTRO MAYO'!$A$1:$T$884,16,FALSE)</f>
        <v xml:space="preserve">jflores@catim.cl - ralburquenque@catim.cl
</v>
      </c>
      <c r="Q469" s="75">
        <f>VLOOKUP(A469,'BASE REGISTRO MAYO'!$A$1:$T$884,17,FALSE)</f>
        <v>0</v>
      </c>
      <c r="R469" s="75" t="str">
        <f>VLOOKUP(A469,'BASE REGISTRO MAYO'!$A$1:$T$884,18,FALSE)</f>
        <v>93401: Instituciones de Asistencia Social</v>
      </c>
      <c r="S469" s="75" t="str">
        <f>VLOOKUP(A469,'BASE REGISTRO MAYO'!$A$1:$T$884,19,FALSE)</f>
        <v xml:space="preserve">Se acompañan antecedentes financieros correspondientes al año 2019, aprobados por el Sub Departamento de Supervisión Financiera Nacional. </v>
      </c>
      <c r="T469" s="177">
        <f>VLOOKUP(A469,'BASE REGISTRO MAYO'!$A$1:$T$884,20,FALSE)</f>
        <v>37970</v>
      </c>
      <c r="U469" s="182">
        <v>6943</v>
      </c>
      <c r="V469" s="181">
        <v>32351790</v>
      </c>
      <c r="W469" s="181">
        <v>221055909</v>
      </c>
      <c r="X469" s="178">
        <v>44408</v>
      </c>
      <c r="Y469" s="87" t="s">
        <v>7151</v>
      </c>
      <c r="Z469" s="87" t="s">
        <v>7152</v>
      </c>
      <c r="AA469" s="182" t="s">
        <v>8190</v>
      </c>
    </row>
    <row r="470" spans="1:27" ht="15.75" customHeight="1" x14ac:dyDescent="0.2">
      <c r="A470" s="182">
        <v>6943</v>
      </c>
      <c r="B470" s="75" t="str">
        <f>VLOOKUP(A470,'BASE REGISTRO MAYO'!$A$1:$T$884,2,FALSE)</f>
        <v>Corporacion para la Atencion Integral del Maltrato al menor en la region del Bio-Bio CATIM</v>
      </c>
      <c r="C470" s="75">
        <f>VLOOKUP(A470,'BASE REGISTRO MAYO'!$A$1:$T$884,3,FALSE)</f>
        <v>726079005</v>
      </c>
      <c r="D470" s="75" t="str">
        <f>VLOOKUP(A470,'BASE REGISTRO MAYO'!$A$1:$T$884,4,FALSE)</f>
        <v>Corporación de Derecho Privado</v>
      </c>
      <c r="E470" s="75" t="str">
        <f>VLOOKUP(A470,'BASE REGISTRO MAYO'!$A$1:$T$884,5,FALSE)</f>
        <v>Otorgada por Decreto Supremo N° 1298, de 8 de noviembre de 1993, del Ministerio de Justicia.</v>
      </c>
      <c r="F470" s="75" t="str">
        <f>VLOOKUP(A470,'BASE REGISTRO MAYO'!$A$1:$T$884,6,FALSE)</f>
        <v>Certificado de Vigencia Folio 500356752662, de fecha 18 de noviembre de 2020, emitido por el Servicio de Registro Civil e Identificación.</v>
      </c>
      <c r="G470" s="75" t="str">
        <f>VLOOKUP(A470,'BASE REGISTRO MAYO'!$A$1:$T$884,7,FALSE)</f>
        <v xml:space="preserve">Promover, coordinar, implementar y ejecutar acciones dirigidas a la atención y protección de niños/as víctimas de maltrato.
</v>
      </c>
      <c r="H470" s="75" t="str">
        <f>VLOOKUP(A470,'BASE REGISTRO MAYO'!$A$1:$T$884,8,FALSE)</f>
        <v xml:space="preserve">Presidente: Rodrigo Riquelme Lepez
Secretaria: María Rodríguez Tastests 
Tesorera: Claudia Abusleme Ramos 
</v>
      </c>
      <c r="I470" s="75" t="str">
        <f>VLOOKUP(A470,'BASE REGISTRO MAYO'!$A$1:$T$884,9,FALSE)</f>
        <v>Un año en sus cargos, pudiendo ser reelegidos indefinidamente</v>
      </c>
      <c r="J470" s="75" t="str">
        <f>VLOOKUP(A470,'BASE REGISTRO MAYO'!$A$1:$T$884,10,FALSE)</f>
        <v xml:space="preserve">23 DE ABRIL DE 2019 A 23 DE ABRIL DE 2020   Se pidió la documentación donde conste nombramiento de Directorio vigente a la fecha.
</v>
      </c>
      <c r="K470" s="75" t="str">
        <f>VLOOKUP(A470,'BASE REGISTRO MAYO'!$A$1:$T$884,11,FALSE)</f>
        <v xml:space="preserve">Presidente: Rodrigo Riquelme Lepez
Directora Ejecutiva: Sandra Castro Salazar, </v>
      </c>
      <c r="L470" s="75" t="str">
        <f>VLOOKUP(A470,'BASE REGISTRO MAYO'!$A$1:$T$884,12,FALSE)</f>
        <v xml:space="preserve">O’Higgins # 445 oficina 501, Concepción, Región del Biobío.
</v>
      </c>
      <c r="M470" s="75" t="str">
        <f>VLOOKUP(A470,'BASE REGISTRO MAYO'!$A$1:$T$884,13,FALSE)</f>
        <v>VIII</v>
      </c>
      <c r="N470" s="75" t="str">
        <f>VLOOKUP(A470,'BASE REGISTRO MAYO'!$A$1:$T$884,14,FALSE)</f>
        <v xml:space="preserve"> Biobío.</v>
      </c>
      <c r="O470" s="75" t="str">
        <f>VLOOKUP(A470,'BASE REGISTRO MAYO'!$A$1:$T$884,15,FALSE)</f>
        <v>Fono: 41-2247078</v>
      </c>
      <c r="P470" s="75" t="str">
        <f>VLOOKUP(A470,'BASE REGISTRO MAYO'!$A$1:$T$884,16,FALSE)</f>
        <v xml:space="preserve">jflores@catim.cl - ralburquenque@catim.cl
</v>
      </c>
      <c r="Q470" s="75">
        <f>VLOOKUP(A470,'BASE REGISTRO MAYO'!$A$1:$T$884,17,FALSE)</f>
        <v>0</v>
      </c>
      <c r="R470" s="75" t="str">
        <f>VLOOKUP(A470,'BASE REGISTRO MAYO'!$A$1:$T$884,18,FALSE)</f>
        <v>93401: Instituciones de Asistencia Social</v>
      </c>
      <c r="S470" s="75" t="str">
        <f>VLOOKUP(A470,'BASE REGISTRO MAYO'!$A$1:$T$884,19,FALSE)</f>
        <v xml:space="preserve">Se acompañan antecedentes financieros correspondientes al año 2019, aprobados por el Sub Departamento de Supervisión Financiera Nacional. </v>
      </c>
      <c r="T470" s="177">
        <f>VLOOKUP(A470,'BASE REGISTRO MAYO'!$A$1:$T$884,20,FALSE)</f>
        <v>37970</v>
      </c>
      <c r="U470" s="182">
        <v>6943</v>
      </c>
      <c r="V470" s="181">
        <v>6633090</v>
      </c>
      <c r="W470" s="181">
        <v>6633090</v>
      </c>
      <c r="X470" s="178">
        <v>44408</v>
      </c>
      <c r="Y470" s="87" t="s">
        <v>7151</v>
      </c>
      <c r="Z470" s="87" t="s">
        <v>7152</v>
      </c>
      <c r="AA470" s="182" t="s">
        <v>7180</v>
      </c>
    </row>
    <row r="471" spans="1:27" ht="15.75" customHeight="1" x14ac:dyDescent="0.2">
      <c r="A471" s="182">
        <v>6943</v>
      </c>
      <c r="B471" s="75" t="str">
        <f>VLOOKUP(A471,'BASE REGISTRO MAYO'!$A$1:$T$884,2,FALSE)</f>
        <v>Corporacion para la Atencion Integral del Maltrato al menor en la region del Bio-Bio CATIM</v>
      </c>
      <c r="C471" s="75">
        <f>VLOOKUP(A471,'BASE REGISTRO MAYO'!$A$1:$T$884,3,FALSE)</f>
        <v>726079005</v>
      </c>
      <c r="D471" s="75" t="str">
        <f>VLOOKUP(A471,'BASE REGISTRO MAYO'!$A$1:$T$884,4,FALSE)</f>
        <v>Corporación de Derecho Privado</v>
      </c>
      <c r="E471" s="75" t="str">
        <f>VLOOKUP(A471,'BASE REGISTRO MAYO'!$A$1:$T$884,5,FALSE)</f>
        <v>Otorgada por Decreto Supremo N° 1298, de 8 de noviembre de 1993, del Ministerio de Justicia.</v>
      </c>
      <c r="F471" s="75" t="str">
        <f>VLOOKUP(A471,'BASE REGISTRO MAYO'!$A$1:$T$884,6,FALSE)</f>
        <v>Certificado de Vigencia Folio 500356752662, de fecha 18 de noviembre de 2020, emitido por el Servicio de Registro Civil e Identificación.</v>
      </c>
      <c r="G471" s="75" t="str">
        <f>VLOOKUP(A471,'BASE REGISTRO MAYO'!$A$1:$T$884,7,FALSE)</f>
        <v xml:space="preserve">Promover, coordinar, implementar y ejecutar acciones dirigidas a la atención y protección de niños/as víctimas de maltrato.
</v>
      </c>
      <c r="H471" s="75" t="str">
        <f>VLOOKUP(A471,'BASE REGISTRO MAYO'!$A$1:$T$884,8,FALSE)</f>
        <v xml:space="preserve">Presidente: Rodrigo Riquelme Lepez
Secretaria: María Rodríguez Tastests 
Tesorera: Claudia Abusleme Ramos 
</v>
      </c>
      <c r="I471" s="75" t="str">
        <f>VLOOKUP(A471,'BASE REGISTRO MAYO'!$A$1:$T$884,9,FALSE)</f>
        <v>Un año en sus cargos, pudiendo ser reelegidos indefinidamente</v>
      </c>
      <c r="J471" s="75" t="str">
        <f>VLOOKUP(A471,'BASE REGISTRO MAYO'!$A$1:$T$884,10,FALSE)</f>
        <v xml:space="preserve">23 DE ABRIL DE 2019 A 23 DE ABRIL DE 2020   Se pidió la documentación donde conste nombramiento de Directorio vigente a la fecha.
</v>
      </c>
      <c r="K471" s="75" t="str">
        <f>VLOOKUP(A471,'BASE REGISTRO MAYO'!$A$1:$T$884,11,FALSE)</f>
        <v xml:space="preserve">Presidente: Rodrigo Riquelme Lepez
Directora Ejecutiva: Sandra Castro Salazar, </v>
      </c>
      <c r="L471" s="75" t="str">
        <f>VLOOKUP(A471,'BASE REGISTRO MAYO'!$A$1:$T$884,12,FALSE)</f>
        <v xml:space="preserve">O’Higgins # 445 oficina 501, Concepción, Región del Biobío.
</v>
      </c>
      <c r="M471" s="75" t="str">
        <f>VLOOKUP(A471,'BASE REGISTRO MAYO'!$A$1:$T$884,13,FALSE)</f>
        <v>VIII</v>
      </c>
      <c r="N471" s="75" t="str">
        <f>VLOOKUP(A471,'BASE REGISTRO MAYO'!$A$1:$T$884,14,FALSE)</f>
        <v xml:space="preserve"> Biobío.</v>
      </c>
      <c r="O471" s="75" t="str">
        <f>VLOOKUP(A471,'BASE REGISTRO MAYO'!$A$1:$T$884,15,FALSE)</f>
        <v>Fono: 41-2247078</v>
      </c>
      <c r="P471" s="75" t="str">
        <f>VLOOKUP(A471,'BASE REGISTRO MAYO'!$A$1:$T$884,16,FALSE)</f>
        <v xml:space="preserve">jflores@catim.cl - ralburquenque@catim.cl
</v>
      </c>
      <c r="Q471" s="75">
        <f>VLOOKUP(A471,'BASE REGISTRO MAYO'!$A$1:$T$884,17,FALSE)</f>
        <v>0</v>
      </c>
      <c r="R471" s="75" t="str">
        <f>VLOOKUP(A471,'BASE REGISTRO MAYO'!$A$1:$T$884,18,FALSE)</f>
        <v>93401: Instituciones de Asistencia Social</v>
      </c>
      <c r="S471" s="75" t="str">
        <f>VLOOKUP(A471,'BASE REGISTRO MAYO'!$A$1:$T$884,19,FALSE)</f>
        <v xml:space="preserve">Se acompañan antecedentes financieros correspondientes al año 2019, aprobados por el Sub Departamento de Supervisión Financiera Nacional. </v>
      </c>
      <c r="T471" s="177">
        <f>VLOOKUP(A471,'BASE REGISTRO MAYO'!$A$1:$T$884,20,FALSE)</f>
        <v>37970</v>
      </c>
      <c r="U471" s="182">
        <v>6943</v>
      </c>
      <c r="V471" s="181">
        <v>32900110</v>
      </c>
      <c r="W471" s="181">
        <v>169187982</v>
      </c>
      <c r="X471" s="178">
        <v>44408</v>
      </c>
      <c r="Y471" s="87" t="s">
        <v>7151</v>
      </c>
      <c r="Z471" s="87" t="s">
        <v>7152</v>
      </c>
      <c r="AA471" s="182" t="s">
        <v>149</v>
      </c>
    </row>
    <row r="472" spans="1:27" ht="15.75" customHeight="1" x14ac:dyDescent="0.2">
      <c r="A472" s="182">
        <v>6943</v>
      </c>
      <c r="B472" s="75" t="str">
        <f>VLOOKUP(A472,'BASE REGISTRO MAYO'!$A$1:$T$884,2,FALSE)</f>
        <v>Corporacion para la Atencion Integral del Maltrato al menor en la region del Bio-Bio CATIM</v>
      </c>
      <c r="C472" s="75">
        <f>VLOOKUP(A472,'BASE REGISTRO MAYO'!$A$1:$T$884,3,FALSE)</f>
        <v>726079005</v>
      </c>
      <c r="D472" s="75" t="str">
        <f>VLOOKUP(A472,'BASE REGISTRO MAYO'!$A$1:$T$884,4,FALSE)</f>
        <v>Corporación de Derecho Privado</v>
      </c>
      <c r="E472" s="75" t="str">
        <f>VLOOKUP(A472,'BASE REGISTRO MAYO'!$A$1:$T$884,5,FALSE)</f>
        <v>Otorgada por Decreto Supremo N° 1298, de 8 de noviembre de 1993, del Ministerio de Justicia.</v>
      </c>
      <c r="F472" s="75" t="str">
        <f>VLOOKUP(A472,'BASE REGISTRO MAYO'!$A$1:$T$884,6,FALSE)</f>
        <v>Certificado de Vigencia Folio 500356752662, de fecha 18 de noviembre de 2020, emitido por el Servicio de Registro Civil e Identificación.</v>
      </c>
      <c r="G472" s="75" t="str">
        <f>VLOOKUP(A472,'BASE REGISTRO MAYO'!$A$1:$T$884,7,FALSE)</f>
        <v xml:space="preserve">Promover, coordinar, implementar y ejecutar acciones dirigidas a la atención y protección de niños/as víctimas de maltrato.
</v>
      </c>
      <c r="H472" s="75" t="str">
        <f>VLOOKUP(A472,'BASE REGISTRO MAYO'!$A$1:$T$884,8,FALSE)</f>
        <v xml:space="preserve">Presidente: Rodrigo Riquelme Lepez
Secretaria: María Rodríguez Tastests 
Tesorera: Claudia Abusleme Ramos 
</v>
      </c>
      <c r="I472" s="75" t="str">
        <f>VLOOKUP(A472,'BASE REGISTRO MAYO'!$A$1:$T$884,9,FALSE)</f>
        <v>Un año en sus cargos, pudiendo ser reelegidos indefinidamente</v>
      </c>
      <c r="J472" s="75" t="str">
        <f>VLOOKUP(A472,'BASE REGISTRO MAYO'!$A$1:$T$884,10,FALSE)</f>
        <v xml:space="preserve">23 DE ABRIL DE 2019 A 23 DE ABRIL DE 2020   Se pidió la documentación donde conste nombramiento de Directorio vigente a la fecha.
</v>
      </c>
      <c r="K472" s="75" t="str">
        <f>VLOOKUP(A472,'BASE REGISTRO MAYO'!$A$1:$T$884,11,FALSE)</f>
        <v xml:space="preserve">Presidente: Rodrigo Riquelme Lepez
Directora Ejecutiva: Sandra Castro Salazar, </v>
      </c>
      <c r="L472" s="75" t="str">
        <f>VLOOKUP(A472,'BASE REGISTRO MAYO'!$A$1:$T$884,12,FALSE)</f>
        <v xml:space="preserve">O’Higgins # 445 oficina 501, Concepción, Región del Biobío.
</v>
      </c>
      <c r="M472" s="75" t="str">
        <f>VLOOKUP(A472,'BASE REGISTRO MAYO'!$A$1:$T$884,13,FALSE)</f>
        <v>VIII</v>
      </c>
      <c r="N472" s="75" t="str">
        <f>VLOOKUP(A472,'BASE REGISTRO MAYO'!$A$1:$T$884,14,FALSE)</f>
        <v xml:space="preserve"> Biobío.</v>
      </c>
      <c r="O472" s="75" t="str">
        <f>VLOOKUP(A472,'BASE REGISTRO MAYO'!$A$1:$T$884,15,FALSE)</f>
        <v>Fono: 41-2247078</v>
      </c>
      <c r="P472" s="75" t="str">
        <f>VLOOKUP(A472,'BASE REGISTRO MAYO'!$A$1:$T$884,16,FALSE)</f>
        <v xml:space="preserve">jflores@catim.cl - ralburquenque@catim.cl
</v>
      </c>
      <c r="Q472" s="75">
        <f>VLOOKUP(A472,'BASE REGISTRO MAYO'!$A$1:$T$884,17,FALSE)</f>
        <v>0</v>
      </c>
      <c r="R472" s="75" t="str">
        <f>VLOOKUP(A472,'BASE REGISTRO MAYO'!$A$1:$T$884,18,FALSE)</f>
        <v>93401: Instituciones de Asistencia Social</v>
      </c>
      <c r="S472" s="75" t="str">
        <f>VLOOKUP(A472,'BASE REGISTRO MAYO'!$A$1:$T$884,19,FALSE)</f>
        <v xml:space="preserve">Se acompañan antecedentes financieros correspondientes al año 2019, aprobados por el Sub Departamento de Supervisión Financiera Nacional. </v>
      </c>
      <c r="T472" s="177">
        <f>VLOOKUP(A472,'BASE REGISTRO MAYO'!$A$1:$T$884,20,FALSE)</f>
        <v>37970</v>
      </c>
      <c r="U472" s="182">
        <v>6943</v>
      </c>
      <c r="V472" s="181">
        <v>32534534</v>
      </c>
      <c r="W472" s="181">
        <v>180285668</v>
      </c>
      <c r="X472" s="178">
        <v>44408</v>
      </c>
      <c r="Y472" s="87" t="s">
        <v>7151</v>
      </c>
      <c r="Z472" s="87" t="s">
        <v>7152</v>
      </c>
      <c r="AA472" s="182" t="s">
        <v>7173</v>
      </c>
    </row>
    <row r="473" spans="1:27" ht="15.75" customHeight="1" x14ac:dyDescent="0.2">
      <c r="A473" s="182">
        <v>6943</v>
      </c>
      <c r="B473" s="75" t="str">
        <f>VLOOKUP(A473,'BASE REGISTRO MAYO'!$A$1:$T$884,2,FALSE)</f>
        <v>Corporacion para la Atencion Integral del Maltrato al menor en la region del Bio-Bio CATIM</v>
      </c>
      <c r="C473" s="75">
        <f>VLOOKUP(A473,'BASE REGISTRO MAYO'!$A$1:$T$884,3,FALSE)</f>
        <v>726079005</v>
      </c>
      <c r="D473" s="75" t="str">
        <f>VLOOKUP(A473,'BASE REGISTRO MAYO'!$A$1:$T$884,4,FALSE)</f>
        <v>Corporación de Derecho Privado</v>
      </c>
      <c r="E473" s="75" t="str">
        <f>VLOOKUP(A473,'BASE REGISTRO MAYO'!$A$1:$T$884,5,FALSE)</f>
        <v>Otorgada por Decreto Supremo N° 1298, de 8 de noviembre de 1993, del Ministerio de Justicia.</v>
      </c>
      <c r="F473" s="75" t="str">
        <f>VLOOKUP(A473,'BASE REGISTRO MAYO'!$A$1:$T$884,6,FALSE)</f>
        <v>Certificado de Vigencia Folio 500356752662, de fecha 18 de noviembre de 2020, emitido por el Servicio de Registro Civil e Identificación.</v>
      </c>
      <c r="G473" s="75" t="str">
        <f>VLOOKUP(A473,'BASE REGISTRO MAYO'!$A$1:$T$884,7,FALSE)</f>
        <v xml:space="preserve">Promover, coordinar, implementar y ejecutar acciones dirigidas a la atención y protección de niños/as víctimas de maltrato.
</v>
      </c>
      <c r="H473" s="75" t="str">
        <f>VLOOKUP(A473,'BASE REGISTRO MAYO'!$A$1:$T$884,8,FALSE)</f>
        <v xml:space="preserve">Presidente: Rodrigo Riquelme Lepez
Secretaria: María Rodríguez Tastests 
Tesorera: Claudia Abusleme Ramos 
</v>
      </c>
      <c r="I473" s="75" t="str">
        <f>VLOOKUP(A473,'BASE REGISTRO MAYO'!$A$1:$T$884,9,FALSE)</f>
        <v>Un año en sus cargos, pudiendo ser reelegidos indefinidamente</v>
      </c>
      <c r="J473" s="75" t="str">
        <f>VLOOKUP(A473,'BASE REGISTRO MAYO'!$A$1:$T$884,10,FALSE)</f>
        <v xml:space="preserve">23 DE ABRIL DE 2019 A 23 DE ABRIL DE 2020   Se pidió la documentación donde conste nombramiento de Directorio vigente a la fecha.
</v>
      </c>
      <c r="K473" s="75" t="str">
        <f>VLOOKUP(A473,'BASE REGISTRO MAYO'!$A$1:$T$884,11,FALSE)</f>
        <v xml:space="preserve">Presidente: Rodrigo Riquelme Lepez
Directora Ejecutiva: Sandra Castro Salazar, </v>
      </c>
      <c r="L473" s="75" t="str">
        <f>VLOOKUP(A473,'BASE REGISTRO MAYO'!$A$1:$T$884,12,FALSE)</f>
        <v xml:space="preserve">O’Higgins # 445 oficina 501, Concepción, Región del Biobío.
</v>
      </c>
      <c r="M473" s="75" t="str">
        <f>VLOOKUP(A473,'BASE REGISTRO MAYO'!$A$1:$T$884,13,FALSE)</f>
        <v>VIII</v>
      </c>
      <c r="N473" s="75" t="str">
        <f>VLOOKUP(A473,'BASE REGISTRO MAYO'!$A$1:$T$884,14,FALSE)</f>
        <v xml:space="preserve"> Biobío.</v>
      </c>
      <c r="O473" s="75" t="str">
        <f>VLOOKUP(A473,'BASE REGISTRO MAYO'!$A$1:$T$884,15,FALSE)</f>
        <v>Fono: 41-2247078</v>
      </c>
      <c r="P473" s="75" t="str">
        <f>VLOOKUP(A473,'BASE REGISTRO MAYO'!$A$1:$T$884,16,FALSE)</f>
        <v xml:space="preserve">jflores@catim.cl - ralburquenque@catim.cl
</v>
      </c>
      <c r="Q473" s="75">
        <f>VLOOKUP(A473,'BASE REGISTRO MAYO'!$A$1:$T$884,17,FALSE)</f>
        <v>0</v>
      </c>
      <c r="R473" s="75" t="str">
        <f>VLOOKUP(A473,'BASE REGISTRO MAYO'!$A$1:$T$884,18,FALSE)</f>
        <v>93401: Instituciones de Asistencia Social</v>
      </c>
      <c r="S473" s="75" t="str">
        <f>VLOOKUP(A473,'BASE REGISTRO MAYO'!$A$1:$T$884,19,FALSE)</f>
        <v xml:space="preserve">Se acompañan antecedentes financieros correspondientes al año 2019, aprobados por el Sub Departamento de Supervisión Financiera Nacional. </v>
      </c>
      <c r="T473" s="177">
        <f>VLOOKUP(A473,'BASE REGISTRO MAYO'!$A$1:$T$884,20,FALSE)</f>
        <v>37970</v>
      </c>
      <c r="U473" s="182">
        <v>6943</v>
      </c>
      <c r="V473" s="181">
        <v>51914969</v>
      </c>
      <c r="W473" s="181">
        <v>196356498</v>
      </c>
      <c r="X473" s="178">
        <v>44408</v>
      </c>
      <c r="Y473" s="87" t="s">
        <v>7151</v>
      </c>
      <c r="Z473" s="87" t="s">
        <v>7152</v>
      </c>
      <c r="AA473" s="182" t="s">
        <v>7164</v>
      </c>
    </row>
    <row r="474" spans="1:27" ht="15.75" customHeight="1" x14ac:dyDescent="0.2">
      <c r="A474" s="182">
        <v>6943</v>
      </c>
      <c r="B474" s="75" t="str">
        <f>VLOOKUP(A474,'BASE REGISTRO MAYO'!$A$1:$T$884,2,FALSE)</f>
        <v>Corporacion para la Atencion Integral del Maltrato al menor en la region del Bio-Bio CATIM</v>
      </c>
      <c r="C474" s="75">
        <f>VLOOKUP(A474,'BASE REGISTRO MAYO'!$A$1:$T$884,3,FALSE)</f>
        <v>726079005</v>
      </c>
      <c r="D474" s="75" t="str">
        <f>VLOOKUP(A474,'BASE REGISTRO MAYO'!$A$1:$T$884,4,FALSE)</f>
        <v>Corporación de Derecho Privado</v>
      </c>
      <c r="E474" s="75" t="str">
        <f>VLOOKUP(A474,'BASE REGISTRO MAYO'!$A$1:$T$884,5,FALSE)</f>
        <v>Otorgada por Decreto Supremo N° 1298, de 8 de noviembre de 1993, del Ministerio de Justicia.</v>
      </c>
      <c r="F474" s="75" t="str">
        <f>VLOOKUP(A474,'BASE REGISTRO MAYO'!$A$1:$T$884,6,FALSE)</f>
        <v>Certificado de Vigencia Folio 500356752662, de fecha 18 de noviembre de 2020, emitido por el Servicio de Registro Civil e Identificación.</v>
      </c>
      <c r="G474" s="75" t="str">
        <f>VLOOKUP(A474,'BASE REGISTRO MAYO'!$A$1:$T$884,7,FALSE)</f>
        <v xml:space="preserve">Promover, coordinar, implementar y ejecutar acciones dirigidas a la atención y protección de niños/as víctimas de maltrato.
</v>
      </c>
      <c r="H474" s="75" t="str">
        <f>VLOOKUP(A474,'BASE REGISTRO MAYO'!$A$1:$T$884,8,FALSE)</f>
        <v xml:space="preserve">Presidente: Rodrigo Riquelme Lepez
Secretaria: María Rodríguez Tastests 
Tesorera: Claudia Abusleme Ramos 
</v>
      </c>
      <c r="I474" s="75" t="str">
        <f>VLOOKUP(A474,'BASE REGISTRO MAYO'!$A$1:$T$884,9,FALSE)</f>
        <v>Un año en sus cargos, pudiendo ser reelegidos indefinidamente</v>
      </c>
      <c r="J474" s="75" t="str">
        <f>VLOOKUP(A474,'BASE REGISTRO MAYO'!$A$1:$T$884,10,FALSE)</f>
        <v xml:space="preserve">23 DE ABRIL DE 2019 A 23 DE ABRIL DE 2020   Se pidió la documentación donde conste nombramiento de Directorio vigente a la fecha.
</v>
      </c>
      <c r="K474" s="75" t="str">
        <f>VLOOKUP(A474,'BASE REGISTRO MAYO'!$A$1:$T$884,11,FALSE)</f>
        <v xml:space="preserve">Presidente: Rodrigo Riquelme Lepez
Directora Ejecutiva: Sandra Castro Salazar, </v>
      </c>
      <c r="L474" s="75" t="str">
        <f>VLOOKUP(A474,'BASE REGISTRO MAYO'!$A$1:$T$884,12,FALSE)</f>
        <v xml:space="preserve">O’Higgins # 445 oficina 501, Concepción, Región del Biobío.
</v>
      </c>
      <c r="M474" s="75" t="str">
        <f>VLOOKUP(A474,'BASE REGISTRO MAYO'!$A$1:$T$884,13,FALSE)</f>
        <v>VIII</v>
      </c>
      <c r="N474" s="75" t="str">
        <f>VLOOKUP(A474,'BASE REGISTRO MAYO'!$A$1:$T$884,14,FALSE)</f>
        <v xml:space="preserve"> Biobío.</v>
      </c>
      <c r="O474" s="75" t="str">
        <f>VLOOKUP(A474,'BASE REGISTRO MAYO'!$A$1:$T$884,15,FALSE)</f>
        <v>Fono: 41-2247078</v>
      </c>
      <c r="P474" s="75" t="str">
        <f>VLOOKUP(A474,'BASE REGISTRO MAYO'!$A$1:$T$884,16,FALSE)</f>
        <v xml:space="preserve">jflores@catim.cl - ralburquenque@catim.cl
</v>
      </c>
      <c r="Q474" s="75">
        <f>VLOOKUP(A474,'BASE REGISTRO MAYO'!$A$1:$T$884,17,FALSE)</f>
        <v>0</v>
      </c>
      <c r="R474" s="75" t="str">
        <f>VLOOKUP(A474,'BASE REGISTRO MAYO'!$A$1:$T$884,18,FALSE)</f>
        <v>93401: Instituciones de Asistencia Social</v>
      </c>
      <c r="S474" s="75" t="str">
        <f>VLOOKUP(A474,'BASE REGISTRO MAYO'!$A$1:$T$884,19,FALSE)</f>
        <v xml:space="preserve">Se acompañan antecedentes financieros correspondientes al año 2019, aprobados por el Sub Departamento de Supervisión Financiera Nacional. </v>
      </c>
      <c r="T474" s="177">
        <f>VLOOKUP(A474,'BASE REGISTRO MAYO'!$A$1:$T$884,20,FALSE)</f>
        <v>37970</v>
      </c>
      <c r="U474" s="182">
        <v>6943</v>
      </c>
      <c r="V474" s="181">
        <v>41260140</v>
      </c>
      <c r="W474" s="181">
        <v>194312009</v>
      </c>
      <c r="X474" s="178">
        <v>44408</v>
      </c>
      <c r="Y474" s="87" t="s">
        <v>7151</v>
      </c>
      <c r="Z474" s="87" t="s">
        <v>7152</v>
      </c>
      <c r="AA474" s="182" t="s">
        <v>7204</v>
      </c>
    </row>
    <row r="475" spans="1:27" ht="15.75" customHeight="1" x14ac:dyDescent="0.2">
      <c r="A475" s="182">
        <v>6943</v>
      </c>
      <c r="B475" s="75" t="str">
        <f>VLOOKUP(A475,'BASE REGISTRO MAYO'!$A$1:$T$884,2,FALSE)</f>
        <v>Corporacion para la Atencion Integral del Maltrato al menor en la region del Bio-Bio CATIM</v>
      </c>
      <c r="C475" s="75">
        <f>VLOOKUP(A475,'BASE REGISTRO MAYO'!$A$1:$T$884,3,FALSE)</f>
        <v>726079005</v>
      </c>
      <c r="D475" s="75" t="str">
        <f>VLOOKUP(A475,'BASE REGISTRO MAYO'!$A$1:$T$884,4,FALSE)</f>
        <v>Corporación de Derecho Privado</v>
      </c>
      <c r="E475" s="75" t="str">
        <f>VLOOKUP(A475,'BASE REGISTRO MAYO'!$A$1:$T$884,5,FALSE)</f>
        <v>Otorgada por Decreto Supremo N° 1298, de 8 de noviembre de 1993, del Ministerio de Justicia.</v>
      </c>
      <c r="F475" s="75" t="str">
        <f>VLOOKUP(A475,'BASE REGISTRO MAYO'!$A$1:$T$884,6,FALSE)</f>
        <v>Certificado de Vigencia Folio 500356752662, de fecha 18 de noviembre de 2020, emitido por el Servicio de Registro Civil e Identificación.</v>
      </c>
      <c r="G475" s="75" t="str">
        <f>VLOOKUP(A475,'BASE REGISTRO MAYO'!$A$1:$T$884,7,FALSE)</f>
        <v xml:space="preserve">Promover, coordinar, implementar y ejecutar acciones dirigidas a la atención y protección de niños/as víctimas de maltrato.
</v>
      </c>
      <c r="H475" s="75" t="str">
        <f>VLOOKUP(A475,'BASE REGISTRO MAYO'!$A$1:$T$884,8,FALSE)</f>
        <v xml:space="preserve">Presidente: Rodrigo Riquelme Lepez
Secretaria: María Rodríguez Tastests 
Tesorera: Claudia Abusleme Ramos 
</v>
      </c>
      <c r="I475" s="75" t="str">
        <f>VLOOKUP(A475,'BASE REGISTRO MAYO'!$A$1:$T$884,9,FALSE)</f>
        <v>Un año en sus cargos, pudiendo ser reelegidos indefinidamente</v>
      </c>
      <c r="J475" s="75" t="str">
        <f>VLOOKUP(A475,'BASE REGISTRO MAYO'!$A$1:$T$884,10,FALSE)</f>
        <v xml:space="preserve">23 DE ABRIL DE 2019 A 23 DE ABRIL DE 2020   Se pidió la documentación donde conste nombramiento de Directorio vigente a la fecha.
</v>
      </c>
      <c r="K475" s="75" t="str">
        <f>VLOOKUP(A475,'BASE REGISTRO MAYO'!$A$1:$T$884,11,FALSE)</f>
        <v xml:space="preserve">Presidente: Rodrigo Riquelme Lepez
Directora Ejecutiva: Sandra Castro Salazar, </v>
      </c>
      <c r="L475" s="75" t="str">
        <f>VLOOKUP(A475,'BASE REGISTRO MAYO'!$A$1:$T$884,12,FALSE)</f>
        <v xml:space="preserve">O’Higgins # 445 oficina 501, Concepción, Región del Biobío.
</v>
      </c>
      <c r="M475" s="75" t="str">
        <f>VLOOKUP(A475,'BASE REGISTRO MAYO'!$A$1:$T$884,13,FALSE)</f>
        <v>VIII</v>
      </c>
      <c r="N475" s="75" t="str">
        <f>VLOOKUP(A475,'BASE REGISTRO MAYO'!$A$1:$T$884,14,FALSE)</f>
        <v xml:space="preserve"> Biobío.</v>
      </c>
      <c r="O475" s="75" t="str">
        <f>VLOOKUP(A475,'BASE REGISTRO MAYO'!$A$1:$T$884,15,FALSE)</f>
        <v>Fono: 41-2247078</v>
      </c>
      <c r="P475" s="75" t="str">
        <f>VLOOKUP(A475,'BASE REGISTRO MAYO'!$A$1:$T$884,16,FALSE)</f>
        <v xml:space="preserve">jflores@catim.cl - ralburquenque@catim.cl
</v>
      </c>
      <c r="Q475" s="75">
        <f>VLOOKUP(A475,'BASE REGISTRO MAYO'!$A$1:$T$884,17,FALSE)</f>
        <v>0</v>
      </c>
      <c r="R475" s="75" t="str">
        <f>VLOOKUP(A475,'BASE REGISTRO MAYO'!$A$1:$T$884,18,FALSE)</f>
        <v>93401: Instituciones de Asistencia Social</v>
      </c>
      <c r="S475" s="75" t="str">
        <f>VLOOKUP(A475,'BASE REGISTRO MAYO'!$A$1:$T$884,19,FALSE)</f>
        <v xml:space="preserve">Se acompañan antecedentes financieros correspondientes al año 2019, aprobados por el Sub Departamento de Supervisión Financiera Nacional. </v>
      </c>
      <c r="T475" s="177">
        <f>VLOOKUP(A475,'BASE REGISTRO MAYO'!$A$1:$T$884,20,FALSE)</f>
        <v>37970</v>
      </c>
      <c r="U475" s="182">
        <v>6943</v>
      </c>
      <c r="V475" s="181">
        <v>47492924</v>
      </c>
      <c r="W475" s="181">
        <v>322663617</v>
      </c>
      <c r="X475" s="178">
        <v>44408</v>
      </c>
      <c r="Y475" s="87" t="s">
        <v>7151</v>
      </c>
      <c r="Z475" s="87" t="s">
        <v>7152</v>
      </c>
      <c r="AA475" s="182" t="s">
        <v>7299</v>
      </c>
    </row>
    <row r="476" spans="1:27" ht="15.75" customHeight="1" x14ac:dyDescent="0.2">
      <c r="A476" s="182">
        <v>6945</v>
      </c>
      <c r="B476" s="75" t="str">
        <f>VLOOKUP(A476,'BASE REGISTRO MAYO'!$A$1:$T$884,2,FALSE)</f>
        <v>Parroquia Nuestra Senora de la Merced, de Petorca</v>
      </c>
      <c r="C476" s="75">
        <f>VLOOKUP(A476,'BASE REGISTRO MAYO'!$A$1:$T$884,3,FALSE)</f>
        <v>653716907</v>
      </c>
      <c r="D476" s="75" t="str">
        <f>VLOOKUP(A476,'BASE REGISTRO MAYO'!$A$1:$T$884,4,FALSE)</f>
        <v>Institución Religiosa</v>
      </c>
      <c r="E476" s="75" t="str">
        <f>VLOOKUP(A476,'BASE REGISTRO MAYO'!$A$1:$T$884,5,FALSE)</f>
        <v>Erigida de acuerdo al Derecho Canónico</v>
      </c>
      <c r="F476" s="75" t="str">
        <f>VLOOKUP(A476,'BASE REGISTRO MAYO'!$A$1:$T$884,6,FALSE)</f>
        <v>Indefinida</v>
      </c>
      <c r="G476" s="75" t="str">
        <f>VLOOKUP(A476,'BASE REGISTRO MAYO'!$A$1:$T$884,7,FALSE)</f>
        <v>Actividades Religiosas</v>
      </c>
      <c r="H476" s="75" t="str">
        <f>VLOOKUP(A476,'BASE REGISTRO MAYO'!$A$1:$T$884,8,FALSE)</f>
        <v>no tiene</v>
      </c>
      <c r="I476" s="75">
        <f>VLOOKUP(A476,'BASE REGISTRO MAYO'!$A$1:$T$884,9,FALSE)</f>
        <v>0</v>
      </c>
      <c r="J476" s="75">
        <f>VLOOKUP(A476,'BASE REGISTRO MAYO'!$A$1:$T$884,10,FALSE)</f>
        <v>0</v>
      </c>
      <c r="K476" s="75" t="str">
        <f>VLOOKUP(A476,'BASE REGISTRO MAYO'!$A$1:$T$884,11,FALSE)</f>
        <v xml:space="preserve">Ernesto Albornoz Mena, </v>
      </c>
      <c r="L476" s="75" t="str">
        <f>VLOOKUP(A476,'BASE REGISTRO MAYO'!$A$1:$T$884,12,FALSE)</f>
        <v xml:space="preserve">Matriz Nº 135, Petorca, Quinta Región, </v>
      </c>
      <c r="M476" s="75" t="str">
        <f>VLOOKUP(A476,'BASE REGISTRO MAYO'!$A$1:$T$884,13,FALSE)</f>
        <v>V</v>
      </c>
      <c r="N476" s="75" t="str">
        <f>VLOOKUP(A476,'BASE REGISTRO MAYO'!$A$1:$T$884,14,FALSE)</f>
        <v>Petorca</v>
      </c>
      <c r="O476" s="75" t="str">
        <f>VLOOKUP(A476,'BASE REGISTRO MAYO'!$A$1:$T$884,15,FALSE)</f>
        <v>(56) 342510121</v>
      </c>
      <c r="P476" s="75" t="str">
        <f>VLOOKUP(A476,'BASE REGISTRO MAYO'!$A$1:$T$884,16,FALSE)</f>
        <v>sanfelipe@episcopado.cl</v>
      </c>
      <c r="Q476" s="75">
        <f>VLOOKUP(A476,'BASE REGISTRO MAYO'!$A$1:$T$884,17,FALSE)</f>
        <v>0</v>
      </c>
      <c r="R476" s="75" t="str">
        <f>VLOOKUP(A476,'BASE REGISTRO MAYO'!$A$1:$T$884,18,FALSE)</f>
        <v>93910: Organizaciones Religiosas</v>
      </c>
      <c r="S476" s="75" t="str">
        <f>VLOOKUP(A476,'BASE REGISTRO MAYO'!$A$1:$T$884,19,FALSE)</f>
        <v>Se acompaña Certificado de Antecedentes Financieros del año 2019, aprobados por el Subdepartamento de Supervisión Nacional.</v>
      </c>
      <c r="T476" s="177">
        <f>VLOOKUP(A476,'BASE REGISTRO MAYO'!$A$1:$T$884,20,FALSE)</f>
        <v>37970</v>
      </c>
      <c r="U476" s="182">
        <v>6945</v>
      </c>
      <c r="V476" s="181">
        <v>0</v>
      </c>
      <c r="W476" s="181">
        <v>14817780</v>
      </c>
      <c r="X476" s="178">
        <v>44408</v>
      </c>
      <c r="Y476" s="87" t="s">
        <v>7151</v>
      </c>
      <c r="Z476" s="87" t="s">
        <v>7152</v>
      </c>
      <c r="AA476" s="182" t="s">
        <v>7312</v>
      </c>
    </row>
    <row r="477" spans="1:27" ht="15.75" customHeight="1" x14ac:dyDescent="0.2">
      <c r="A477" s="182">
        <v>6950</v>
      </c>
      <c r="B477" s="75" t="str">
        <f>VLOOKUP(A477,'BASE REGISTRO MAYO'!$A$1:$T$884,2,FALSE)</f>
        <v xml:space="preserve">
Organizacion no Gubernamental de Desarrollo Maria Acoge o tambien ONG MARiA ACOGE
</v>
      </c>
      <c r="C477" s="75">
        <f>VLOOKUP(A477,'BASE REGISTRO MAYO'!$A$1:$T$884,3,FALSE)</f>
        <v>728857005</v>
      </c>
      <c r="D477" s="75" t="str">
        <f>VLOOKUP(A477,'BASE REGISTRO MAYO'!$A$1:$T$884,4,FALSE)</f>
        <v>Corporación de Derecho Privado</v>
      </c>
      <c r="E477" s="75" t="str">
        <f>VLOOKUP(A477,'BASE REGISTRO MAYO'!$A$1:$T$884,5,FALSE)</f>
        <v>Otorgado por Decreto Supremo Nº 591, de fecha 19 de junio de 1995, del Ministerio de Justicia</v>
      </c>
      <c r="F477" s="75" t="str">
        <f>VLOOKUP(A477,'BASE REGISTRO MAYO'!$A$1:$T$884,6,FALSE)</f>
        <v>Certificado de Vigencia de Persona Jurídica sin fines de lucro, del Servicio de Registro Civil e Identificación, Folio Nº 5003403731645, de fecha 13 de agosto de 2020.</v>
      </c>
      <c r="G477" s="75" t="str">
        <f>VLOOKUP(A477,'BASE REGISTRO MAYO'!$A$1:$T$884,7,FALSE)</f>
        <v>Promoción del desarrollo, especialmente de las personas, familias, grupos y comunidades que viven en condiciones de pobreza y/o marginalidad</v>
      </c>
      <c r="H477" s="75" t="str">
        <f>VLOOKUP(A477,'BASE REGISTRO MAYO'!$A$1:$T$884,8,FALSE)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77" s="75" t="str">
        <f>VLOOKUP(A477,'BASE REGISTRO MAYO'!$A$1:$T$884,9,FALSE)</f>
        <v xml:space="preserve">Durarán dos años en los cargos. </v>
      </c>
      <c r="J477" s="75" t="str">
        <f>VLOOKUP(A477,'BASE REGISTRO MAYO'!$A$1:$T$884,10,FALSE)</f>
        <v xml:space="preserve">(20 de marzo de 2019-20 de marzo de 2021)
</v>
      </c>
      <c r="K477" s="75" t="str">
        <f>VLOOKUP(A477,'BASE REGISTRO MAYO'!$A$1:$T$884,11,FALSE)</f>
        <v xml:space="preserve">Secretaria Ejecutiva:
Maria Irene Duarte Figueroa                    
</v>
      </c>
      <c r="L477" s="75" t="str">
        <f>VLOOKUP(A477,'BASE REGISTRO MAYO'!$A$1:$T$884,12,FALSE)</f>
        <v xml:space="preserve">Condell N° 1176, Piso 14, Departamento N° 144, Comuna de Valparaíso, Región de Valparaíso
</v>
      </c>
      <c r="M477" s="75" t="str">
        <f>VLOOKUP(A477,'BASE REGISTRO MAYO'!$A$1:$T$884,13,FALSE)</f>
        <v>V</v>
      </c>
      <c r="N477" s="75" t="str">
        <f>VLOOKUP(A477,'BASE REGISTRO MAYO'!$A$1:$T$884,14,FALSE)</f>
        <v xml:space="preserve">Valparaíso. </v>
      </c>
      <c r="O477" s="75" t="str">
        <f>VLOOKUP(A477,'BASE REGISTRO MAYO'!$A$1:$T$884,15,FALSE)</f>
        <v>32-2239757</v>
      </c>
      <c r="P477" s="75" t="str">
        <f>VLOOKUP(A477,'BASE REGISTRO MAYO'!$A$1:$T$884,16,FALSE)</f>
        <v>Email: administracion@mariaacoge.cl
contabilidad@mariaacoge.cl</v>
      </c>
      <c r="Q477" s="75">
        <f>VLOOKUP(A477,'BASE REGISTRO MAYO'!$A$1:$T$884,17,FALSE)</f>
        <v>0</v>
      </c>
      <c r="R477" s="75" t="str">
        <f>VLOOKUP(A477,'BASE REGISTRO MAYO'!$A$1:$T$884,18,FALSE)</f>
        <v>93401: Instituciones de Asistencia Social</v>
      </c>
      <c r="S477" s="75" t="str">
        <f>VLOOKUP(A477,'BASE REGISTRO MAYO'!$A$1:$T$884,19,FALSE)</f>
        <v>Se acompaña Certificado Financiero año 2019, aprobado por el Subdepartamento de Supervisión Financiera Nacional.</v>
      </c>
      <c r="T477" s="177">
        <f>VLOOKUP(A477,'BASE REGISTRO MAYO'!$A$1:$T$884,20,FALSE)</f>
        <v>37970</v>
      </c>
      <c r="U477" s="182">
        <v>6950</v>
      </c>
      <c r="V477" s="181">
        <v>42410400</v>
      </c>
      <c r="W477" s="181">
        <v>196458420</v>
      </c>
      <c r="X477" s="178">
        <v>44408</v>
      </c>
      <c r="Y477" s="87" t="s">
        <v>7151</v>
      </c>
      <c r="Z477" s="87" t="s">
        <v>7152</v>
      </c>
      <c r="AA477" s="182" t="s">
        <v>7278</v>
      </c>
    </row>
    <row r="478" spans="1:27" ht="15.75" customHeight="1" x14ac:dyDescent="0.2">
      <c r="A478" s="182">
        <v>6950</v>
      </c>
      <c r="B478" s="75" t="str">
        <f>VLOOKUP(A478,'BASE REGISTRO MAYO'!$A$1:$T$884,2,FALSE)</f>
        <v xml:space="preserve">
Organizacion no Gubernamental de Desarrollo Maria Acoge o tambien ONG MARiA ACOGE
</v>
      </c>
      <c r="C478" s="75">
        <f>VLOOKUP(A478,'BASE REGISTRO MAYO'!$A$1:$T$884,3,FALSE)</f>
        <v>728857005</v>
      </c>
      <c r="D478" s="75" t="str">
        <f>VLOOKUP(A478,'BASE REGISTRO MAYO'!$A$1:$T$884,4,FALSE)</f>
        <v>Corporación de Derecho Privado</v>
      </c>
      <c r="E478" s="75" t="str">
        <f>VLOOKUP(A478,'BASE REGISTRO MAYO'!$A$1:$T$884,5,FALSE)</f>
        <v>Otorgado por Decreto Supremo Nº 591, de fecha 19 de junio de 1995, del Ministerio de Justicia</v>
      </c>
      <c r="F478" s="75" t="str">
        <f>VLOOKUP(A478,'BASE REGISTRO MAYO'!$A$1:$T$884,6,FALSE)</f>
        <v>Certificado de Vigencia de Persona Jurídica sin fines de lucro, del Servicio de Registro Civil e Identificación, Folio Nº 5003403731645, de fecha 13 de agosto de 2020.</v>
      </c>
      <c r="G478" s="75" t="str">
        <f>VLOOKUP(A478,'BASE REGISTRO MAYO'!$A$1:$T$884,7,FALSE)</f>
        <v>Promoción del desarrollo, especialmente de las personas, familias, grupos y comunidades que viven en condiciones de pobreza y/o marginalidad</v>
      </c>
      <c r="H478" s="75" t="str">
        <f>VLOOKUP(A478,'BASE REGISTRO MAYO'!$A$1:$T$884,8,FALSE)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78" s="75" t="str">
        <f>VLOOKUP(A478,'BASE REGISTRO MAYO'!$A$1:$T$884,9,FALSE)</f>
        <v xml:space="preserve">Durarán dos años en los cargos. </v>
      </c>
      <c r="J478" s="75" t="str">
        <f>VLOOKUP(A478,'BASE REGISTRO MAYO'!$A$1:$T$884,10,FALSE)</f>
        <v xml:space="preserve">(20 de marzo de 2019-20 de marzo de 2021)
</v>
      </c>
      <c r="K478" s="75" t="str">
        <f>VLOOKUP(A478,'BASE REGISTRO MAYO'!$A$1:$T$884,11,FALSE)</f>
        <v xml:space="preserve">Secretaria Ejecutiva:
Maria Irene Duarte Figueroa                    
</v>
      </c>
      <c r="L478" s="75" t="str">
        <f>VLOOKUP(A478,'BASE REGISTRO MAYO'!$A$1:$T$884,12,FALSE)</f>
        <v xml:space="preserve">Condell N° 1176, Piso 14, Departamento N° 144, Comuna de Valparaíso, Región de Valparaíso
</v>
      </c>
      <c r="M478" s="75" t="str">
        <f>VLOOKUP(A478,'BASE REGISTRO MAYO'!$A$1:$T$884,13,FALSE)</f>
        <v>V</v>
      </c>
      <c r="N478" s="75" t="str">
        <f>VLOOKUP(A478,'BASE REGISTRO MAYO'!$A$1:$T$884,14,FALSE)</f>
        <v xml:space="preserve">Valparaíso. </v>
      </c>
      <c r="O478" s="75" t="str">
        <f>VLOOKUP(A478,'BASE REGISTRO MAYO'!$A$1:$T$884,15,FALSE)</f>
        <v>32-2239757</v>
      </c>
      <c r="P478" s="75" t="str">
        <f>VLOOKUP(A478,'BASE REGISTRO MAYO'!$A$1:$T$884,16,FALSE)</f>
        <v>Email: administracion@mariaacoge.cl
contabilidad@mariaacoge.cl</v>
      </c>
      <c r="Q478" s="75">
        <f>VLOOKUP(A478,'BASE REGISTRO MAYO'!$A$1:$T$884,17,FALSE)</f>
        <v>0</v>
      </c>
      <c r="R478" s="75" t="str">
        <f>VLOOKUP(A478,'BASE REGISTRO MAYO'!$A$1:$T$884,18,FALSE)</f>
        <v>93401: Instituciones de Asistencia Social</v>
      </c>
      <c r="S478" s="75" t="str">
        <f>VLOOKUP(A478,'BASE REGISTRO MAYO'!$A$1:$T$884,19,FALSE)</f>
        <v>Se acompaña Certificado Financiero año 2019, aprobado por el Subdepartamento de Supervisión Financiera Nacional.</v>
      </c>
      <c r="T478" s="177">
        <f>VLOOKUP(A478,'BASE REGISTRO MAYO'!$A$1:$T$884,20,FALSE)</f>
        <v>37970</v>
      </c>
      <c r="U478" s="182">
        <v>6950</v>
      </c>
      <c r="V478" s="181">
        <v>19265700</v>
      </c>
      <c r="W478" s="181">
        <v>19265700</v>
      </c>
      <c r="X478" s="178">
        <v>44408</v>
      </c>
      <c r="Y478" s="87" t="s">
        <v>7151</v>
      </c>
      <c r="Z478" s="87" t="s">
        <v>7152</v>
      </c>
      <c r="AA478" s="182" t="s">
        <v>7168</v>
      </c>
    </row>
    <row r="479" spans="1:27" ht="15.75" customHeight="1" x14ac:dyDescent="0.2">
      <c r="A479" s="182">
        <v>6950</v>
      </c>
      <c r="B479" s="75" t="str">
        <f>VLOOKUP(A479,'BASE REGISTRO MAYO'!$A$1:$T$884,2,FALSE)</f>
        <v xml:space="preserve">
Organizacion no Gubernamental de Desarrollo Maria Acoge o tambien ONG MARiA ACOGE
</v>
      </c>
      <c r="C479" s="75">
        <f>VLOOKUP(A479,'BASE REGISTRO MAYO'!$A$1:$T$884,3,FALSE)</f>
        <v>728857005</v>
      </c>
      <c r="D479" s="75" t="str">
        <f>VLOOKUP(A479,'BASE REGISTRO MAYO'!$A$1:$T$884,4,FALSE)</f>
        <v>Corporación de Derecho Privado</v>
      </c>
      <c r="E479" s="75" t="str">
        <f>VLOOKUP(A479,'BASE REGISTRO MAYO'!$A$1:$T$884,5,FALSE)</f>
        <v>Otorgado por Decreto Supremo Nº 591, de fecha 19 de junio de 1995, del Ministerio de Justicia</v>
      </c>
      <c r="F479" s="75" t="str">
        <f>VLOOKUP(A479,'BASE REGISTRO MAYO'!$A$1:$T$884,6,FALSE)</f>
        <v>Certificado de Vigencia de Persona Jurídica sin fines de lucro, del Servicio de Registro Civil e Identificación, Folio Nº 5003403731645, de fecha 13 de agosto de 2020.</v>
      </c>
      <c r="G479" s="75" t="str">
        <f>VLOOKUP(A479,'BASE REGISTRO MAYO'!$A$1:$T$884,7,FALSE)</f>
        <v>Promoción del desarrollo, especialmente de las personas, familias, grupos y comunidades que viven en condiciones de pobreza y/o marginalidad</v>
      </c>
      <c r="H479" s="75" t="str">
        <f>VLOOKUP(A479,'BASE REGISTRO MAYO'!$A$1:$T$884,8,FALSE)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79" s="75" t="str">
        <f>VLOOKUP(A479,'BASE REGISTRO MAYO'!$A$1:$T$884,9,FALSE)</f>
        <v xml:space="preserve">Durarán dos años en los cargos. </v>
      </c>
      <c r="J479" s="75" t="str">
        <f>VLOOKUP(A479,'BASE REGISTRO MAYO'!$A$1:$T$884,10,FALSE)</f>
        <v xml:space="preserve">(20 de marzo de 2019-20 de marzo de 2021)
</v>
      </c>
      <c r="K479" s="75" t="str">
        <f>VLOOKUP(A479,'BASE REGISTRO MAYO'!$A$1:$T$884,11,FALSE)</f>
        <v xml:space="preserve">Secretaria Ejecutiva:
Maria Irene Duarte Figueroa                    
</v>
      </c>
      <c r="L479" s="75" t="str">
        <f>VLOOKUP(A479,'BASE REGISTRO MAYO'!$A$1:$T$884,12,FALSE)</f>
        <v xml:space="preserve">Condell N° 1176, Piso 14, Departamento N° 144, Comuna de Valparaíso, Región de Valparaíso
</v>
      </c>
      <c r="M479" s="75" t="str">
        <f>VLOOKUP(A479,'BASE REGISTRO MAYO'!$A$1:$T$884,13,FALSE)</f>
        <v>V</v>
      </c>
      <c r="N479" s="75" t="str">
        <f>VLOOKUP(A479,'BASE REGISTRO MAYO'!$A$1:$T$884,14,FALSE)</f>
        <v xml:space="preserve">Valparaíso. </v>
      </c>
      <c r="O479" s="75" t="str">
        <f>VLOOKUP(A479,'BASE REGISTRO MAYO'!$A$1:$T$884,15,FALSE)</f>
        <v>32-2239757</v>
      </c>
      <c r="P479" s="75" t="str">
        <f>VLOOKUP(A479,'BASE REGISTRO MAYO'!$A$1:$T$884,16,FALSE)</f>
        <v>Email: administracion@mariaacoge.cl
contabilidad@mariaacoge.cl</v>
      </c>
      <c r="Q479" s="75">
        <f>VLOOKUP(A479,'BASE REGISTRO MAYO'!$A$1:$T$884,17,FALSE)</f>
        <v>0</v>
      </c>
      <c r="R479" s="75" t="str">
        <f>VLOOKUP(A479,'BASE REGISTRO MAYO'!$A$1:$T$884,18,FALSE)</f>
        <v>93401: Instituciones de Asistencia Social</v>
      </c>
      <c r="S479" s="75" t="str">
        <f>VLOOKUP(A479,'BASE REGISTRO MAYO'!$A$1:$T$884,19,FALSE)</f>
        <v>Se acompaña Certificado Financiero año 2019, aprobado por el Subdepartamento de Supervisión Financiera Nacional.</v>
      </c>
      <c r="T479" s="177">
        <f>VLOOKUP(A479,'BASE REGISTRO MAYO'!$A$1:$T$884,20,FALSE)</f>
        <v>37970</v>
      </c>
      <c r="U479" s="182">
        <v>6950</v>
      </c>
      <c r="V479" s="181">
        <v>105873426</v>
      </c>
      <c r="W479" s="181">
        <v>459573226</v>
      </c>
      <c r="X479" s="178">
        <v>44408</v>
      </c>
      <c r="Y479" s="87" t="s">
        <v>7151</v>
      </c>
      <c r="Z479" s="87" t="s">
        <v>7152</v>
      </c>
      <c r="AA479" s="182" t="s">
        <v>7160</v>
      </c>
    </row>
    <row r="480" spans="1:27" ht="15.75" customHeight="1" x14ac:dyDescent="0.2">
      <c r="A480" s="182">
        <v>6950</v>
      </c>
      <c r="B480" s="75" t="str">
        <f>VLOOKUP(A480,'BASE REGISTRO MAYO'!$A$1:$T$884,2,FALSE)</f>
        <v xml:space="preserve">
Organizacion no Gubernamental de Desarrollo Maria Acoge o tambien ONG MARiA ACOGE
</v>
      </c>
      <c r="C480" s="75">
        <f>VLOOKUP(A480,'BASE REGISTRO MAYO'!$A$1:$T$884,3,FALSE)</f>
        <v>728857005</v>
      </c>
      <c r="D480" s="75" t="str">
        <f>VLOOKUP(A480,'BASE REGISTRO MAYO'!$A$1:$T$884,4,FALSE)</f>
        <v>Corporación de Derecho Privado</v>
      </c>
      <c r="E480" s="75" t="str">
        <f>VLOOKUP(A480,'BASE REGISTRO MAYO'!$A$1:$T$884,5,FALSE)</f>
        <v>Otorgado por Decreto Supremo Nº 591, de fecha 19 de junio de 1995, del Ministerio de Justicia</v>
      </c>
      <c r="F480" s="75" t="str">
        <f>VLOOKUP(A480,'BASE REGISTRO MAYO'!$A$1:$T$884,6,FALSE)</f>
        <v>Certificado de Vigencia de Persona Jurídica sin fines de lucro, del Servicio de Registro Civil e Identificación, Folio Nº 5003403731645, de fecha 13 de agosto de 2020.</v>
      </c>
      <c r="G480" s="75" t="str">
        <f>VLOOKUP(A480,'BASE REGISTRO MAYO'!$A$1:$T$884,7,FALSE)</f>
        <v>Promoción del desarrollo, especialmente de las personas, familias, grupos y comunidades que viven en condiciones de pobreza y/o marginalidad</v>
      </c>
      <c r="H480" s="75" t="str">
        <f>VLOOKUP(A480,'BASE REGISTRO MAYO'!$A$1:$T$884,8,FALSE)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0" s="75" t="str">
        <f>VLOOKUP(A480,'BASE REGISTRO MAYO'!$A$1:$T$884,9,FALSE)</f>
        <v xml:space="preserve">Durarán dos años en los cargos. </v>
      </c>
      <c r="J480" s="75" t="str">
        <f>VLOOKUP(A480,'BASE REGISTRO MAYO'!$A$1:$T$884,10,FALSE)</f>
        <v xml:space="preserve">(20 de marzo de 2019-20 de marzo de 2021)
</v>
      </c>
      <c r="K480" s="75" t="str">
        <f>VLOOKUP(A480,'BASE REGISTRO MAYO'!$A$1:$T$884,11,FALSE)</f>
        <v xml:space="preserve">Secretaria Ejecutiva:
Maria Irene Duarte Figueroa                    
</v>
      </c>
      <c r="L480" s="75" t="str">
        <f>VLOOKUP(A480,'BASE REGISTRO MAYO'!$A$1:$T$884,12,FALSE)</f>
        <v xml:space="preserve">Condell N° 1176, Piso 14, Departamento N° 144, Comuna de Valparaíso, Región de Valparaíso
</v>
      </c>
      <c r="M480" s="75" t="str">
        <f>VLOOKUP(A480,'BASE REGISTRO MAYO'!$A$1:$T$884,13,FALSE)</f>
        <v>V</v>
      </c>
      <c r="N480" s="75" t="str">
        <f>VLOOKUP(A480,'BASE REGISTRO MAYO'!$A$1:$T$884,14,FALSE)</f>
        <v xml:space="preserve">Valparaíso. </v>
      </c>
      <c r="O480" s="75" t="str">
        <f>VLOOKUP(A480,'BASE REGISTRO MAYO'!$A$1:$T$884,15,FALSE)</f>
        <v>32-2239757</v>
      </c>
      <c r="P480" s="75" t="str">
        <f>VLOOKUP(A480,'BASE REGISTRO MAYO'!$A$1:$T$884,16,FALSE)</f>
        <v>Email: administracion@mariaacoge.cl
contabilidad@mariaacoge.cl</v>
      </c>
      <c r="Q480" s="75">
        <f>VLOOKUP(A480,'BASE REGISTRO MAYO'!$A$1:$T$884,17,FALSE)</f>
        <v>0</v>
      </c>
      <c r="R480" s="75" t="str">
        <f>VLOOKUP(A480,'BASE REGISTRO MAYO'!$A$1:$T$884,18,FALSE)</f>
        <v>93401: Instituciones de Asistencia Social</v>
      </c>
      <c r="S480" s="75" t="str">
        <f>VLOOKUP(A480,'BASE REGISTRO MAYO'!$A$1:$T$884,19,FALSE)</f>
        <v>Se acompaña Certificado Financiero año 2019, aprobado por el Subdepartamento de Supervisión Financiera Nacional.</v>
      </c>
      <c r="T480" s="177">
        <f>VLOOKUP(A480,'BASE REGISTRO MAYO'!$A$1:$T$884,20,FALSE)</f>
        <v>37970</v>
      </c>
      <c r="U480" s="182">
        <v>6950</v>
      </c>
      <c r="V480" s="181">
        <v>41999226</v>
      </c>
      <c r="W480" s="181">
        <v>257389752</v>
      </c>
      <c r="X480" s="178">
        <v>44408</v>
      </c>
      <c r="Y480" s="87" t="s">
        <v>7151</v>
      </c>
      <c r="Z480" s="87" t="s">
        <v>7152</v>
      </c>
      <c r="AA480" s="182" t="s">
        <v>7208</v>
      </c>
    </row>
    <row r="481" spans="1:27" ht="15.75" customHeight="1" x14ac:dyDescent="0.2">
      <c r="A481" s="182">
        <v>6950</v>
      </c>
      <c r="B481" s="75" t="str">
        <f>VLOOKUP(A481,'BASE REGISTRO MAYO'!$A$1:$T$884,2,FALSE)</f>
        <v xml:space="preserve">
Organizacion no Gubernamental de Desarrollo Maria Acoge o tambien ONG MARiA ACOGE
</v>
      </c>
      <c r="C481" s="75">
        <f>VLOOKUP(A481,'BASE REGISTRO MAYO'!$A$1:$T$884,3,FALSE)</f>
        <v>728857005</v>
      </c>
      <c r="D481" s="75" t="str">
        <f>VLOOKUP(A481,'BASE REGISTRO MAYO'!$A$1:$T$884,4,FALSE)</f>
        <v>Corporación de Derecho Privado</v>
      </c>
      <c r="E481" s="75" t="str">
        <f>VLOOKUP(A481,'BASE REGISTRO MAYO'!$A$1:$T$884,5,FALSE)</f>
        <v>Otorgado por Decreto Supremo Nº 591, de fecha 19 de junio de 1995, del Ministerio de Justicia</v>
      </c>
      <c r="F481" s="75" t="str">
        <f>VLOOKUP(A481,'BASE REGISTRO MAYO'!$A$1:$T$884,6,FALSE)</f>
        <v>Certificado de Vigencia de Persona Jurídica sin fines de lucro, del Servicio de Registro Civil e Identificación, Folio Nº 5003403731645, de fecha 13 de agosto de 2020.</v>
      </c>
      <c r="G481" s="75" t="str">
        <f>VLOOKUP(A481,'BASE REGISTRO MAYO'!$A$1:$T$884,7,FALSE)</f>
        <v>Promoción del desarrollo, especialmente de las personas, familias, grupos y comunidades que viven en condiciones de pobreza y/o marginalidad</v>
      </c>
      <c r="H481" s="75" t="str">
        <f>VLOOKUP(A481,'BASE REGISTRO MAYO'!$A$1:$T$884,8,FALSE)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1" s="75" t="str">
        <f>VLOOKUP(A481,'BASE REGISTRO MAYO'!$A$1:$T$884,9,FALSE)</f>
        <v xml:space="preserve">Durarán dos años en los cargos. </v>
      </c>
      <c r="J481" s="75" t="str">
        <f>VLOOKUP(A481,'BASE REGISTRO MAYO'!$A$1:$T$884,10,FALSE)</f>
        <v xml:space="preserve">(20 de marzo de 2019-20 de marzo de 2021)
</v>
      </c>
      <c r="K481" s="75" t="str">
        <f>VLOOKUP(A481,'BASE REGISTRO MAYO'!$A$1:$T$884,11,FALSE)</f>
        <v xml:space="preserve">Secretaria Ejecutiva:
Maria Irene Duarte Figueroa                    
</v>
      </c>
      <c r="L481" s="75" t="str">
        <f>VLOOKUP(A481,'BASE REGISTRO MAYO'!$A$1:$T$884,12,FALSE)</f>
        <v xml:space="preserve">Condell N° 1176, Piso 14, Departamento N° 144, Comuna de Valparaíso, Región de Valparaíso
</v>
      </c>
      <c r="M481" s="75" t="str">
        <f>VLOOKUP(A481,'BASE REGISTRO MAYO'!$A$1:$T$884,13,FALSE)</f>
        <v>V</v>
      </c>
      <c r="N481" s="75" t="str">
        <f>VLOOKUP(A481,'BASE REGISTRO MAYO'!$A$1:$T$884,14,FALSE)</f>
        <v xml:space="preserve">Valparaíso. </v>
      </c>
      <c r="O481" s="75" t="str">
        <f>VLOOKUP(A481,'BASE REGISTRO MAYO'!$A$1:$T$884,15,FALSE)</f>
        <v>32-2239757</v>
      </c>
      <c r="P481" s="75" t="str">
        <f>VLOOKUP(A481,'BASE REGISTRO MAYO'!$A$1:$T$884,16,FALSE)</f>
        <v>Email: administracion@mariaacoge.cl
contabilidad@mariaacoge.cl</v>
      </c>
      <c r="Q481" s="75">
        <f>VLOOKUP(A481,'BASE REGISTRO MAYO'!$A$1:$T$884,17,FALSE)</f>
        <v>0</v>
      </c>
      <c r="R481" s="75" t="str">
        <f>VLOOKUP(A481,'BASE REGISTRO MAYO'!$A$1:$T$884,18,FALSE)</f>
        <v>93401: Instituciones de Asistencia Social</v>
      </c>
      <c r="S481" s="75" t="str">
        <f>VLOOKUP(A481,'BASE REGISTRO MAYO'!$A$1:$T$884,19,FALSE)</f>
        <v>Se acompaña Certificado Financiero año 2019, aprobado por el Subdepartamento de Supervisión Financiera Nacional.</v>
      </c>
      <c r="T481" s="177">
        <f>VLOOKUP(A481,'BASE REGISTRO MAYO'!$A$1:$T$884,20,FALSE)</f>
        <v>37970</v>
      </c>
      <c r="U481" s="182">
        <v>6950</v>
      </c>
      <c r="V481" s="181">
        <v>6573612</v>
      </c>
      <c r="W481" s="181">
        <v>45213624</v>
      </c>
      <c r="X481" s="178">
        <v>44408</v>
      </c>
      <c r="Y481" s="87" t="s">
        <v>7151</v>
      </c>
      <c r="Z481" s="87" t="s">
        <v>7152</v>
      </c>
      <c r="AA481" s="182" t="s">
        <v>8188</v>
      </c>
    </row>
    <row r="482" spans="1:27" ht="15.75" customHeight="1" x14ac:dyDescent="0.2">
      <c r="A482" s="182">
        <v>6959</v>
      </c>
      <c r="B482" s="75" t="str">
        <f>VLOOKUP(A482,'BASE REGISTRO MAYO'!$A$1:$T$884,2,FALSE)</f>
        <v xml:space="preserve">Fundacion San Jose para la Adopcion Familiar Cristiana </v>
      </c>
      <c r="C482" s="75">
        <f>VLOOKUP(A482,'BASE REGISTRO MAYO'!$A$1:$T$884,3,FALSE)</f>
        <v>727783008</v>
      </c>
      <c r="D482" s="75" t="str">
        <f>VLOOKUP(A482,'BASE REGISTRO MAYO'!$A$1:$T$884,4,FALSE)</f>
        <v xml:space="preserve">Fundación de Derecho Público </v>
      </c>
      <c r="E482" s="75" t="str">
        <f>VLOOKUP(A482,'BASE REGISTRO MAYO'!$A$1:$T$884,5,FALSE)</f>
        <v>Decreto Arzobispado de Santiago Nº 369, de 16 de noviembre de 1994.</v>
      </c>
      <c r="F482" s="75" t="str">
        <f>VLOOKUP(A482,'BASE REGISTRO MAYO'!$A$1:$T$884,6,FALSE)</f>
        <v xml:space="preserve">Certificado de vigencia de personalidad jurídica canónica N° C/797/2019, con miembros del Directorio
</v>
      </c>
      <c r="G482" s="75" t="str">
        <f>VLOOKUP(A482,'BASE REGISTRO MAYO'!$A$1:$T$884,7,FALSE)</f>
        <v>Prestar ayuda material y espiritual especialmente a las personas de escasos recursos económicos en forma gratuita.</v>
      </c>
      <c r="H482" s="75" t="str">
        <f>VLOOKUP(A482,'BASE REGISTRO MAYO'!$A$1:$T$884,8,FALSE)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82" s="75" t="str">
        <f>VLOOKUP(A482,'BASE REGISTRO MAYO'!$A$1:$T$884,9,FALSE)</f>
        <v xml:space="preserve">Durarán cuatro años en sus cargos. (artículo 12 de los Estatutos). 
</v>
      </c>
      <c r="J482" s="75" t="str">
        <f>VLOOKUP(A482,'BASE REGISTRO MAYO'!$A$1:$T$884,10,FALSE)</f>
        <v>09-11-2019 al 09-11-2023</v>
      </c>
      <c r="K482" s="75" t="str">
        <f>VLOOKUP(A482,'BASE REGISTRO MAYO'!$A$1:$T$884,11,FALSE)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82" s="75" t="str">
        <f>VLOOKUP(A482,'BASE REGISTRO MAYO'!$A$1:$T$884,12,FALSE)</f>
        <v xml:space="preserve">Latadía Nº 4602, comuna de Las Condes </v>
      </c>
      <c r="M482" s="75" t="str">
        <f>VLOOKUP(A482,'BASE REGISTRO MAYO'!$A$1:$T$884,13,FALSE)</f>
        <v>XIII</v>
      </c>
      <c r="N482" s="75" t="str">
        <f>VLOOKUP(A482,'BASE REGISTRO MAYO'!$A$1:$T$884,14,FALSE)</f>
        <v xml:space="preserve">Las Condes </v>
      </c>
      <c r="O482" s="75">
        <f>VLOOKUP(A482,'BASE REGISTRO MAYO'!$A$1:$T$884,15,FALSE)</f>
        <v>0</v>
      </c>
      <c r="P482" s="75" t="str">
        <f>VLOOKUP(A482,'BASE REGISTRO MAYO'!$A$1:$T$884,16,FALSE)</f>
        <v xml:space="preserve">E-Mail: pilarmedina@fundacionsanjose.cl </v>
      </c>
      <c r="Q482" s="75">
        <f>VLOOKUP(A482,'BASE REGISTRO MAYO'!$A$1:$T$884,17,FALSE)</f>
        <v>0</v>
      </c>
      <c r="R482" s="75">
        <f>VLOOKUP(A482,'BASE REGISTRO MAYO'!$A$1:$T$884,18,FALSE)</f>
        <v>93401</v>
      </c>
      <c r="S482" s="75" t="str">
        <f>VLOOKUP(A482,'BASE REGISTRO MAYO'!$A$1:$T$884,19,FALSE)</f>
        <v xml:space="preserve">Certificado de antecedentes financieros correspondiente al año 2020, aprobados por el Subdepartamento de Supervisión Financiera.
</v>
      </c>
      <c r="T482" s="177">
        <f>VLOOKUP(A482,'BASE REGISTRO MAYO'!$A$1:$T$884,20,FALSE)</f>
        <v>37970</v>
      </c>
      <c r="U482" s="182">
        <v>6959</v>
      </c>
      <c r="V482" s="181">
        <v>-671949</v>
      </c>
      <c r="W482" s="181">
        <v>157361144</v>
      </c>
      <c r="X482" s="178">
        <v>44408</v>
      </c>
      <c r="Y482" s="87" t="s">
        <v>7151</v>
      </c>
      <c r="Z482" s="87" t="s">
        <v>7152</v>
      </c>
      <c r="AA482" s="182" t="s">
        <v>65</v>
      </c>
    </row>
    <row r="483" spans="1:27" ht="15.75" customHeight="1" x14ac:dyDescent="0.2">
      <c r="A483" s="182">
        <v>6959</v>
      </c>
      <c r="B483" s="75" t="str">
        <f>VLOOKUP(A483,'BASE REGISTRO MAYO'!$A$1:$T$884,2,FALSE)</f>
        <v xml:space="preserve">Fundacion San Jose para la Adopcion Familiar Cristiana </v>
      </c>
      <c r="C483" s="75">
        <f>VLOOKUP(A483,'BASE REGISTRO MAYO'!$A$1:$T$884,3,FALSE)</f>
        <v>727783008</v>
      </c>
      <c r="D483" s="75" t="str">
        <f>VLOOKUP(A483,'BASE REGISTRO MAYO'!$A$1:$T$884,4,FALSE)</f>
        <v xml:space="preserve">Fundación de Derecho Público </v>
      </c>
      <c r="E483" s="75" t="str">
        <f>VLOOKUP(A483,'BASE REGISTRO MAYO'!$A$1:$T$884,5,FALSE)</f>
        <v>Decreto Arzobispado de Santiago Nº 369, de 16 de noviembre de 1994.</v>
      </c>
      <c r="F483" s="75" t="str">
        <f>VLOOKUP(A483,'BASE REGISTRO MAYO'!$A$1:$T$884,6,FALSE)</f>
        <v xml:space="preserve">Certificado de vigencia de personalidad jurídica canónica N° C/797/2019, con miembros del Directorio
</v>
      </c>
      <c r="G483" s="75" t="str">
        <f>VLOOKUP(A483,'BASE REGISTRO MAYO'!$A$1:$T$884,7,FALSE)</f>
        <v>Prestar ayuda material y espiritual especialmente a las personas de escasos recursos económicos en forma gratuita.</v>
      </c>
      <c r="H483" s="75" t="str">
        <f>VLOOKUP(A483,'BASE REGISTRO MAYO'!$A$1:$T$884,8,FALSE)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83" s="75" t="str">
        <f>VLOOKUP(A483,'BASE REGISTRO MAYO'!$A$1:$T$884,9,FALSE)</f>
        <v xml:space="preserve">Durarán cuatro años en sus cargos. (artículo 12 de los Estatutos). 
</v>
      </c>
      <c r="J483" s="75" t="str">
        <f>VLOOKUP(A483,'BASE REGISTRO MAYO'!$A$1:$T$884,10,FALSE)</f>
        <v>09-11-2019 al 09-11-2023</v>
      </c>
      <c r="K483" s="75" t="str">
        <f>VLOOKUP(A483,'BASE REGISTRO MAYO'!$A$1:$T$884,11,FALSE)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83" s="75" t="str">
        <f>VLOOKUP(A483,'BASE REGISTRO MAYO'!$A$1:$T$884,12,FALSE)</f>
        <v xml:space="preserve">Latadía Nº 4602, comuna de Las Condes </v>
      </c>
      <c r="M483" s="75" t="str">
        <f>VLOOKUP(A483,'BASE REGISTRO MAYO'!$A$1:$T$884,13,FALSE)</f>
        <v>XIII</v>
      </c>
      <c r="N483" s="75" t="str">
        <f>VLOOKUP(A483,'BASE REGISTRO MAYO'!$A$1:$T$884,14,FALSE)</f>
        <v xml:space="preserve">Las Condes </v>
      </c>
      <c r="O483" s="75">
        <f>VLOOKUP(A483,'BASE REGISTRO MAYO'!$A$1:$T$884,15,FALSE)</f>
        <v>0</v>
      </c>
      <c r="P483" s="75" t="str">
        <f>VLOOKUP(A483,'BASE REGISTRO MAYO'!$A$1:$T$884,16,FALSE)</f>
        <v xml:space="preserve">E-Mail: pilarmedina@fundacionsanjose.cl </v>
      </c>
      <c r="Q483" s="75">
        <f>VLOOKUP(A483,'BASE REGISTRO MAYO'!$A$1:$T$884,17,FALSE)</f>
        <v>0</v>
      </c>
      <c r="R483" s="75">
        <f>VLOOKUP(A483,'BASE REGISTRO MAYO'!$A$1:$T$884,18,FALSE)</f>
        <v>93401</v>
      </c>
      <c r="S483" s="75" t="str">
        <f>VLOOKUP(A483,'BASE REGISTRO MAYO'!$A$1:$T$884,19,FALSE)</f>
        <v xml:space="preserve">Certificado de antecedentes financieros correspondiente al año 2020, aprobados por el Subdepartamento de Supervisión Financiera.
</v>
      </c>
      <c r="T483" s="177">
        <f>VLOOKUP(A483,'BASE REGISTRO MAYO'!$A$1:$T$884,20,FALSE)</f>
        <v>37970</v>
      </c>
      <c r="U483" s="182">
        <v>6959</v>
      </c>
      <c r="V483" s="181">
        <v>19577054</v>
      </c>
      <c r="W483" s="181">
        <v>135347313</v>
      </c>
      <c r="X483" s="178">
        <v>44408</v>
      </c>
      <c r="Y483" s="87" t="s">
        <v>7151</v>
      </c>
      <c r="Z483" s="87" t="s">
        <v>7152</v>
      </c>
      <c r="AA483" s="182" t="s">
        <v>5877</v>
      </c>
    </row>
    <row r="484" spans="1:27" ht="15.75" customHeight="1" x14ac:dyDescent="0.2">
      <c r="A484" s="182">
        <v>6968</v>
      </c>
      <c r="B484" s="75" t="str">
        <f>VLOOKUP(A484,'BASE REGISTRO MAYO'!$A$1:$T$884,2,FALSE)</f>
        <v>Corporacion Ahora (ex Corporacion Menores de la Calle Ahora)</v>
      </c>
      <c r="C484" s="75">
        <f>VLOOKUP(A484,'BASE REGISTRO MAYO'!$A$1:$T$884,3,FALSE)</f>
        <v>720434008</v>
      </c>
      <c r="D484" s="75" t="str">
        <f>VLOOKUP(A484,'BASE REGISTRO MAYO'!$A$1:$T$884,4,FALSE)</f>
        <v>Corporación de Derecho Privado.</v>
      </c>
      <c r="E484" s="75" t="str">
        <f>VLOOKUP(A484,'BASE REGISTRO MAYO'!$A$1:$T$884,5,FALSE)</f>
        <v xml:space="preserve">Decreto Supremo Nº 1218, de 30 de noviembre de 1995, del Ministerio de Justicia. </v>
      </c>
      <c r="F484" s="75" t="str">
        <f>VLOOKUP(A484,'BASE REGISTRO MAYO'!$A$1:$T$884,6,FALSE)</f>
        <v xml:space="preserve">Certificado de vigencia Folio N° 500339321087, de 06 de agosto de 2020, emitido por el Servicio de Registro Civil e Identificación. </v>
      </c>
      <c r="G484" s="75" t="str">
        <f>VLOOKUP(A484,'BASE REGISTRO MAYO'!$A$1:$T$884,7,FALSE)</f>
        <v xml:space="preserve">Representar y promover en forma integral y en todos sus ámbitos, las inquietudes y aspiraciones de los llamados menores de la calle o en la calle, proponiendo soluciones a sus requerimientos, necesidades y problemas.
</v>
      </c>
      <c r="H484" s="75" t="str">
        <f>VLOOKUP(A484,'BASE REGISTRO MAYO'!$A$1:$T$884,8,FALSE)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v>
      </c>
      <c r="I484" s="75" t="str">
        <f>VLOOKUP(A484,'BASE REGISTRO MAYO'!$A$1:$T$884,9,FALSE)</f>
        <v>Duran dos años en sus funciones.</v>
      </c>
      <c r="J484" s="75" t="str">
        <f>VLOOKUP(A484,'BASE REGISTRO MAYO'!$A$1:$T$884,10,FALSE)</f>
        <v>16 de octubre de 2019 al 16 de octubre de 2021.</v>
      </c>
      <c r="K484" s="75" t="str">
        <f>VLOOKUP(A484,'BASE REGISTRO MAYO'!$A$1:$T$884,11,FALSE)</f>
        <v xml:space="preserve">Presidenta: Claudia Christa Bartelsman Koke
en caso de ausencia o impedimento Vicepresidenta:Ana Inés Siegmund González
</v>
      </c>
      <c r="L484" s="75" t="str">
        <f>VLOOKUP(A484,'BASE REGISTRO MAYO'!$A$1:$T$884,12,FALSE)</f>
        <v xml:space="preserve">Velero Helvetien N°21, Brisas de la Ribera, Las Brisas Las Ánimas, Valdivia
</v>
      </c>
      <c r="M484" s="75" t="str">
        <f>VLOOKUP(A484,'BASE REGISTRO MAYO'!$A$1:$T$884,13,FALSE)</f>
        <v>XIV</v>
      </c>
      <c r="N484" s="75" t="str">
        <f>VLOOKUP(A484,'BASE REGISTRO MAYO'!$A$1:$T$884,14,FALSE)</f>
        <v>Valdivia</v>
      </c>
      <c r="O484" s="75" t="str">
        <f>VLOOKUP(A484,'BASE REGISTRO MAYO'!$A$1:$T$884,15,FALSE)</f>
        <v>Fono 632-411511                   
Presidenta y Representante legal: Claudia Bartelsman, fono: 956983121. 
Secretaria: Erika Gesche, fono: 632213306</v>
      </c>
      <c r="P484" s="75" t="str">
        <f>VLOOKUP(A484,'BASE REGISTRO MAYO'!$A$1:$T$884,16,FALSE)</f>
        <v>E mail: residenciaahora@gmail.com                    Presidenta y Representante legal: Claudia Bartelsman, Correo-e: claubartelsman@gmail.com
Secretaria: Erika Gesche, correo-e: erikagesche@gmail.com</v>
      </c>
      <c r="Q484" s="75">
        <f>VLOOKUP(A484,'BASE REGISTRO MAYO'!$A$1:$T$884,17,FALSE)</f>
        <v>0</v>
      </c>
      <c r="R484" s="75">
        <f>VLOOKUP(A484,'BASE REGISTRO MAYO'!$A$1:$T$884,18,FALSE)</f>
        <v>93401</v>
      </c>
      <c r="S484" s="75" t="str">
        <f>VLOOKUP(A484,'BASE REGISTRO MAYO'!$A$1:$T$884,19,FALSE)</f>
        <v>Se acompaña Certificado de antecedentes financieros año 2019 aprobados por el  Sub Departamento Supevrisión Financiera Nacional.</v>
      </c>
      <c r="T484" s="177">
        <f>VLOOKUP(A484,'BASE REGISTRO MAYO'!$A$1:$T$884,20,FALSE)</f>
        <v>37970</v>
      </c>
      <c r="U484" s="182">
        <v>6968</v>
      </c>
      <c r="V484" s="181">
        <v>21323319</v>
      </c>
      <c r="W484" s="181">
        <v>137453423</v>
      </c>
      <c r="X484" s="178">
        <v>44408</v>
      </c>
      <c r="Y484" s="87" t="s">
        <v>7151</v>
      </c>
      <c r="Z484" s="87" t="s">
        <v>7152</v>
      </c>
      <c r="AA484" s="182" t="s">
        <v>7313</v>
      </c>
    </row>
    <row r="485" spans="1:27" ht="15.75" customHeight="1" x14ac:dyDescent="0.2">
      <c r="A485" s="182">
        <v>6969</v>
      </c>
      <c r="B485" s="75" t="str">
        <f>VLOOKUP(A485,'BASE REGISTRO MAYO'!$A$1:$T$884,2,FALSE)</f>
        <v>Sociedad Juntos E.V.</v>
      </c>
      <c r="C485" s="75">
        <f>VLOOKUP(A485,'BASE REGISTRO MAYO'!$A$1:$T$884,3,FALSE)</f>
        <v>722703006</v>
      </c>
      <c r="D485" s="75" t="str">
        <f>VLOOKUP(A485,'BASE REGISTRO MAYO'!$A$1:$T$884,4,FALSE)</f>
        <v>Corporación de Derecho Privado.</v>
      </c>
      <c r="E485" s="75" t="str">
        <f>VLOOKUP(A485,'BASE REGISTRO MAYO'!$A$1:$T$884,5,FALSE)</f>
        <v>Otorgado por Decreto Supremo Nº 445, de fecha 20 de abril de 1993, por el Ministerio de Justicia.  Publicado en el Diario Oficial con fecha 23 de junio de 1993.</v>
      </c>
      <c r="F485" s="75" t="str">
        <f>VLOOKUP(A485,'BASE REGISTRO MAYO'!$A$1:$T$884,6,FALSE)</f>
        <v>Certificado de Vigencia Nº 01, de fecha 15 de septiembre de 2020, emitido por el Departamento de Personas Jurídicas de la SEREMI de Justicia y Derechos Humanos de la Región de Valparaíso.</v>
      </c>
      <c r="G485" s="75" t="str">
        <f>VLOOKUP(A485,'BASE REGISTRO MAYO'!$A$1:$T$884,7,FALSE)</f>
        <v>La promoción de niños y jóvenes necesitados de ayuda social en Chile.</v>
      </c>
      <c r="H485" s="75" t="str">
        <f>VLOOKUP(A485,'BASE REGISTRO MAYO'!$A$1:$T$884,8,FALSE)</f>
        <v xml:space="preserve">Primera Presidenta:
Beatrix Edith Loos                    
Vicepresidente:
Carola Reyes
Gerente en Alemania: 
Rüdiger Loos.
Gerente en Chile:
Sandra Irene Lucila Urquiza Salgado.              </v>
      </c>
      <c r="I485" s="75" t="str">
        <f>VLOOKUP(A485,'BASE REGISTRO MAYO'!$A$1:$T$884,9,FALSE)</f>
        <v>Durarán en sus cargos dos años.</v>
      </c>
      <c r="J485" s="75" t="str">
        <f>VLOOKUP(A485,'BASE REGISTRO MAYO'!$A$1:$T$884,10,FALSE)</f>
        <v>De 13 de abril de 2019 a 13 de abril de 2021</v>
      </c>
      <c r="K485" s="75" t="str">
        <f>VLOOKUP(A485,'BASE REGISTRO MAYO'!$A$1:$T$884,11,FALSE)</f>
        <v xml:space="preserve"> Primera Presidenta y Mandataria de la Institución en Chile:
Beatrix Edith Loos                            </v>
      </c>
      <c r="L485" s="75" t="str">
        <f>VLOOKUP(A485,'BASE REGISTRO MAYO'!$A$1:$T$884,12,FALSE)</f>
        <v>Parcela 43 A-3, El Cajón de San Pedro, Quillota, Quinta Región.</v>
      </c>
      <c r="M485" s="75" t="str">
        <f>VLOOKUP(A485,'BASE REGISTRO MAYO'!$A$1:$T$884,13,FALSE)</f>
        <v>V</v>
      </c>
      <c r="N485" s="75" t="str">
        <f>VLOOKUP(A485,'BASE REGISTRO MAYO'!$A$1:$T$884,14,FALSE)</f>
        <v>Quillota</v>
      </c>
      <c r="O485" s="75" t="str">
        <f>VLOOKUP(A485,'BASE REGISTRO MAYO'!$A$1:$T$884,15,FALSE)</f>
        <v>33-316776 / 9 5443243 / 9 647 6538</v>
      </c>
      <c r="P485" s="75" t="str">
        <f>VLOOKUP(A485,'BASE REGISTRO MAYO'!$A$1:$T$884,16,FALSE)</f>
        <v>sociedadjuntos@yahoo.es</v>
      </c>
      <c r="Q485" s="75">
        <f>VLOOKUP(A485,'BASE REGISTRO MAYO'!$A$1:$T$884,17,FALSE)</f>
        <v>0</v>
      </c>
      <c r="R485" s="75" t="str">
        <f>VLOOKUP(A485,'BASE REGISTRO MAYO'!$A$1:$T$884,18,FALSE)</f>
        <v>93509: Otras Asociaciones.</v>
      </c>
      <c r="S485" s="75" t="str">
        <f>VLOOKUP(A485,'BASE REGISTRO MAYO'!$A$1:$T$884,19,FALSE)</f>
        <v>Se acompañan antecedentes financieros actualizados al año 2019,  aprobados por el Departamento de Administración y Finanzas.</v>
      </c>
      <c r="T485" s="177">
        <f>VLOOKUP(A485,'BASE REGISTRO MAYO'!$A$1:$T$884,20,FALSE)</f>
        <v>37970</v>
      </c>
      <c r="U485" s="182">
        <v>6969</v>
      </c>
      <c r="V485" s="181">
        <v>22595435</v>
      </c>
      <c r="W485" s="181">
        <v>133601331</v>
      </c>
      <c r="X485" s="178">
        <v>44408</v>
      </c>
      <c r="Y485" s="87" t="s">
        <v>7151</v>
      </c>
      <c r="Z485" s="87" t="s">
        <v>7152</v>
      </c>
      <c r="AA485" s="182" t="s">
        <v>7157</v>
      </c>
    </row>
    <row r="486" spans="1:27" ht="15.75" customHeight="1" x14ac:dyDescent="0.2">
      <c r="A486" s="182">
        <v>6971</v>
      </c>
      <c r="B486" s="75" t="str">
        <f>VLOOKUP(A486,'BASE REGISTRO MAYO'!$A$1:$T$884,2,FALSE)</f>
        <v>Corporacion Centro de Iniciativa Empresarial- CIEM Villarrica.</v>
      </c>
      <c r="C486" s="75">
        <f>VLOOKUP(A486,'BASE REGISTRO MAYO'!$A$1:$T$884,3,FALSE)</f>
        <v>735534009</v>
      </c>
      <c r="D486" s="75" t="str">
        <f>VLOOKUP(A486,'BASE REGISTRO MAYO'!$A$1:$T$884,4,FALSE)</f>
        <v>Corporación de Derecho Privado.</v>
      </c>
      <c r="E486" s="75" t="str">
        <f>VLOOKUP(A486,'BASE REGISTRO MAYO'!$A$1:$T$884,5,FALSE)</f>
        <v>Otorgada por Decreto Supremo Nº 586, de fecha 05 de junio  de 1996, del Ministerio de Justicia.</v>
      </c>
      <c r="F486" s="75" t="str">
        <f>VLOOKUP(A486,'BASE REGISTRO MAYO'!$A$1:$T$884,6,FALSE)</f>
        <v xml:space="preserve">Certificado de Vigencia de Persona Jurídica Sin Fines de Lucro, Folio N° 500235016110, de 25 de junio de 2019, del Servicio de Registro Civil e Identificación. </v>
      </c>
      <c r="G486" s="75" t="str">
        <f>VLOOKUP(A486,'BASE REGISTRO MAYO'!$A$1:$T$884,7,FALSE)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86" s="75" t="str">
        <f>VLOOKUP(A486,'BASE REGISTRO MAYO'!$A$1:$T$884,8,FALSE)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86" s="75" t="str">
        <f>VLOOKUP(A486,'BASE REGISTRO MAYO'!$A$1:$T$884,9,FALSE)</f>
        <v>Se elegirá cada dos años.</v>
      </c>
      <c r="J486" s="75" t="str">
        <f>VLOOKUP(A486,'BASE REGISTRO MAYO'!$A$1:$T$884,10,FALSE)</f>
        <v>Del 10 de agosto de 2020 al 10 de agosto 2022.</v>
      </c>
      <c r="K486" s="75" t="str">
        <f>VLOOKUP(A486,'BASE REGISTRO MAYO'!$A$1:$T$884,11,FALSE)</f>
        <v xml:space="preserve">Presidente: 
Alex Saul Moenen-Locoz Medina, 
Directora Ejecutiva: 
Ingrid Eliana Prambs Klocker,
</v>
      </c>
      <c r="L486" s="75" t="str">
        <f>VLOOKUP(A486,'BASE REGISTRO MAYO'!$A$1:$T$884,12,FALSE)</f>
        <v xml:space="preserve">Pedro de Valdivia Nº 0335, comuna de Villarrica, Novena Región.
</v>
      </c>
      <c r="M486" s="75" t="str">
        <f>VLOOKUP(A486,'BASE REGISTRO MAYO'!$A$1:$T$884,13,FALSE)</f>
        <v>IX</v>
      </c>
      <c r="N486" s="75" t="str">
        <f>VLOOKUP(A486,'BASE REGISTRO MAYO'!$A$1:$T$884,14,FALSE)</f>
        <v xml:space="preserve"> Villarrica</v>
      </c>
      <c r="O486" s="75" t="str">
        <f>VLOOKUP(A486,'BASE REGISTRO MAYO'!$A$1:$T$884,15,FALSE)</f>
        <v>45-992536</v>
      </c>
      <c r="P486" s="75" t="str">
        <f>VLOOKUP(A486,'BASE REGISTRO MAYO'!$A$1:$T$884,16,FALSE)</f>
        <v>Correo electrónico: Ciemvillarrica@gmail.com</v>
      </c>
      <c r="Q486" s="75">
        <f>VLOOKUP(A486,'BASE REGISTRO MAYO'!$A$1:$T$884,17,FALSE)</f>
        <v>0</v>
      </c>
      <c r="R486" s="75" t="str">
        <f>VLOOKUP(A486,'BASE REGISTRO MAYO'!$A$1:$T$884,18,FALSE)</f>
        <v>93401: Institución de Asistencia Social</v>
      </c>
      <c r="S486" s="75" t="str">
        <f>VLOOKUP(A486,'BASE REGISTRO MAYO'!$A$1:$T$884,19,FALSE)</f>
        <v>Certificado de antecedentes financieros del año 2019, aprobados por el Subdepartamento de Supervisión Financiera Nacional.</v>
      </c>
      <c r="T486" s="177">
        <f>VLOOKUP(A486,'BASE REGISTRO MAYO'!$A$1:$T$884,20,FALSE)</f>
        <v>37970</v>
      </c>
      <c r="U486" s="182">
        <v>6971</v>
      </c>
      <c r="V486" s="181">
        <v>15919416</v>
      </c>
      <c r="W486" s="181">
        <v>62262589</v>
      </c>
      <c r="X486" s="178">
        <v>44408</v>
      </c>
      <c r="Y486" s="87" t="s">
        <v>7151</v>
      </c>
      <c r="Z486" s="87" t="s">
        <v>7152</v>
      </c>
      <c r="AA486" s="182" t="s">
        <v>7276</v>
      </c>
    </row>
    <row r="487" spans="1:27" ht="15.75" customHeight="1" x14ac:dyDescent="0.2">
      <c r="A487" s="182">
        <v>6971</v>
      </c>
      <c r="B487" s="75" t="str">
        <f>VLOOKUP(A487,'BASE REGISTRO MAYO'!$A$1:$T$884,2,FALSE)</f>
        <v>Corporacion Centro de Iniciativa Empresarial- CIEM Villarrica.</v>
      </c>
      <c r="C487" s="75">
        <f>VLOOKUP(A487,'BASE REGISTRO MAYO'!$A$1:$T$884,3,FALSE)</f>
        <v>735534009</v>
      </c>
      <c r="D487" s="75" t="str">
        <f>VLOOKUP(A487,'BASE REGISTRO MAYO'!$A$1:$T$884,4,FALSE)</f>
        <v>Corporación de Derecho Privado.</v>
      </c>
      <c r="E487" s="75" t="str">
        <f>VLOOKUP(A487,'BASE REGISTRO MAYO'!$A$1:$T$884,5,FALSE)</f>
        <v>Otorgada por Decreto Supremo Nº 586, de fecha 05 de junio  de 1996, del Ministerio de Justicia.</v>
      </c>
      <c r="F487" s="75" t="str">
        <f>VLOOKUP(A487,'BASE REGISTRO MAYO'!$A$1:$T$884,6,FALSE)</f>
        <v xml:space="preserve">Certificado de Vigencia de Persona Jurídica Sin Fines de Lucro, Folio N° 500235016110, de 25 de junio de 2019, del Servicio de Registro Civil e Identificación. </v>
      </c>
      <c r="G487" s="75" t="str">
        <f>VLOOKUP(A487,'BASE REGISTRO MAYO'!$A$1:$T$884,7,FALSE)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87" s="75" t="str">
        <f>VLOOKUP(A487,'BASE REGISTRO MAYO'!$A$1:$T$884,8,FALSE)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87" s="75" t="str">
        <f>VLOOKUP(A487,'BASE REGISTRO MAYO'!$A$1:$T$884,9,FALSE)</f>
        <v>Se elegirá cada dos años.</v>
      </c>
      <c r="J487" s="75" t="str">
        <f>VLOOKUP(A487,'BASE REGISTRO MAYO'!$A$1:$T$884,10,FALSE)</f>
        <v>Del 10 de agosto de 2020 al 10 de agosto 2022.</v>
      </c>
      <c r="K487" s="75" t="str">
        <f>VLOOKUP(A487,'BASE REGISTRO MAYO'!$A$1:$T$884,11,FALSE)</f>
        <v xml:space="preserve">Presidente: 
Alex Saul Moenen-Locoz Medina, 
Directora Ejecutiva: 
Ingrid Eliana Prambs Klocker,
</v>
      </c>
      <c r="L487" s="75" t="str">
        <f>VLOOKUP(A487,'BASE REGISTRO MAYO'!$A$1:$T$884,12,FALSE)</f>
        <v xml:space="preserve">Pedro de Valdivia Nº 0335, comuna de Villarrica, Novena Región.
</v>
      </c>
      <c r="M487" s="75" t="str">
        <f>VLOOKUP(A487,'BASE REGISTRO MAYO'!$A$1:$T$884,13,FALSE)</f>
        <v>IX</v>
      </c>
      <c r="N487" s="75" t="str">
        <f>VLOOKUP(A487,'BASE REGISTRO MAYO'!$A$1:$T$884,14,FALSE)</f>
        <v xml:space="preserve"> Villarrica</v>
      </c>
      <c r="O487" s="75" t="str">
        <f>VLOOKUP(A487,'BASE REGISTRO MAYO'!$A$1:$T$884,15,FALSE)</f>
        <v>45-992536</v>
      </c>
      <c r="P487" s="75" t="str">
        <f>VLOOKUP(A487,'BASE REGISTRO MAYO'!$A$1:$T$884,16,FALSE)</f>
        <v>Correo electrónico: Ciemvillarrica@gmail.com</v>
      </c>
      <c r="Q487" s="75">
        <f>VLOOKUP(A487,'BASE REGISTRO MAYO'!$A$1:$T$884,17,FALSE)</f>
        <v>0</v>
      </c>
      <c r="R487" s="75" t="str">
        <f>VLOOKUP(A487,'BASE REGISTRO MAYO'!$A$1:$T$884,18,FALSE)</f>
        <v>93401: Institución de Asistencia Social</v>
      </c>
      <c r="S487" s="75" t="str">
        <f>VLOOKUP(A487,'BASE REGISTRO MAYO'!$A$1:$T$884,19,FALSE)</f>
        <v>Certificado de antecedentes financieros del año 2019, aprobados por el Subdepartamento de Supervisión Financiera Nacional.</v>
      </c>
      <c r="T487" s="177">
        <f>VLOOKUP(A487,'BASE REGISTRO MAYO'!$A$1:$T$884,20,FALSE)</f>
        <v>37970</v>
      </c>
      <c r="U487" s="182">
        <v>6971</v>
      </c>
      <c r="V487" s="181">
        <v>9138924</v>
      </c>
      <c r="W487" s="181">
        <v>65251887</v>
      </c>
      <c r="X487" s="178">
        <v>44408</v>
      </c>
      <c r="Y487" s="87" t="s">
        <v>7151</v>
      </c>
      <c r="Z487" s="87" t="s">
        <v>7152</v>
      </c>
      <c r="AA487" s="182" t="s">
        <v>7314</v>
      </c>
    </row>
    <row r="488" spans="1:27" ht="15.75" customHeight="1" x14ac:dyDescent="0.2">
      <c r="A488" s="182">
        <v>6971</v>
      </c>
      <c r="B488" s="75" t="str">
        <f>VLOOKUP(A488,'BASE REGISTRO MAYO'!$A$1:$T$884,2,FALSE)</f>
        <v>Corporacion Centro de Iniciativa Empresarial- CIEM Villarrica.</v>
      </c>
      <c r="C488" s="75">
        <f>VLOOKUP(A488,'BASE REGISTRO MAYO'!$A$1:$T$884,3,FALSE)</f>
        <v>735534009</v>
      </c>
      <c r="D488" s="75" t="str">
        <f>VLOOKUP(A488,'BASE REGISTRO MAYO'!$A$1:$T$884,4,FALSE)</f>
        <v>Corporación de Derecho Privado.</v>
      </c>
      <c r="E488" s="75" t="str">
        <f>VLOOKUP(A488,'BASE REGISTRO MAYO'!$A$1:$T$884,5,FALSE)</f>
        <v>Otorgada por Decreto Supremo Nº 586, de fecha 05 de junio  de 1996, del Ministerio de Justicia.</v>
      </c>
      <c r="F488" s="75" t="str">
        <f>VLOOKUP(A488,'BASE REGISTRO MAYO'!$A$1:$T$884,6,FALSE)</f>
        <v xml:space="preserve">Certificado de Vigencia de Persona Jurídica Sin Fines de Lucro, Folio N° 500235016110, de 25 de junio de 2019, del Servicio de Registro Civil e Identificación. </v>
      </c>
      <c r="G488" s="75" t="str">
        <f>VLOOKUP(A488,'BASE REGISTRO MAYO'!$A$1:$T$884,7,FALSE)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88" s="75" t="str">
        <f>VLOOKUP(A488,'BASE REGISTRO MAYO'!$A$1:$T$884,8,FALSE)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88" s="75" t="str">
        <f>VLOOKUP(A488,'BASE REGISTRO MAYO'!$A$1:$T$884,9,FALSE)</f>
        <v>Se elegirá cada dos años.</v>
      </c>
      <c r="J488" s="75" t="str">
        <f>VLOOKUP(A488,'BASE REGISTRO MAYO'!$A$1:$T$884,10,FALSE)</f>
        <v>Del 10 de agosto de 2020 al 10 de agosto 2022.</v>
      </c>
      <c r="K488" s="75" t="str">
        <f>VLOOKUP(A488,'BASE REGISTRO MAYO'!$A$1:$T$884,11,FALSE)</f>
        <v xml:space="preserve">Presidente: 
Alex Saul Moenen-Locoz Medina, 
Directora Ejecutiva: 
Ingrid Eliana Prambs Klocker,
</v>
      </c>
      <c r="L488" s="75" t="str">
        <f>VLOOKUP(A488,'BASE REGISTRO MAYO'!$A$1:$T$884,12,FALSE)</f>
        <v xml:space="preserve">Pedro de Valdivia Nº 0335, comuna de Villarrica, Novena Región.
</v>
      </c>
      <c r="M488" s="75" t="str">
        <f>VLOOKUP(A488,'BASE REGISTRO MAYO'!$A$1:$T$884,13,FALSE)</f>
        <v>IX</v>
      </c>
      <c r="N488" s="75" t="str">
        <f>VLOOKUP(A488,'BASE REGISTRO MAYO'!$A$1:$T$884,14,FALSE)</f>
        <v xml:space="preserve"> Villarrica</v>
      </c>
      <c r="O488" s="75" t="str">
        <f>VLOOKUP(A488,'BASE REGISTRO MAYO'!$A$1:$T$884,15,FALSE)</f>
        <v>45-992536</v>
      </c>
      <c r="P488" s="75" t="str">
        <f>VLOOKUP(A488,'BASE REGISTRO MAYO'!$A$1:$T$884,16,FALSE)</f>
        <v>Correo electrónico: Ciemvillarrica@gmail.com</v>
      </c>
      <c r="Q488" s="75">
        <f>VLOOKUP(A488,'BASE REGISTRO MAYO'!$A$1:$T$884,17,FALSE)</f>
        <v>0</v>
      </c>
      <c r="R488" s="75" t="str">
        <f>VLOOKUP(A488,'BASE REGISTRO MAYO'!$A$1:$T$884,18,FALSE)</f>
        <v>93401: Institución de Asistencia Social</v>
      </c>
      <c r="S488" s="75" t="str">
        <f>VLOOKUP(A488,'BASE REGISTRO MAYO'!$A$1:$T$884,19,FALSE)</f>
        <v>Certificado de antecedentes financieros del año 2019, aprobados por el Subdepartamento de Supervisión Financiera Nacional.</v>
      </c>
      <c r="T488" s="177">
        <f>VLOOKUP(A488,'BASE REGISTRO MAYO'!$A$1:$T$884,20,FALSE)</f>
        <v>37970</v>
      </c>
      <c r="U488" s="182">
        <v>6971</v>
      </c>
      <c r="V488" s="181">
        <v>8490336</v>
      </c>
      <c r="W488" s="181">
        <v>69868524</v>
      </c>
      <c r="X488" s="178">
        <v>44408</v>
      </c>
      <c r="Y488" s="87" t="s">
        <v>7151</v>
      </c>
      <c r="Z488" s="87" t="s">
        <v>7152</v>
      </c>
      <c r="AA488" s="182" t="s">
        <v>7315</v>
      </c>
    </row>
    <row r="489" spans="1:27" ht="15.75" customHeight="1" x14ac:dyDescent="0.2">
      <c r="A489" s="182">
        <v>6971</v>
      </c>
      <c r="B489" s="75" t="str">
        <f>VLOOKUP(A489,'BASE REGISTRO MAYO'!$A$1:$T$884,2,FALSE)</f>
        <v>Corporacion Centro de Iniciativa Empresarial- CIEM Villarrica.</v>
      </c>
      <c r="C489" s="75">
        <f>VLOOKUP(A489,'BASE REGISTRO MAYO'!$A$1:$T$884,3,FALSE)</f>
        <v>735534009</v>
      </c>
      <c r="D489" s="75" t="str">
        <f>VLOOKUP(A489,'BASE REGISTRO MAYO'!$A$1:$T$884,4,FALSE)</f>
        <v>Corporación de Derecho Privado.</v>
      </c>
      <c r="E489" s="75" t="str">
        <f>VLOOKUP(A489,'BASE REGISTRO MAYO'!$A$1:$T$884,5,FALSE)</f>
        <v>Otorgada por Decreto Supremo Nº 586, de fecha 05 de junio  de 1996, del Ministerio de Justicia.</v>
      </c>
      <c r="F489" s="75" t="str">
        <f>VLOOKUP(A489,'BASE REGISTRO MAYO'!$A$1:$T$884,6,FALSE)</f>
        <v xml:space="preserve">Certificado de Vigencia de Persona Jurídica Sin Fines de Lucro, Folio N° 500235016110, de 25 de junio de 2019, del Servicio de Registro Civil e Identificación. </v>
      </c>
      <c r="G489" s="75" t="str">
        <f>VLOOKUP(A489,'BASE REGISTRO MAYO'!$A$1:$T$884,7,FALSE)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89" s="75" t="str">
        <f>VLOOKUP(A489,'BASE REGISTRO MAYO'!$A$1:$T$884,8,FALSE)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89" s="75" t="str">
        <f>VLOOKUP(A489,'BASE REGISTRO MAYO'!$A$1:$T$884,9,FALSE)</f>
        <v>Se elegirá cada dos años.</v>
      </c>
      <c r="J489" s="75" t="str">
        <f>VLOOKUP(A489,'BASE REGISTRO MAYO'!$A$1:$T$884,10,FALSE)</f>
        <v>Del 10 de agosto de 2020 al 10 de agosto 2022.</v>
      </c>
      <c r="K489" s="75" t="str">
        <f>VLOOKUP(A489,'BASE REGISTRO MAYO'!$A$1:$T$884,11,FALSE)</f>
        <v xml:space="preserve">Presidente: 
Alex Saul Moenen-Locoz Medina, 
Directora Ejecutiva: 
Ingrid Eliana Prambs Klocker,
</v>
      </c>
      <c r="L489" s="75" t="str">
        <f>VLOOKUP(A489,'BASE REGISTRO MAYO'!$A$1:$T$884,12,FALSE)</f>
        <v xml:space="preserve">Pedro de Valdivia Nº 0335, comuna de Villarrica, Novena Región.
</v>
      </c>
      <c r="M489" s="75" t="str">
        <f>VLOOKUP(A489,'BASE REGISTRO MAYO'!$A$1:$T$884,13,FALSE)</f>
        <v>IX</v>
      </c>
      <c r="N489" s="75" t="str">
        <f>VLOOKUP(A489,'BASE REGISTRO MAYO'!$A$1:$T$884,14,FALSE)</f>
        <v xml:space="preserve"> Villarrica</v>
      </c>
      <c r="O489" s="75" t="str">
        <f>VLOOKUP(A489,'BASE REGISTRO MAYO'!$A$1:$T$884,15,FALSE)</f>
        <v>45-992536</v>
      </c>
      <c r="P489" s="75" t="str">
        <f>VLOOKUP(A489,'BASE REGISTRO MAYO'!$A$1:$T$884,16,FALSE)</f>
        <v>Correo electrónico: Ciemvillarrica@gmail.com</v>
      </c>
      <c r="Q489" s="75">
        <f>VLOOKUP(A489,'BASE REGISTRO MAYO'!$A$1:$T$884,17,FALSE)</f>
        <v>0</v>
      </c>
      <c r="R489" s="75" t="str">
        <f>VLOOKUP(A489,'BASE REGISTRO MAYO'!$A$1:$T$884,18,FALSE)</f>
        <v>93401: Institución de Asistencia Social</v>
      </c>
      <c r="S489" s="75" t="str">
        <f>VLOOKUP(A489,'BASE REGISTRO MAYO'!$A$1:$T$884,19,FALSE)</f>
        <v>Certificado de antecedentes financieros del año 2019, aprobados por el Subdepartamento de Supervisión Financiera Nacional.</v>
      </c>
      <c r="T489" s="177">
        <f>VLOOKUP(A489,'BASE REGISTRO MAYO'!$A$1:$T$884,20,FALSE)</f>
        <v>37970</v>
      </c>
      <c r="U489" s="182">
        <v>6971</v>
      </c>
      <c r="V489" s="181">
        <v>27416724</v>
      </c>
      <c r="W489" s="181">
        <v>171446157</v>
      </c>
      <c r="X489" s="178">
        <v>44408</v>
      </c>
      <c r="Y489" s="87" t="s">
        <v>7151</v>
      </c>
      <c r="Z489" s="87" t="s">
        <v>7152</v>
      </c>
      <c r="AA489" s="182" t="s">
        <v>7316</v>
      </c>
    </row>
    <row r="490" spans="1:27" ht="15.75" customHeight="1" x14ac:dyDescent="0.2">
      <c r="A490" s="182">
        <v>6971</v>
      </c>
      <c r="B490" s="75" t="str">
        <f>VLOOKUP(A490,'BASE REGISTRO MAYO'!$A$1:$T$884,2,FALSE)</f>
        <v>Corporacion Centro de Iniciativa Empresarial- CIEM Villarrica.</v>
      </c>
      <c r="C490" s="75">
        <f>VLOOKUP(A490,'BASE REGISTRO MAYO'!$A$1:$T$884,3,FALSE)</f>
        <v>735534009</v>
      </c>
      <c r="D490" s="75" t="str">
        <f>VLOOKUP(A490,'BASE REGISTRO MAYO'!$A$1:$T$884,4,FALSE)</f>
        <v>Corporación de Derecho Privado.</v>
      </c>
      <c r="E490" s="75" t="str">
        <f>VLOOKUP(A490,'BASE REGISTRO MAYO'!$A$1:$T$884,5,FALSE)</f>
        <v>Otorgada por Decreto Supremo Nº 586, de fecha 05 de junio  de 1996, del Ministerio de Justicia.</v>
      </c>
      <c r="F490" s="75" t="str">
        <f>VLOOKUP(A490,'BASE REGISTRO MAYO'!$A$1:$T$884,6,FALSE)</f>
        <v xml:space="preserve">Certificado de Vigencia de Persona Jurídica Sin Fines de Lucro, Folio N° 500235016110, de 25 de junio de 2019, del Servicio de Registro Civil e Identificación. </v>
      </c>
      <c r="G490" s="75" t="str">
        <f>VLOOKUP(A490,'BASE REGISTRO MAYO'!$A$1:$T$884,7,FALSE)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0" s="75" t="str">
        <f>VLOOKUP(A490,'BASE REGISTRO MAYO'!$A$1:$T$884,8,FALSE)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0" s="75" t="str">
        <f>VLOOKUP(A490,'BASE REGISTRO MAYO'!$A$1:$T$884,9,FALSE)</f>
        <v>Se elegirá cada dos años.</v>
      </c>
      <c r="J490" s="75" t="str">
        <f>VLOOKUP(A490,'BASE REGISTRO MAYO'!$A$1:$T$884,10,FALSE)</f>
        <v>Del 10 de agosto de 2020 al 10 de agosto 2022.</v>
      </c>
      <c r="K490" s="75" t="str">
        <f>VLOOKUP(A490,'BASE REGISTRO MAYO'!$A$1:$T$884,11,FALSE)</f>
        <v xml:space="preserve">Presidente: 
Alex Saul Moenen-Locoz Medina, 
Directora Ejecutiva: 
Ingrid Eliana Prambs Klocker,
</v>
      </c>
      <c r="L490" s="75" t="str">
        <f>VLOOKUP(A490,'BASE REGISTRO MAYO'!$A$1:$T$884,12,FALSE)</f>
        <v xml:space="preserve">Pedro de Valdivia Nº 0335, comuna de Villarrica, Novena Región.
</v>
      </c>
      <c r="M490" s="75" t="str">
        <f>VLOOKUP(A490,'BASE REGISTRO MAYO'!$A$1:$T$884,13,FALSE)</f>
        <v>IX</v>
      </c>
      <c r="N490" s="75" t="str">
        <f>VLOOKUP(A490,'BASE REGISTRO MAYO'!$A$1:$T$884,14,FALSE)</f>
        <v xml:space="preserve"> Villarrica</v>
      </c>
      <c r="O490" s="75" t="str">
        <f>VLOOKUP(A490,'BASE REGISTRO MAYO'!$A$1:$T$884,15,FALSE)</f>
        <v>45-992536</v>
      </c>
      <c r="P490" s="75" t="str">
        <f>VLOOKUP(A490,'BASE REGISTRO MAYO'!$A$1:$T$884,16,FALSE)</f>
        <v>Correo electrónico: Ciemvillarrica@gmail.com</v>
      </c>
      <c r="Q490" s="75">
        <f>VLOOKUP(A490,'BASE REGISTRO MAYO'!$A$1:$T$884,17,FALSE)</f>
        <v>0</v>
      </c>
      <c r="R490" s="75" t="str">
        <f>VLOOKUP(A490,'BASE REGISTRO MAYO'!$A$1:$T$884,18,FALSE)</f>
        <v>93401: Institución de Asistencia Social</v>
      </c>
      <c r="S490" s="75" t="str">
        <f>VLOOKUP(A490,'BASE REGISTRO MAYO'!$A$1:$T$884,19,FALSE)</f>
        <v>Certificado de antecedentes financieros del año 2019, aprobados por el Subdepartamento de Supervisión Financiera Nacional.</v>
      </c>
      <c r="T490" s="177">
        <f>VLOOKUP(A490,'BASE REGISTRO MAYO'!$A$1:$T$884,20,FALSE)</f>
        <v>37970</v>
      </c>
      <c r="U490" s="182">
        <v>6971</v>
      </c>
      <c r="V490" s="181">
        <v>16107693</v>
      </c>
      <c r="W490" s="181">
        <v>114873929</v>
      </c>
      <c r="X490" s="178">
        <v>44408</v>
      </c>
      <c r="Y490" s="87" t="s">
        <v>7151</v>
      </c>
      <c r="Z490" s="87" t="s">
        <v>7152</v>
      </c>
      <c r="AA490" s="182" t="s">
        <v>183</v>
      </c>
    </row>
    <row r="491" spans="1:27" ht="15.75" customHeight="1" x14ac:dyDescent="0.2">
      <c r="A491" s="182">
        <v>6971</v>
      </c>
      <c r="B491" s="75" t="str">
        <f>VLOOKUP(A491,'BASE REGISTRO MAYO'!$A$1:$T$884,2,FALSE)</f>
        <v>Corporacion Centro de Iniciativa Empresarial- CIEM Villarrica.</v>
      </c>
      <c r="C491" s="75">
        <f>VLOOKUP(A491,'BASE REGISTRO MAYO'!$A$1:$T$884,3,FALSE)</f>
        <v>735534009</v>
      </c>
      <c r="D491" s="75" t="str">
        <f>VLOOKUP(A491,'BASE REGISTRO MAYO'!$A$1:$T$884,4,FALSE)</f>
        <v>Corporación de Derecho Privado.</v>
      </c>
      <c r="E491" s="75" t="str">
        <f>VLOOKUP(A491,'BASE REGISTRO MAYO'!$A$1:$T$884,5,FALSE)</f>
        <v>Otorgada por Decreto Supremo Nº 586, de fecha 05 de junio  de 1996, del Ministerio de Justicia.</v>
      </c>
      <c r="F491" s="75" t="str">
        <f>VLOOKUP(A491,'BASE REGISTRO MAYO'!$A$1:$T$884,6,FALSE)</f>
        <v xml:space="preserve">Certificado de Vigencia de Persona Jurídica Sin Fines de Lucro, Folio N° 500235016110, de 25 de junio de 2019, del Servicio de Registro Civil e Identificación. </v>
      </c>
      <c r="G491" s="75" t="str">
        <f>VLOOKUP(A491,'BASE REGISTRO MAYO'!$A$1:$T$884,7,FALSE)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1" s="75" t="str">
        <f>VLOOKUP(A491,'BASE REGISTRO MAYO'!$A$1:$T$884,8,FALSE)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1" s="75" t="str">
        <f>VLOOKUP(A491,'BASE REGISTRO MAYO'!$A$1:$T$884,9,FALSE)</f>
        <v>Se elegirá cada dos años.</v>
      </c>
      <c r="J491" s="75" t="str">
        <f>VLOOKUP(A491,'BASE REGISTRO MAYO'!$A$1:$T$884,10,FALSE)</f>
        <v>Del 10 de agosto de 2020 al 10 de agosto 2022.</v>
      </c>
      <c r="K491" s="75" t="str">
        <f>VLOOKUP(A491,'BASE REGISTRO MAYO'!$A$1:$T$884,11,FALSE)</f>
        <v xml:space="preserve">Presidente: 
Alex Saul Moenen-Locoz Medina, 
Directora Ejecutiva: 
Ingrid Eliana Prambs Klocker,
</v>
      </c>
      <c r="L491" s="75" t="str">
        <f>VLOOKUP(A491,'BASE REGISTRO MAYO'!$A$1:$T$884,12,FALSE)</f>
        <v xml:space="preserve">Pedro de Valdivia Nº 0335, comuna de Villarrica, Novena Región.
</v>
      </c>
      <c r="M491" s="75" t="str">
        <f>VLOOKUP(A491,'BASE REGISTRO MAYO'!$A$1:$T$884,13,FALSE)</f>
        <v>IX</v>
      </c>
      <c r="N491" s="75" t="str">
        <f>VLOOKUP(A491,'BASE REGISTRO MAYO'!$A$1:$T$884,14,FALSE)</f>
        <v xml:space="preserve"> Villarrica</v>
      </c>
      <c r="O491" s="75" t="str">
        <f>VLOOKUP(A491,'BASE REGISTRO MAYO'!$A$1:$T$884,15,FALSE)</f>
        <v>45-992536</v>
      </c>
      <c r="P491" s="75" t="str">
        <f>VLOOKUP(A491,'BASE REGISTRO MAYO'!$A$1:$T$884,16,FALSE)</f>
        <v>Correo electrónico: Ciemvillarrica@gmail.com</v>
      </c>
      <c r="Q491" s="75">
        <f>VLOOKUP(A491,'BASE REGISTRO MAYO'!$A$1:$T$884,17,FALSE)</f>
        <v>0</v>
      </c>
      <c r="R491" s="75" t="str">
        <f>VLOOKUP(A491,'BASE REGISTRO MAYO'!$A$1:$T$884,18,FALSE)</f>
        <v>93401: Institución de Asistencia Social</v>
      </c>
      <c r="S491" s="75" t="str">
        <f>VLOOKUP(A491,'BASE REGISTRO MAYO'!$A$1:$T$884,19,FALSE)</f>
        <v>Certificado de antecedentes financieros del año 2019, aprobados por el Subdepartamento de Supervisión Financiera Nacional.</v>
      </c>
      <c r="T491" s="177">
        <f>VLOOKUP(A491,'BASE REGISTRO MAYO'!$A$1:$T$884,20,FALSE)</f>
        <v>37970</v>
      </c>
      <c r="U491" s="182">
        <v>6971</v>
      </c>
      <c r="V491" s="181">
        <v>59031652</v>
      </c>
      <c r="W491" s="181">
        <v>395158405</v>
      </c>
      <c r="X491" s="178">
        <v>44408</v>
      </c>
      <c r="Y491" s="87" t="s">
        <v>7151</v>
      </c>
      <c r="Z491" s="87" t="s">
        <v>7152</v>
      </c>
      <c r="AA491" s="182" t="s">
        <v>7256</v>
      </c>
    </row>
    <row r="492" spans="1:27" ht="15.75" customHeight="1" x14ac:dyDescent="0.2">
      <c r="A492" s="182">
        <v>6972</v>
      </c>
      <c r="B492" s="75" t="str">
        <f>VLOOKUP(A492,'BASE REGISTRO MAYO'!$A$1:$T$884,2,FALSE)</f>
        <v>Corporacion Programa de Atencion a Ninos y Jovenes Chasqui</v>
      </c>
      <c r="C492" s="75">
        <f>VLOOKUP(A492,'BASE REGISTRO MAYO'!$A$1:$T$884,3,FALSE)</f>
        <v>732420002</v>
      </c>
      <c r="D492" s="75" t="str">
        <f>VLOOKUP(A492,'BASE REGISTRO MAYO'!$A$1:$T$884,4,FALSE)</f>
        <v>Corporación de Derecho Privado.</v>
      </c>
      <c r="E492" s="75" t="str">
        <f>VLOOKUP(A492,'BASE REGISTRO MAYO'!$A$1:$T$884,5,FALSE)</f>
        <v xml:space="preserve">Decreto Supremo Nº853, de 24 de agosto de 1995, del Ministerio de Justicia. </v>
      </c>
      <c r="F492" s="75" t="str">
        <f>VLOOKUP(A492,'BASE REGISTRO MAYO'!$A$1:$T$884,6,FALSE)</f>
        <v>Certificado de Vigencia Folio Nº 500233763494, de 19 de JUNIO de 2019, emitido por el Servicio de Registro Civil e Identificación</v>
      </c>
      <c r="G492" s="75" t="str">
        <f>VLOOKUP(A492,'BASE REGISTRO MAYO'!$A$1:$T$884,7,FALSE)</f>
        <v>La promoción de alternativas de desarrollo y atención en medio libre de niños y jóvenes en alto riesgo social y la integración de su entorno familiar y comunitario.</v>
      </c>
      <c r="H492" s="75" t="str">
        <f>VLOOKUP(A492,'BASE REGISTRO MAYO'!$A$1:$T$884,8,FALSE)</f>
        <v xml:space="preserve">DIRECTORIO:
Presidente: Victor Hugo Aranguiz Cuadra, 
Secretario: Barbara Cristina Cuadra Quiñones, 
Tesorero: Francisco Gilberto Pizarro Peña, 
Directores:
Juan Mario Miranda Leyton, 
Juan Antonio Ferreira Maureira, 
</v>
      </c>
      <c r="I492" s="75" t="str">
        <f>VLOOKUP(A492,'BASE REGISTRO MAYO'!$A$1:$T$884,9,FALSE)</f>
        <v>Dos años en sus cargos.</v>
      </c>
      <c r="J492" s="75" t="str">
        <f>VLOOKUP(A492,'BASE REGISTRO MAYO'!$A$1:$T$884,10,FALSE)</f>
        <v>27 de abril de 2019 al 27 de abril de 2021</v>
      </c>
      <c r="K492" s="75" t="str">
        <f>VLOOKUP(A492,'BASE REGISTRO MAYO'!$A$1:$T$884,11,FALSE)</f>
        <v>Mandato General:
Presidenta: Victor Hugo Aranguiz Cabrera,
Secretaria Ejecutiva: Marianela Beatriz Apablaza Gómez, 
Para actuar sea en forma conjunta  o sea separada e indistintamente.</v>
      </c>
      <c r="L492" s="75" t="str">
        <f>VLOOKUP(A492,'BASE REGISTRO MAYO'!$A$1:$T$884,12,FALSE)</f>
        <v xml:space="preserve">Arturo Prat N° 9, comuna de San Bernardo, Región  Metropolitana
</v>
      </c>
      <c r="M492" s="75" t="str">
        <f>VLOOKUP(A492,'BASE REGISTRO MAYO'!$A$1:$T$884,13,FALSE)</f>
        <v>XIII</v>
      </c>
      <c r="N492" s="75" t="str">
        <f>VLOOKUP(A492,'BASE REGISTRO MAYO'!$A$1:$T$884,14,FALSE)</f>
        <v xml:space="preserve"> San Bernardo</v>
      </c>
      <c r="O492" s="75" t="str">
        <f>VLOOKUP(A492,'BASE REGISTRO MAYO'!$A$1:$T$884,15,FALSE)</f>
        <v xml:space="preserve">F: 9183032, </v>
      </c>
      <c r="P492" s="75" t="str">
        <f>VLOOKUP(A492,'BASE REGISTRO MAYO'!$A$1:$T$884,16,FALSE)</f>
        <v xml:space="preserve">:corporación@chasqui.cl
</v>
      </c>
      <c r="Q492" s="75">
        <f>VLOOKUP(A492,'BASE REGISTRO MAYO'!$A$1:$T$884,17,FALSE)</f>
        <v>0</v>
      </c>
      <c r="R492" s="75">
        <f>VLOOKUP(A492,'BASE REGISTRO MAYO'!$A$1:$T$884,18,FALSE)</f>
        <v>93401</v>
      </c>
      <c r="S492" s="75" t="str">
        <f>VLOOKUP(A492,'BASE REGISTRO MAYO'!$A$1:$T$884,19,FALSE)</f>
        <v>Se acompaña certificado de antecedentes financieros correspondiente al año 2019, aprobado por el Sub departamento de Supervisión Financeira Nacional</v>
      </c>
      <c r="T492" s="177">
        <f>VLOOKUP(A492,'BASE REGISTRO MAYO'!$A$1:$T$884,20,FALSE)</f>
        <v>37970</v>
      </c>
      <c r="U492" s="182">
        <v>6972</v>
      </c>
      <c r="V492" s="181">
        <v>0</v>
      </c>
      <c r="W492" s="181">
        <v>310320</v>
      </c>
      <c r="X492" s="178">
        <v>44408</v>
      </c>
      <c r="Y492" s="87" t="s">
        <v>7151</v>
      </c>
      <c r="Z492" s="87" t="s">
        <v>7152</v>
      </c>
      <c r="AA492" s="182" t="s">
        <v>8191</v>
      </c>
    </row>
    <row r="493" spans="1:27" ht="15.75" customHeight="1" x14ac:dyDescent="0.2">
      <c r="A493" s="182">
        <v>6972</v>
      </c>
      <c r="B493" s="75" t="str">
        <f>VLOOKUP(A493,'BASE REGISTRO MAYO'!$A$1:$T$884,2,FALSE)</f>
        <v>Corporacion Programa de Atencion a Ninos y Jovenes Chasqui</v>
      </c>
      <c r="C493" s="75">
        <f>VLOOKUP(A493,'BASE REGISTRO MAYO'!$A$1:$T$884,3,FALSE)</f>
        <v>732420002</v>
      </c>
      <c r="D493" s="75" t="str">
        <f>VLOOKUP(A493,'BASE REGISTRO MAYO'!$A$1:$T$884,4,FALSE)</f>
        <v>Corporación de Derecho Privado.</v>
      </c>
      <c r="E493" s="75" t="str">
        <f>VLOOKUP(A493,'BASE REGISTRO MAYO'!$A$1:$T$884,5,FALSE)</f>
        <v xml:space="preserve">Decreto Supremo Nº853, de 24 de agosto de 1995, del Ministerio de Justicia. </v>
      </c>
      <c r="F493" s="75" t="str">
        <f>VLOOKUP(A493,'BASE REGISTRO MAYO'!$A$1:$T$884,6,FALSE)</f>
        <v>Certificado de Vigencia Folio Nº 500233763494, de 19 de JUNIO de 2019, emitido por el Servicio de Registro Civil e Identificación</v>
      </c>
      <c r="G493" s="75" t="str">
        <f>VLOOKUP(A493,'BASE REGISTRO MAYO'!$A$1:$T$884,7,FALSE)</f>
        <v>La promoción de alternativas de desarrollo y atención en medio libre de niños y jóvenes en alto riesgo social y la integración de su entorno familiar y comunitario.</v>
      </c>
      <c r="H493" s="75" t="str">
        <f>VLOOKUP(A493,'BASE REGISTRO MAYO'!$A$1:$T$884,8,FALSE)</f>
        <v xml:space="preserve">DIRECTORIO:
Presidente: Victor Hugo Aranguiz Cuadra, 
Secretario: Barbara Cristina Cuadra Quiñones, 
Tesorero: Francisco Gilberto Pizarro Peña, 
Directores:
Juan Mario Miranda Leyton, 
Juan Antonio Ferreira Maureira, 
</v>
      </c>
      <c r="I493" s="75" t="str">
        <f>VLOOKUP(A493,'BASE REGISTRO MAYO'!$A$1:$T$884,9,FALSE)</f>
        <v>Dos años en sus cargos.</v>
      </c>
      <c r="J493" s="75" t="str">
        <f>VLOOKUP(A493,'BASE REGISTRO MAYO'!$A$1:$T$884,10,FALSE)</f>
        <v>27 de abril de 2019 al 27 de abril de 2021</v>
      </c>
      <c r="K493" s="75" t="str">
        <f>VLOOKUP(A493,'BASE REGISTRO MAYO'!$A$1:$T$884,11,FALSE)</f>
        <v>Mandato General:
Presidenta: Victor Hugo Aranguiz Cabrera,
Secretaria Ejecutiva: Marianela Beatriz Apablaza Gómez, 
Para actuar sea en forma conjunta  o sea separada e indistintamente.</v>
      </c>
      <c r="L493" s="75" t="str">
        <f>VLOOKUP(A493,'BASE REGISTRO MAYO'!$A$1:$T$884,12,FALSE)</f>
        <v xml:space="preserve">Arturo Prat N° 9, comuna de San Bernardo, Región  Metropolitana
</v>
      </c>
      <c r="M493" s="75" t="str">
        <f>VLOOKUP(A493,'BASE REGISTRO MAYO'!$A$1:$T$884,13,FALSE)</f>
        <v>XIII</v>
      </c>
      <c r="N493" s="75" t="str">
        <f>VLOOKUP(A493,'BASE REGISTRO MAYO'!$A$1:$T$884,14,FALSE)</f>
        <v xml:space="preserve"> San Bernardo</v>
      </c>
      <c r="O493" s="75" t="str">
        <f>VLOOKUP(A493,'BASE REGISTRO MAYO'!$A$1:$T$884,15,FALSE)</f>
        <v xml:space="preserve">F: 9183032, </v>
      </c>
      <c r="P493" s="75" t="str">
        <f>VLOOKUP(A493,'BASE REGISTRO MAYO'!$A$1:$T$884,16,FALSE)</f>
        <v xml:space="preserve">:corporación@chasqui.cl
</v>
      </c>
      <c r="Q493" s="75">
        <f>VLOOKUP(A493,'BASE REGISTRO MAYO'!$A$1:$T$884,17,FALSE)</f>
        <v>0</v>
      </c>
      <c r="R493" s="75">
        <f>VLOOKUP(A493,'BASE REGISTRO MAYO'!$A$1:$T$884,18,FALSE)</f>
        <v>93401</v>
      </c>
      <c r="S493" s="75" t="str">
        <f>VLOOKUP(A493,'BASE REGISTRO MAYO'!$A$1:$T$884,19,FALSE)</f>
        <v>Se acompaña certificado de antecedentes financieros correspondiente al año 2019, aprobado por el Sub departamento de Supervisión Financeira Nacional</v>
      </c>
      <c r="T493" s="177">
        <f>VLOOKUP(A493,'BASE REGISTRO MAYO'!$A$1:$T$884,20,FALSE)</f>
        <v>37970</v>
      </c>
      <c r="U493" s="182">
        <v>6972</v>
      </c>
      <c r="V493" s="181">
        <v>6206400</v>
      </c>
      <c r="W493" s="181">
        <v>49108140</v>
      </c>
      <c r="X493" s="178">
        <v>44408</v>
      </c>
      <c r="Y493" s="87" t="s">
        <v>7151</v>
      </c>
      <c r="Z493" s="87" t="s">
        <v>7152</v>
      </c>
      <c r="AA493" s="182" t="s">
        <v>7237</v>
      </c>
    </row>
    <row r="494" spans="1:27" ht="15.75" customHeight="1" x14ac:dyDescent="0.2">
      <c r="A494" s="182">
        <v>6972</v>
      </c>
      <c r="B494" s="75" t="str">
        <f>VLOOKUP(A494,'BASE REGISTRO MAYO'!$A$1:$T$884,2,FALSE)</f>
        <v>Corporacion Programa de Atencion a Ninos y Jovenes Chasqui</v>
      </c>
      <c r="C494" s="75">
        <f>VLOOKUP(A494,'BASE REGISTRO MAYO'!$A$1:$T$884,3,FALSE)</f>
        <v>732420002</v>
      </c>
      <c r="D494" s="75" t="str">
        <f>VLOOKUP(A494,'BASE REGISTRO MAYO'!$A$1:$T$884,4,FALSE)</f>
        <v>Corporación de Derecho Privado.</v>
      </c>
      <c r="E494" s="75" t="str">
        <f>VLOOKUP(A494,'BASE REGISTRO MAYO'!$A$1:$T$884,5,FALSE)</f>
        <v xml:space="preserve">Decreto Supremo Nº853, de 24 de agosto de 1995, del Ministerio de Justicia. </v>
      </c>
      <c r="F494" s="75" t="str">
        <f>VLOOKUP(A494,'BASE REGISTRO MAYO'!$A$1:$T$884,6,FALSE)</f>
        <v>Certificado de Vigencia Folio Nº 500233763494, de 19 de JUNIO de 2019, emitido por el Servicio de Registro Civil e Identificación</v>
      </c>
      <c r="G494" s="75" t="str">
        <f>VLOOKUP(A494,'BASE REGISTRO MAYO'!$A$1:$T$884,7,FALSE)</f>
        <v>La promoción de alternativas de desarrollo y atención en medio libre de niños y jóvenes en alto riesgo social y la integración de su entorno familiar y comunitario.</v>
      </c>
      <c r="H494" s="75" t="str">
        <f>VLOOKUP(A494,'BASE REGISTRO MAYO'!$A$1:$T$884,8,FALSE)</f>
        <v xml:space="preserve">DIRECTORIO:
Presidente: Victor Hugo Aranguiz Cuadra, 
Secretario: Barbara Cristina Cuadra Quiñones, 
Tesorero: Francisco Gilberto Pizarro Peña, 
Directores:
Juan Mario Miranda Leyton, 
Juan Antonio Ferreira Maureira, 
</v>
      </c>
      <c r="I494" s="75" t="str">
        <f>VLOOKUP(A494,'BASE REGISTRO MAYO'!$A$1:$T$884,9,FALSE)</f>
        <v>Dos años en sus cargos.</v>
      </c>
      <c r="J494" s="75" t="str">
        <f>VLOOKUP(A494,'BASE REGISTRO MAYO'!$A$1:$T$884,10,FALSE)</f>
        <v>27 de abril de 2019 al 27 de abril de 2021</v>
      </c>
      <c r="K494" s="75" t="str">
        <f>VLOOKUP(A494,'BASE REGISTRO MAYO'!$A$1:$T$884,11,FALSE)</f>
        <v>Mandato General:
Presidenta: Victor Hugo Aranguiz Cabrera,
Secretaria Ejecutiva: Marianela Beatriz Apablaza Gómez, 
Para actuar sea en forma conjunta  o sea separada e indistintamente.</v>
      </c>
      <c r="L494" s="75" t="str">
        <f>VLOOKUP(A494,'BASE REGISTRO MAYO'!$A$1:$T$884,12,FALSE)</f>
        <v xml:space="preserve">Arturo Prat N° 9, comuna de San Bernardo, Región  Metropolitana
</v>
      </c>
      <c r="M494" s="75" t="str">
        <f>VLOOKUP(A494,'BASE REGISTRO MAYO'!$A$1:$T$884,13,FALSE)</f>
        <v>XIII</v>
      </c>
      <c r="N494" s="75" t="str">
        <f>VLOOKUP(A494,'BASE REGISTRO MAYO'!$A$1:$T$884,14,FALSE)</f>
        <v xml:space="preserve"> San Bernardo</v>
      </c>
      <c r="O494" s="75" t="str">
        <f>VLOOKUP(A494,'BASE REGISTRO MAYO'!$A$1:$T$884,15,FALSE)</f>
        <v xml:space="preserve">F: 9183032, </v>
      </c>
      <c r="P494" s="75" t="str">
        <f>VLOOKUP(A494,'BASE REGISTRO MAYO'!$A$1:$T$884,16,FALSE)</f>
        <v xml:space="preserve">:corporación@chasqui.cl
</v>
      </c>
      <c r="Q494" s="75">
        <f>VLOOKUP(A494,'BASE REGISTRO MAYO'!$A$1:$T$884,17,FALSE)</f>
        <v>0</v>
      </c>
      <c r="R494" s="75">
        <f>VLOOKUP(A494,'BASE REGISTRO MAYO'!$A$1:$T$884,18,FALSE)</f>
        <v>93401</v>
      </c>
      <c r="S494" s="75" t="str">
        <f>VLOOKUP(A494,'BASE REGISTRO MAYO'!$A$1:$T$884,19,FALSE)</f>
        <v>Se acompaña certificado de antecedentes financieros correspondiente al año 2019, aprobado por el Sub departamento de Supervisión Financeira Nacional</v>
      </c>
      <c r="T494" s="177">
        <f>VLOOKUP(A494,'BASE REGISTRO MAYO'!$A$1:$T$884,20,FALSE)</f>
        <v>37970</v>
      </c>
      <c r="U494" s="182">
        <v>6972</v>
      </c>
      <c r="V494" s="181">
        <v>7075280</v>
      </c>
      <c r="W494" s="181">
        <v>49527056</v>
      </c>
      <c r="X494" s="178">
        <v>44408</v>
      </c>
      <c r="Y494" s="87" t="s">
        <v>7151</v>
      </c>
      <c r="Z494" s="87" t="s">
        <v>7152</v>
      </c>
      <c r="AA494" s="182" t="s">
        <v>183</v>
      </c>
    </row>
    <row r="495" spans="1:27" ht="15.75" customHeight="1" x14ac:dyDescent="0.2">
      <c r="A495" s="182">
        <v>6973</v>
      </c>
      <c r="B495" s="75" t="str">
        <f>VLOOKUP(A495,'BASE REGISTRO MAYO'!$A$1:$T$884,2,FALSE)</f>
        <v>Corporacion Hogar Belen.</v>
      </c>
      <c r="C495" s="75">
        <f>VLOOKUP(A495,'BASE REGISTRO MAYO'!$A$1:$T$884,3,FALSE)</f>
        <v>727581006</v>
      </c>
      <c r="D495" s="75" t="str">
        <f>VLOOKUP(A495,'BASE REGISTRO MAYO'!$A$1:$T$884,4,FALSE)</f>
        <v>Corporación de Derecho Privado.</v>
      </c>
      <c r="E495" s="75" t="str">
        <f>VLOOKUP(A495,'BASE REGISTRO MAYO'!$A$1:$T$884,5,FALSE)</f>
        <v xml:space="preserve">Otorgada por Decreto Supremo Nº 163, de fecha 03 de febrero 1995, del Ministerio de Justicia, publicado en el Diario Oficial el día 03 de octubre de 1996. </v>
      </c>
      <c r="F495" s="75" t="str">
        <f>VLOOKUP(A495,'BASE REGISTRO MAYO'!$A$1:$T$884,6,FALSE)</f>
        <v xml:space="preserve">Certificado de vigencia, folio Nº 500341128041, de fecha 18 de agosto de 2020, del Servicio de Registro Civil e Identificación.
</v>
      </c>
      <c r="G495" s="75" t="str">
        <f>VLOOKUP(A495,'BASE REGISTRO MAYO'!$A$1:$T$884,7,FALSE)</f>
        <v xml:space="preserve">Buscar la solución integral a los problemas que afectan a personas discapacitadas física, mental y sensorialmente y proporcionarles hogar a los que se encuentran en situación de abandono o de riesgo físico o moral.
</v>
      </c>
      <c r="H495" s="75" t="str">
        <f>VLOOKUP(A495,'BASE REGISTRO MAYO'!$A$1:$T$884,8,FALSE)</f>
        <v>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v>
      </c>
      <c r="I495" s="75" t="str">
        <f>VLOOKUP(A495,'BASE REGISTRO MAYO'!$A$1:$T$884,9,FALSE)</f>
        <v>Durarán 04 años en sus cargos.</v>
      </c>
      <c r="J495" s="75" t="str">
        <f>VLOOKUP(A495,'BASE REGISTRO MAYO'!$A$1:$T$884,10,FALSE)</f>
        <v xml:space="preserve">Del 15 de marzo de 2019 al 15 de marzo de 2023. </v>
      </c>
      <c r="K495" s="75" t="str">
        <f>VLOOKUP(A495,'BASE REGISTRO MAYO'!$A$1:$T$884,11,FALSE)</f>
        <v xml:space="preserve">Presidenta: María Matilde Pozo Álvarez
</v>
      </c>
      <c r="L495" s="75" t="str">
        <f>VLOOKUP(A495,'BASE REGISTRO MAYO'!$A$1:$T$884,12,FALSE)</f>
        <v xml:space="preserve"> 10 Sur 31 y 32 Oriente Nº  1345, Población Carlos Trupp, Talca, VII Región.
</v>
      </c>
      <c r="M495" s="75" t="str">
        <f>VLOOKUP(A495,'BASE REGISTRO MAYO'!$A$1:$T$884,13,FALSE)</f>
        <v>VII</v>
      </c>
      <c r="N495" s="75" t="str">
        <f>VLOOKUP(A495,'BASE REGISTRO MAYO'!$A$1:$T$884,14,FALSE)</f>
        <v>Talca</v>
      </c>
      <c r="O495" s="75" t="str">
        <f>VLOOKUP(A495,'BASE REGISTRO MAYO'!$A$1:$T$884,15,FALSE)</f>
        <v>fono (71)  2241065</v>
      </c>
      <c r="P495" s="75" t="str">
        <f>VLOOKUP(A495,'BASE REGISTRO MAYO'!$A$1:$T$884,16,FALSE)</f>
        <v xml:space="preserve"> hogarbelen@hotmail.com  
</v>
      </c>
      <c r="Q495" s="75">
        <f>VLOOKUP(A495,'BASE REGISTRO MAYO'!$A$1:$T$884,17,FALSE)</f>
        <v>0</v>
      </c>
      <c r="R495" s="75" t="str">
        <f>VLOOKUP(A495,'BASE REGISTRO MAYO'!$A$1:$T$884,18,FALSE)</f>
        <v>93401: Institución de Asistencia Social</v>
      </c>
      <c r="S495" s="75" t="str">
        <f>VLOOKUP(A495,'BASE REGISTRO MAYO'!$A$1:$T$884,19,FALSE)</f>
        <v>Se acompaña certificado financiero, sin fecha, correspondiente al año 2019 aprobado por el  Sub Departamento de Supervisión Financiera Nacional.</v>
      </c>
      <c r="T495" s="177">
        <f>VLOOKUP(A495,'BASE REGISTRO MAYO'!$A$1:$T$884,20,FALSE)</f>
        <v>37970</v>
      </c>
      <c r="U495" s="182">
        <v>6973</v>
      </c>
      <c r="V495" s="181">
        <v>16978629</v>
      </c>
      <c r="W495" s="181">
        <v>97219090</v>
      </c>
      <c r="X495" s="178">
        <v>44408</v>
      </c>
      <c r="Y495" s="87" t="s">
        <v>7151</v>
      </c>
      <c r="Z495" s="87" t="s">
        <v>7152</v>
      </c>
      <c r="AA495" s="182" t="s">
        <v>7170</v>
      </c>
    </row>
    <row r="496" spans="1:27" ht="15.75" customHeight="1" x14ac:dyDescent="0.2">
      <c r="A496" s="182">
        <v>6974</v>
      </c>
      <c r="B496" s="75" t="str">
        <f>VLOOKUP(A496,'BASE REGISTRO MAYO'!$A$1:$T$884,2,FALSE)</f>
        <v xml:space="preserve">
Policia de Investigaciones de Chile 
</v>
      </c>
      <c r="C496" s="75">
        <f>VLOOKUP(A496,'BASE REGISTRO MAYO'!$A$1:$T$884,3,FALSE)</f>
        <v>605060005</v>
      </c>
      <c r="D496" s="75" t="str">
        <f>VLOOKUP(A496,'BASE REGISTRO MAYO'!$A$1:$T$884,4,FALSE)</f>
        <v>no aparece</v>
      </c>
      <c r="E496" s="75" t="str">
        <f>VLOOKUP(A496,'BASE REGISTRO MAYO'!$A$1:$T$884,5,FALSE)</f>
        <v xml:space="preserve">. Servicio Público.Otorgado por Decreto Ley N° 2460, de 1979.
</v>
      </c>
      <c r="F496" s="75" t="str">
        <f>VLOOKUP(A496,'BASE REGISTRO MAYO'!$A$1:$T$884,6,FALSE)</f>
        <v xml:space="preserve">Indefinida
</v>
      </c>
      <c r="G496" s="75" t="str">
        <f>VLOOKUP(A496,'BASE REGISTRO MAYO'!$A$1:$T$884,7,FALSE)</f>
        <v xml:space="preserve">Según Ley N° 2460, de 1979, art. 13 inciso segundo.
</v>
      </c>
      <c r="H496" s="75" t="str">
        <f>VLOOKUP(A496,'BASE REGISTRO MAYO'!$A$1:$T$884,8,FALSE)</f>
        <v>no tiene</v>
      </c>
      <c r="I496" s="75">
        <f>VLOOKUP(A496,'BASE REGISTRO MAYO'!$A$1:$T$884,9,FALSE)</f>
        <v>0</v>
      </c>
      <c r="J496" s="75">
        <f>VLOOKUP(A496,'BASE REGISTRO MAYO'!$A$1:$T$884,10,FALSE)</f>
        <v>0</v>
      </c>
      <c r="K496" s="75" t="str">
        <f>VLOOKUP(A496,'BASE REGISTRO MAYO'!$A$1:$T$884,11,FALSE)</f>
        <v>Héctor Ángel Espinosa Valenzuela,</v>
      </c>
      <c r="L496" s="75" t="str">
        <f>VLOOKUP(A496,'BASE REGISTRO MAYO'!$A$1:$T$884,12,FALSE)</f>
        <v xml:space="preserve">General Mackenna N° 1314, Santiago, Región Metropolitana. 
</v>
      </c>
      <c r="M496" s="75" t="str">
        <f>VLOOKUP(A496,'BASE REGISTRO MAYO'!$A$1:$T$884,13,FALSE)</f>
        <v>XIII</v>
      </c>
      <c r="N496" s="75" t="str">
        <f>VLOOKUP(A496,'BASE REGISTRO MAYO'!$A$1:$T$884,14,FALSE)</f>
        <v>Santiago</v>
      </c>
      <c r="O496" s="75" t="str">
        <f>VLOOKUP(A496,'BASE REGISTRO MAYO'!$A$1:$T$884,15,FALSE)</f>
        <v>Teléfono: 227080156</v>
      </c>
      <c r="P496" s="75" t="str">
        <f>VLOOKUP(A496,'BASE REGISTRO MAYO'!$A$1:$T$884,16,FALSE)</f>
        <v xml:space="preserve">Correo electrónico: dirgral@investigaciones.cl
</v>
      </c>
      <c r="Q496" s="75">
        <f>VLOOKUP(A496,'BASE REGISTRO MAYO'!$A$1:$T$884,17,FALSE)</f>
        <v>0</v>
      </c>
      <c r="R496" s="75" t="str">
        <f>VLOOKUP(A496,'BASE REGISTRO MAYO'!$A$1:$T$884,18,FALSE)</f>
        <v xml:space="preserve">91001 Administración Pública </v>
      </c>
      <c r="S496" s="75" t="str">
        <f>VLOOKUP(A496,'BASE REGISTRO MAYO'!$A$1:$T$884,19,FALSE)</f>
        <v>No se acompañan. Aplica Informe Jurídico Nº 09, de  fecha 14 de marzo de 2011 del Departamento Jurídico y Dictamen Nº 070791, de 2009, de la Contraloría General de la República</v>
      </c>
      <c r="T496" s="177">
        <f>VLOOKUP(A496,'BASE REGISTRO MAYO'!$A$1:$T$884,20,FALSE)</f>
        <v>37970</v>
      </c>
      <c r="U496" s="182">
        <v>6974</v>
      </c>
      <c r="V496" s="181">
        <v>0</v>
      </c>
      <c r="W496" s="181">
        <v>13628220</v>
      </c>
      <c r="X496" s="178">
        <v>44408</v>
      </c>
      <c r="Y496" s="87" t="s">
        <v>7151</v>
      </c>
      <c r="Z496" s="87" t="s">
        <v>7152</v>
      </c>
      <c r="AA496" s="182" t="s">
        <v>5877</v>
      </c>
    </row>
    <row r="497" spans="1:27" ht="15.75" customHeight="1" x14ac:dyDescent="0.2">
      <c r="A497" s="182">
        <v>6974</v>
      </c>
      <c r="B497" s="75" t="str">
        <f>VLOOKUP(A497,'BASE REGISTRO MAYO'!$A$1:$T$884,2,FALSE)</f>
        <v xml:space="preserve">
Policia de Investigaciones de Chile 
</v>
      </c>
      <c r="C497" s="75">
        <f>VLOOKUP(A497,'BASE REGISTRO MAYO'!$A$1:$T$884,3,FALSE)</f>
        <v>605060005</v>
      </c>
      <c r="D497" s="75" t="str">
        <f>VLOOKUP(A497,'BASE REGISTRO MAYO'!$A$1:$T$884,4,FALSE)</f>
        <v>no aparece</v>
      </c>
      <c r="E497" s="75" t="str">
        <f>VLOOKUP(A497,'BASE REGISTRO MAYO'!$A$1:$T$884,5,FALSE)</f>
        <v xml:space="preserve">. Servicio Público.Otorgado por Decreto Ley N° 2460, de 1979.
</v>
      </c>
      <c r="F497" s="75" t="str">
        <f>VLOOKUP(A497,'BASE REGISTRO MAYO'!$A$1:$T$884,6,FALSE)</f>
        <v xml:space="preserve">Indefinida
</v>
      </c>
      <c r="G497" s="75" t="str">
        <f>VLOOKUP(A497,'BASE REGISTRO MAYO'!$A$1:$T$884,7,FALSE)</f>
        <v xml:space="preserve">Según Ley N° 2460, de 1979, art. 13 inciso segundo.
</v>
      </c>
      <c r="H497" s="75" t="str">
        <f>VLOOKUP(A497,'BASE REGISTRO MAYO'!$A$1:$T$884,8,FALSE)</f>
        <v>no tiene</v>
      </c>
      <c r="I497" s="75">
        <f>VLOOKUP(A497,'BASE REGISTRO MAYO'!$A$1:$T$884,9,FALSE)</f>
        <v>0</v>
      </c>
      <c r="J497" s="75">
        <f>VLOOKUP(A497,'BASE REGISTRO MAYO'!$A$1:$T$884,10,FALSE)</f>
        <v>0</v>
      </c>
      <c r="K497" s="75" t="str">
        <f>VLOOKUP(A497,'BASE REGISTRO MAYO'!$A$1:$T$884,11,FALSE)</f>
        <v>Héctor Ángel Espinosa Valenzuela,</v>
      </c>
      <c r="L497" s="75" t="str">
        <f>VLOOKUP(A497,'BASE REGISTRO MAYO'!$A$1:$T$884,12,FALSE)</f>
        <v xml:space="preserve">General Mackenna N° 1314, Santiago, Región Metropolitana. 
</v>
      </c>
      <c r="M497" s="75" t="str">
        <f>VLOOKUP(A497,'BASE REGISTRO MAYO'!$A$1:$T$884,13,FALSE)</f>
        <v>XIII</v>
      </c>
      <c r="N497" s="75" t="str">
        <f>VLOOKUP(A497,'BASE REGISTRO MAYO'!$A$1:$T$884,14,FALSE)</f>
        <v>Santiago</v>
      </c>
      <c r="O497" s="75" t="str">
        <f>VLOOKUP(A497,'BASE REGISTRO MAYO'!$A$1:$T$884,15,FALSE)</f>
        <v>Teléfono: 227080156</v>
      </c>
      <c r="P497" s="75" t="str">
        <f>VLOOKUP(A497,'BASE REGISTRO MAYO'!$A$1:$T$884,16,FALSE)</f>
        <v xml:space="preserve">Correo electrónico: dirgral@investigaciones.cl
</v>
      </c>
      <c r="Q497" s="75">
        <f>VLOOKUP(A497,'BASE REGISTRO MAYO'!$A$1:$T$884,17,FALSE)</f>
        <v>0</v>
      </c>
      <c r="R497" s="75" t="str">
        <f>VLOOKUP(A497,'BASE REGISTRO MAYO'!$A$1:$T$884,18,FALSE)</f>
        <v xml:space="preserve">91001 Administración Pública </v>
      </c>
      <c r="S497" s="75" t="str">
        <f>VLOOKUP(A497,'BASE REGISTRO MAYO'!$A$1:$T$884,19,FALSE)</f>
        <v>No se acompañan. Aplica Informe Jurídico Nº 09, de  fecha 14 de marzo de 2011 del Departamento Jurídico y Dictamen Nº 070791, de 2009, de la Contraloría General de la República</v>
      </c>
      <c r="T497" s="177">
        <f>VLOOKUP(A497,'BASE REGISTRO MAYO'!$A$1:$T$884,20,FALSE)</f>
        <v>37970</v>
      </c>
      <c r="U497" s="182">
        <v>6974</v>
      </c>
      <c r="V497" s="181">
        <v>13307556</v>
      </c>
      <c r="W497" s="181">
        <v>99886836</v>
      </c>
      <c r="X497" s="178">
        <v>44408</v>
      </c>
      <c r="Y497" s="87" t="s">
        <v>7151</v>
      </c>
      <c r="Z497" s="87" t="s">
        <v>7152</v>
      </c>
      <c r="AA497" s="182" t="s">
        <v>8188</v>
      </c>
    </row>
    <row r="498" spans="1:27" ht="15.75" customHeight="1" x14ac:dyDescent="0.2">
      <c r="A498" s="182">
        <v>6975</v>
      </c>
      <c r="B498" s="75" t="str">
        <f>VLOOKUP(A498,'BASE REGISTRO MAYO'!$A$1:$T$884,2,FALSE)</f>
        <v xml:space="preserve">Organizacion No Gubernamental de Desarrollo Centro Comunitario de Atencion al Joven ONG C.E.C.A.S.- (CECAS)
</v>
      </c>
      <c r="C498" s="75">
        <f>VLOOKUP(A498,'BASE REGISTRO MAYO'!$A$1:$T$884,3,FALSE)</f>
        <v>729097004</v>
      </c>
      <c r="D498" s="75" t="str">
        <f>VLOOKUP(A498,'BASE REGISTRO MAYO'!$A$1:$T$884,4,FALSE)</f>
        <v xml:space="preserve">Corporación de Derecho Privado.
</v>
      </c>
      <c r="E498" s="75" t="str">
        <f>VLOOKUP(A498,'BASE REGISTRO MAYO'!$A$1:$T$884,5,FALSE)</f>
        <v>Otorgado por Decreto Supremo Nº222, de fecha 20 de febrero de 1995, del Ministerio de Justicia.</v>
      </c>
      <c r="F498" s="75" t="str">
        <f>VLOOKUP(A498,'BASE REGISTRO MAYO'!$A$1:$T$884,6,FALSE)</f>
        <v xml:space="preserve">Certificado de Vigencia de Persona Jurídica sin Fines de Lucro, emitido por el SRCEI, de fecha 13 de agosto de 2020
</v>
      </c>
      <c r="G498" s="75" t="str">
        <f>VLOOKUP(A498,'BASE REGISTRO MAYO'!$A$1:$T$884,7,FALSE)</f>
        <v>Promoción del desarrollo, especialmente de las personas, familias, grupos y comunidades que viven en condiciones de pobreza y/o marginalidad.</v>
      </c>
      <c r="H498" s="75" t="str">
        <f>VLOOKUP(A498,'BASE REGISTRO MAYO'!$A$1:$T$884,8,FALSE)</f>
        <v xml:space="preserve">Presidente: Erica del Carmen Palma Cid                               
Secretario: Claudio Aguirre Muñoz          
Tesorero: Carla Lorena Figueroa Arancibia
</v>
      </c>
      <c r="I498" s="75" t="str">
        <f>VLOOKUP(A498,'BASE REGISTRO MAYO'!$A$1:$T$884,9,FALSE)</f>
        <v>Cada cinco Años</v>
      </c>
      <c r="J498" s="75" t="str">
        <f>VLOOKUP(A498,'BASE REGISTRO MAYO'!$A$1:$T$884,10,FALSE)</f>
        <v>De fecha  22 de enero de 2016  al 22 de enero de 2021.</v>
      </c>
      <c r="K498" s="75" t="str">
        <f>VLOOKUP(A498,'BASE REGISTRO MAYO'!$A$1:$T$884,11,FALSE)</f>
        <v xml:space="preserve">Presidente: Erica Palma Cid, 
Secretario Ejecutivo: Roberto Varela Arriagada 
</v>
      </c>
      <c r="L498" s="75" t="str">
        <f>VLOOKUP(A498,'BASE REGISTRO MAYO'!$A$1:$T$884,12,FALSE)</f>
        <v xml:space="preserve">Balmaceda Nº 116, oficina 13, Llay Llay, Quinta Región 
</v>
      </c>
      <c r="M498" s="75" t="str">
        <f>VLOOKUP(A498,'BASE REGISTRO MAYO'!$A$1:$T$884,13,FALSE)</f>
        <v>V</v>
      </c>
      <c r="N498" s="75" t="str">
        <f>VLOOKUP(A498,'BASE REGISTRO MAYO'!$A$1:$T$884,14,FALSE)</f>
        <v>Llay Llay</v>
      </c>
      <c r="O498" s="75" t="str">
        <f>VLOOKUP(A498,'BASE REGISTRO MAYO'!$A$1:$T$884,15,FALSE)</f>
        <v>(34) 2611381</v>
      </c>
      <c r="P498" s="75" t="str">
        <f>VLOOKUP(A498,'BASE REGISTRO MAYO'!$A$1:$T$884,16,FALSE)</f>
        <v>admcongllayllay@yahoo.es</v>
      </c>
      <c r="Q498" s="75">
        <f>VLOOKUP(A498,'BASE REGISTRO MAYO'!$A$1:$T$884,17,FALSE)</f>
        <v>0</v>
      </c>
      <c r="R498" s="75" t="str">
        <f>VLOOKUP(A498,'BASE REGISTRO MAYO'!$A$1:$T$884,18,FALSE)</f>
        <v>93401: Institución de Asistencia Social</v>
      </c>
      <c r="S498" s="75" t="str">
        <f>VLOOKUP(A498,'BASE REGISTRO MAYO'!$A$1:$T$884,19,FALSE)</f>
        <v xml:space="preserve">Certificado Financiero al año 2019, aprobado por parte del Subdepartamento de Supervisión Financiera de SENAME, en conformidad a Memorándum 122, de 27 de agosto de 2020
</v>
      </c>
      <c r="T498" s="177">
        <f>VLOOKUP(A498,'BASE REGISTRO MAYO'!$A$1:$T$884,20,FALSE)</f>
        <v>37970</v>
      </c>
      <c r="U498" s="182">
        <v>6975</v>
      </c>
      <c r="V498" s="181">
        <v>27230580</v>
      </c>
      <c r="W498" s="181">
        <v>123352200</v>
      </c>
      <c r="X498" s="178">
        <v>44408</v>
      </c>
      <c r="Y498" s="87" t="s">
        <v>7151</v>
      </c>
      <c r="Z498" s="87" t="s">
        <v>7152</v>
      </c>
      <c r="AA498" s="182" t="s">
        <v>7278</v>
      </c>
    </row>
    <row r="499" spans="1:27" ht="15.75" customHeight="1" x14ac:dyDescent="0.2">
      <c r="A499" s="182">
        <v>6975</v>
      </c>
      <c r="B499" s="75" t="str">
        <f>VLOOKUP(A499,'BASE REGISTRO MAYO'!$A$1:$T$884,2,FALSE)</f>
        <v xml:space="preserve">Organizacion No Gubernamental de Desarrollo Centro Comunitario de Atencion al Joven ONG C.E.C.A.S.- (CECAS)
</v>
      </c>
      <c r="C499" s="75">
        <f>VLOOKUP(A499,'BASE REGISTRO MAYO'!$A$1:$T$884,3,FALSE)</f>
        <v>729097004</v>
      </c>
      <c r="D499" s="75" t="str">
        <f>VLOOKUP(A499,'BASE REGISTRO MAYO'!$A$1:$T$884,4,FALSE)</f>
        <v xml:space="preserve">Corporación de Derecho Privado.
</v>
      </c>
      <c r="E499" s="75" t="str">
        <f>VLOOKUP(A499,'BASE REGISTRO MAYO'!$A$1:$T$884,5,FALSE)</f>
        <v>Otorgado por Decreto Supremo Nº222, de fecha 20 de febrero de 1995, del Ministerio de Justicia.</v>
      </c>
      <c r="F499" s="75" t="str">
        <f>VLOOKUP(A499,'BASE REGISTRO MAYO'!$A$1:$T$884,6,FALSE)</f>
        <v xml:space="preserve">Certificado de Vigencia de Persona Jurídica sin Fines de Lucro, emitido por el SRCEI, de fecha 13 de agosto de 2020
</v>
      </c>
      <c r="G499" s="75" t="str">
        <f>VLOOKUP(A499,'BASE REGISTRO MAYO'!$A$1:$T$884,7,FALSE)</f>
        <v>Promoción del desarrollo, especialmente de las personas, familias, grupos y comunidades que viven en condiciones de pobreza y/o marginalidad.</v>
      </c>
      <c r="H499" s="75" t="str">
        <f>VLOOKUP(A499,'BASE REGISTRO MAYO'!$A$1:$T$884,8,FALSE)</f>
        <v xml:space="preserve">Presidente: Erica del Carmen Palma Cid                               
Secretario: Claudio Aguirre Muñoz          
Tesorero: Carla Lorena Figueroa Arancibia
</v>
      </c>
      <c r="I499" s="75" t="str">
        <f>VLOOKUP(A499,'BASE REGISTRO MAYO'!$A$1:$T$884,9,FALSE)</f>
        <v>Cada cinco Años</v>
      </c>
      <c r="J499" s="75" t="str">
        <f>VLOOKUP(A499,'BASE REGISTRO MAYO'!$A$1:$T$884,10,FALSE)</f>
        <v>De fecha  22 de enero de 2016  al 22 de enero de 2021.</v>
      </c>
      <c r="K499" s="75" t="str">
        <f>VLOOKUP(A499,'BASE REGISTRO MAYO'!$A$1:$T$884,11,FALSE)</f>
        <v xml:space="preserve">Presidente: Erica Palma Cid, 
Secretario Ejecutivo: Roberto Varela Arriagada 
</v>
      </c>
      <c r="L499" s="75" t="str">
        <f>VLOOKUP(A499,'BASE REGISTRO MAYO'!$A$1:$T$884,12,FALSE)</f>
        <v xml:space="preserve">Balmaceda Nº 116, oficina 13, Llay Llay, Quinta Región 
</v>
      </c>
      <c r="M499" s="75" t="str">
        <f>VLOOKUP(A499,'BASE REGISTRO MAYO'!$A$1:$T$884,13,FALSE)</f>
        <v>V</v>
      </c>
      <c r="N499" s="75" t="str">
        <f>VLOOKUP(A499,'BASE REGISTRO MAYO'!$A$1:$T$884,14,FALSE)</f>
        <v>Llay Llay</v>
      </c>
      <c r="O499" s="75" t="str">
        <f>VLOOKUP(A499,'BASE REGISTRO MAYO'!$A$1:$T$884,15,FALSE)</f>
        <v>(34) 2611381</v>
      </c>
      <c r="P499" s="75" t="str">
        <f>VLOOKUP(A499,'BASE REGISTRO MAYO'!$A$1:$T$884,16,FALSE)</f>
        <v>admcongllayllay@yahoo.es</v>
      </c>
      <c r="Q499" s="75">
        <f>VLOOKUP(A499,'BASE REGISTRO MAYO'!$A$1:$T$884,17,FALSE)</f>
        <v>0</v>
      </c>
      <c r="R499" s="75" t="str">
        <f>VLOOKUP(A499,'BASE REGISTRO MAYO'!$A$1:$T$884,18,FALSE)</f>
        <v>93401: Institución de Asistencia Social</v>
      </c>
      <c r="S499" s="75" t="str">
        <f>VLOOKUP(A499,'BASE REGISTRO MAYO'!$A$1:$T$884,19,FALSE)</f>
        <v xml:space="preserve">Certificado Financiero al año 2019, aprobado por parte del Subdepartamento de Supervisión Financiera de SENAME, en conformidad a Memorándum 122, de 27 de agosto de 2020
</v>
      </c>
      <c r="T499" s="177">
        <f>VLOOKUP(A499,'BASE REGISTRO MAYO'!$A$1:$T$884,20,FALSE)</f>
        <v>37970</v>
      </c>
      <c r="U499" s="182">
        <v>6975</v>
      </c>
      <c r="V499" s="181">
        <v>21024180</v>
      </c>
      <c r="W499" s="181">
        <v>91854720</v>
      </c>
      <c r="X499" s="178">
        <v>44408</v>
      </c>
      <c r="Y499" s="87" t="s">
        <v>7151</v>
      </c>
      <c r="Z499" s="87" t="s">
        <v>7152</v>
      </c>
      <c r="AA499" s="182" t="s">
        <v>7159</v>
      </c>
    </row>
    <row r="500" spans="1:27" ht="15.75" customHeight="1" x14ac:dyDescent="0.2">
      <c r="A500" s="182">
        <v>6979</v>
      </c>
      <c r="B500" s="75" t="str">
        <f>VLOOKUP(A500,'BASE REGISTRO MAYO'!$A$1:$T$884,2,FALSE)</f>
        <v>Fundacion Tierra de Esperanza</v>
      </c>
      <c r="C500" s="75">
        <f>VLOOKUP(A500,'BASE REGISTRO MAYO'!$A$1:$T$884,3,FALSE)</f>
        <v>738689003</v>
      </c>
      <c r="D500" s="75" t="str">
        <f>VLOOKUP(A500,'BASE REGISTRO MAYO'!$A$1:$T$884,4,FALSE)</f>
        <v>Fundación de Derecho Privado.</v>
      </c>
      <c r="E500" s="75" t="str">
        <f>VLOOKUP(A500,'BASE REGISTRO MAYO'!$A$1:$T$884,5,FALSE)</f>
        <v>Otorgado por Decreto Supremo Nº 262, de fecha 2 de abril de 1997, por el Ministerio de Justicia. Publicado en el Diario Oficial con fecha 24 de abril de 1997.</v>
      </c>
      <c r="F500" s="75" t="str">
        <f>VLOOKUP(A500,'BASE REGISTRO MAYO'!$A$1:$T$884,6,FALSE)</f>
        <v>Certificado de Vigencia inscripción Nº7421 de fecha 02 de abril de 1997. Folio N° 500328926944, emitido por el Servicio de Registro Civil e Identificación, de fecha 13 de julio de 2020.</v>
      </c>
      <c r="G500" s="75" t="str">
        <f>VLOOKUP(A500,'BASE REGISTRO MAYO'!$A$1:$T$884,7,FALSE)</f>
        <v xml:space="preserve">Ayudar a la infancia desvalida sin distinción de sexo, sin distinción racial, creencia religiosa o política.
</v>
      </c>
      <c r="H500" s="75" t="str">
        <f>VLOOKUP(A500,'BASE REGISTRO MAYO'!$A$1:$T$884,8,FALSE)</f>
        <v xml:space="preserve">Presidente: Simona de la Barra Cruzat.           
Secretario: Julián Humberto Carrasco Poblete.
Tesorero: Leoncio Toro Araya.
Director Ejecutivo: Rafael Mella Gallegos.
Director: Carlos Javier Contzen Fuentes.
</v>
      </c>
      <c r="I500" s="75" t="str">
        <f>VLOOKUP(A500,'BASE REGISTRO MAYO'!$A$1:$T$884,9,FALSE)</f>
        <v>El Consejo durará tres años en sus cargos y se renovará tácita y sucesivamente cada tres años, salvo que la mayoría absoluta de los demás consejeros, resuelva su exclusión.</v>
      </c>
      <c r="J500" s="75" t="str">
        <f>VLOOKUP(A500,'BASE REGISTRO MAYO'!$A$1:$T$884,10,FALSE)</f>
        <v>10 de enero de 2017 – 10 de enero 2020</v>
      </c>
      <c r="K500" s="75" t="str">
        <f>VLOOKUP(A500,'BASE REGISTRO MAYO'!$A$1:$T$884,11,FALSE)</f>
        <v xml:space="preserve">Simona de la Barra Cruzat
Rafael Mella Gallegos.
Podrán actuar conjunta o separadamente.
</v>
      </c>
      <c r="L500" s="75" t="str">
        <f>VLOOKUP(A500,'BASE REGISTRO MAYO'!$A$1:$T$884,12,FALSE)</f>
        <v>Exeter Nº 540-D, Concepción.</v>
      </c>
      <c r="M500" s="75" t="str">
        <f>VLOOKUP(A500,'BASE REGISTRO MAYO'!$A$1:$T$884,13,FALSE)</f>
        <v>VIII</v>
      </c>
      <c r="N500" s="75" t="str">
        <f>VLOOKUP(A500,'BASE REGISTRO MAYO'!$A$1:$T$884,14,FALSE)</f>
        <v>Concepción.</v>
      </c>
      <c r="O500" s="75" t="str">
        <f>VLOOKUP(A500,'BASE REGISTRO MAYO'!$A$1:$T$884,15,FALSE)</f>
        <v xml:space="preserve"> 41-2106-850
</v>
      </c>
      <c r="P500" s="75" t="str">
        <f>VLOOKUP(A500,'BASE REGISTRO MAYO'!$A$1:$T$884,16,FALSE)</f>
        <v>contacto@tdesperanza.cl</v>
      </c>
      <c r="Q500" s="75">
        <f>VLOOKUP(A500,'BASE REGISTRO MAYO'!$A$1:$T$884,17,FALSE)</f>
        <v>0</v>
      </c>
      <c r="R500" s="75" t="str">
        <f>VLOOKUP(A500,'BASE REGISTRO MAYO'!$A$1:$T$884,18,FALSE)</f>
        <v>93401.</v>
      </c>
      <c r="S500" s="75" t="str">
        <f>VLOOKUP(A500,'BASE REGISTRO MAYO'!$A$1:$T$884,19,FALSE)</f>
        <v xml:space="preserve">Certificado de antecedentes financieros, correspondientes al año 2019, APROBADOS por Subdepartamento de Supervisión Financiera Nacional para su actualización.
</v>
      </c>
      <c r="T500" s="177">
        <f>VLOOKUP(A500,'BASE REGISTRO MAYO'!$A$1:$T$884,20,FALSE)</f>
        <v>37970</v>
      </c>
      <c r="U500" s="182">
        <v>6979</v>
      </c>
      <c r="V500" s="181">
        <v>43918144</v>
      </c>
      <c r="W500" s="181">
        <v>109795356</v>
      </c>
      <c r="X500" s="178">
        <v>44408</v>
      </c>
      <c r="Y500" s="87" t="s">
        <v>7151</v>
      </c>
      <c r="Z500" s="87" t="s">
        <v>7152</v>
      </c>
      <c r="AA500" s="182" t="s">
        <v>7280</v>
      </c>
    </row>
    <row r="501" spans="1:27" ht="15.75" customHeight="1" x14ac:dyDescent="0.2">
      <c r="A501" s="182">
        <v>6979</v>
      </c>
      <c r="B501" s="75" t="str">
        <f>VLOOKUP(A501,'BASE REGISTRO MAYO'!$A$1:$T$884,2,FALSE)</f>
        <v>Fundacion Tierra de Esperanza</v>
      </c>
      <c r="C501" s="75">
        <f>VLOOKUP(A501,'BASE REGISTRO MAYO'!$A$1:$T$884,3,FALSE)</f>
        <v>738689003</v>
      </c>
      <c r="D501" s="75" t="str">
        <f>VLOOKUP(A501,'BASE REGISTRO MAYO'!$A$1:$T$884,4,FALSE)</f>
        <v>Fundación de Derecho Privado.</v>
      </c>
      <c r="E501" s="75" t="str">
        <f>VLOOKUP(A501,'BASE REGISTRO MAYO'!$A$1:$T$884,5,FALSE)</f>
        <v>Otorgado por Decreto Supremo Nº 262, de fecha 2 de abril de 1997, por el Ministerio de Justicia. Publicado en el Diario Oficial con fecha 24 de abril de 1997.</v>
      </c>
      <c r="F501" s="75" t="str">
        <f>VLOOKUP(A501,'BASE REGISTRO MAYO'!$A$1:$T$884,6,FALSE)</f>
        <v>Certificado de Vigencia inscripción Nº7421 de fecha 02 de abril de 1997. Folio N° 500328926944, emitido por el Servicio de Registro Civil e Identificación, de fecha 13 de julio de 2020.</v>
      </c>
      <c r="G501" s="75" t="str">
        <f>VLOOKUP(A501,'BASE REGISTRO MAYO'!$A$1:$T$884,7,FALSE)</f>
        <v xml:space="preserve">Ayudar a la infancia desvalida sin distinción de sexo, sin distinción racial, creencia religiosa o política.
</v>
      </c>
      <c r="H501" s="75" t="str">
        <f>VLOOKUP(A501,'BASE REGISTRO MAYO'!$A$1:$T$884,8,FALSE)</f>
        <v xml:space="preserve">Presidente: Simona de la Barra Cruzat.           
Secretario: Julián Humberto Carrasco Poblete.
Tesorero: Leoncio Toro Araya.
Director Ejecutivo: Rafael Mella Gallegos.
Director: Carlos Javier Contzen Fuentes.
</v>
      </c>
      <c r="I501" s="75" t="str">
        <f>VLOOKUP(A501,'BASE REGISTRO MAYO'!$A$1:$T$884,9,FALSE)</f>
        <v>El Consejo durará tres años en sus cargos y se renovará tácita y sucesivamente cada tres años, salvo que la mayoría absoluta de los demás consejeros, resuelva su exclusión.</v>
      </c>
      <c r="J501" s="75" t="str">
        <f>VLOOKUP(A501,'BASE REGISTRO MAYO'!$A$1:$T$884,10,FALSE)</f>
        <v>10 de enero de 2017 – 10 de enero 2020</v>
      </c>
      <c r="K501" s="75" t="str">
        <f>VLOOKUP(A501,'BASE REGISTRO MAYO'!$A$1:$T$884,11,FALSE)</f>
        <v xml:space="preserve">Simona de la Barra Cruzat
Rafael Mella Gallegos.
Podrán actuar conjunta o separadamente.
</v>
      </c>
      <c r="L501" s="75" t="str">
        <f>VLOOKUP(A501,'BASE REGISTRO MAYO'!$A$1:$T$884,12,FALSE)</f>
        <v>Exeter Nº 540-D, Concepción.</v>
      </c>
      <c r="M501" s="75" t="str">
        <f>VLOOKUP(A501,'BASE REGISTRO MAYO'!$A$1:$T$884,13,FALSE)</f>
        <v>VIII</v>
      </c>
      <c r="N501" s="75" t="str">
        <f>VLOOKUP(A501,'BASE REGISTRO MAYO'!$A$1:$T$884,14,FALSE)</f>
        <v>Concepción.</v>
      </c>
      <c r="O501" s="75" t="str">
        <f>VLOOKUP(A501,'BASE REGISTRO MAYO'!$A$1:$T$884,15,FALSE)</f>
        <v xml:space="preserve"> 41-2106-850
</v>
      </c>
      <c r="P501" s="75" t="str">
        <f>VLOOKUP(A501,'BASE REGISTRO MAYO'!$A$1:$T$884,16,FALSE)</f>
        <v>contacto@tdesperanza.cl</v>
      </c>
      <c r="Q501" s="75">
        <f>VLOOKUP(A501,'BASE REGISTRO MAYO'!$A$1:$T$884,17,FALSE)</f>
        <v>0</v>
      </c>
      <c r="R501" s="75" t="str">
        <f>VLOOKUP(A501,'BASE REGISTRO MAYO'!$A$1:$T$884,18,FALSE)</f>
        <v>93401.</v>
      </c>
      <c r="S501" s="75" t="str">
        <f>VLOOKUP(A501,'BASE REGISTRO MAYO'!$A$1:$T$884,19,FALSE)</f>
        <v xml:space="preserve">Certificado de antecedentes financieros, correspondientes al año 2019, APROBADOS por Subdepartamento de Supervisión Financiera Nacional para su actualización.
</v>
      </c>
      <c r="T501" s="177">
        <f>VLOOKUP(A501,'BASE REGISTRO MAYO'!$A$1:$T$884,20,FALSE)</f>
        <v>37970</v>
      </c>
      <c r="U501" s="182">
        <v>6979</v>
      </c>
      <c r="V501" s="181">
        <v>0</v>
      </c>
      <c r="W501" s="181">
        <v>38933448</v>
      </c>
      <c r="X501" s="178">
        <v>44408</v>
      </c>
      <c r="Y501" s="87" t="s">
        <v>7151</v>
      </c>
      <c r="Z501" s="87" t="s">
        <v>7152</v>
      </c>
      <c r="AA501" s="182" t="s">
        <v>213</v>
      </c>
    </row>
    <row r="502" spans="1:27" ht="15.75" customHeight="1" x14ac:dyDescent="0.2">
      <c r="A502" s="182">
        <v>6979</v>
      </c>
      <c r="B502" s="75" t="str">
        <f>VLOOKUP(A502,'BASE REGISTRO MAYO'!$A$1:$T$884,2,FALSE)</f>
        <v>Fundacion Tierra de Esperanza</v>
      </c>
      <c r="C502" s="75">
        <f>VLOOKUP(A502,'BASE REGISTRO MAYO'!$A$1:$T$884,3,FALSE)</f>
        <v>738689003</v>
      </c>
      <c r="D502" s="75" t="str">
        <f>VLOOKUP(A502,'BASE REGISTRO MAYO'!$A$1:$T$884,4,FALSE)</f>
        <v>Fundación de Derecho Privado.</v>
      </c>
      <c r="E502" s="75" t="str">
        <f>VLOOKUP(A502,'BASE REGISTRO MAYO'!$A$1:$T$884,5,FALSE)</f>
        <v>Otorgado por Decreto Supremo Nº 262, de fecha 2 de abril de 1997, por el Ministerio de Justicia. Publicado en el Diario Oficial con fecha 24 de abril de 1997.</v>
      </c>
      <c r="F502" s="75" t="str">
        <f>VLOOKUP(A502,'BASE REGISTRO MAYO'!$A$1:$T$884,6,FALSE)</f>
        <v>Certificado de Vigencia inscripción Nº7421 de fecha 02 de abril de 1997. Folio N° 500328926944, emitido por el Servicio de Registro Civil e Identificación, de fecha 13 de julio de 2020.</v>
      </c>
      <c r="G502" s="75" t="str">
        <f>VLOOKUP(A502,'BASE REGISTRO MAYO'!$A$1:$T$884,7,FALSE)</f>
        <v xml:space="preserve">Ayudar a la infancia desvalida sin distinción de sexo, sin distinción racial, creencia religiosa o política.
</v>
      </c>
      <c r="H502" s="75" t="str">
        <f>VLOOKUP(A502,'BASE REGISTRO MAYO'!$A$1:$T$884,8,FALSE)</f>
        <v xml:space="preserve">Presidente: Simona de la Barra Cruzat.           
Secretario: Julián Humberto Carrasco Poblete.
Tesorero: Leoncio Toro Araya.
Director Ejecutivo: Rafael Mella Gallegos.
Director: Carlos Javier Contzen Fuentes.
</v>
      </c>
      <c r="I502" s="75" t="str">
        <f>VLOOKUP(A502,'BASE REGISTRO MAYO'!$A$1:$T$884,9,FALSE)</f>
        <v>El Consejo durará tres años en sus cargos y se renovará tácita y sucesivamente cada tres años, salvo que la mayoría absoluta de los demás consejeros, resuelva su exclusión.</v>
      </c>
      <c r="J502" s="75" t="str">
        <f>VLOOKUP(A502,'BASE REGISTRO MAYO'!$A$1:$T$884,10,FALSE)</f>
        <v>10 de enero de 2017 – 10 de enero 2020</v>
      </c>
      <c r="K502" s="75" t="str">
        <f>VLOOKUP(A502,'BASE REGISTRO MAYO'!$A$1:$T$884,11,FALSE)</f>
        <v xml:space="preserve">Simona de la Barra Cruzat
Rafael Mella Gallegos.
Podrán actuar conjunta o separadamente.
</v>
      </c>
      <c r="L502" s="75" t="str">
        <f>VLOOKUP(A502,'BASE REGISTRO MAYO'!$A$1:$T$884,12,FALSE)</f>
        <v>Exeter Nº 540-D, Concepción.</v>
      </c>
      <c r="M502" s="75" t="str">
        <f>VLOOKUP(A502,'BASE REGISTRO MAYO'!$A$1:$T$884,13,FALSE)</f>
        <v>VIII</v>
      </c>
      <c r="N502" s="75" t="str">
        <f>VLOOKUP(A502,'BASE REGISTRO MAYO'!$A$1:$T$884,14,FALSE)</f>
        <v>Concepción.</v>
      </c>
      <c r="O502" s="75" t="str">
        <f>VLOOKUP(A502,'BASE REGISTRO MAYO'!$A$1:$T$884,15,FALSE)</f>
        <v xml:space="preserve"> 41-2106-850
</v>
      </c>
      <c r="P502" s="75" t="str">
        <f>VLOOKUP(A502,'BASE REGISTRO MAYO'!$A$1:$T$884,16,FALSE)</f>
        <v>contacto@tdesperanza.cl</v>
      </c>
      <c r="Q502" s="75">
        <f>VLOOKUP(A502,'BASE REGISTRO MAYO'!$A$1:$T$884,17,FALSE)</f>
        <v>0</v>
      </c>
      <c r="R502" s="75" t="str">
        <f>VLOOKUP(A502,'BASE REGISTRO MAYO'!$A$1:$T$884,18,FALSE)</f>
        <v>93401.</v>
      </c>
      <c r="S502" s="75" t="str">
        <f>VLOOKUP(A502,'BASE REGISTRO MAYO'!$A$1:$T$884,19,FALSE)</f>
        <v xml:space="preserve">Certificado de antecedentes financieros, correspondientes al año 2019, APROBADOS por Subdepartamento de Supervisión Financiera Nacional para su actualización.
</v>
      </c>
      <c r="T502" s="177">
        <f>VLOOKUP(A502,'BASE REGISTRO MAYO'!$A$1:$T$884,20,FALSE)</f>
        <v>37970</v>
      </c>
      <c r="U502" s="182">
        <v>6979</v>
      </c>
      <c r="V502" s="181">
        <v>298567772</v>
      </c>
      <c r="W502" s="181">
        <v>1476078980</v>
      </c>
      <c r="X502" s="178">
        <v>44408</v>
      </c>
      <c r="Y502" s="87" t="s">
        <v>7151</v>
      </c>
      <c r="Z502" s="87" t="s">
        <v>7152</v>
      </c>
      <c r="AA502" s="182" t="s">
        <v>7154</v>
      </c>
    </row>
    <row r="503" spans="1:27" ht="15.75" customHeight="1" x14ac:dyDescent="0.2">
      <c r="A503" s="182">
        <v>6979</v>
      </c>
      <c r="B503" s="75" t="str">
        <f>VLOOKUP(A503,'BASE REGISTRO MAYO'!$A$1:$T$884,2,FALSE)</f>
        <v>Fundacion Tierra de Esperanza</v>
      </c>
      <c r="C503" s="75">
        <f>VLOOKUP(A503,'BASE REGISTRO MAYO'!$A$1:$T$884,3,FALSE)</f>
        <v>738689003</v>
      </c>
      <c r="D503" s="75" t="str">
        <f>VLOOKUP(A503,'BASE REGISTRO MAYO'!$A$1:$T$884,4,FALSE)</f>
        <v>Fundación de Derecho Privado.</v>
      </c>
      <c r="E503" s="75" t="str">
        <f>VLOOKUP(A503,'BASE REGISTRO MAYO'!$A$1:$T$884,5,FALSE)</f>
        <v>Otorgado por Decreto Supremo Nº 262, de fecha 2 de abril de 1997, por el Ministerio de Justicia. Publicado en el Diario Oficial con fecha 24 de abril de 1997.</v>
      </c>
      <c r="F503" s="75" t="str">
        <f>VLOOKUP(A503,'BASE REGISTRO MAYO'!$A$1:$T$884,6,FALSE)</f>
        <v>Certificado de Vigencia inscripción Nº7421 de fecha 02 de abril de 1997. Folio N° 500328926944, emitido por el Servicio de Registro Civil e Identificación, de fecha 13 de julio de 2020.</v>
      </c>
      <c r="G503" s="75" t="str">
        <f>VLOOKUP(A503,'BASE REGISTRO MAYO'!$A$1:$T$884,7,FALSE)</f>
        <v xml:space="preserve">Ayudar a la infancia desvalida sin distinción de sexo, sin distinción racial, creencia religiosa o política.
</v>
      </c>
      <c r="H503" s="75" t="str">
        <f>VLOOKUP(A503,'BASE REGISTRO MAYO'!$A$1:$T$884,8,FALSE)</f>
        <v xml:space="preserve">Presidente: Simona de la Barra Cruzat.           
Secretario: Julián Humberto Carrasco Poblete.
Tesorero: Leoncio Toro Araya.
Director Ejecutivo: Rafael Mella Gallegos.
Director: Carlos Javier Contzen Fuentes.
</v>
      </c>
      <c r="I503" s="75" t="str">
        <f>VLOOKUP(A503,'BASE REGISTRO MAYO'!$A$1:$T$884,9,FALSE)</f>
        <v>El Consejo durará tres años en sus cargos y se renovará tácita y sucesivamente cada tres años, salvo que la mayoría absoluta de los demás consejeros, resuelva su exclusión.</v>
      </c>
      <c r="J503" s="75" t="str">
        <f>VLOOKUP(A503,'BASE REGISTRO MAYO'!$A$1:$T$884,10,FALSE)</f>
        <v>10 de enero de 2017 – 10 de enero 2020</v>
      </c>
      <c r="K503" s="75" t="str">
        <f>VLOOKUP(A503,'BASE REGISTRO MAYO'!$A$1:$T$884,11,FALSE)</f>
        <v xml:space="preserve">Simona de la Barra Cruzat
Rafael Mella Gallegos.
Podrán actuar conjunta o separadamente.
</v>
      </c>
      <c r="L503" s="75" t="str">
        <f>VLOOKUP(A503,'BASE REGISTRO MAYO'!$A$1:$T$884,12,FALSE)</f>
        <v>Exeter Nº 540-D, Concepción.</v>
      </c>
      <c r="M503" s="75" t="str">
        <f>VLOOKUP(A503,'BASE REGISTRO MAYO'!$A$1:$T$884,13,FALSE)</f>
        <v>VIII</v>
      </c>
      <c r="N503" s="75" t="str">
        <f>VLOOKUP(A503,'BASE REGISTRO MAYO'!$A$1:$T$884,14,FALSE)</f>
        <v>Concepción.</v>
      </c>
      <c r="O503" s="75" t="str">
        <f>VLOOKUP(A503,'BASE REGISTRO MAYO'!$A$1:$T$884,15,FALSE)</f>
        <v xml:space="preserve"> 41-2106-850
</v>
      </c>
      <c r="P503" s="75" t="str">
        <f>VLOOKUP(A503,'BASE REGISTRO MAYO'!$A$1:$T$884,16,FALSE)</f>
        <v>contacto@tdesperanza.cl</v>
      </c>
      <c r="Q503" s="75">
        <f>VLOOKUP(A503,'BASE REGISTRO MAYO'!$A$1:$T$884,17,FALSE)</f>
        <v>0</v>
      </c>
      <c r="R503" s="75" t="str">
        <f>VLOOKUP(A503,'BASE REGISTRO MAYO'!$A$1:$T$884,18,FALSE)</f>
        <v>93401.</v>
      </c>
      <c r="S503" s="75" t="str">
        <f>VLOOKUP(A503,'BASE REGISTRO MAYO'!$A$1:$T$884,19,FALSE)</f>
        <v xml:space="preserve">Certificado de antecedentes financieros, correspondientes al año 2019, APROBADOS por Subdepartamento de Supervisión Financiera Nacional para su actualización.
</v>
      </c>
      <c r="T503" s="177">
        <f>VLOOKUP(A503,'BASE REGISTRO MAYO'!$A$1:$T$884,20,FALSE)</f>
        <v>37970</v>
      </c>
      <c r="U503" s="182">
        <v>6979</v>
      </c>
      <c r="V503" s="181">
        <v>119269621</v>
      </c>
      <c r="W503" s="181">
        <v>528333586</v>
      </c>
      <c r="X503" s="178">
        <v>44408</v>
      </c>
      <c r="Y503" s="87" t="s">
        <v>7151</v>
      </c>
      <c r="Z503" s="87" t="s">
        <v>7152</v>
      </c>
      <c r="AA503" s="182" t="s">
        <v>7155</v>
      </c>
    </row>
    <row r="504" spans="1:27" ht="15.75" customHeight="1" x14ac:dyDescent="0.2">
      <c r="A504" s="182">
        <v>6979</v>
      </c>
      <c r="B504" s="75" t="str">
        <f>VLOOKUP(A504,'BASE REGISTRO MAYO'!$A$1:$T$884,2,FALSE)</f>
        <v>Fundacion Tierra de Esperanza</v>
      </c>
      <c r="C504" s="75">
        <f>VLOOKUP(A504,'BASE REGISTRO MAYO'!$A$1:$T$884,3,FALSE)</f>
        <v>738689003</v>
      </c>
      <c r="D504" s="75" t="str">
        <f>VLOOKUP(A504,'BASE REGISTRO MAYO'!$A$1:$T$884,4,FALSE)</f>
        <v>Fundación de Derecho Privado.</v>
      </c>
      <c r="E504" s="75" t="str">
        <f>VLOOKUP(A504,'BASE REGISTRO MAYO'!$A$1:$T$884,5,FALSE)</f>
        <v>Otorgado por Decreto Supremo Nº 262, de fecha 2 de abril de 1997, por el Ministerio de Justicia. Publicado en el Diario Oficial con fecha 24 de abril de 1997.</v>
      </c>
      <c r="F504" s="75" t="str">
        <f>VLOOKUP(A504,'BASE REGISTRO MAYO'!$A$1:$T$884,6,FALSE)</f>
        <v>Certificado de Vigencia inscripción Nº7421 de fecha 02 de abril de 1997. Folio N° 500328926944, emitido por el Servicio de Registro Civil e Identificación, de fecha 13 de julio de 2020.</v>
      </c>
      <c r="G504" s="75" t="str">
        <f>VLOOKUP(A504,'BASE REGISTRO MAYO'!$A$1:$T$884,7,FALSE)</f>
        <v xml:space="preserve">Ayudar a la infancia desvalida sin distinción de sexo, sin distinción racial, creencia religiosa o política.
</v>
      </c>
      <c r="H504" s="75" t="str">
        <f>VLOOKUP(A504,'BASE REGISTRO MAYO'!$A$1:$T$884,8,FALSE)</f>
        <v xml:space="preserve">Presidente: Simona de la Barra Cruzat.           
Secretario: Julián Humberto Carrasco Poblete.
Tesorero: Leoncio Toro Araya.
Director Ejecutivo: Rafael Mella Gallegos.
Director: Carlos Javier Contzen Fuentes.
</v>
      </c>
      <c r="I504" s="75" t="str">
        <f>VLOOKUP(A504,'BASE REGISTRO MAYO'!$A$1:$T$884,9,FALSE)</f>
        <v>El Consejo durará tres años en sus cargos y se renovará tácita y sucesivamente cada tres años, salvo que la mayoría absoluta de los demás consejeros, resuelva su exclusión.</v>
      </c>
      <c r="J504" s="75" t="str">
        <f>VLOOKUP(A504,'BASE REGISTRO MAYO'!$A$1:$T$884,10,FALSE)</f>
        <v>10 de enero de 2017 – 10 de enero 2020</v>
      </c>
      <c r="K504" s="75" t="str">
        <f>VLOOKUP(A504,'BASE REGISTRO MAYO'!$A$1:$T$884,11,FALSE)</f>
        <v xml:space="preserve">Simona de la Barra Cruzat
Rafael Mella Gallegos.
Podrán actuar conjunta o separadamente.
</v>
      </c>
      <c r="L504" s="75" t="str">
        <f>VLOOKUP(A504,'BASE REGISTRO MAYO'!$A$1:$T$884,12,FALSE)</f>
        <v>Exeter Nº 540-D, Concepción.</v>
      </c>
      <c r="M504" s="75" t="str">
        <f>VLOOKUP(A504,'BASE REGISTRO MAYO'!$A$1:$T$884,13,FALSE)</f>
        <v>VIII</v>
      </c>
      <c r="N504" s="75" t="str">
        <f>VLOOKUP(A504,'BASE REGISTRO MAYO'!$A$1:$T$884,14,FALSE)</f>
        <v>Concepción.</v>
      </c>
      <c r="O504" s="75" t="str">
        <f>VLOOKUP(A504,'BASE REGISTRO MAYO'!$A$1:$T$884,15,FALSE)</f>
        <v xml:space="preserve"> 41-2106-850
</v>
      </c>
      <c r="P504" s="75" t="str">
        <f>VLOOKUP(A504,'BASE REGISTRO MAYO'!$A$1:$T$884,16,FALSE)</f>
        <v>contacto@tdesperanza.cl</v>
      </c>
      <c r="Q504" s="75">
        <f>VLOOKUP(A504,'BASE REGISTRO MAYO'!$A$1:$T$884,17,FALSE)</f>
        <v>0</v>
      </c>
      <c r="R504" s="75" t="str">
        <f>VLOOKUP(A504,'BASE REGISTRO MAYO'!$A$1:$T$884,18,FALSE)</f>
        <v>93401.</v>
      </c>
      <c r="S504" s="75" t="str">
        <f>VLOOKUP(A504,'BASE REGISTRO MAYO'!$A$1:$T$884,19,FALSE)</f>
        <v xml:space="preserve">Certificado de antecedentes financieros, correspondientes al año 2019, APROBADOS por Subdepartamento de Supervisión Financiera Nacional para su actualización.
</v>
      </c>
      <c r="T504" s="177">
        <f>VLOOKUP(A504,'BASE REGISTRO MAYO'!$A$1:$T$884,20,FALSE)</f>
        <v>37970</v>
      </c>
      <c r="U504" s="182">
        <v>6979</v>
      </c>
      <c r="V504" s="181">
        <v>19457064</v>
      </c>
      <c r="W504" s="181">
        <v>84107562</v>
      </c>
      <c r="X504" s="178">
        <v>44408</v>
      </c>
      <c r="Y504" s="87" t="s">
        <v>7151</v>
      </c>
      <c r="Z504" s="87" t="s">
        <v>7152</v>
      </c>
      <c r="AA504" s="182" t="s">
        <v>7180</v>
      </c>
    </row>
    <row r="505" spans="1:27" ht="15.75" customHeight="1" x14ac:dyDescent="0.2">
      <c r="A505" s="182">
        <v>6979</v>
      </c>
      <c r="B505" s="75" t="str">
        <f>VLOOKUP(A505,'BASE REGISTRO MAYO'!$A$1:$T$884,2,FALSE)</f>
        <v>Fundacion Tierra de Esperanza</v>
      </c>
      <c r="C505" s="75">
        <f>VLOOKUP(A505,'BASE REGISTRO MAYO'!$A$1:$T$884,3,FALSE)</f>
        <v>738689003</v>
      </c>
      <c r="D505" s="75" t="str">
        <f>VLOOKUP(A505,'BASE REGISTRO MAYO'!$A$1:$T$884,4,FALSE)</f>
        <v>Fundación de Derecho Privado.</v>
      </c>
      <c r="E505" s="75" t="str">
        <f>VLOOKUP(A505,'BASE REGISTRO MAYO'!$A$1:$T$884,5,FALSE)</f>
        <v>Otorgado por Decreto Supremo Nº 262, de fecha 2 de abril de 1997, por el Ministerio de Justicia. Publicado en el Diario Oficial con fecha 24 de abril de 1997.</v>
      </c>
      <c r="F505" s="75" t="str">
        <f>VLOOKUP(A505,'BASE REGISTRO MAYO'!$A$1:$T$884,6,FALSE)</f>
        <v>Certificado de Vigencia inscripción Nº7421 de fecha 02 de abril de 1997. Folio N° 500328926944, emitido por el Servicio de Registro Civil e Identificación, de fecha 13 de julio de 2020.</v>
      </c>
      <c r="G505" s="75" t="str">
        <f>VLOOKUP(A505,'BASE REGISTRO MAYO'!$A$1:$T$884,7,FALSE)</f>
        <v xml:space="preserve">Ayudar a la infancia desvalida sin distinción de sexo, sin distinción racial, creencia religiosa o política.
</v>
      </c>
      <c r="H505" s="75" t="str">
        <f>VLOOKUP(A505,'BASE REGISTRO MAYO'!$A$1:$T$884,8,FALSE)</f>
        <v xml:space="preserve">Presidente: Simona de la Barra Cruzat.           
Secretario: Julián Humberto Carrasco Poblete.
Tesorero: Leoncio Toro Araya.
Director Ejecutivo: Rafael Mella Gallegos.
Director: Carlos Javier Contzen Fuentes.
</v>
      </c>
      <c r="I505" s="75" t="str">
        <f>VLOOKUP(A505,'BASE REGISTRO MAYO'!$A$1:$T$884,9,FALSE)</f>
        <v>El Consejo durará tres años en sus cargos y se renovará tácita y sucesivamente cada tres años, salvo que la mayoría absoluta de los demás consejeros, resuelva su exclusión.</v>
      </c>
      <c r="J505" s="75" t="str">
        <f>VLOOKUP(A505,'BASE REGISTRO MAYO'!$A$1:$T$884,10,FALSE)</f>
        <v>10 de enero de 2017 – 10 de enero 2020</v>
      </c>
      <c r="K505" s="75" t="str">
        <f>VLOOKUP(A505,'BASE REGISTRO MAYO'!$A$1:$T$884,11,FALSE)</f>
        <v xml:space="preserve">Simona de la Barra Cruzat
Rafael Mella Gallegos.
Podrán actuar conjunta o separadamente.
</v>
      </c>
      <c r="L505" s="75" t="str">
        <f>VLOOKUP(A505,'BASE REGISTRO MAYO'!$A$1:$T$884,12,FALSE)</f>
        <v>Exeter Nº 540-D, Concepción.</v>
      </c>
      <c r="M505" s="75" t="str">
        <f>VLOOKUP(A505,'BASE REGISTRO MAYO'!$A$1:$T$884,13,FALSE)</f>
        <v>VIII</v>
      </c>
      <c r="N505" s="75" t="str">
        <f>VLOOKUP(A505,'BASE REGISTRO MAYO'!$A$1:$T$884,14,FALSE)</f>
        <v>Concepción.</v>
      </c>
      <c r="O505" s="75" t="str">
        <f>VLOOKUP(A505,'BASE REGISTRO MAYO'!$A$1:$T$884,15,FALSE)</f>
        <v xml:space="preserve"> 41-2106-850
</v>
      </c>
      <c r="P505" s="75" t="str">
        <f>VLOOKUP(A505,'BASE REGISTRO MAYO'!$A$1:$T$884,16,FALSE)</f>
        <v>contacto@tdesperanza.cl</v>
      </c>
      <c r="Q505" s="75">
        <f>VLOOKUP(A505,'BASE REGISTRO MAYO'!$A$1:$T$884,17,FALSE)</f>
        <v>0</v>
      </c>
      <c r="R505" s="75" t="str">
        <f>VLOOKUP(A505,'BASE REGISTRO MAYO'!$A$1:$T$884,18,FALSE)</f>
        <v>93401.</v>
      </c>
      <c r="S505" s="75" t="str">
        <f>VLOOKUP(A505,'BASE REGISTRO MAYO'!$A$1:$T$884,19,FALSE)</f>
        <v xml:space="preserve">Certificado de antecedentes financieros, correspondientes al año 2019, APROBADOS por Subdepartamento de Supervisión Financiera Nacional para su actualización.
</v>
      </c>
      <c r="T505" s="177">
        <f>VLOOKUP(A505,'BASE REGISTRO MAYO'!$A$1:$T$884,20,FALSE)</f>
        <v>37970</v>
      </c>
      <c r="U505" s="182">
        <v>6979</v>
      </c>
      <c r="V505" s="181">
        <v>24911712</v>
      </c>
      <c r="W505" s="181">
        <v>216094257</v>
      </c>
      <c r="X505" s="178">
        <v>44408</v>
      </c>
      <c r="Y505" s="87" t="s">
        <v>7151</v>
      </c>
      <c r="Z505" s="87" t="s">
        <v>7152</v>
      </c>
      <c r="AA505" s="182" t="s">
        <v>149</v>
      </c>
    </row>
    <row r="506" spans="1:27" ht="15.75" customHeight="1" x14ac:dyDescent="0.2">
      <c r="A506" s="182">
        <v>6979</v>
      </c>
      <c r="B506" s="75" t="str">
        <f>VLOOKUP(A506,'BASE REGISTRO MAYO'!$A$1:$T$884,2,FALSE)</f>
        <v>Fundacion Tierra de Esperanza</v>
      </c>
      <c r="C506" s="75">
        <f>VLOOKUP(A506,'BASE REGISTRO MAYO'!$A$1:$T$884,3,FALSE)</f>
        <v>738689003</v>
      </c>
      <c r="D506" s="75" t="str">
        <f>VLOOKUP(A506,'BASE REGISTRO MAYO'!$A$1:$T$884,4,FALSE)</f>
        <v>Fundación de Derecho Privado.</v>
      </c>
      <c r="E506" s="75" t="str">
        <f>VLOOKUP(A506,'BASE REGISTRO MAYO'!$A$1:$T$884,5,FALSE)</f>
        <v>Otorgado por Decreto Supremo Nº 262, de fecha 2 de abril de 1997, por el Ministerio de Justicia. Publicado en el Diario Oficial con fecha 24 de abril de 1997.</v>
      </c>
      <c r="F506" s="75" t="str">
        <f>VLOOKUP(A506,'BASE REGISTRO MAYO'!$A$1:$T$884,6,FALSE)</f>
        <v>Certificado de Vigencia inscripción Nº7421 de fecha 02 de abril de 1997. Folio N° 500328926944, emitido por el Servicio de Registro Civil e Identificación, de fecha 13 de julio de 2020.</v>
      </c>
      <c r="G506" s="75" t="str">
        <f>VLOOKUP(A506,'BASE REGISTRO MAYO'!$A$1:$T$884,7,FALSE)</f>
        <v xml:space="preserve">Ayudar a la infancia desvalida sin distinción de sexo, sin distinción racial, creencia religiosa o política.
</v>
      </c>
      <c r="H506" s="75" t="str">
        <f>VLOOKUP(A506,'BASE REGISTRO MAYO'!$A$1:$T$884,8,FALSE)</f>
        <v xml:space="preserve">Presidente: Simona de la Barra Cruzat.           
Secretario: Julián Humberto Carrasco Poblete.
Tesorero: Leoncio Toro Araya.
Director Ejecutivo: Rafael Mella Gallegos.
Director: Carlos Javier Contzen Fuentes.
</v>
      </c>
      <c r="I506" s="75" t="str">
        <f>VLOOKUP(A506,'BASE REGISTRO MAYO'!$A$1:$T$884,9,FALSE)</f>
        <v>El Consejo durará tres años en sus cargos y se renovará tácita y sucesivamente cada tres años, salvo que la mayoría absoluta de los demás consejeros, resuelva su exclusión.</v>
      </c>
      <c r="J506" s="75" t="str">
        <f>VLOOKUP(A506,'BASE REGISTRO MAYO'!$A$1:$T$884,10,FALSE)</f>
        <v>10 de enero de 2017 – 10 de enero 2020</v>
      </c>
      <c r="K506" s="75" t="str">
        <f>VLOOKUP(A506,'BASE REGISTRO MAYO'!$A$1:$T$884,11,FALSE)</f>
        <v xml:space="preserve">Simona de la Barra Cruzat
Rafael Mella Gallegos.
Podrán actuar conjunta o separadamente.
</v>
      </c>
      <c r="L506" s="75" t="str">
        <f>VLOOKUP(A506,'BASE REGISTRO MAYO'!$A$1:$T$884,12,FALSE)</f>
        <v>Exeter Nº 540-D, Concepción.</v>
      </c>
      <c r="M506" s="75" t="str">
        <f>VLOOKUP(A506,'BASE REGISTRO MAYO'!$A$1:$T$884,13,FALSE)</f>
        <v>VIII</v>
      </c>
      <c r="N506" s="75" t="str">
        <f>VLOOKUP(A506,'BASE REGISTRO MAYO'!$A$1:$T$884,14,FALSE)</f>
        <v>Concepción.</v>
      </c>
      <c r="O506" s="75" t="str">
        <f>VLOOKUP(A506,'BASE REGISTRO MAYO'!$A$1:$T$884,15,FALSE)</f>
        <v xml:space="preserve"> 41-2106-850
</v>
      </c>
      <c r="P506" s="75" t="str">
        <f>VLOOKUP(A506,'BASE REGISTRO MAYO'!$A$1:$T$884,16,FALSE)</f>
        <v>contacto@tdesperanza.cl</v>
      </c>
      <c r="Q506" s="75">
        <f>VLOOKUP(A506,'BASE REGISTRO MAYO'!$A$1:$T$884,17,FALSE)</f>
        <v>0</v>
      </c>
      <c r="R506" s="75" t="str">
        <f>VLOOKUP(A506,'BASE REGISTRO MAYO'!$A$1:$T$884,18,FALSE)</f>
        <v>93401.</v>
      </c>
      <c r="S506" s="75" t="str">
        <f>VLOOKUP(A506,'BASE REGISTRO MAYO'!$A$1:$T$884,19,FALSE)</f>
        <v xml:space="preserve">Certificado de antecedentes financieros, correspondientes al año 2019, APROBADOS por Subdepartamento de Supervisión Financiera Nacional para su actualización.
</v>
      </c>
      <c r="T506" s="177">
        <f>VLOOKUP(A506,'BASE REGISTRO MAYO'!$A$1:$T$884,20,FALSE)</f>
        <v>37970</v>
      </c>
      <c r="U506" s="182">
        <v>6979</v>
      </c>
      <c r="V506" s="181">
        <v>10966709</v>
      </c>
      <c r="W506" s="181">
        <v>10966709</v>
      </c>
      <c r="X506" s="178">
        <v>44408</v>
      </c>
      <c r="Y506" s="87" t="s">
        <v>7151</v>
      </c>
      <c r="Z506" s="87" t="s">
        <v>7152</v>
      </c>
      <c r="AA506" s="182" t="s">
        <v>7223</v>
      </c>
    </row>
    <row r="507" spans="1:27" ht="15.75" customHeight="1" x14ac:dyDescent="0.2">
      <c r="A507" s="182">
        <v>6979</v>
      </c>
      <c r="B507" s="75" t="str">
        <f>VLOOKUP(A507,'BASE REGISTRO MAYO'!$A$1:$T$884,2,FALSE)</f>
        <v>Fundacion Tierra de Esperanza</v>
      </c>
      <c r="C507" s="75">
        <f>VLOOKUP(A507,'BASE REGISTRO MAYO'!$A$1:$T$884,3,FALSE)</f>
        <v>738689003</v>
      </c>
      <c r="D507" s="75" t="str">
        <f>VLOOKUP(A507,'BASE REGISTRO MAYO'!$A$1:$T$884,4,FALSE)</f>
        <v>Fundación de Derecho Privado.</v>
      </c>
      <c r="E507" s="75" t="str">
        <f>VLOOKUP(A507,'BASE REGISTRO MAYO'!$A$1:$T$884,5,FALSE)</f>
        <v>Otorgado por Decreto Supremo Nº 262, de fecha 2 de abril de 1997, por el Ministerio de Justicia. Publicado en el Diario Oficial con fecha 24 de abril de 1997.</v>
      </c>
      <c r="F507" s="75" t="str">
        <f>VLOOKUP(A507,'BASE REGISTRO MAYO'!$A$1:$T$884,6,FALSE)</f>
        <v>Certificado de Vigencia inscripción Nº7421 de fecha 02 de abril de 1997. Folio N° 500328926944, emitido por el Servicio de Registro Civil e Identificación, de fecha 13 de julio de 2020.</v>
      </c>
      <c r="G507" s="75" t="str">
        <f>VLOOKUP(A507,'BASE REGISTRO MAYO'!$A$1:$T$884,7,FALSE)</f>
        <v xml:space="preserve">Ayudar a la infancia desvalida sin distinción de sexo, sin distinción racial, creencia religiosa o política.
</v>
      </c>
      <c r="H507" s="75" t="str">
        <f>VLOOKUP(A507,'BASE REGISTRO MAYO'!$A$1:$T$884,8,FALSE)</f>
        <v xml:space="preserve">Presidente: Simona de la Barra Cruzat.           
Secretario: Julián Humberto Carrasco Poblete.
Tesorero: Leoncio Toro Araya.
Director Ejecutivo: Rafael Mella Gallegos.
Director: Carlos Javier Contzen Fuentes.
</v>
      </c>
      <c r="I507" s="75" t="str">
        <f>VLOOKUP(A507,'BASE REGISTRO MAYO'!$A$1:$T$884,9,FALSE)</f>
        <v>El Consejo durará tres años en sus cargos y se renovará tácita y sucesivamente cada tres años, salvo que la mayoría absoluta de los demás consejeros, resuelva su exclusión.</v>
      </c>
      <c r="J507" s="75" t="str">
        <f>VLOOKUP(A507,'BASE REGISTRO MAYO'!$A$1:$T$884,10,FALSE)</f>
        <v>10 de enero de 2017 – 10 de enero 2020</v>
      </c>
      <c r="K507" s="75" t="str">
        <f>VLOOKUP(A507,'BASE REGISTRO MAYO'!$A$1:$T$884,11,FALSE)</f>
        <v xml:space="preserve">Simona de la Barra Cruzat
Rafael Mella Gallegos.
Podrán actuar conjunta o separadamente.
</v>
      </c>
      <c r="L507" s="75" t="str">
        <f>VLOOKUP(A507,'BASE REGISTRO MAYO'!$A$1:$T$884,12,FALSE)</f>
        <v>Exeter Nº 540-D, Concepción.</v>
      </c>
      <c r="M507" s="75" t="str">
        <f>VLOOKUP(A507,'BASE REGISTRO MAYO'!$A$1:$T$884,13,FALSE)</f>
        <v>VIII</v>
      </c>
      <c r="N507" s="75" t="str">
        <f>VLOOKUP(A507,'BASE REGISTRO MAYO'!$A$1:$T$884,14,FALSE)</f>
        <v>Concepción.</v>
      </c>
      <c r="O507" s="75" t="str">
        <f>VLOOKUP(A507,'BASE REGISTRO MAYO'!$A$1:$T$884,15,FALSE)</f>
        <v xml:space="preserve"> 41-2106-850
</v>
      </c>
      <c r="P507" s="75" t="str">
        <f>VLOOKUP(A507,'BASE REGISTRO MAYO'!$A$1:$T$884,16,FALSE)</f>
        <v>contacto@tdesperanza.cl</v>
      </c>
      <c r="Q507" s="75">
        <f>VLOOKUP(A507,'BASE REGISTRO MAYO'!$A$1:$T$884,17,FALSE)</f>
        <v>0</v>
      </c>
      <c r="R507" s="75" t="str">
        <f>VLOOKUP(A507,'BASE REGISTRO MAYO'!$A$1:$T$884,18,FALSE)</f>
        <v>93401.</v>
      </c>
      <c r="S507" s="75" t="str">
        <f>VLOOKUP(A507,'BASE REGISTRO MAYO'!$A$1:$T$884,19,FALSE)</f>
        <v xml:space="preserve">Certificado de antecedentes financieros, correspondientes al año 2019, APROBADOS por Subdepartamento de Supervisión Financiera Nacional para su actualización.
</v>
      </c>
      <c r="T507" s="177">
        <f>VLOOKUP(A507,'BASE REGISTRO MAYO'!$A$1:$T$884,20,FALSE)</f>
        <v>37970</v>
      </c>
      <c r="U507" s="182">
        <v>6979</v>
      </c>
      <c r="V507" s="181">
        <v>3611736</v>
      </c>
      <c r="W507" s="181">
        <v>23711860</v>
      </c>
      <c r="X507" s="178">
        <v>44408</v>
      </c>
      <c r="Y507" s="87" t="s">
        <v>7151</v>
      </c>
      <c r="Z507" s="87" t="s">
        <v>7152</v>
      </c>
      <c r="AA507" s="182" t="s">
        <v>7183</v>
      </c>
    </row>
    <row r="508" spans="1:27" ht="15.75" customHeight="1" x14ac:dyDescent="0.2">
      <c r="A508" s="182">
        <v>6979</v>
      </c>
      <c r="B508" s="75" t="str">
        <f>VLOOKUP(A508,'BASE REGISTRO MAYO'!$A$1:$T$884,2,FALSE)</f>
        <v>Fundacion Tierra de Esperanza</v>
      </c>
      <c r="C508" s="75">
        <f>VLOOKUP(A508,'BASE REGISTRO MAYO'!$A$1:$T$884,3,FALSE)</f>
        <v>738689003</v>
      </c>
      <c r="D508" s="75" t="str">
        <f>VLOOKUP(A508,'BASE REGISTRO MAYO'!$A$1:$T$884,4,FALSE)</f>
        <v>Fundación de Derecho Privado.</v>
      </c>
      <c r="E508" s="75" t="str">
        <f>VLOOKUP(A508,'BASE REGISTRO MAYO'!$A$1:$T$884,5,FALSE)</f>
        <v>Otorgado por Decreto Supremo Nº 262, de fecha 2 de abril de 1997, por el Ministerio de Justicia. Publicado en el Diario Oficial con fecha 24 de abril de 1997.</v>
      </c>
      <c r="F508" s="75" t="str">
        <f>VLOOKUP(A508,'BASE REGISTRO MAYO'!$A$1:$T$884,6,FALSE)</f>
        <v>Certificado de Vigencia inscripción Nº7421 de fecha 02 de abril de 1997. Folio N° 500328926944, emitido por el Servicio de Registro Civil e Identificación, de fecha 13 de julio de 2020.</v>
      </c>
      <c r="G508" s="75" t="str">
        <f>VLOOKUP(A508,'BASE REGISTRO MAYO'!$A$1:$T$884,7,FALSE)</f>
        <v xml:space="preserve">Ayudar a la infancia desvalida sin distinción de sexo, sin distinción racial, creencia religiosa o política.
</v>
      </c>
      <c r="H508" s="75" t="str">
        <f>VLOOKUP(A508,'BASE REGISTRO MAYO'!$A$1:$T$884,8,FALSE)</f>
        <v xml:space="preserve">Presidente: Simona de la Barra Cruzat.           
Secretario: Julián Humberto Carrasco Poblete.
Tesorero: Leoncio Toro Araya.
Director Ejecutivo: Rafael Mella Gallegos.
Director: Carlos Javier Contzen Fuentes.
</v>
      </c>
      <c r="I508" s="75" t="str">
        <f>VLOOKUP(A508,'BASE REGISTRO MAYO'!$A$1:$T$884,9,FALSE)</f>
        <v>El Consejo durará tres años en sus cargos y se renovará tácita y sucesivamente cada tres años, salvo que la mayoría absoluta de los demás consejeros, resuelva su exclusión.</v>
      </c>
      <c r="J508" s="75" t="str">
        <f>VLOOKUP(A508,'BASE REGISTRO MAYO'!$A$1:$T$884,10,FALSE)</f>
        <v>10 de enero de 2017 – 10 de enero 2020</v>
      </c>
      <c r="K508" s="75" t="str">
        <f>VLOOKUP(A508,'BASE REGISTRO MAYO'!$A$1:$T$884,11,FALSE)</f>
        <v xml:space="preserve">Simona de la Barra Cruzat
Rafael Mella Gallegos.
Podrán actuar conjunta o separadamente.
</v>
      </c>
      <c r="L508" s="75" t="str">
        <f>VLOOKUP(A508,'BASE REGISTRO MAYO'!$A$1:$T$884,12,FALSE)</f>
        <v>Exeter Nº 540-D, Concepción.</v>
      </c>
      <c r="M508" s="75" t="str">
        <f>VLOOKUP(A508,'BASE REGISTRO MAYO'!$A$1:$T$884,13,FALSE)</f>
        <v>VIII</v>
      </c>
      <c r="N508" s="75" t="str">
        <f>VLOOKUP(A508,'BASE REGISTRO MAYO'!$A$1:$T$884,14,FALSE)</f>
        <v>Concepción.</v>
      </c>
      <c r="O508" s="75" t="str">
        <f>VLOOKUP(A508,'BASE REGISTRO MAYO'!$A$1:$T$884,15,FALSE)</f>
        <v xml:space="preserve"> 41-2106-850
</v>
      </c>
      <c r="P508" s="75" t="str">
        <f>VLOOKUP(A508,'BASE REGISTRO MAYO'!$A$1:$T$884,16,FALSE)</f>
        <v>contacto@tdesperanza.cl</v>
      </c>
      <c r="Q508" s="75">
        <f>VLOOKUP(A508,'BASE REGISTRO MAYO'!$A$1:$T$884,17,FALSE)</f>
        <v>0</v>
      </c>
      <c r="R508" s="75" t="str">
        <f>VLOOKUP(A508,'BASE REGISTRO MAYO'!$A$1:$T$884,18,FALSE)</f>
        <v>93401.</v>
      </c>
      <c r="S508" s="75" t="str">
        <f>VLOOKUP(A508,'BASE REGISTRO MAYO'!$A$1:$T$884,19,FALSE)</f>
        <v xml:space="preserve">Certificado de antecedentes financieros, correspondientes al año 2019, APROBADOS por Subdepartamento de Supervisión Financiera Nacional para su actualización.
</v>
      </c>
      <c r="T508" s="177">
        <f>VLOOKUP(A508,'BASE REGISTRO MAYO'!$A$1:$T$884,20,FALSE)</f>
        <v>37970</v>
      </c>
      <c r="U508" s="182">
        <v>6979</v>
      </c>
      <c r="V508" s="181">
        <v>95356235</v>
      </c>
      <c r="W508" s="181">
        <v>430397063</v>
      </c>
      <c r="X508" s="178">
        <v>44408</v>
      </c>
      <c r="Y508" s="87" t="s">
        <v>7151</v>
      </c>
      <c r="Z508" s="87" t="s">
        <v>7152</v>
      </c>
      <c r="AA508" s="182" t="s">
        <v>173</v>
      </c>
    </row>
    <row r="509" spans="1:27" ht="15.75" customHeight="1" x14ac:dyDescent="0.2">
      <c r="A509" s="182">
        <v>6979</v>
      </c>
      <c r="B509" s="75" t="str">
        <f>VLOOKUP(A509,'BASE REGISTRO MAYO'!$A$1:$T$884,2,FALSE)</f>
        <v>Fundacion Tierra de Esperanza</v>
      </c>
      <c r="C509" s="75">
        <f>VLOOKUP(A509,'BASE REGISTRO MAYO'!$A$1:$T$884,3,FALSE)</f>
        <v>738689003</v>
      </c>
      <c r="D509" s="75" t="str">
        <f>VLOOKUP(A509,'BASE REGISTRO MAYO'!$A$1:$T$884,4,FALSE)</f>
        <v>Fundación de Derecho Privado.</v>
      </c>
      <c r="E509" s="75" t="str">
        <f>VLOOKUP(A509,'BASE REGISTRO MAYO'!$A$1:$T$884,5,FALSE)</f>
        <v>Otorgado por Decreto Supremo Nº 262, de fecha 2 de abril de 1997, por el Ministerio de Justicia. Publicado en el Diario Oficial con fecha 24 de abril de 1997.</v>
      </c>
      <c r="F509" s="75" t="str">
        <f>VLOOKUP(A509,'BASE REGISTRO MAYO'!$A$1:$T$884,6,FALSE)</f>
        <v>Certificado de Vigencia inscripción Nº7421 de fecha 02 de abril de 1997. Folio N° 500328926944, emitido por el Servicio de Registro Civil e Identificación, de fecha 13 de julio de 2020.</v>
      </c>
      <c r="G509" s="75" t="str">
        <f>VLOOKUP(A509,'BASE REGISTRO MAYO'!$A$1:$T$884,7,FALSE)</f>
        <v xml:space="preserve">Ayudar a la infancia desvalida sin distinción de sexo, sin distinción racial, creencia religiosa o política.
</v>
      </c>
      <c r="H509" s="75" t="str">
        <f>VLOOKUP(A509,'BASE REGISTRO MAYO'!$A$1:$T$884,8,FALSE)</f>
        <v xml:space="preserve">Presidente: Simona de la Barra Cruzat.           
Secretario: Julián Humberto Carrasco Poblete.
Tesorero: Leoncio Toro Araya.
Director Ejecutivo: Rafael Mella Gallegos.
Director: Carlos Javier Contzen Fuentes.
</v>
      </c>
      <c r="I509" s="75" t="str">
        <f>VLOOKUP(A509,'BASE REGISTRO MAYO'!$A$1:$T$884,9,FALSE)</f>
        <v>El Consejo durará tres años en sus cargos y se renovará tácita y sucesivamente cada tres años, salvo que la mayoría absoluta de los demás consejeros, resuelva su exclusión.</v>
      </c>
      <c r="J509" s="75" t="str">
        <f>VLOOKUP(A509,'BASE REGISTRO MAYO'!$A$1:$T$884,10,FALSE)</f>
        <v>10 de enero de 2017 – 10 de enero 2020</v>
      </c>
      <c r="K509" s="75" t="str">
        <f>VLOOKUP(A509,'BASE REGISTRO MAYO'!$A$1:$T$884,11,FALSE)</f>
        <v xml:space="preserve">Simona de la Barra Cruzat
Rafael Mella Gallegos.
Podrán actuar conjunta o separadamente.
</v>
      </c>
      <c r="L509" s="75" t="str">
        <f>VLOOKUP(A509,'BASE REGISTRO MAYO'!$A$1:$T$884,12,FALSE)</f>
        <v>Exeter Nº 540-D, Concepción.</v>
      </c>
      <c r="M509" s="75" t="str">
        <f>VLOOKUP(A509,'BASE REGISTRO MAYO'!$A$1:$T$884,13,FALSE)</f>
        <v>VIII</v>
      </c>
      <c r="N509" s="75" t="str">
        <f>VLOOKUP(A509,'BASE REGISTRO MAYO'!$A$1:$T$884,14,FALSE)</f>
        <v>Concepción.</v>
      </c>
      <c r="O509" s="75" t="str">
        <f>VLOOKUP(A509,'BASE REGISTRO MAYO'!$A$1:$T$884,15,FALSE)</f>
        <v xml:space="preserve"> 41-2106-850
</v>
      </c>
      <c r="P509" s="75" t="str">
        <f>VLOOKUP(A509,'BASE REGISTRO MAYO'!$A$1:$T$884,16,FALSE)</f>
        <v>contacto@tdesperanza.cl</v>
      </c>
      <c r="Q509" s="75">
        <f>VLOOKUP(A509,'BASE REGISTRO MAYO'!$A$1:$T$884,17,FALSE)</f>
        <v>0</v>
      </c>
      <c r="R509" s="75" t="str">
        <f>VLOOKUP(A509,'BASE REGISTRO MAYO'!$A$1:$T$884,18,FALSE)</f>
        <v>93401.</v>
      </c>
      <c r="S509" s="75" t="str">
        <f>VLOOKUP(A509,'BASE REGISTRO MAYO'!$A$1:$T$884,19,FALSE)</f>
        <v xml:space="preserve">Certificado de antecedentes financieros, correspondientes al año 2019, APROBADOS por Subdepartamento de Supervisión Financiera Nacional para su actualización.
</v>
      </c>
      <c r="T509" s="177">
        <f>VLOOKUP(A509,'BASE REGISTRO MAYO'!$A$1:$T$884,20,FALSE)</f>
        <v>37970</v>
      </c>
      <c r="U509" s="182">
        <v>6979</v>
      </c>
      <c r="V509" s="181">
        <v>12397284</v>
      </c>
      <c r="W509" s="181">
        <v>82194267</v>
      </c>
      <c r="X509" s="178">
        <v>44408</v>
      </c>
      <c r="Y509" s="87" t="s">
        <v>7151</v>
      </c>
      <c r="Z509" s="87" t="s">
        <v>7152</v>
      </c>
      <c r="AA509" s="182" t="s">
        <v>7213</v>
      </c>
    </row>
    <row r="510" spans="1:27" ht="15.75" customHeight="1" x14ac:dyDescent="0.2">
      <c r="A510" s="182">
        <v>6979</v>
      </c>
      <c r="B510" s="75" t="str">
        <f>VLOOKUP(A510,'BASE REGISTRO MAYO'!$A$1:$T$884,2,FALSE)</f>
        <v>Fundacion Tierra de Esperanza</v>
      </c>
      <c r="C510" s="75">
        <f>VLOOKUP(A510,'BASE REGISTRO MAYO'!$A$1:$T$884,3,FALSE)</f>
        <v>738689003</v>
      </c>
      <c r="D510" s="75" t="str">
        <f>VLOOKUP(A510,'BASE REGISTRO MAYO'!$A$1:$T$884,4,FALSE)</f>
        <v>Fundación de Derecho Privado.</v>
      </c>
      <c r="E510" s="75" t="str">
        <f>VLOOKUP(A510,'BASE REGISTRO MAYO'!$A$1:$T$884,5,FALSE)</f>
        <v>Otorgado por Decreto Supremo Nº 262, de fecha 2 de abril de 1997, por el Ministerio de Justicia. Publicado en el Diario Oficial con fecha 24 de abril de 1997.</v>
      </c>
      <c r="F510" s="75" t="str">
        <f>VLOOKUP(A510,'BASE REGISTRO MAYO'!$A$1:$T$884,6,FALSE)</f>
        <v>Certificado de Vigencia inscripción Nº7421 de fecha 02 de abril de 1997. Folio N° 500328926944, emitido por el Servicio de Registro Civil e Identificación, de fecha 13 de julio de 2020.</v>
      </c>
      <c r="G510" s="75" t="str">
        <f>VLOOKUP(A510,'BASE REGISTRO MAYO'!$A$1:$T$884,7,FALSE)</f>
        <v xml:space="preserve">Ayudar a la infancia desvalida sin distinción de sexo, sin distinción racial, creencia religiosa o política.
</v>
      </c>
      <c r="H510" s="75" t="str">
        <f>VLOOKUP(A510,'BASE REGISTRO MAYO'!$A$1:$T$884,8,FALSE)</f>
        <v xml:space="preserve">Presidente: Simona de la Barra Cruzat.           
Secretario: Julián Humberto Carrasco Poblete.
Tesorero: Leoncio Toro Araya.
Director Ejecutivo: Rafael Mella Gallegos.
Director: Carlos Javier Contzen Fuentes.
</v>
      </c>
      <c r="I510" s="75" t="str">
        <f>VLOOKUP(A510,'BASE REGISTRO MAYO'!$A$1:$T$884,9,FALSE)</f>
        <v>El Consejo durará tres años en sus cargos y se renovará tácita y sucesivamente cada tres años, salvo que la mayoría absoluta de los demás consejeros, resuelva su exclusión.</v>
      </c>
      <c r="J510" s="75" t="str">
        <f>VLOOKUP(A510,'BASE REGISTRO MAYO'!$A$1:$T$884,10,FALSE)</f>
        <v>10 de enero de 2017 – 10 de enero 2020</v>
      </c>
      <c r="K510" s="75" t="str">
        <f>VLOOKUP(A510,'BASE REGISTRO MAYO'!$A$1:$T$884,11,FALSE)</f>
        <v xml:space="preserve">Simona de la Barra Cruzat
Rafael Mella Gallegos.
Podrán actuar conjunta o separadamente.
</v>
      </c>
      <c r="L510" s="75" t="str">
        <f>VLOOKUP(A510,'BASE REGISTRO MAYO'!$A$1:$T$884,12,FALSE)</f>
        <v>Exeter Nº 540-D, Concepción.</v>
      </c>
      <c r="M510" s="75" t="str">
        <f>VLOOKUP(A510,'BASE REGISTRO MAYO'!$A$1:$T$884,13,FALSE)</f>
        <v>VIII</v>
      </c>
      <c r="N510" s="75" t="str">
        <f>VLOOKUP(A510,'BASE REGISTRO MAYO'!$A$1:$T$884,14,FALSE)</f>
        <v>Concepción.</v>
      </c>
      <c r="O510" s="75" t="str">
        <f>VLOOKUP(A510,'BASE REGISTRO MAYO'!$A$1:$T$884,15,FALSE)</f>
        <v xml:space="preserve"> 41-2106-850
</v>
      </c>
      <c r="P510" s="75" t="str">
        <f>VLOOKUP(A510,'BASE REGISTRO MAYO'!$A$1:$T$884,16,FALSE)</f>
        <v>contacto@tdesperanza.cl</v>
      </c>
      <c r="Q510" s="75">
        <f>VLOOKUP(A510,'BASE REGISTRO MAYO'!$A$1:$T$884,17,FALSE)</f>
        <v>0</v>
      </c>
      <c r="R510" s="75" t="str">
        <f>VLOOKUP(A510,'BASE REGISTRO MAYO'!$A$1:$T$884,18,FALSE)</f>
        <v>93401.</v>
      </c>
      <c r="S510" s="75" t="str">
        <f>VLOOKUP(A510,'BASE REGISTRO MAYO'!$A$1:$T$884,19,FALSE)</f>
        <v xml:space="preserve">Certificado de antecedentes financieros, correspondientes al año 2019, APROBADOS por Subdepartamento de Supervisión Financiera Nacional para su actualización.
</v>
      </c>
      <c r="T510" s="177">
        <f>VLOOKUP(A510,'BASE REGISTRO MAYO'!$A$1:$T$884,20,FALSE)</f>
        <v>37970</v>
      </c>
      <c r="U510" s="182">
        <v>6979</v>
      </c>
      <c r="V510" s="181">
        <v>16033200</v>
      </c>
      <c r="W510" s="181">
        <v>56116200</v>
      </c>
      <c r="X510" s="178">
        <v>44408</v>
      </c>
      <c r="Y510" s="87" t="s">
        <v>7151</v>
      </c>
      <c r="Z510" s="87" t="s">
        <v>7152</v>
      </c>
      <c r="AA510" s="182" t="s">
        <v>7228</v>
      </c>
    </row>
    <row r="511" spans="1:27" ht="15.75" customHeight="1" x14ac:dyDescent="0.2">
      <c r="A511" s="182">
        <v>6979</v>
      </c>
      <c r="B511" s="75" t="str">
        <f>VLOOKUP(A511,'BASE REGISTRO MAYO'!$A$1:$T$884,2,FALSE)</f>
        <v>Fundacion Tierra de Esperanza</v>
      </c>
      <c r="C511" s="75">
        <f>VLOOKUP(A511,'BASE REGISTRO MAYO'!$A$1:$T$884,3,FALSE)</f>
        <v>738689003</v>
      </c>
      <c r="D511" s="75" t="str">
        <f>VLOOKUP(A511,'BASE REGISTRO MAYO'!$A$1:$T$884,4,FALSE)</f>
        <v>Fundación de Derecho Privado.</v>
      </c>
      <c r="E511" s="75" t="str">
        <f>VLOOKUP(A511,'BASE REGISTRO MAYO'!$A$1:$T$884,5,FALSE)</f>
        <v>Otorgado por Decreto Supremo Nº 262, de fecha 2 de abril de 1997, por el Ministerio de Justicia. Publicado en el Diario Oficial con fecha 24 de abril de 1997.</v>
      </c>
      <c r="F511" s="75" t="str">
        <f>VLOOKUP(A511,'BASE REGISTRO MAYO'!$A$1:$T$884,6,FALSE)</f>
        <v>Certificado de Vigencia inscripción Nº7421 de fecha 02 de abril de 1997. Folio N° 500328926944, emitido por el Servicio de Registro Civil e Identificación, de fecha 13 de julio de 2020.</v>
      </c>
      <c r="G511" s="75" t="str">
        <f>VLOOKUP(A511,'BASE REGISTRO MAYO'!$A$1:$T$884,7,FALSE)</f>
        <v xml:space="preserve">Ayudar a la infancia desvalida sin distinción de sexo, sin distinción racial, creencia religiosa o política.
</v>
      </c>
      <c r="H511" s="75" t="str">
        <f>VLOOKUP(A511,'BASE REGISTRO MAYO'!$A$1:$T$884,8,FALSE)</f>
        <v xml:space="preserve">Presidente: Simona de la Barra Cruzat.           
Secretario: Julián Humberto Carrasco Poblete.
Tesorero: Leoncio Toro Araya.
Director Ejecutivo: Rafael Mella Gallegos.
Director: Carlos Javier Contzen Fuentes.
</v>
      </c>
      <c r="I511" s="75" t="str">
        <f>VLOOKUP(A511,'BASE REGISTRO MAYO'!$A$1:$T$884,9,FALSE)</f>
        <v>El Consejo durará tres años en sus cargos y se renovará tácita y sucesivamente cada tres años, salvo que la mayoría absoluta de los demás consejeros, resuelva su exclusión.</v>
      </c>
      <c r="J511" s="75" t="str">
        <f>VLOOKUP(A511,'BASE REGISTRO MAYO'!$A$1:$T$884,10,FALSE)</f>
        <v>10 de enero de 2017 – 10 de enero 2020</v>
      </c>
      <c r="K511" s="75" t="str">
        <f>VLOOKUP(A511,'BASE REGISTRO MAYO'!$A$1:$T$884,11,FALSE)</f>
        <v xml:space="preserve">Simona de la Barra Cruzat
Rafael Mella Gallegos.
Podrán actuar conjunta o separadamente.
</v>
      </c>
      <c r="L511" s="75" t="str">
        <f>VLOOKUP(A511,'BASE REGISTRO MAYO'!$A$1:$T$884,12,FALSE)</f>
        <v>Exeter Nº 540-D, Concepción.</v>
      </c>
      <c r="M511" s="75" t="str">
        <f>VLOOKUP(A511,'BASE REGISTRO MAYO'!$A$1:$T$884,13,FALSE)</f>
        <v>VIII</v>
      </c>
      <c r="N511" s="75" t="str">
        <f>VLOOKUP(A511,'BASE REGISTRO MAYO'!$A$1:$T$884,14,FALSE)</f>
        <v>Concepción.</v>
      </c>
      <c r="O511" s="75" t="str">
        <f>VLOOKUP(A511,'BASE REGISTRO MAYO'!$A$1:$T$884,15,FALSE)</f>
        <v xml:space="preserve"> 41-2106-850
</v>
      </c>
      <c r="P511" s="75" t="str">
        <f>VLOOKUP(A511,'BASE REGISTRO MAYO'!$A$1:$T$884,16,FALSE)</f>
        <v>contacto@tdesperanza.cl</v>
      </c>
      <c r="Q511" s="75">
        <f>VLOOKUP(A511,'BASE REGISTRO MAYO'!$A$1:$T$884,17,FALSE)</f>
        <v>0</v>
      </c>
      <c r="R511" s="75" t="str">
        <f>VLOOKUP(A511,'BASE REGISTRO MAYO'!$A$1:$T$884,18,FALSE)</f>
        <v>93401.</v>
      </c>
      <c r="S511" s="75" t="str">
        <f>VLOOKUP(A511,'BASE REGISTRO MAYO'!$A$1:$T$884,19,FALSE)</f>
        <v xml:space="preserve">Certificado de antecedentes financieros, correspondientes al año 2019, APROBADOS por Subdepartamento de Supervisión Financiera Nacional para su actualización.
</v>
      </c>
      <c r="T511" s="177">
        <f>VLOOKUP(A511,'BASE REGISTRO MAYO'!$A$1:$T$884,20,FALSE)</f>
        <v>37970</v>
      </c>
      <c r="U511" s="182">
        <v>6979</v>
      </c>
      <c r="V511" s="181">
        <v>16033200</v>
      </c>
      <c r="W511" s="181">
        <v>56116200</v>
      </c>
      <c r="X511" s="178">
        <v>44408</v>
      </c>
      <c r="Y511" s="87" t="s">
        <v>7151</v>
      </c>
      <c r="Z511" s="87" t="s">
        <v>7152</v>
      </c>
      <c r="AA511" s="182" t="s">
        <v>7262</v>
      </c>
    </row>
    <row r="512" spans="1:27" ht="15.75" customHeight="1" x14ac:dyDescent="0.2">
      <c r="A512" s="182">
        <v>6979</v>
      </c>
      <c r="B512" s="75" t="str">
        <f>VLOOKUP(A512,'BASE REGISTRO MAYO'!$A$1:$T$884,2,FALSE)</f>
        <v>Fundacion Tierra de Esperanza</v>
      </c>
      <c r="C512" s="75">
        <f>VLOOKUP(A512,'BASE REGISTRO MAYO'!$A$1:$T$884,3,FALSE)</f>
        <v>738689003</v>
      </c>
      <c r="D512" s="75" t="str">
        <f>VLOOKUP(A512,'BASE REGISTRO MAYO'!$A$1:$T$884,4,FALSE)</f>
        <v>Fundación de Derecho Privado.</v>
      </c>
      <c r="E512" s="75" t="str">
        <f>VLOOKUP(A512,'BASE REGISTRO MAYO'!$A$1:$T$884,5,FALSE)</f>
        <v>Otorgado por Decreto Supremo Nº 262, de fecha 2 de abril de 1997, por el Ministerio de Justicia. Publicado en el Diario Oficial con fecha 24 de abril de 1997.</v>
      </c>
      <c r="F512" s="75" t="str">
        <f>VLOOKUP(A512,'BASE REGISTRO MAYO'!$A$1:$T$884,6,FALSE)</f>
        <v>Certificado de Vigencia inscripción Nº7421 de fecha 02 de abril de 1997. Folio N° 500328926944, emitido por el Servicio de Registro Civil e Identificación, de fecha 13 de julio de 2020.</v>
      </c>
      <c r="G512" s="75" t="str">
        <f>VLOOKUP(A512,'BASE REGISTRO MAYO'!$A$1:$T$884,7,FALSE)</f>
        <v xml:space="preserve">Ayudar a la infancia desvalida sin distinción de sexo, sin distinción racial, creencia religiosa o política.
</v>
      </c>
      <c r="H512" s="75" t="str">
        <f>VLOOKUP(A512,'BASE REGISTRO MAYO'!$A$1:$T$884,8,FALSE)</f>
        <v xml:space="preserve">Presidente: Simona de la Barra Cruzat.           
Secretario: Julián Humberto Carrasco Poblete.
Tesorero: Leoncio Toro Araya.
Director Ejecutivo: Rafael Mella Gallegos.
Director: Carlos Javier Contzen Fuentes.
</v>
      </c>
      <c r="I512" s="75" t="str">
        <f>VLOOKUP(A512,'BASE REGISTRO MAYO'!$A$1:$T$884,9,FALSE)</f>
        <v>El Consejo durará tres años en sus cargos y se renovará tácita y sucesivamente cada tres años, salvo que la mayoría absoluta de los demás consejeros, resuelva su exclusión.</v>
      </c>
      <c r="J512" s="75" t="str">
        <f>VLOOKUP(A512,'BASE REGISTRO MAYO'!$A$1:$T$884,10,FALSE)</f>
        <v>10 de enero de 2017 – 10 de enero 2020</v>
      </c>
      <c r="K512" s="75" t="str">
        <f>VLOOKUP(A512,'BASE REGISTRO MAYO'!$A$1:$T$884,11,FALSE)</f>
        <v xml:space="preserve">Simona de la Barra Cruzat
Rafael Mella Gallegos.
Podrán actuar conjunta o separadamente.
</v>
      </c>
      <c r="L512" s="75" t="str">
        <f>VLOOKUP(A512,'BASE REGISTRO MAYO'!$A$1:$T$884,12,FALSE)</f>
        <v>Exeter Nº 540-D, Concepción.</v>
      </c>
      <c r="M512" s="75" t="str">
        <f>VLOOKUP(A512,'BASE REGISTRO MAYO'!$A$1:$T$884,13,FALSE)</f>
        <v>VIII</v>
      </c>
      <c r="N512" s="75" t="str">
        <f>VLOOKUP(A512,'BASE REGISTRO MAYO'!$A$1:$T$884,14,FALSE)</f>
        <v>Concepción.</v>
      </c>
      <c r="O512" s="75" t="str">
        <f>VLOOKUP(A512,'BASE REGISTRO MAYO'!$A$1:$T$884,15,FALSE)</f>
        <v xml:space="preserve"> 41-2106-850
</v>
      </c>
      <c r="P512" s="75" t="str">
        <f>VLOOKUP(A512,'BASE REGISTRO MAYO'!$A$1:$T$884,16,FALSE)</f>
        <v>contacto@tdesperanza.cl</v>
      </c>
      <c r="Q512" s="75">
        <f>VLOOKUP(A512,'BASE REGISTRO MAYO'!$A$1:$T$884,17,FALSE)</f>
        <v>0</v>
      </c>
      <c r="R512" s="75" t="str">
        <f>VLOOKUP(A512,'BASE REGISTRO MAYO'!$A$1:$T$884,18,FALSE)</f>
        <v>93401.</v>
      </c>
      <c r="S512" s="75" t="str">
        <f>VLOOKUP(A512,'BASE REGISTRO MAYO'!$A$1:$T$884,19,FALSE)</f>
        <v xml:space="preserve">Certificado de antecedentes financieros, correspondientes al año 2019, APROBADOS por Subdepartamento de Supervisión Financiera Nacional para su actualización.
</v>
      </c>
      <c r="T512" s="177">
        <f>VLOOKUP(A512,'BASE REGISTRO MAYO'!$A$1:$T$884,20,FALSE)</f>
        <v>37970</v>
      </c>
      <c r="U512" s="182">
        <v>6979</v>
      </c>
      <c r="V512" s="181">
        <v>18460602</v>
      </c>
      <c r="W512" s="181">
        <v>73294146</v>
      </c>
      <c r="X512" s="178">
        <v>44408</v>
      </c>
      <c r="Y512" s="87" t="s">
        <v>7151</v>
      </c>
      <c r="Z512" s="87" t="s">
        <v>7152</v>
      </c>
      <c r="AA512" s="182" t="s">
        <v>7164</v>
      </c>
    </row>
    <row r="513" spans="1:27" ht="15.75" customHeight="1" x14ac:dyDescent="0.2">
      <c r="A513" s="182">
        <v>6979</v>
      </c>
      <c r="B513" s="75" t="str">
        <f>VLOOKUP(A513,'BASE REGISTRO MAYO'!$A$1:$T$884,2,FALSE)</f>
        <v>Fundacion Tierra de Esperanza</v>
      </c>
      <c r="C513" s="75">
        <f>VLOOKUP(A513,'BASE REGISTRO MAYO'!$A$1:$T$884,3,FALSE)</f>
        <v>738689003</v>
      </c>
      <c r="D513" s="75" t="str">
        <f>VLOOKUP(A513,'BASE REGISTRO MAYO'!$A$1:$T$884,4,FALSE)</f>
        <v>Fundación de Derecho Privado.</v>
      </c>
      <c r="E513" s="75" t="str">
        <f>VLOOKUP(A513,'BASE REGISTRO MAYO'!$A$1:$T$884,5,FALSE)</f>
        <v>Otorgado por Decreto Supremo Nº 262, de fecha 2 de abril de 1997, por el Ministerio de Justicia. Publicado en el Diario Oficial con fecha 24 de abril de 1997.</v>
      </c>
      <c r="F513" s="75" t="str">
        <f>VLOOKUP(A513,'BASE REGISTRO MAYO'!$A$1:$T$884,6,FALSE)</f>
        <v>Certificado de Vigencia inscripción Nº7421 de fecha 02 de abril de 1997. Folio N° 500328926944, emitido por el Servicio de Registro Civil e Identificación, de fecha 13 de julio de 2020.</v>
      </c>
      <c r="G513" s="75" t="str">
        <f>VLOOKUP(A513,'BASE REGISTRO MAYO'!$A$1:$T$884,7,FALSE)</f>
        <v xml:space="preserve">Ayudar a la infancia desvalida sin distinción de sexo, sin distinción racial, creencia religiosa o política.
</v>
      </c>
      <c r="H513" s="75" t="str">
        <f>VLOOKUP(A513,'BASE REGISTRO MAYO'!$A$1:$T$884,8,FALSE)</f>
        <v xml:space="preserve">Presidente: Simona de la Barra Cruzat.           
Secretario: Julián Humberto Carrasco Poblete.
Tesorero: Leoncio Toro Araya.
Director Ejecutivo: Rafael Mella Gallegos.
Director: Carlos Javier Contzen Fuentes.
</v>
      </c>
      <c r="I513" s="75" t="str">
        <f>VLOOKUP(A513,'BASE REGISTRO MAYO'!$A$1:$T$884,9,FALSE)</f>
        <v>El Consejo durará tres años en sus cargos y se renovará tácita y sucesivamente cada tres años, salvo que la mayoría absoluta de los demás consejeros, resuelva su exclusión.</v>
      </c>
      <c r="J513" s="75" t="str">
        <f>VLOOKUP(A513,'BASE REGISTRO MAYO'!$A$1:$T$884,10,FALSE)</f>
        <v>10 de enero de 2017 – 10 de enero 2020</v>
      </c>
      <c r="K513" s="75" t="str">
        <f>VLOOKUP(A513,'BASE REGISTRO MAYO'!$A$1:$T$884,11,FALSE)</f>
        <v xml:space="preserve">Simona de la Barra Cruzat
Rafael Mella Gallegos.
Podrán actuar conjunta o separadamente.
</v>
      </c>
      <c r="L513" s="75" t="str">
        <f>VLOOKUP(A513,'BASE REGISTRO MAYO'!$A$1:$T$884,12,FALSE)</f>
        <v>Exeter Nº 540-D, Concepción.</v>
      </c>
      <c r="M513" s="75" t="str">
        <f>VLOOKUP(A513,'BASE REGISTRO MAYO'!$A$1:$T$884,13,FALSE)</f>
        <v>VIII</v>
      </c>
      <c r="N513" s="75" t="str">
        <f>VLOOKUP(A513,'BASE REGISTRO MAYO'!$A$1:$T$884,14,FALSE)</f>
        <v>Concepción.</v>
      </c>
      <c r="O513" s="75" t="str">
        <f>VLOOKUP(A513,'BASE REGISTRO MAYO'!$A$1:$T$884,15,FALSE)</f>
        <v xml:space="preserve"> 41-2106-850
</v>
      </c>
      <c r="P513" s="75" t="str">
        <f>VLOOKUP(A513,'BASE REGISTRO MAYO'!$A$1:$T$884,16,FALSE)</f>
        <v>contacto@tdesperanza.cl</v>
      </c>
      <c r="Q513" s="75">
        <f>VLOOKUP(A513,'BASE REGISTRO MAYO'!$A$1:$T$884,17,FALSE)</f>
        <v>0</v>
      </c>
      <c r="R513" s="75" t="str">
        <f>VLOOKUP(A513,'BASE REGISTRO MAYO'!$A$1:$T$884,18,FALSE)</f>
        <v>93401.</v>
      </c>
      <c r="S513" s="75" t="str">
        <f>VLOOKUP(A513,'BASE REGISTRO MAYO'!$A$1:$T$884,19,FALSE)</f>
        <v xml:space="preserve">Certificado de antecedentes financieros, correspondientes al año 2019, APROBADOS por Subdepartamento de Supervisión Financiera Nacional para su actualización.
</v>
      </c>
      <c r="T513" s="177">
        <f>VLOOKUP(A513,'BASE REGISTRO MAYO'!$A$1:$T$884,20,FALSE)</f>
        <v>37970</v>
      </c>
      <c r="U513" s="182">
        <v>6979</v>
      </c>
      <c r="V513" s="181">
        <v>12024900</v>
      </c>
      <c r="W513" s="181">
        <v>101490155</v>
      </c>
      <c r="X513" s="178">
        <v>44408</v>
      </c>
      <c r="Y513" s="87" t="s">
        <v>7151</v>
      </c>
      <c r="Z513" s="87" t="s">
        <v>7152</v>
      </c>
      <c r="AA513" s="182" t="s">
        <v>7191</v>
      </c>
    </row>
    <row r="514" spans="1:27" ht="15.75" customHeight="1" x14ac:dyDescent="0.2">
      <c r="A514" s="182">
        <v>6979</v>
      </c>
      <c r="B514" s="75" t="str">
        <f>VLOOKUP(A514,'BASE REGISTRO MAYO'!$A$1:$T$884,2,FALSE)</f>
        <v>Fundacion Tierra de Esperanza</v>
      </c>
      <c r="C514" s="75">
        <f>VLOOKUP(A514,'BASE REGISTRO MAYO'!$A$1:$T$884,3,FALSE)</f>
        <v>738689003</v>
      </c>
      <c r="D514" s="75" t="str">
        <f>VLOOKUP(A514,'BASE REGISTRO MAYO'!$A$1:$T$884,4,FALSE)</f>
        <v>Fundación de Derecho Privado.</v>
      </c>
      <c r="E514" s="75" t="str">
        <f>VLOOKUP(A514,'BASE REGISTRO MAYO'!$A$1:$T$884,5,FALSE)</f>
        <v>Otorgado por Decreto Supremo Nº 262, de fecha 2 de abril de 1997, por el Ministerio de Justicia. Publicado en el Diario Oficial con fecha 24 de abril de 1997.</v>
      </c>
      <c r="F514" s="75" t="str">
        <f>VLOOKUP(A514,'BASE REGISTRO MAYO'!$A$1:$T$884,6,FALSE)</f>
        <v>Certificado de Vigencia inscripción Nº7421 de fecha 02 de abril de 1997. Folio N° 500328926944, emitido por el Servicio de Registro Civil e Identificación, de fecha 13 de julio de 2020.</v>
      </c>
      <c r="G514" s="75" t="str">
        <f>VLOOKUP(A514,'BASE REGISTRO MAYO'!$A$1:$T$884,7,FALSE)</f>
        <v xml:space="preserve">Ayudar a la infancia desvalida sin distinción de sexo, sin distinción racial, creencia religiosa o política.
</v>
      </c>
      <c r="H514" s="75" t="str">
        <f>VLOOKUP(A514,'BASE REGISTRO MAYO'!$A$1:$T$884,8,FALSE)</f>
        <v xml:space="preserve">Presidente: Simona de la Barra Cruzat.           
Secretario: Julián Humberto Carrasco Poblete.
Tesorero: Leoncio Toro Araya.
Director Ejecutivo: Rafael Mella Gallegos.
Director: Carlos Javier Contzen Fuentes.
</v>
      </c>
      <c r="I514" s="75" t="str">
        <f>VLOOKUP(A514,'BASE REGISTRO MAYO'!$A$1:$T$884,9,FALSE)</f>
        <v>El Consejo durará tres años en sus cargos y se renovará tácita y sucesivamente cada tres años, salvo que la mayoría absoluta de los demás consejeros, resuelva su exclusión.</v>
      </c>
      <c r="J514" s="75" t="str">
        <f>VLOOKUP(A514,'BASE REGISTRO MAYO'!$A$1:$T$884,10,FALSE)</f>
        <v>10 de enero de 2017 – 10 de enero 2020</v>
      </c>
      <c r="K514" s="75" t="str">
        <f>VLOOKUP(A514,'BASE REGISTRO MAYO'!$A$1:$T$884,11,FALSE)</f>
        <v xml:space="preserve">Simona de la Barra Cruzat
Rafael Mella Gallegos.
Podrán actuar conjunta o separadamente.
</v>
      </c>
      <c r="L514" s="75" t="str">
        <f>VLOOKUP(A514,'BASE REGISTRO MAYO'!$A$1:$T$884,12,FALSE)</f>
        <v>Exeter Nº 540-D, Concepción.</v>
      </c>
      <c r="M514" s="75" t="str">
        <f>VLOOKUP(A514,'BASE REGISTRO MAYO'!$A$1:$T$884,13,FALSE)</f>
        <v>VIII</v>
      </c>
      <c r="N514" s="75" t="str">
        <f>VLOOKUP(A514,'BASE REGISTRO MAYO'!$A$1:$T$884,14,FALSE)</f>
        <v>Concepción.</v>
      </c>
      <c r="O514" s="75" t="str">
        <f>VLOOKUP(A514,'BASE REGISTRO MAYO'!$A$1:$T$884,15,FALSE)</f>
        <v xml:space="preserve"> 41-2106-850
</v>
      </c>
      <c r="P514" s="75" t="str">
        <f>VLOOKUP(A514,'BASE REGISTRO MAYO'!$A$1:$T$884,16,FALSE)</f>
        <v>contacto@tdesperanza.cl</v>
      </c>
      <c r="Q514" s="75">
        <f>VLOOKUP(A514,'BASE REGISTRO MAYO'!$A$1:$T$884,17,FALSE)</f>
        <v>0</v>
      </c>
      <c r="R514" s="75" t="str">
        <f>VLOOKUP(A514,'BASE REGISTRO MAYO'!$A$1:$T$884,18,FALSE)</f>
        <v>93401.</v>
      </c>
      <c r="S514" s="75" t="str">
        <f>VLOOKUP(A514,'BASE REGISTRO MAYO'!$A$1:$T$884,19,FALSE)</f>
        <v xml:space="preserve">Certificado de antecedentes financieros, correspondientes al año 2019, APROBADOS por Subdepartamento de Supervisión Financiera Nacional para su actualización.
</v>
      </c>
      <c r="T514" s="177">
        <f>VLOOKUP(A514,'BASE REGISTRO MAYO'!$A$1:$T$884,20,FALSE)</f>
        <v>37970</v>
      </c>
      <c r="U514" s="182">
        <v>6979</v>
      </c>
      <c r="V514" s="181">
        <v>36763261</v>
      </c>
      <c r="W514" s="181">
        <v>173032634</v>
      </c>
      <c r="X514" s="178">
        <v>44408</v>
      </c>
      <c r="Y514" s="87" t="s">
        <v>7151</v>
      </c>
      <c r="Z514" s="87" t="s">
        <v>7152</v>
      </c>
      <c r="AA514" s="182" t="s">
        <v>7248</v>
      </c>
    </row>
    <row r="515" spans="1:27" ht="15.75" customHeight="1" x14ac:dyDescent="0.2">
      <c r="A515" s="182">
        <v>6979</v>
      </c>
      <c r="B515" s="75" t="str">
        <f>VLOOKUP(A515,'BASE REGISTRO MAYO'!$A$1:$T$884,2,FALSE)</f>
        <v>Fundacion Tierra de Esperanza</v>
      </c>
      <c r="C515" s="75">
        <f>VLOOKUP(A515,'BASE REGISTRO MAYO'!$A$1:$T$884,3,FALSE)</f>
        <v>738689003</v>
      </c>
      <c r="D515" s="75" t="str">
        <f>VLOOKUP(A515,'BASE REGISTRO MAYO'!$A$1:$T$884,4,FALSE)</f>
        <v>Fundación de Derecho Privado.</v>
      </c>
      <c r="E515" s="75" t="str">
        <f>VLOOKUP(A515,'BASE REGISTRO MAYO'!$A$1:$T$884,5,FALSE)</f>
        <v>Otorgado por Decreto Supremo Nº 262, de fecha 2 de abril de 1997, por el Ministerio de Justicia. Publicado en el Diario Oficial con fecha 24 de abril de 1997.</v>
      </c>
      <c r="F515" s="75" t="str">
        <f>VLOOKUP(A515,'BASE REGISTRO MAYO'!$A$1:$T$884,6,FALSE)</f>
        <v>Certificado de Vigencia inscripción Nº7421 de fecha 02 de abril de 1997. Folio N° 500328926944, emitido por el Servicio de Registro Civil e Identificación, de fecha 13 de julio de 2020.</v>
      </c>
      <c r="G515" s="75" t="str">
        <f>VLOOKUP(A515,'BASE REGISTRO MAYO'!$A$1:$T$884,7,FALSE)</f>
        <v xml:space="preserve">Ayudar a la infancia desvalida sin distinción de sexo, sin distinción racial, creencia religiosa o política.
</v>
      </c>
      <c r="H515" s="75" t="str">
        <f>VLOOKUP(A515,'BASE REGISTRO MAYO'!$A$1:$T$884,8,FALSE)</f>
        <v xml:space="preserve">Presidente: Simona de la Barra Cruzat.           
Secretario: Julián Humberto Carrasco Poblete.
Tesorero: Leoncio Toro Araya.
Director Ejecutivo: Rafael Mella Gallegos.
Director: Carlos Javier Contzen Fuentes.
</v>
      </c>
      <c r="I515" s="75" t="str">
        <f>VLOOKUP(A515,'BASE REGISTRO MAYO'!$A$1:$T$884,9,FALSE)</f>
        <v>El Consejo durará tres años en sus cargos y se renovará tácita y sucesivamente cada tres años, salvo que la mayoría absoluta de los demás consejeros, resuelva su exclusión.</v>
      </c>
      <c r="J515" s="75" t="str">
        <f>VLOOKUP(A515,'BASE REGISTRO MAYO'!$A$1:$T$884,10,FALSE)</f>
        <v>10 de enero de 2017 – 10 de enero 2020</v>
      </c>
      <c r="K515" s="75" t="str">
        <f>VLOOKUP(A515,'BASE REGISTRO MAYO'!$A$1:$T$884,11,FALSE)</f>
        <v xml:space="preserve">Simona de la Barra Cruzat
Rafael Mella Gallegos.
Podrán actuar conjunta o separadamente.
</v>
      </c>
      <c r="L515" s="75" t="str">
        <f>VLOOKUP(A515,'BASE REGISTRO MAYO'!$A$1:$T$884,12,FALSE)</f>
        <v>Exeter Nº 540-D, Concepción.</v>
      </c>
      <c r="M515" s="75" t="str">
        <f>VLOOKUP(A515,'BASE REGISTRO MAYO'!$A$1:$T$884,13,FALSE)</f>
        <v>VIII</v>
      </c>
      <c r="N515" s="75" t="str">
        <f>VLOOKUP(A515,'BASE REGISTRO MAYO'!$A$1:$T$884,14,FALSE)</f>
        <v>Concepción.</v>
      </c>
      <c r="O515" s="75" t="str">
        <f>VLOOKUP(A515,'BASE REGISTRO MAYO'!$A$1:$T$884,15,FALSE)</f>
        <v xml:space="preserve"> 41-2106-850
</v>
      </c>
      <c r="P515" s="75" t="str">
        <f>VLOOKUP(A515,'BASE REGISTRO MAYO'!$A$1:$T$884,16,FALSE)</f>
        <v>contacto@tdesperanza.cl</v>
      </c>
      <c r="Q515" s="75">
        <f>VLOOKUP(A515,'BASE REGISTRO MAYO'!$A$1:$T$884,17,FALSE)</f>
        <v>0</v>
      </c>
      <c r="R515" s="75" t="str">
        <f>VLOOKUP(A515,'BASE REGISTRO MAYO'!$A$1:$T$884,18,FALSE)</f>
        <v>93401.</v>
      </c>
      <c r="S515" s="75" t="str">
        <f>VLOOKUP(A515,'BASE REGISTRO MAYO'!$A$1:$T$884,19,FALSE)</f>
        <v xml:space="preserve">Certificado de antecedentes financieros, correspondientes al año 2019, APROBADOS por Subdepartamento de Supervisión Financiera Nacional para su actualización.
</v>
      </c>
      <c r="T515" s="177">
        <f>VLOOKUP(A515,'BASE REGISTRO MAYO'!$A$1:$T$884,20,FALSE)</f>
        <v>37970</v>
      </c>
      <c r="U515" s="182">
        <v>6979</v>
      </c>
      <c r="V515" s="181">
        <v>8048131</v>
      </c>
      <c r="W515" s="181">
        <v>77474463</v>
      </c>
      <c r="X515" s="178">
        <v>44408</v>
      </c>
      <c r="Y515" s="87" t="s">
        <v>7151</v>
      </c>
      <c r="Z515" s="87" t="s">
        <v>7152</v>
      </c>
      <c r="AA515" s="182" t="s">
        <v>7303</v>
      </c>
    </row>
    <row r="516" spans="1:27" ht="15.75" customHeight="1" x14ac:dyDescent="0.2">
      <c r="A516" s="182">
        <v>6979</v>
      </c>
      <c r="B516" s="75" t="str">
        <f>VLOOKUP(A516,'BASE REGISTRO MAYO'!$A$1:$T$884,2,FALSE)</f>
        <v>Fundacion Tierra de Esperanza</v>
      </c>
      <c r="C516" s="75">
        <f>VLOOKUP(A516,'BASE REGISTRO MAYO'!$A$1:$T$884,3,FALSE)</f>
        <v>738689003</v>
      </c>
      <c r="D516" s="75" t="str">
        <f>VLOOKUP(A516,'BASE REGISTRO MAYO'!$A$1:$T$884,4,FALSE)</f>
        <v>Fundación de Derecho Privado.</v>
      </c>
      <c r="E516" s="75" t="str">
        <f>VLOOKUP(A516,'BASE REGISTRO MAYO'!$A$1:$T$884,5,FALSE)</f>
        <v>Otorgado por Decreto Supremo Nº 262, de fecha 2 de abril de 1997, por el Ministerio de Justicia. Publicado en el Diario Oficial con fecha 24 de abril de 1997.</v>
      </c>
      <c r="F516" s="75" t="str">
        <f>VLOOKUP(A516,'BASE REGISTRO MAYO'!$A$1:$T$884,6,FALSE)</f>
        <v>Certificado de Vigencia inscripción Nº7421 de fecha 02 de abril de 1997. Folio N° 500328926944, emitido por el Servicio de Registro Civil e Identificación, de fecha 13 de julio de 2020.</v>
      </c>
      <c r="G516" s="75" t="str">
        <f>VLOOKUP(A516,'BASE REGISTRO MAYO'!$A$1:$T$884,7,FALSE)</f>
        <v xml:space="preserve">Ayudar a la infancia desvalida sin distinción de sexo, sin distinción racial, creencia religiosa o política.
</v>
      </c>
      <c r="H516" s="75" t="str">
        <f>VLOOKUP(A516,'BASE REGISTRO MAYO'!$A$1:$T$884,8,FALSE)</f>
        <v xml:space="preserve">Presidente: Simona de la Barra Cruzat.           
Secretario: Julián Humberto Carrasco Poblete.
Tesorero: Leoncio Toro Araya.
Director Ejecutivo: Rafael Mella Gallegos.
Director: Carlos Javier Contzen Fuentes.
</v>
      </c>
      <c r="I516" s="75" t="str">
        <f>VLOOKUP(A516,'BASE REGISTRO MAYO'!$A$1:$T$884,9,FALSE)</f>
        <v>El Consejo durará tres años en sus cargos y se renovará tácita y sucesivamente cada tres años, salvo que la mayoría absoluta de los demás consejeros, resuelva su exclusión.</v>
      </c>
      <c r="J516" s="75" t="str">
        <f>VLOOKUP(A516,'BASE REGISTRO MAYO'!$A$1:$T$884,10,FALSE)</f>
        <v>10 de enero de 2017 – 10 de enero 2020</v>
      </c>
      <c r="K516" s="75" t="str">
        <f>VLOOKUP(A516,'BASE REGISTRO MAYO'!$A$1:$T$884,11,FALSE)</f>
        <v xml:space="preserve">Simona de la Barra Cruzat
Rafael Mella Gallegos.
Podrán actuar conjunta o separadamente.
</v>
      </c>
      <c r="L516" s="75" t="str">
        <f>VLOOKUP(A516,'BASE REGISTRO MAYO'!$A$1:$T$884,12,FALSE)</f>
        <v>Exeter Nº 540-D, Concepción.</v>
      </c>
      <c r="M516" s="75" t="str">
        <f>VLOOKUP(A516,'BASE REGISTRO MAYO'!$A$1:$T$884,13,FALSE)</f>
        <v>VIII</v>
      </c>
      <c r="N516" s="75" t="str">
        <f>VLOOKUP(A516,'BASE REGISTRO MAYO'!$A$1:$T$884,14,FALSE)</f>
        <v>Concepción.</v>
      </c>
      <c r="O516" s="75" t="str">
        <f>VLOOKUP(A516,'BASE REGISTRO MAYO'!$A$1:$T$884,15,FALSE)</f>
        <v xml:space="preserve"> 41-2106-850
</v>
      </c>
      <c r="P516" s="75" t="str">
        <f>VLOOKUP(A516,'BASE REGISTRO MAYO'!$A$1:$T$884,16,FALSE)</f>
        <v>contacto@tdesperanza.cl</v>
      </c>
      <c r="Q516" s="75">
        <f>VLOOKUP(A516,'BASE REGISTRO MAYO'!$A$1:$T$884,17,FALSE)</f>
        <v>0</v>
      </c>
      <c r="R516" s="75" t="str">
        <f>VLOOKUP(A516,'BASE REGISTRO MAYO'!$A$1:$T$884,18,FALSE)</f>
        <v>93401.</v>
      </c>
      <c r="S516" s="75" t="str">
        <f>VLOOKUP(A516,'BASE REGISTRO MAYO'!$A$1:$T$884,19,FALSE)</f>
        <v xml:space="preserve">Certificado de antecedentes financieros, correspondientes al año 2019, APROBADOS por Subdepartamento de Supervisión Financiera Nacional para su actualización.
</v>
      </c>
      <c r="T516" s="177">
        <f>VLOOKUP(A516,'BASE REGISTRO MAYO'!$A$1:$T$884,20,FALSE)</f>
        <v>37970</v>
      </c>
      <c r="U516" s="182">
        <v>6979</v>
      </c>
      <c r="V516" s="181">
        <v>6591819</v>
      </c>
      <c r="W516" s="181">
        <v>44178003</v>
      </c>
      <c r="X516" s="178">
        <v>44408</v>
      </c>
      <c r="Y516" s="87" t="s">
        <v>7151</v>
      </c>
      <c r="Z516" s="87" t="s">
        <v>7152</v>
      </c>
      <c r="AA516" s="182" t="s">
        <v>7317</v>
      </c>
    </row>
    <row r="517" spans="1:27" ht="15.75" customHeight="1" x14ac:dyDescent="0.2">
      <c r="A517" s="182">
        <v>6979</v>
      </c>
      <c r="B517" s="75" t="str">
        <f>VLOOKUP(A517,'BASE REGISTRO MAYO'!$A$1:$T$884,2,FALSE)</f>
        <v>Fundacion Tierra de Esperanza</v>
      </c>
      <c r="C517" s="75">
        <f>VLOOKUP(A517,'BASE REGISTRO MAYO'!$A$1:$T$884,3,FALSE)</f>
        <v>738689003</v>
      </c>
      <c r="D517" s="75" t="str">
        <f>VLOOKUP(A517,'BASE REGISTRO MAYO'!$A$1:$T$884,4,FALSE)</f>
        <v>Fundación de Derecho Privado.</v>
      </c>
      <c r="E517" s="75" t="str">
        <f>VLOOKUP(A517,'BASE REGISTRO MAYO'!$A$1:$T$884,5,FALSE)</f>
        <v>Otorgado por Decreto Supremo Nº 262, de fecha 2 de abril de 1997, por el Ministerio de Justicia. Publicado en el Diario Oficial con fecha 24 de abril de 1997.</v>
      </c>
      <c r="F517" s="75" t="str">
        <f>VLOOKUP(A517,'BASE REGISTRO MAYO'!$A$1:$T$884,6,FALSE)</f>
        <v>Certificado de Vigencia inscripción Nº7421 de fecha 02 de abril de 1997. Folio N° 500328926944, emitido por el Servicio de Registro Civil e Identificación, de fecha 13 de julio de 2020.</v>
      </c>
      <c r="G517" s="75" t="str">
        <f>VLOOKUP(A517,'BASE REGISTRO MAYO'!$A$1:$T$884,7,FALSE)</f>
        <v xml:space="preserve">Ayudar a la infancia desvalida sin distinción de sexo, sin distinción racial, creencia religiosa o política.
</v>
      </c>
      <c r="H517" s="75" t="str">
        <f>VLOOKUP(A517,'BASE REGISTRO MAYO'!$A$1:$T$884,8,FALSE)</f>
        <v xml:space="preserve">Presidente: Simona de la Barra Cruzat.           
Secretario: Julián Humberto Carrasco Poblete.
Tesorero: Leoncio Toro Araya.
Director Ejecutivo: Rafael Mella Gallegos.
Director: Carlos Javier Contzen Fuentes.
</v>
      </c>
      <c r="I517" s="75" t="str">
        <f>VLOOKUP(A517,'BASE REGISTRO MAYO'!$A$1:$T$884,9,FALSE)</f>
        <v>El Consejo durará tres años en sus cargos y se renovará tácita y sucesivamente cada tres años, salvo que la mayoría absoluta de los demás consejeros, resuelva su exclusión.</v>
      </c>
      <c r="J517" s="75" t="str">
        <f>VLOOKUP(A517,'BASE REGISTRO MAYO'!$A$1:$T$884,10,FALSE)</f>
        <v>10 de enero de 2017 – 10 de enero 2020</v>
      </c>
      <c r="K517" s="75" t="str">
        <f>VLOOKUP(A517,'BASE REGISTRO MAYO'!$A$1:$T$884,11,FALSE)</f>
        <v xml:space="preserve">Simona de la Barra Cruzat
Rafael Mella Gallegos.
Podrán actuar conjunta o separadamente.
</v>
      </c>
      <c r="L517" s="75" t="str">
        <f>VLOOKUP(A517,'BASE REGISTRO MAYO'!$A$1:$T$884,12,FALSE)</f>
        <v>Exeter Nº 540-D, Concepción.</v>
      </c>
      <c r="M517" s="75" t="str">
        <f>VLOOKUP(A517,'BASE REGISTRO MAYO'!$A$1:$T$884,13,FALSE)</f>
        <v>VIII</v>
      </c>
      <c r="N517" s="75" t="str">
        <f>VLOOKUP(A517,'BASE REGISTRO MAYO'!$A$1:$T$884,14,FALSE)</f>
        <v>Concepción.</v>
      </c>
      <c r="O517" s="75" t="str">
        <f>VLOOKUP(A517,'BASE REGISTRO MAYO'!$A$1:$T$884,15,FALSE)</f>
        <v xml:space="preserve"> 41-2106-850
</v>
      </c>
      <c r="P517" s="75" t="str">
        <f>VLOOKUP(A517,'BASE REGISTRO MAYO'!$A$1:$T$884,16,FALSE)</f>
        <v>contacto@tdesperanza.cl</v>
      </c>
      <c r="Q517" s="75">
        <f>VLOOKUP(A517,'BASE REGISTRO MAYO'!$A$1:$T$884,17,FALSE)</f>
        <v>0</v>
      </c>
      <c r="R517" s="75" t="str">
        <f>VLOOKUP(A517,'BASE REGISTRO MAYO'!$A$1:$T$884,18,FALSE)</f>
        <v>93401.</v>
      </c>
      <c r="S517" s="75" t="str">
        <f>VLOOKUP(A517,'BASE REGISTRO MAYO'!$A$1:$T$884,19,FALSE)</f>
        <v xml:space="preserve">Certificado de antecedentes financieros, correspondientes al año 2019, APROBADOS por Subdepartamento de Supervisión Financiera Nacional para su actualización.
</v>
      </c>
      <c r="T517" s="177">
        <f>VLOOKUP(A517,'BASE REGISTRO MAYO'!$A$1:$T$884,20,FALSE)</f>
        <v>37970</v>
      </c>
      <c r="U517" s="182">
        <v>6979</v>
      </c>
      <c r="V517" s="181">
        <v>12024900</v>
      </c>
      <c r="W517" s="181">
        <v>105017460</v>
      </c>
      <c r="X517" s="178">
        <v>44408</v>
      </c>
      <c r="Y517" s="87" t="s">
        <v>7151</v>
      </c>
      <c r="Z517" s="87" t="s">
        <v>7152</v>
      </c>
      <c r="AA517" s="182" t="s">
        <v>71</v>
      </c>
    </row>
    <row r="518" spans="1:27" ht="15.75" customHeight="1" x14ac:dyDescent="0.2">
      <c r="A518" s="182">
        <v>6979</v>
      </c>
      <c r="B518" s="75" t="str">
        <f>VLOOKUP(A518,'BASE REGISTRO MAYO'!$A$1:$T$884,2,FALSE)</f>
        <v>Fundacion Tierra de Esperanza</v>
      </c>
      <c r="C518" s="75">
        <f>VLOOKUP(A518,'BASE REGISTRO MAYO'!$A$1:$T$884,3,FALSE)</f>
        <v>738689003</v>
      </c>
      <c r="D518" s="75" t="str">
        <f>VLOOKUP(A518,'BASE REGISTRO MAYO'!$A$1:$T$884,4,FALSE)</f>
        <v>Fundación de Derecho Privado.</v>
      </c>
      <c r="E518" s="75" t="str">
        <f>VLOOKUP(A518,'BASE REGISTRO MAYO'!$A$1:$T$884,5,FALSE)</f>
        <v>Otorgado por Decreto Supremo Nº 262, de fecha 2 de abril de 1997, por el Ministerio de Justicia. Publicado en el Diario Oficial con fecha 24 de abril de 1997.</v>
      </c>
      <c r="F518" s="75" t="str">
        <f>VLOOKUP(A518,'BASE REGISTRO MAYO'!$A$1:$T$884,6,FALSE)</f>
        <v>Certificado de Vigencia inscripción Nº7421 de fecha 02 de abril de 1997. Folio N° 500328926944, emitido por el Servicio de Registro Civil e Identificación, de fecha 13 de julio de 2020.</v>
      </c>
      <c r="G518" s="75" t="str">
        <f>VLOOKUP(A518,'BASE REGISTRO MAYO'!$A$1:$T$884,7,FALSE)</f>
        <v xml:space="preserve">Ayudar a la infancia desvalida sin distinción de sexo, sin distinción racial, creencia religiosa o política.
</v>
      </c>
      <c r="H518" s="75" t="str">
        <f>VLOOKUP(A518,'BASE REGISTRO MAYO'!$A$1:$T$884,8,FALSE)</f>
        <v xml:space="preserve">Presidente: Simona de la Barra Cruzat.           
Secretario: Julián Humberto Carrasco Poblete.
Tesorero: Leoncio Toro Araya.
Director Ejecutivo: Rafael Mella Gallegos.
Director: Carlos Javier Contzen Fuentes.
</v>
      </c>
      <c r="I518" s="75" t="str">
        <f>VLOOKUP(A518,'BASE REGISTRO MAYO'!$A$1:$T$884,9,FALSE)</f>
        <v>El Consejo durará tres años en sus cargos y se renovará tácita y sucesivamente cada tres años, salvo que la mayoría absoluta de los demás consejeros, resuelva su exclusión.</v>
      </c>
      <c r="J518" s="75" t="str">
        <f>VLOOKUP(A518,'BASE REGISTRO MAYO'!$A$1:$T$884,10,FALSE)</f>
        <v>10 de enero de 2017 – 10 de enero 2020</v>
      </c>
      <c r="K518" s="75" t="str">
        <f>VLOOKUP(A518,'BASE REGISTRO MAYO'!$A$1:$T$884,11,FALSE)</f>
        <v xml:space="preserve">Simona de la Barra Cruzat
Rafael Mella Gallegos.
Podrán actuar conjunta o separadamente.
</v>
      </c>
      <c r="L518" s="75" t="str">
        <f>VLOOKUP(A518,'BASE REGISTRO MAYO'!$A$1:$T$884,12,FALSE)</f>
        <v>Exeter Nº 540-D, Concepción.</v>
      </c>
      <c r="M518" s="75" t="str">
        <f>VLOOKUP(A518,'BASE REGISTRO MAYO'!$A$1:$T$884,13,FALSE)</f>
        <v>VIII</v>
      </c>
      <c r="N518" s="75" t="str">
        <f>VLOOKUP(A518,'BASE REGISTRO MAYO'!$A$1:$T$884,14,FALSE)</f>
        <v>Concepción.</v>
      </c>
      <c r="O518" s="75" t="str">
        <f>VLOOKUP(A518,'BASE REGISTRO MAYO'!$A$1:$T$884,15,FALSE)</f>
        <v xml:space="preserve"> 41-2106-850
</v>
      </c>
      <c r="P518" s="75" t="str">
        <f>VLOOKUP(A518,'BASE REGISTRO MAYO'!$A$1:$T$884,16,FALSE)</f>
        <v>contacto@tdesperanza.cl</v>
      </c>
      <c r="Q518" s="75">
        <f>VLOOKUP(A518,'BASE REGISTRO MAYO'!$A$1:$T$884,17,FALSE)</f>
        <v>0</v>
      </c>
      <c r="R518" s="75" t="str">
        <f>VLOOKUP(A518,'BASE REGISTRO MAYO'!$A$1:$T$884,18,FALSE)</f>
        <v>93401.</v>
      </c>
      <c r="S518" s="75" t="str">
        <f>VLOOKUP(A518,'BASE REGISTRO MAYO'!$A$1:$T$884,19,FALSE)</f>
        <v xml:space="preserve">Certificado de antecedentes financieros, correspondientes al año 2019, APROBADOS por Subdepartamento de Supervisión Financiera Nacional para su actualización.
</v>
      </c>
      <c r="T518" s="177">
        <f>VLOOKUP(A518,'BASE REGISTRO MAYO'!$A$1:$T$884,20,FALSE)</f>
        <v>37970</v>
      </c>
      <c r="U518" s="182">
        <v>6979</v>
      </c>
      <c r="V518" s="181">
        <v>13467888</v>
      </c>
      <c r="W518" s="181">
        <v>52749228</v>
      </c>
      <c r="X518" s="178">
        <v>44408</v>
      </c>
      <c r="Y518" s="87" t="s">
        <v>7151</v>
      </c>
      <c r="Z518" s="87" t="s">
        <v>7152</v>
      </c>
      <c r="AA518" s="182" t="s">
        <v>7195</v>
      </c>
    </row>
    <row r="519" spans="1:27" ht="15.75" customHeight="1" x14ac:dyDescent="0.2">
      <c r="A519" s="182">
        <v>6979</v>
      </c>
      <c r="B519" s="75" t="str">
        <f>VLOOKUP(A519,'BASE REGISTRO MAYO'!$A$1:$T$884,2,FALSE)</f>
        <v>Fundacion Tierra de Esperanza</v>
      </c>
      <c r="C519" s="75">
        <f>VLOOKUP(A519,'BASE REGISTRO MAYO'!$A$1:$T$884,3,FALSE)</f>
        <v>738689003</v>
      </c>
      <c r="D519" s="75" t="str">
        <f>VLOOKUP(A519,'BASE REGISTRO MAYO'!$A$1:$T$884,4,FALSE)</f>
        <v>Fundación de Derecho Privado.</v>
      </c>
      <c r="E519" s="75" t="str">
        <f>VLOOKUP(A519,'BASE REGISTRO MAYO'!$A$1:$T$884,5,FALSE)</f>
        <v>Otorgado por Decreto Supremo Nº 262, de fecha 2 de abril de 1997, por el Ministerio de Justicia. Publicado en el Diario Oficial con fecha 24 de abril de 1997.</v>
      </c>
      <c r="F519" s="75" t="str">
        <f>VLOOKUP(A519,'BASE REGISTRO MAYO'!$A$1:$T$884,6,FALSE)</f>
        <v>Certificado de Vigencia inscripción Nº7421 de fecha 02 de abril de 1997. Folio N° 500328926944, emitido por el Servicio de Registro Civil e Identificación, de fecha 13 de julio de 2020.</v>
      </c>
      <c r="G519" s="75" t="str">
        <f>VLOOKUP(A519,'BASE REGISTRO MAYO'!$A$1:$T$884,7,FALSE)</f>
        <v xml:space="preserve">Ayudar a la infancia desvalida sin distinción de sexo, sin distinción racial, creencia religiosa o política.
</v>
      </c>
      <c r="H519" s="75" t="str">
        <f>VLOOKUP(A519,'BASE REGISTRO MAYO'!$A$1:$T$884,8,FALSE)</f>
        <v xml:space="preserve">Presidente: Simona de la Barra Cruzat.           
Secretario: Julián Humberto Carrasco Poblete.
Tesorero: Leoncio Toro Araya.
Director Ejecutivo: Rafael Mella Gallegos.
Director: Carlos Javier Contzen Fuentes.
</v>
      </c>
      <c r="I519" s="75" t="str">
        <f>VLOOKUP(A519,'BASE REGISTRO MAYO'!$A$1:$T$884,9,FALSE)</f>
        <v>El Consejo durará tres años en sus cargos y se renovará tácita y sucesivamente cada tres años, salvo que la mayoría absoluta de los demás consejeros, resuelva su exclusión.</v>
      </c>
      <c r="J519" s="75" t="str">
        <f>VLOOKUP(A519,'BASE REGISTRO MAYO'!$A$1:$T$884,10,FALSE)</f>
        <v>10 de enero de 2017 – 10 de enero 2020</v>
      </c>
      <c r="K519" s="75" t="str">
        <f>VLOOKUP(A519,'BASE REGISTRO MAYO'!$A$1:$T$884,11,FALSE)</f>
        <v xml:space="preserve">Simona de la Barra Cruzat
Rafael Mella Gallegos.
Podrán actuar conjunta o separadamente.
</v>
      </c>
      <c r="L519" s="75" t="str">
        <f>VLOOKUP(A519,'BASE REGISTRO MAYO'!$A$1:$T$884,12,FALSE)</f>
        <v>Exeter Nº 540-D, Concepción.</v>
      </c>
      <c r="M519" s="75" t="str">
        <f>VLOOKUP(A519,'BASE REGISTRO MAYO'!$A$1:$T$884,13,FALSE)</f>
        <v>VIII</v>
      </c>
      <c r="N519" s="75" t="str">
        <f>VLOOKUP(A519,'BASE REGISTRO MAYO'!$A$1:$T$884,14,FALSE)</f>
        <v>Concepción.</v>
      </c>
      <c r="O519" s="75" t="str">
        <f>VLOOKUP(A519,'BASE REGISTRO MAYO'!$A$1:$T$884,15,FALSE)</f>
        <v xml:space="preserve"> 41-2106-850
</v>
      </c>
      <c r="P519" s="75" t="str">
        <f>VLOOKUP(A519,'BASE REGISTRO MAYO'!$A$1:$T$884,16,FALSE)</f>
        <v>contacto@tdesperanza.cl</v>
      </c>
      <c r="Q519" s="75">
        <f>VLOOKUP(A519,'BASE REGISTRO MAYO'!$A$1:$T$884,17,FALSE)</f>
        <v>0</v>
      </c>
      <c r="R519" s="75" t="str">
        <f>VLOOKUP(A519,'BASE REGISTRO MAYO'!$A$1:$T$884,18,FALSE)</f>
        <v>93401.</v>
      </c>
      <c r="S519" s="75" t="str">
        <f>VLOOKUP(A519,'BASE REGISTRO MAYO'!$A$1:$T$884,19,FALSE)</f>
        <v xml:space="preserve">Certificado de antecedentes financieros, correspondientes al año 2019, APROBADOS por Subdepartamento de Supervisión Financiera Nacional para su actualización.
</v>
      </c>
      <c r="T519" s="177">
        <f>VLOOKUP(A519,'BASE REGISTRO MAYO'!$A$1:$T$884,20,FALSE)</f>
        <v>37970</v>
      </c>
      <c r="U519" s="182">
        <v>6979</v>
      </c>
      <c r="V519" s="181">
        <v>5496120</v>
      </c>
      <c r="W519" s="181">
        <v>33290821</v>
      </c>
      <c r="X519" s="178">
        <v>44408</v>
      </c>
      <c r="Y519" s="87" t="s">
        <v>7151</v>
      </c>
      <c r="Z519" s="87" t="s">
        <v>7152</v>
      </c>
      <c r="AA519" s="182" t="s">
        <v>7197</v>
      </c>
    </row>
    <row r="520" spans="1:27" ht="15.75" customHeight="1" x14ac:dyDescent="0.2">
      <c r="A520" s="182">
        <v>6979</v>
      </c>
      <c r="B520" s="75" t="str">
        <f>VLOOKUP(A520,'BASE REGISTRO MAYO'!$A$1:$T$884,2,FALSE)</f>
        <v>Fundacion Tierra de Esperanza</v>
      </c>
      <c r="C520" s="75">
        <f>VLOOKUP(A520,'BASE REGISTRO MAYO'!$A$1:$T$884,3,FALSE)</f>
        <v>738689003</v>
      </c>
      <c r="D520" s="75" t="str">
        <f>VLOOKUP(A520,'BASE REGISTRO MAYO'!$A$1:$T$884,4,FALSE)</f>
        <v>Fundación de Derecho Privado.</v>
      </c>
      <c r="E520" s="75" t="str">
        <f>VLOOKUP(A520,'BASE REGISTRO MAYO'!$A$1:$T$884,5,FALSE)</f>
        <v>Otorgado por Decreto Supremo Nº 262, de fecha 2 de abril de 1997, por el Ministerio de Justicia. Publicado en el Diario Oficial con fecha 24 de abril de 1997.</v>
      </c>
      <c r="F520" s="75" t="str">
        <f>VLOOKUP(A520,'BASE REGISTRO MAYO'!$A$1:$T$884,6,FALSE)</f>
        <v>Certificado de Vigencia inscripción Nº7421 de fecha 02 de abril de 1997. Folio N° 500328926944, emitido por el Servicio de Registro Civil e Identificación, de fecha 13 de julio de 2020.</v>
      </c>
      <c r="G520" s="75" t="str">
        <f>VLOOKUP(A520,'BASE REGISTRO MAYO'!$A$1:$T$884,7,FALSE)</f>
        <v xml:space="preserve">Ayudar a la infancia desvalida sin distinción de sexo, sin distinción racial, creencia religiosa o política.
</v>
      </c>
      <c r="H520" s="75" t="str">
        <f>VLOOKUP(A520,'BASE REGISTRO MAYO'!$A$1:$T$884,8,FALSE)</f>
        <v xml:space="preserve">Presidente: Simona de la Barra Cruzat.           
Secretario: Julián Humberto Carrasco Poblete.
Tesorero: Leoncio Toro Araya.
Director Ejecutivo: Rafael Mella Gallegos.
Director: Carlos Javier Contzen Fuentes.
</v>
      </c>
      <c r="I520" s="75" t="str">
        <f>VLOOKUP(A520,'BASE REGISTRO MAYO'!$A$1:$T$884,9,FALSE)</f>
        <v>El Consejo durará tres años en sus cargos y se renovará tácita y sucesivamente cada tres años, salvo que la mayoría absoluta de los demás consejeros, resuelva su exclusión.</v>
      </c>
      <c r="J520" s="75" t="str">
        <f>VLOOKUP(A520,'BASE REGISTRO MAYO'!$A$1:$T$884,10,FALSE)</f>
        <v>10 de enero de 2017 – 10 de enero 2020</v>
      </c>
      <c r="K520" s="75" t="str">
        <f>VLOOKUP(A520,'BASE REGISTRO MAYO'!$A$1:$T$884,11,FALSE)</f>
        <v xml:space="preserve">Simona de la Barra Cruzat
Rafael Mella Gallegos.
Podrán actuar conjunta o separadamente.
</v>
      </c>
      <c r="L520" s="75" t="str">
        <f>VLOOKUP(A520,'BASE REGISTRO MAYO'!$A$1:$T$884,12,FALSE)</f>
        <v>Exeter Nº 540-D, Concepción.</v>
      </c>
      <c r="M520" s="75" t="str">
        <f>VLOOKUP(A520,'BASE REGISTRO MAYO'!$A$1:$T$884,13,FALSE)</f>
        <v>VIII</v>
      </c>
      <c r="N520" s="75" t="str">
        <f>VLOOKUP(A520,'BASE REGISTRO MAYO'!$A$1:$T$884,14,FALSE)</f>
        <v>Concepción.</v>
      </c>
      <c r="O520" s="75" t="str">
        <f>VLOOKUP(A520,'BASE REGISTRO MAYO'!$A$1:$T$884,15,FALSE)</f>
        <v xml:space="preserve"> 41-2106-850
</v>
      </c>
      <c r="P520" s="75" t="str">
        <f>VLOOKUP(A520,'BASE REGISTRO MAYO'!$A$1:$T$884,16,FALSE)</f>
        <v>contacto@tdesperanza.cl</v>
      </c>
      <c r="Q520" s="75">
        <f>VLOOKUP(A520,'BASE REGISTRO MAYO'!$A$1:$T$884,17,FALSE)</f>
        <v>0</v>
      </c>
      <c r="R520" s="75" t="str">
        <f>VLOOKUP(A520,'BASE REGISTRO MAYO'!$A$1:$T$884,18,FALSE)</f>
        <v>93401.</v>
      </c>
      <c r="S520" s="75" t="str">
        <f>VLOOKUP(A520,'BASE REGISTRO MAYO'!$A$1:$T$884,19,FALSE)</f>
        <v xml:space="preserve">Certificado de antecedentes financieros, correspondientes al año 2019, APROBADOS por Subdepartamento de Supervisión Financiera Nacional para su actualización.
</v>
      </c>
      <c r="T520" s="177">
        <f>VLOOKUP(A520,'BASE REGISTRO MAYO'!$A$1:$T$884,20,FALSE)</f>
        <v>37970</v>
      </c>
      <c r="U520" s="182">
        <v>6979</v>
      </c>
      <c r="V520" s="181">
        <v>22968851</v>
      </c>
      <c r="W520" s="181">
        <v>107264959</v>
      </c>
      <c r="X520" s="178">
        <v>44408</v>
      </c>
      <c r="Y520" s="87" t="s">
        <v>7151</v>
      </c>
      <c r="Z520" s="87" t="s">
        <v>7152</v>
      </c>
      <c r="AA520" s="182" t="s">
        <v>7235</v>
      </c>
    </row>
    <row r="521" spans="1:27" ht="15.75" customHeight="1" x14ac:dyDescent="0.2">
      <c r="A521" s="182">
        <v>6979</v>
      </c>
      <c r="B521" s="75" t="str">
        <f>VLOOKUP(A521,'BASE REGISTRO MAYO'!$A$1:$T$884,2,FALSE)</f>
        <v>Fundacion Tierra de Esperanza</v>
      </c>
      <c r="C521" s="75">
        <f>VLOOKUP(A521,'BASE REGISTRO MAYO'!$A$1:$T$884,3,FALSE)</f>
        <v>738689003</v>
      </c>
      <c r="D521" s="75" t="str">
        <f>VLOOKUP(A521,'BASE REGISTRO MAYO'!$A$1:$T$884,4,FALSE)</f>
        <v>Fundación de Derecho Privado.</v>
      </c>
      <c r="E521" s="75" t="str">
        <f>VLOOKUP(A521,'BASE REGISTRO MAYO'!$A$1:$T$884,5,FALSE)</f>
        <v>Otorgado por Decreto Supremo Nº 262, de fecha 2 de abril de 1997, por el Ministerio de Justicia. Publicado en el Diario Oficial con fecha 24 de abril de 1997.</v>
      </c>
      <c r="F521" s="75" t="str">
        <f>VLOOKUP(A521,'BASE REGISTRO MAYO'!$A$1:$T$884,6,FALSE)</f>
        <v>Certificado de Vigencia inscripción Nº7421 de fecha 02 de abril de 1997. Folio N° 500328926944, emitido por el Servicio de Registro Civil e Identificación, de fecha 13 de julio de 2020.</v>
      </c>
      <c r="G521" s="75" t="str">
        <f>VLOOKUP(A521,'BASE REGISTRO MAYO'!$A$1:$T$884,7,FALSE)</f>
        <v xml:space="preserve">Ayudar a la infancia desvalida sin distinción de sexo, sin distinción racial, creencia religiosa o política.
</v>
      </c>
      <c r="H521" s="75" t="str">
        <f>VLOOKUP(A521,'BASE REGISTRO MAYO'!$A$1:$T$884,8,FALSE)</f>
        <v xml:space="preserve">Presidente: Simona de la Barra Cruzat.           
Secretario: Julián Humberto Carrasco Poblete.
Tesorero: Leoncio Toro Araya.
Director Ejecutivo: Rafael Mella Gallegos.
Director: Carlos Javier Contzen Fuentes.
</v>
      </c>
      <c r="I521" s="75" t="str">
        <f>VLOOKUP(A521,'BASE REGISTRO MAYO'!$A$1:$T$884,9,FALSE)</f>
        <v>El Consejo durará tres años en sus cargos y se renovará tácita y sucesivamente cada tres años, salvo que la mayoría absoluta de los demás consejeros, resuelva su exclusión.</v>
      </c>
      <c r="J521" s="75" t="str">
        <f>VLOOKUP(A521,'BASE REGISTRO MAYO'!$A$1:$T$884,10,FALSE)</f>
        <v>10 de enero de 2017 – 10 de enero 2020</v>
      </c>
      <c r="K521" s="75" t="str">
        <f>VLOOKUP(A521,'BASE REGISTRO MAYO'!$A$1:$T$884,11,FALSE)</f>
        <v xml:space="preserve">Simona de la Barra Cruzat
Rafael Mella Gallegos.
Podrán actuar conjunta o separadamente.
</v>
      </c>
      <c r="L521" s="75" t="str">
        <f>VLOOKUP(A521,'BASE REGISTRO MAYO'!$A$1:$T$884,12,FALSE)</f>
        <v>Exeter Nº 540-D, Concepción.</v>
      </c>
      <c r="M521" s="75" t="str">
        <f>VLOOKUP(A521,'BASE REGISTRO MAYO'!$A$1:$T$884,13,FALSE)</f>
        <v>VIII</v>
      </c>
      <c r="N521" s="75" t="str">
        <f>VLOOKUP(A521,'BASE REGISTRO MAYO'!$A$1:$T$884,14,FALSE)</f>
        <v>Concepción.</v>
      </c>
      <c r="O521" s="75" t="str">
        <f>VLOOKUP(A521,'BASE REGISTRO MAYO'!$A$1:$T$884,15,FALSE)</f>
        <v xml:space="preserve"> 41-2106-850
</v>
      </c>
      <c r="P521" s="75" t="str">
        <f>VLOOKUP(A521,'BASE REGISTRO MAYO'!$A$1:$T$884,16,FALSE)</f>
        <v>contacto@tdesperanza.cl</v>
      </c>
      <c r="Q521" s="75">
        <f>VLOOKUP(A521,'BASE REGISTRO MAYO'!$A$1:$T$884,17,FALSE)</f>
        <v>0</v>
      </c>
      <c r="R521" s="75" t="str">
        <f>VLOOKUP(A521,'BASE REGISTRO MAYO'!$A$1:$T$884,18,FALSE)</f>
        <v>93401.</v>
      </c>
      <c r="S521" s="75" t="str">
        <f>VLOOKUP(A521,'BASE REGISTRO MAYO'!$A$1:$T$884,19,FALSE)</f>
        <v xml:space="preserve">Certificado de antecedentes financieros, correspondientes al año 2019, APROBADOS por Subdepartamento de Supervisión Financiera Nacional para su actualización.
</v>
      </c>
      <c r="T521" s="177">
        <f>VLOOKUP(A521,'BASE REGISTRO MAYO'!$A$1:$T$884,20,FALSE)</f>
        <v>37970</v>
      </c>
      <c r="U521" s="182">
        <v>6979</v>
      </c>
      <c r="V521" s="181">
        <v>19560159</v>
      </c>
      <c r="W521" s="181">
        <v>129758295</v>
      </c>
      <c r="X521" s="178">
        <v>44408</v>
      </c>
      <c r="Y521" s="87" t="s">
        <v>7151</v>
      </c>
      <c r="Z521" s="87" t="s">
        <v>7152</v>
      </c>
      <c r="AA521" s="182" t="s">
        <v>7217</v>
      </c>
    </row>
    <row r="522" spans="1:27" ht="15.75" customHeight="1" x14ac:dyDescent="0.2">
      <c r="A522" s="182">
        <v>6979</v>
      </c>
      <c r="B522" s="75" t="str">
        <f>VLOOKUP(A522,'BASE REGISTRO MAYO'!$A$1:$T$884,2,FALSE)</f>
        <v>Fundacion Tierra de Esperanza</v>
      </c>
      <c r="C522" s="75">
        <f>VLOOKUP(A522,'BASE REGISTRO MAYO'!$A$1:$T$884,3,FALSE)</f>
        <v>738689003</v>
      </c>
      <c r="D522" s="75" t="str">
        <f>VLOOKUP(A522,'BASE REGISTRO MAYO'!$A$1:$T$884,4,FALSE)</f>
        <v>Fundación de Derecho Privado.</v>
      </c>
      <c r="E522" s="75" t="str">
        <f>VLOOKUP(A522,'BASE REGISTRO MAYO'!$A$1:$T$884,5,FALSE)</f>
        <v>Otorgado por Decreto Supremo Nº 262, de fecha 2 de abril de 1997, por el Ministerio de Justicia. Publicado en el Diario Oficial con fecha 24 de abril de 1997.</v>
      </c>
      <c r="F522" s="75" t="str">
        <f>VLOOKUP(A522,'BASE REGISTRO MAYO'!$A$1:$T$884,6,FALSE)</f>
        <v>Certificado de Vigencia inscripción Nº7421 de fecha 02 de abril de 1997. Folio N° 500328926944, emitido por el Servicio de Registro Civil e Identificación, de fecha 13 de julio de 2020.</v>
      </c>
      <c r="G522" s="75" t="str">
        <f>VLOOKUP(A522,'BASE REGISTRO MAYO'!$A$1:$T$884,7,FALSE)</f>
        <v xml:space="preserve">Ayudar a la infancia desvalida sin distinción de sexo, sin distinción racial, creencia religiosa o política.
</v>
      </c>
      <c r="H522" s="75" t="str">
        <f>VLOOKUP(A522,'BASE REGISTRO MAYO'!$A$1:$T$884,8,FALSE)</f>
        <v xml:space="preserve">Presidente: Simona de la Barra Cruzat.           
Secretario: Julián Humberto Carrasco Poblete.
Tesorero: Leoncio Toro Araya.
Director Ejecutivo: Rafael Mella Gallegos.
Director: Carlos Javier Contzen Fuentes.
</v>
      </c>
      <c r="I522" s="75" t="str">
        <f>VLOOKUP(A522,'BASE REGISTRO MAYO'!$A$1:$T$884,9,FALSE)</f>
        <v>El Consejo durará tres años en sus cargos y se renovará tácita y sucesivamente cada tres años, salvo que la mayoría absoluta de los demás consejeros, resuelva su exclusión.</v>
      </c>
      <c r="J522" s="75" t="str">
        <f>VLOOKUP(A522,'BASE REGISTRO MAYO'!$A$1:$T$884,10,FALSE)</f>
        <v>10 de enero de 2017 – 10 de enero 2020</v>
      </c>
      <c r="K522" s="75" t="str">
        <f>VLOOKUP(A522,'BASE REGISTRO MAYO'!$A$1:$T$884,11,FALSE)</f>
        <v xml:space="preserve">Simona de la Barra Cruzat
Rafael Mella Gallegos.
Podrán actuar conjunta o separadamente.
</v>
      </c>
      <c r="L522" s="75" t="str">
        <f>VLOOKUP(A522,'BASE REGISTRO MAYO'!$A$1:$T$884,12,FALSE)</f>
        <v>Exeter Nº 540-D, Concepción.</v>
      </c>
      <c r="M522" s="75" t="str">
        <f>VLOOKUP(A522,'BASE REGISTRO MAYO'!$A$1:$T$884,13,FALSE)</f>
        <v>VIII</v>
      </c>
      <c r="N522" s="75" t="str">
        <f>VLOOKUP(A522,'BASE REGISTRO MAYO'!$A$1:$T$884,14,FALSE)</f>
        <v>Concepción.</v>
      </c>
      <c r="O522" s="75" t="str">
        <f>VLOOKUP(A522,'BASE REGISTRO MAYO'!$A$1:$T$884,15,FALSE)</f>
        <v xml:space="preserve"> 41-2106-850
</v>
      </c>
      <c r="P522" s="75" t="str">
        <f>VLOOKUP(A522,'BASE REGISTRO MAYO'!$A$1:$T$884,16,FALSE)</f>
        <v>contacto@tdesperanza.cl</v>
      </c>
      <c r="Q522" s="75">
        <f>VLOOKUP(A522,'BASE REGISTRO MAYO'!$A$1:$T$884,17,FALSE)</f>
        <v>0</v>
      </c>
      <c r="R522" s="75" t="str">
        <f>VLOOKUP(A522,'BASE REGISTRO MAYO'!$A$1:$T$884,18,FALSE)</f>
        <v>93401.</v>
      </c>
      <c r="S522" s="75" t="str">
        <f>VLOOKUP(A522,'BASE REGISTRO MAYO'!$A$1:$T$884,19,FALSE)</f>
        <v xml:space="preserve">Certificado de antecedentes financieros, correspondientes al año 2019, APROBADOS por Subdepartamento de Supervisión Financiera Nacional para su actualización.
</v>
      </c>
      <c r="T522" s="177">
        <f>VLOOKUP(A522,'BASE REGISTRO MAYO'!$A$1:$T$884,20,FALSE)</f>
        <v>37970</v>
      </c>
      <c r="U522" s="182">
        <v>6979</v>
      </c>
      <c r="V522" s="181">
        <v>17874432</v>
      </c>
      <c r="W522" s="181">
        <v>120121024</v>
      </c>
      <c r="X522" s="178">
        <v>44408</v>
      </c>
      <c r="Y522" s="87" t="s">
        <v>7151</v>
      </c>
      <c r="Z522" s="87" t="s">
        <v>7152</v>
      </c>
      <c r="AA522" s="182" t="s">
        <v>7268</v>
      </c>
    </row>
    <row r="523" spans="1:27" ht="15.75" customHeight="1" x14ac:dyDescent="0.2">
      <c r="A523" s="182">
        <v>6979</v>
      </c>
      <c r="B523" s="75" t="str">
        <f>VLOOKUP(A523,'BASE REGISTRO MAYO'!$A$1:$T$884,2,FALSE)</f>
        <v>Fundacion Tierra de Esperanza</v>
      </c>
      <c r="C523" s="75">
        <f>VLOOKUP(A523,'BASE REGISTRO MAYO'!$A$1:$T$884,3,FALSE)</f>
        <v>738689003</v>
      </c>
      <c r="D523" s="75" t="str">
        <f>VLOOKUP(A523,'BASE REGISTRO MAYO'!$A$1:$T$884,4,FALSE)</f>
        <v>Fundación de Derecho Privado.</v>
      </c>
      <c r="E523" s="75" t="str">
        <f>VLOOKUP(A523,'BASE REGISTRO MAYO'!$A$1:$T$884,5,FALSE)</f>
        <v>Otorgado por Decreto Supremo Nº 262, de fecha 2 de abril de 1997, por el Ministerio de Justicia. Publicado en el Diario Oficial con fecha 24 de abril de 1997.</v>
      </c>
      <c r="F523" s="75" t="str">
        <f>VLOOKUP(A523,'BASE REGISTRO MAYO'!$A$1:$T$884,6,FALSE)</f>
        <v>Certificado de Vigencia inscripción Nº7421 de fecha 02 de abril de 1997. Folio N° 500328926944, emitido por el Servicio de Registro Civil e Identificación, de fecha 13 de julio de 2020.</v>
      </c>
      <c r="G523" s="75" t="str">
        <f>VLOOKUP(A523,'BASE REGISTRO MAYO'!$A$1:$T$884,7,FALSE)</f>
        <v xml:space="preserve">Ayudar a la infancia desvalida sin distinción de sexo, sin distinción racial, creencia religiosa o política.
</v>
      </c>
      <c r="H523" s="75" t="str">
        <f>VLOOKUP(A523,'BASE REGISTRO MAYO'!$A$1:$T$884,8,FALSE)</f>
        <v xml:space="preserve">Presidente: Simona de la Barra Cruzat.           
Secretario: Julián Humberto Carrasco Poblete.
Tesorero: Leoncio Toro Araya.
Director Ejecutivo: Rafael Mella Gallegos.
Director: Carlos Javier Contzen Fuentes.
</v>
      </c>
      <c r="I523" s="75" t="str">
        <f>VLOOKUP(A523,'BASE REGISTRO MAYO'!$A$1:$T$884,9,FALSE)</f>
        <v>El Consejo durará tres años en sus cargos y se renovará tácita y sucesivamente cada tres años, salvo que la mayoría absoluta de los demás consejeros, resuelva su exclusión.</v>
      </c>
      <c r="J523" s="75" t="str">
        <f>VLOOKUP(A523,'BASE REGISTRO MAYO'!$A$1:$T$884,10,FALSE)</f>
        <v>10 de enero de 2017 – 10 de enero 2020</v>
      </c>
      <c r="K523" s="75" t="str">
        <f>VLOOKUP(A523,'BASE REGISTRO MAYO'!$A$1:$T$884,11,FALSE)</f>
        <v xml:space="preserve">Simona de la Barra Cruzat
Rafael Mella Gallegos.
Podrán actuar conjunta o separadamente.
</v>
      </c>
      <c r="L523" s="75" t="str">
        <f>VLOOKUP(A523,'BASE REGISTRO MAYO'!$A$1:$T$884,12,FALSE)</f>
        <v>Exeter Nº 540-D, Concepción.</v>
      </c>
      <c r="M523" s="75" t="str">
        <f>VLOOKUP(A523,'BASE REGISTRO MAYO'!$A$1:$T$884,13,FALSE)</f>
        <v>VIII</v>
      </c>
      <c r="N523" s="75" t="str">
        <f>VLOOKUP(A523,'BASE REGISTRO MAYO'!$A$1:$T$884,14,FALSE)</f>
        <v>Concepción.</v>
      </c>
      <c r="O523" s="75" t="str">
        <f>VLOOKUP(A523,'BASE REGISTRO MAYO'!$A$1:$T$884,15,FALSE)</f>
        <v xml:space="preserve"> 41-2106-850
</v>
      </c>
      <c r="P523" s="75" t="str">
        <f>VLOOKUP(A523,'BASE REGISTRO MAYO'!$A$1:$T$884,16,FALSE)</f>
        <v>contacto@tdesperanza.cl</v>
      </c>
      <c r="Q523" s="75">
        <f>VLOOKUP(A523,'BASE REGISTRO MAYO'!$A$1:$T$884,17,FALSE)</f>
        <v>0</v>
      </c>
      <c r="R523" s="75" t="str">
        <f>VLOOKUP(A523,'BASE REGISTRO MAYO'!$A$1:$T$884,18,FALSE)</f>
        <v>93401.</v>
      </c>
      <c r="S523" s="75" t="str">
        <f>VLOOKUP(A523,'BASE REGISTRO MAYO'!$A$1:$T$884,19,FALSE)</f>
        <v xml:space="preserve">Certificado de antecedentes financieros, correspondientes al año 2019, APROBADOS por Subdepartamento de Supervisión Financiera Nacional para su actualización.
</v>
      </c>
      <c r="T523" s="177">
        <f>VLOOKUP(A523,'BASE REGISTRO MAYO'!$A$1:$T$884,20,FALSE)</f>
        <v>37970</v>
      </c>
      <c r="U523" s="182">
        <v>6979</v>
      </c>
      <c r="V523" s="181">
        <v>58512298</v>
      </c>
      <c r="W523" s="181">
        <v>476932703</v>
      </c>
      <c r="X523" s="178">
        <v>44408</v>
      </c>
      <c r="Y523" s="87" t="s">
        <v>7151</v>
      </c>
      <c r="Z523" s="87" t="s">
        <v>7152</v>
      </c>
      <c r="AA523" s="182" t="s">
        <v>183</v>
      </c>
    </row>
    <row r="524" spans="1:27" ht="15.75" customHeight="1" x14ac:dyDescent="0.2">
      <c r="A524" s="182">
        <v>6979</v>
      </c>
      <c r="B524" s="75" t="str">
        <f>VLOOKUP(A524,'BASE REGISTRO MAYO'!$A$1:$T$884,2,FALSE)</f>
        <v>Fundacion Tierra de Esperanza</v>
      </c>
      <c r="C524" s="75">
        <f>VLOOKUP(A524,'BASE REGISTRO MAYO'!$A$1:$T$884,3,FALSE)</f>
        <v>738689003</v>
      </c>
      <c r="D524" s="75" t="str">
        <f>VLOOKUP(A524,'BASE REGISTRO MAYO'!$A$1:$T$884,4,FALSE)</f>
        <v>Fundación de Derecho Privado.</v>
      </c>
      <c r="E524" s="75" t="str">
        <f>VLOOKUP(A524,'BASE REGISTRO MAYO'!$A$1:$T$884,5,FALSE)</f>
        <v>Otorgado por Decreto Supremo Nº 262, de fecha 2 de abril de 1997, por el Ministerio de Justicia. Publicado en el Diario Oficial con fecha 24 de abril de 1997.</v>
      </c>
      <c r="F524" s="75" t="str">
        <f>VLOOKUP(A524,'BASE REGISTRO MAYO'!$A$1:$T$884,6,FALSE)</f>
        <v>Certificado de Vigencia inscripción Nº7421 de fecha 02 de abril de 1997. Folio N° 500328926944, emitido por el Servicio de Registro Civil e Identificación, de fecha 13 de julio de 2020.</v>
      </c>
      <c r="G524" s="75" t="str">
        <f>VLOOKUP(A524,'BASE REGISTRO MAYO'!$A$1:$T$884,7,FALSE)</f>
        <v xml:space="preserve">Ayudar a la infancia desvalida sin distinción de sexo, sin distinción racial, creencia religiosa o política.
</v>
      </c>
      <c r="H524" s="75" t="str">
        <f>VLOOKUP(A524,'BASE REGISTRO MAYO'!$A$1:$T$884,8,FALSE)</f>
        <v xml:space="preserve">Presidente: Simona de la Barra Cruzat.           
Secretario: Julián Humberto Carrasco Poblete.
Tesorero: Leoncio Toro Araya.
Director Ejecutivo: Rafael Mella Gallegos.
Director: Carlos Javier Contzen Fuentes.
</v>
      </c>
      <c r="I524" s="75" t="str">
        <f>VLOOKUP(A524,'BASE REGISTRO MAYO'!$A$1:$T$884,9,FALSE)</f>
        <v>El Consejo durará tres años en sus cargos y se renovará tácita y sucesivamente cada tres años, salvo que la mayoría absoluta de los demás consejeros, resuelva su exclusión.</v>
      </c>
      <c r="J524" s="75" t="str">
        <f>VLOOKUP(A524,'BASE REGISTRO MAYO'!$A$1:$T$884,10,FALSE)</f>
        <v>10 de enero de 2017 – 10 de enero 2020</v>
      </c>
      <c r="K524" s="75" t="str">
        <f>VLOOKUP(A524,'BASE REGISTRO MAYO'!$A$1:$T$884,11,FALSE)</f>
        <v xml:space="preserve">Simona de la Barra Cruzat
Rafael Mella Gallegos.
Podrán actuar conjunta o separadamente.
</v>
      </c>
      <c r="L524" s="75" t="str">
        <f>VLOOKUP(A524,'BASE REGISTRO MAYO'!$A$1:$T$884,12,FALSE)</f>
        <v>Exeter Nº 540-D, Concepción.</v>
      </c>
      <c r="M524" s="75" t="str">
        <f>VLOOKUP(A524,'BASE REGISTRO MAYO'!$A$1:$T$884,13,FALSE)</f>
        <v>VIII</v>
      </c>
      <c r="N524" s="75" t="str">
        <f>VLOOKUP(A524,'BASE REGISTRO MAYO'!$A$1:$T$884,14,FALSE)</f>
        <v>Concepción.</v>
      </c>
      <c r="O524" s="75" t="str">
        <f>VLOOKUP(A524,'BASE REGISTRO MAYO'!$A$1:$T$884,15,FALSE)</f>
        <v xml:space="preserve"> 41-2106-850
</v>
      </c>
      <c r="P524" s="75" t="str">
        <f>VLOOKUP(A524,'BASE REGISTRO MAYO'!$A$1:$T$884,16,FALSE)</f>
        <v>contacto@tdesperanza.cl</v>
      </c>
      <c r="Q524" s="75">
        <f>VLOOKUP(A524,'BASE REGISTRO MAYO'!$A$1:$T$884,17,FALSE)</f>
        <v>0</v>
      </c>
      <c r="R524" s="75" t="str">
        <f>VLOOKUP(A524,'BASE REGISTRO MAYO'!$A$1:$T$884,18,FALSE)</f>
        <v>93401.</v>
      </c>
      <c r="S524" s="75" t="str">
        <f>VLOOKUP(A524,'BASE REGISTRO MAYO'!$A$1:$T$884,19,FALSE)</f>
        <v xml:space="preserve">Certificado de antecedentes financieros, correspondientes al año 2019, APROBADOS por Subdepartamento de Supervisión Financiera Nacional para su actualización.
</v>
      </c>
      <c r="T524" s="177">
        <f>VLOOKUP(A524,'BASE REGISTRO MAYO'!$A$1:$T$884,20,FALSE)</f>
        <v>37970</v>
      </c>
      <c r="U524" s="182">
        <v>6979</v>
      </c>
      <c r="V524" s="181">
        <v>101445108</v>
      </c>
      <c r="W524" s="181">
        <v>443363546</v>
      </c>
      <c r="X524" s="178">
        <v>44408</v>
      </c>
      <c r="Y524" s="87" t="s">
        <v>7151</v>
      </c>
      <c r="Z524" s="87" t="s">
        <v>7152</v>
      </c>
      <c r="AA524" s="182" t="s">
        <v>7207</v>
      </c>
    </row>
    <row r="525" spans="1:27" ht="15.75" customHeight="1" x14ac:dyDescent="0.2">
      <c r="A525" s="182">
        <v>6979</v>
      </c>
      <c r="B525" s="75" t="str">
        <f>VLOOKUP(A525,'BASE REGISTRO MAYO'!$A$1:$T$884,2,FALSE)</f>
        <v>Fundacion Tierra de Esperanza</v>
      </c>
      <c r="C525" s="75">
        <f>VLOOKUP(A525,'BASE REGISTRO MAYO'!$A$1:$T$884,3,FALSE)</f>
        <v>738689003</v>
      </c>
      <c r="D525" s="75" t="str">
        <f>VLOOKUP(A525,'BASE REGISTRO MAYO'!$A$1:$T$884,4,FALSE)</f>
        <v>Fundación de Derecho Privado.</v>
      </c>
      <c r="E525" s="75" t="str">
        <f>VLOOKUP(A525,'BASE REGISTRO MAYO'!$A$1:$T$884,5,FALSE)</f>
        <v>Otorgado por Decreto Supremo Nº 262, de fecha 2 de abril de 1997, por el Ministerio de Justicia. Publicado en el Diario Oficial con fecha 24 de abril de 1997.</v>
      </c>
      <c r="F525" s="75" t="str">
        <f>VLOOKUP(A525,'BASE REGISTRO MAYO'!$A$1:$T$884,6,FALSE)</f>
        <v>Certificado de Vigencia inscripción Nº7421 de fecha 02 de abril de 1997. Folio N° 500328926944, emitido por el Servicio de Registro Civil e Identificación, de fecha 13 de julio de 2020.</v>
      </c>
      <c r="G525" s="75" t="str">
        <f>VLOOKUP(A525,'BASE REGISTRO MAYO'!$A$1:$T$884,7,FALSE)</f>
        <v xml:space="preserve">Ayudar a la infancia desvalida sin distinción de sexo, sin distinción racial, creencia religiosa o política.
</v>
      </c>
      <c r="H525" s="75" t="str">
        <f>VLOOKUP(A525,'BASE REGISTRO MAYO'!$A$1:$T$884,8,FALSE)</f>
        <v xml:space="preserve">Presidente: Simona de la Barra Cruzat.           
Secretario: Julián Humberto Carrasco Poblete.
Tesorero: Leoncio Toro Araya.
Director Ejecutivo: Rafael Mella Gallegos.
Director: Carlos Javier Contzen Fuentes.
</v>
      </c>
      <c r="I525" s="75" t="str">
        <f>VLOOKUP(A525,'BASE REGISTRO MAYO'!$A$1:$T$884,9,FALSE)</f>
        <v>El Consejo durará tres años en sus cargos y se renovará tácita y sucesivamente cada tres años, salvo que la mayoría absoluta de los demás consejeros, resuelva su exclusión.</v>
      </c>
      <c r="J525" s="75" t="str">
        <f>VLOOKUP(A525,'BASE REGISTRO MAYO'!$A$1:$T$884,10,FALSE)</f>
        <v>10 de enero de 2017 – 10 de enero 2020</v>
      </c>
      <c r="K525" s="75" t="str">
        <f>VLOOKUP(A525,'BASE REGISTRO MAYO'!$A$1:$T$884,11,FALSE)</f>
        <v xml:space="preserve">Simona de la Barra Cruzat
Rafael Mella Gallegos.
Podrán actuar conjunta o separadamente.
</v>
      </c>
      <c r="L525" s="75" t="str">
        <f>VLOOKUP(A525,'BASE REGISTRO MAYO'!$A$1:$T$884,12,FALSE)</f>
        <v>Exeter Nº 540-D, Concepción.</v>
      </c>
      <c r="M525" s="75" t="str">
        <f>VLOOKUP(A525,'BASE REGISTRO MAYO'!$A$1:$T$884,13,FALSE)</f>
        <v>VIII</v>
      </c>
      <c r="N525" s="75" t="str">
        <f>VLOOKUP(A525,'BASE REGISTRO MAYO'!$A$1:$T$884,14,FALSE)</f>
        <v>Concepción.</v>
      </c>
      <c r="O525" s="75" t="str">
        <f>VLOOKUP(A525,'BASE REGISTRO MAYO'!$A$1:$T$884,15,FALSE)</f>
        <v xml:space="preserve"> 41-2106-850
</v>
      </c>
      <c r="P525" s="75" t="str">
        <f>VLOOKUP(A525,'BASE REGISTRO MAYO'!$A$1:$T$884,16,FALSE)</f>
        <v>contacto@tdesperanza.cl</v>
      </c>
      <c r="Q525" s="75">
        <f>VLOOKUP(A525,'BASE REGISTRO MAYO'!$A$1:$T$884,17,FALSE)</f>
        <v>0</v>
      </c>
      <c r="R525" s="75" t="str">
        <f>VLOOKUP(A525,'BASE REGISTRO MAYO'!$A$1:$T$884,18,FALSE)</f>
        <v>93401.</v>
      </c>
      <c r="S525" s="75" t="str">
        <f>VLOOKUP(A525,'BASE REGISTRO MAYO'!$A$1:$T$884,19,FALSE)</f>
        <v xml:space="preserve">Certificado de antecedentes financieros, correspondientes al año 2019, APROBADOS por Subdepartamento de Supervisión Financiera Nacional para su actualización.
</v>
      </c>
      <c r="T525" s="177">
        <f>VLOOKUP(A525,'BASE REGISTRO MAYO'!$A$1:$T$884,20,FALSE)</f>
        <v>37970</v>
      </c>
      <c r="U525" s="182">
        <v>6979</v>
      </c>
      <c r="V525" s="181">
        <v>0</v>
      </c>
      <c r="W525" s="181">
        <v>4382408</v>
      </c>
      <c r="X525" s="178">
        <v>44408</v>
      </c>
      <c r="Y525" s="87" t="s">
        <v>7151</v>
      </c>
      <c r="Z525" s="87" t="s">
        <v>7152</v>
      </c>
      <c r="AA525" s="182" t="s">
        <v>7160</v>
      </c>
    </row>
    <row r="526" spans="1:27" ht="15.75" customHeight="1" x14ac:dyDescent="0.2">
      <c r="A526" s="182">
        <v>6979</v>
      </c>
      <c r="B526" s="75" t="str">
        <f>VLOOKUP(A526,'BASE REGISTRO MAYO'!$A$1:$T$884,2,FALSE)</f>
        <v>Fundacion Tierra de Esperanza</v>
      </c>
      <c r="C526" s="75">
        <f>VLOOKUP(A526,'BASE REGISTRO MAYO'!$A$1:$T$884,3,FALSE)</f>
        <v>738689003</v>
      </c>
      <c r="D526" s="75" t="str">
        <f>VLOOKUP(A526,'BASE REGISTRO MAYO'!$A$1:$T$884,4,FALSE)</f>
        <v>Fundación de Derecho Privado.</v>
      </c>
      <c r="E526" s="75" t="str">
        <f>VLOOKUP(A526,'BASE REGISTRO MAYO'!$A$1:$T$884,5,FALSE)</f>
        <v>Otorgado por Decreto Supremo Nº 262, de fecha 2 de abril de 1997, por el Ministerio de Justicia. Publicado en el Diario Oficial con fecha 24 de abril de 1997.</v>
      </c>
      <c r="F526" s="75" t="str">
        <f>VLOOKUP(A526,'BASE REGISTRO MAYO'!$A$1:$T$884,6,FALSE)</f>
        <v>Certificado de Vigencia inscripción Nº7421 de fecha 02 de abril de 1997. Folio N° 500328926944, emitido por el Servicio de Registro Civil e Identificación, de fecha 13 de julio de 2020.</v>
      </c>
      <c r="G526" s="75" t="str">
        <f>VLOOKUP(A526,'BASE REGISTRO MAYO'!$A$1:$T$884,7,FALSE)</f>
        <v xml:space="preserve">Ayudar a la infancia desvalida sin distinción de sexo, sin distinción racial, creencia religiosa o política.
</v>
      </c>
      <c r="H526" s="75" t="str">
        <f>VLOOKUP(A526,'BASE REGISTRO MAYO'!$A$1:$T$884,8,FALSE)</f>
        <v xml:space="preserve">Presidente: Simona de la Barra Cruzat.           
Secretario: Julián Humberto Carrasco Poblete.
Tesorero: Leoncio Toro Araya.
Director Ejecutivo: Rafael Mella Gallegos.
Director: Carlos Javier Contzen Fuentes.
</v>
      </c>
      <c r="I526" s="75" t="str">
        <f>VLOOKUP(A526,'BASE REGISTRO MAYO'!$A$1:$T$884,9,FALSE)</f>
        <v>El Consejo durará tres años en sus cargos y se renovará tácita y sucesivamente cada tres años, salvo que la mayoría absoluta de los demás consejeros, resuelva su exclusión.</v>
      </c>
      <c r="J526" s="75" t="str">
        <f>VLOOKUP(A526,'BASE REGISTRO MAYO'!$A$1:$T$884,10,FALSE)</f>
        <v>10 de enero de 2017 – 10 de enero 2020</v>
      </c>
      <c r="K526" s="75" t="str">
        <f>VLOOKUP(A526,'BASE REGISTRO MAYO'!$A$1:$T$884,11,FALSE)</f>
        <v xml:space="preserve">Simona de la Barra Cruzat
Rafael Mella Gallegos.
Podrán actuar conjunta o separadamente.
</v>
      </c>
      <c r="L526" s="75" t="str">
        <f>VLOOKUP(A526,'BASE REGISTRO MAYO'!$A$1:$T$884,12,FALSE)</f>
        <v>Exeter Nº 540-D, Concepción.</v>
      </c>
      <c r="M526" s="75" t="str">
        <f>VLOOKUP(A526,'BASE REGISTRO MAYO'!$A$1:$T$884,13,FALSE)</f>
        <v>VIII</v>
      </c>
      <c r="N526" s="75" t="str">
        <f>VLOOKUP(A526,'BASE REGISTRO MAYO'!$A$1:$T$884,14,FALSE)</f>
        <v>Concepción.</v>
      </c>
      <c r="O526" s="75" t="str">
        <f>VLOOKUP(A526,'BASE REGISTRO MAYO'!$A$1:$T$884,15,FALSE)</f>
        <v xml:space="preserve"> 41-2106-850
</v>
      </c>
      <c r="P526" s="75" t="str">
        <f>VLOOKUP(A526,'BASE REGISTRO MAYO'!$A$1:$T$884,16,FALSE)</f>
        <v>contacto@tdesperanza.cl</v>
      </c>
      <c r="Q526" s="75">
        <f>VLOOKUP(A526,'BASE REGISTRO MAYO'!$A$1:$T$884,17,FALSE)</f>
        <v>0</v>
      </c>
      <c r="R526" s="75" t="str">
        <f>VLOOKUP(A526,'BASE REGISTRO MAYO'!$A$1:$T$884,18,FALSE)</f>
        <v>93401.</v>
      </c>
      <c r="S526" s="75" t="str">
        <f>VLOOKUP(A526,'BASE REGISTRO MAYO'!$A$1:$T$884,19,FALSE)</f>
        <v xml:space="preserve">Certificado de antecedentes financieros, correspondientes al año 2019, APROBADOS por Subdepartamento de Supervisión Financiera Nacional para su actualización.
</v>
      </c>
      <c r="T526" s="177">
        <f>VLOOKUP(A526,'BASE REGISTRO MAYO'!$A$1:$T$884,20,FALSE)</f>
        <v>37970</v>
      </c>
      <c r="U526" s="182">
        <v>6979</v>
      </c>
      <c r="V526" s="181">
        <v>9245348</v>
      </c>
      <c r="W526" s="181">
        <v>31660970</v>
      </c>
      <c r="X526" s="178">
        <v>44408</v>
      </c>
      <c r="Y526" s="87" t="s">
        <v>7151</v>
      </c>
      <c r="Z526" s="87" t="s">
        <v>7152</v>
      </c>
      <c r="AA526" s="182" t="s">
        <v>7208</v>
      </c>
    </row>
    <row r="527" spans="1:27" ht="15.75" customHeight="1" x14ac:dyDescent="0.2">
      <c r="A527" s="182">
        <v>6979</v>
      </c>
      <c r="B527" s="75" t="str">
        <f>VLOOKUP(A527,'BASE REGISTRO MAYO'!$A$1:$T$884,2,FALSE)</f>
        <v>Fundacion Tierra de Esperanza</v>
      </c>
      <c r="C527" s="75">
        <f>VLOOKUP(A527,'BASE REGISTRO MAYO'!$A$1:$T$884,3,FALSE)</f>
        <v>738689003</v>
      </c>
      <c r="D527" s="75" t="str">
        <f>VLOOKUP(A527,'BASE REGISTRO MAYO'!$A$1:$T$884,4,FALSE)</f>
        <v>Fundación de Derecho Privado.</v>
      </c>
      <c r="E527" s="75" t="str">
        <f>VLOOKUP(A527,'BASE REGISTRO MAYO'!$A$1:$T$884,5,FALSE)</f>
        <v>Otorgado por Decreto Supremo Nº 262, de fecha 2 de abril de 1997, por el Ministerio de Justicia. Publicado en el Diario Oficial con fecha 24 de abril de 1997.</v>
      </c>
      <c r="F527" s="75" t="str">
        <f>VLOOKUP(A527,'BASE REGISTRO MAYO'!$A$1:$T$884,6,FALSE)</f>
        <v>Certificado de Vigencia inscripción Nº7421 de fecha 02 de abril de 1997. Folio N° 500328926944, emitido por el Servicio de Registro Civil e Identificación, de fecha 13 de julio de 2020.</v>
      </c>
      <c r="G527" s="75" t="str">
        <f>VLOOKUP(A527,'BASE REGISTRO MAYO'!$A$1:$T$884,7,FALSE)</f>
        <v xml:space="preserve">Ayudar a la infancia desvalida sin distinción de sexo, sin distinción racial, creencia religiosa o política.
</v>
      </c>
      <c r="H527" s="75" t="str">
        <f>VLOOKUP(A527,'BASE REGISTRO MAYO'!$A$1:$T$884,8,FALSE)</f>
        <v xml:space="preserve">Presidente: Simona de la Barra Cruzat.           
Secretario: Julián Humberto Carrasco Poblete.
Tesorero: Leoncio Toro Araya.
Director Ejecutivo: Rafael Mella Gallegos.
Director: Carlos Javier Contzen Fuentes.
</v>
      </c>
      <c r="I527" s="75" t="str">
        <f>VLOOKUP(A527,'BASE REGISTRO MAYO'!$A$1:$T$884,9,FALSE)</f>
        <v>El Consejo durará tres años en sus cargos y se renovará tácita y sucesivamente cada tres años, salvo que la mayoría absoluta de los demás consejeros, resuelva su exclusión.</v>
      </c>
      <c r="J527" s="75" t="str">
        <f>VLOOKUP(A527,'BASE REGISTRO MAYO'!$A$1:$T$884,10,FALSE)</f>
        <v>10 de enero de 2017 – 10 de enero 2020</v>
      </c>
      <c r="K527" s="75" t="str">
        <f>VLOOKUP(A527,'BASE REGISTRO MAYO'!$A$1:$T$884,11,FALSE)</f>
        <v xml:space="preserve">Simona de la Barra Cruzat
Rafael Mella Gallegos.
Podrán actuar conjunta o separadamente.
</v>
      </c>
      <c r="L527" s="75" t="str">
        <f>VLOOKUP(A527,'BASE REGISTRO MAYO'!$A$1:$T$884,12,FALSE)</f>
        <v>Exeter Nº 540-D, Concepción.</v>
      </c>
      <c r="M527" s="75" t="str">
        <f>VLOOKUP(A527,'BASE REGISTRO MAYO'!$A$1:$T$884,13,FALSE)</f>
        <v>VIII</v>
      </c>
      <c r="N527" s="75" t="str">
        <f>VLOOKUP(A527,'BASE REGISTRO MAYO'!$A$1:$T$884,14,FALSE)</f>
        <v>Concepción.</v>
      </c>
      <c r="O527" s="75" t="str">
        <f>VLOOKUP(A527,'BASE REGISTRO MAYO'!$A$1:$T$884,15,FALSE)</f>
        <v xml:space="preserve"> 41-2106-850
</v>
      </c>
      <c r="P527" s="75" t="str">
        <f>VLOOKUP(A527,'BASE REGISTRO MAYO'!$A$1:$T$884,16,FALSE)</f>
        <v>contacto@tdesperanza.cl</v>
      </c>
      <c r="Q527" s="75">
        <f>VLOOKUP(A527,'BASE REGISTRO MAYO'!$A$1:$T$884,17,FALSE)</f>
        <v>0</v>
      </c>
      <c r="R527" s="75" t="str">
        <f>VLOOKUP(A527,'BASE REGISTRO MAYO'!$A$1:$T$884,18,FALSE)</f>
        <v>93401.</v>
      </c>
      <c r="S527" s="75" t="str">
        <f>VLOOKUP(A527,'BASE REGISTRO MAYO'!$A$1:$T$884,19,FALSE)</f>
        <v xml:space="preserve">Certificado de antecedentes financieros, correspondientes al año 2019, APROBADOS por Subdepartamento de Supervisión Financiera Nacional para su actualización.
</v>
      </c>
      <c r="T527" s="177">
        <f>VLOOKUP(A527,'BASE REGISTRO MAYO'!$A$1:$T$884,20,FALSE)</f>
        <v>37970</v>
      </c>
      <c r="U527" s="182">
        <v>6979</v>
      </c>
      <c r="V527" s="181">
        <v>12624251</v>
      </c>
      <c r="W527" s="181">
        <v>65973941</v>
      </c>
      <c r="X527" s="178">
        <v>44408</v>
      </c>
      <c r="Y527" s="87" t="s">
        <v>7151</v>
      </c>
      <c r="Z527" s="87" t="s">
        <v>7152</v>
      </c>
      <c r="AA527" s="182" t="s">
        <v>8188</v>
      </c>
    </row>
    <row r="528" spans="1:27" ht="15.75" customHeight="1" x14ac:dyDescent="0.2">
      <c r="A528" s="182">
        <v>6982</v>
      </c>
      <c r="B528" s="75" t="str">
        <f>VLOOKUP(A528,'BASE REGISTRO MAYO'!$A$1:$T$884,2,FALSE)</f>
        <v xml:space="preserve">
I. Municipalidad de Quellon  
</v>
      </c>
      <c r="C528" s="75">
        <f>VLOOKUP(A528,'BASE REGISTRO MAYO'!$A$1:$T$884,3,FALSE)</f>
        <v>692307003</v>
      </c>
      <c r="D528" s="75" t="str">
        <f>VLOOKUP(A528,'BASE REGISTRO MAYO'!$A$1:$T$884,4,FALSE)</f>
        <v>Municipalidad</v>
      </c>
      <c r="E528" s="75" t="str">
        <f>VLOOKUP(A528,'BASE REGISTRO MAYO'!$A$1:$T$884,5,FALSE)</f>
        <v>Constitución Política de la República, art. 107.</v>
      </c>
      <c r="F528" s="75" t="str">
        <f>VLOOKUP(A528,'BASE REGISTRO MAYO'!$A$1:$T$884,6,FALSE)</f>
        <v>Indefinida.</v>
      </c>
      <c r="G528" s="75" t="str">
        <f>VLOOKUP(A528,'BASE REGISTRO MAYO'!$A$1:$T$884,7,FALSE)</f>
        <v>Según Ley Orgánica Nº 18.695, arts. 1º al 4º.</v>
      </c>
      <c r="H528" s="75" t="str">
        <f>VLOOKUP(A528,'BASE REGISTRO MAYO'!$A$1:$T$884,8,FALSE)</f>
        <v>no tiene</v>
      </c>
      <c r="I528" s="75">
        <f>VLOOKUP(A528,'BASE REGISTRO MAYO'!$A$1:$T$884,9,FALSE)</f>
        <v>0</v>
      </c>
      <c r="J528" s="75">
        <f>VLOOKUP(A528,'BASE REGISTRO MAYO'!$A$1:$T$884,10,FALSE)</f>
        <v>0</v>
      </c>
      <c r="K528" s="75" t="str">
        <f>VLOOKUP(A528,'BASE REGISTRO MAYO'!$A$1:$T$884,11,FALSE)</f>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
      <c r="L528" s="75" t="str">
        <f>VLOOKUP(A528,'BASE REGISTRO MAYO'!$A$1:$T$884,12,FALSE)</f>
        <v>22 de Mayo Nº 351, Quellón, Décima Región.</v>
      </c>
      <c r="M528" s="75" t="str">
        <f>VLOOKUP(A528,'BASE REGISTRO MAYO'!$A$1:$T$884,13,FALSE)</f>
        <v>X</v>
      </c>
      <c r="N528" s="75" t="str">
        <f>VLOOKUP(A528,'BASE REGISTRO MAYO'!$A$1:$T$884,14,FALSE)</f>
        <v>Quellón</v>
      </c>
      <c r="O528" s="75" t="str">
        <f>VLOOKUP(A528,'BASE REGISTRO MAYO'!$A$1:$T$884,15,FALSE)</f>
        <v>652-686801</v>
      </c>
      <c r="P528" s="75" t="str">
        <f>VLOOKUP(A528,'BASE REGISTRO MAYO'!$A$1:$T$884,16,FALSE)</f>
        <v>info@muniquellon.cl</v>
      </c>
      <c r="Q528" s="75">
        <f>VLOOKUP(A528,'BASE REGISTRO MAYO'!$A$1:$T$884,17,FALSE)</f>
        <v>0</v>
      </c>
      <c r="R528" s="75">
        <f>VLOOKUP(A528,'BASE REGISTRO MAYO'!$A$1:$T$884,18,FALSE)</f>
        <v>91001</v>
      </c>
      <c r="S528" s="75" t="str">
        <f>VLOOKUP(A528,'BASE REGISTRO MAYO'!$A$1:$T$884,19,FALSE)</f>
        <v xml:space="preserve">No se acompañan. Aplica Informe Jurídico Nº 09, de  fecha 14 de marzo de 2011 del Departamento Jurídico y Dictamen Nº 070791, de 2009, de la Contraloría General de la República.  
</v>
      </c>
      <c r="T528" s="177">
        <f>VLOOKUP(A528,'BASE REGISTRO MAYO'!$A$1:$T$884,20,FALSE)</f>
        <v>37970</v>
      </c>
      <c r="U528" s="182">
        <v>6982</v>
      </c>
      <c r="V528" s="181">
        <v>5494733</v>
      </c>
      <c r="W528" s="181">
        <v>33127758</v>
      </c>
      <c r="X528" s="178">
        <v>44408</v>
      </c>
      <c r="Y528" s="87" t="s">
        <v>7151</v>
      </c>
      <c r="Z528" s="87" t="s">
        <v>7152</v>
      </c>
      <c r="AA528" s="182" t="s">
        <v>7198</v>
      </c>
    </row>
    <row r="529" spans="1:27" ht="15.75" customHeight="1" x14ac:dyDescent="0.2">
      <c r="A529" s="182">
        <v>6983</v>
      </c>
      <c r="B529" s="75" t="str">
        <f>VLOOKUP(A529,'BASE REGISTRO MAYO'!$A$1:$T$884,2,FALSE)</f>
        <v>Fundacion Instituto de Educacion Popular IEP</v>
      </c>
      <c r="C529" s="75">
        <f>VLOOKUP(A529,'BASE REGISTRO MAYO'!$A$1:$T$884,3,FALSE)</f>
        <v>759917405</v>
      </c>
      <c r="D529" s="75" t="str">
        <f>VLOOKUP(A529,'BASE REGISTRO MAYO'!$A$1:$T$884,4,FALSE)</f>
        <v>Fundación de derecho público</v>
      </c>
      <c r="E529" s="75" t="str">
        <f>VLOOKUP(A529,'BASE REGISTRO MAYO'!$A$1:$T$884,5,FALSE)</f>
        <v>Decreto Eclesiástico del Obispado de Copiapó Nº 003/01, de 9 de marzo de 2001.</v>
      </c>
      <c r="F529" s="75" t="str">
        <f>VLOOKUP(A529,'BASE REGISTRO MAYO'!$A$1:$T$884,6,FALSE)</f>
        <v xml:space="preserve">Certificado de Vigencia SOC/148/20, de fecha 27 de agosto de 2020, del Obispado de Copiapó.
</v>
      </c>
      <c r="G529" s="75" t="str">
        <f>VLOOKUP(A529,'BASE REGISTRO MAYO'!$A$1:$T$884,7,FALSE)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29" s="75" t="str">
        <f>VLOOKUP(A529,'BASE REGISTRO MAYO'!$A$1:$T$884,8,FALSE)</f>
        <v xml:space="preserve">Presidente: Jorge Alfaro Colmans
Vicepresidenta: María Eugenia Cavada
Secretaria: Ximena Cáceres Maturana
Directora: Nélida Carmona Rojas
Directora: Alicia Gutiérrez Tapia
Director: Iván Farah Maffei
Directora Ejecutiva: Carla Brown Prato
</v>
      </c>
      <c r="I529" s="75" t="str">
        <f>VLOOKUP(A529,'BASE REGISTRO MAYO'!$A$1:$T$884,9,FALSE)</f>
        <v xml:space="preserve">Según los Estatutos, los miembros del Directorio deben durar dos años en sus cargos, sin perjuicio de la posibilidad de confirmación sucesiva por parte del Obispo.  </v>
      </c>
      <c r="J529" s="75" t="str">
        <f>VLOOKUP(A529,'BASE REGISTRO MAYO'!$A$1:$T$884,10,FALSE)</f>
        <v>19 de diciembre de 2018 al 19 de diciembre de 2019</v>
      </c>
      <c r="K529" s="75" t="str">
        <f>VLOOKUP(A529,'BASE REGISTRO MAYO'!$A$1:$T$884,11,FALSE)</f>
        <v xml:space="preserve">Presidente: Jorge Alfaro Colmans
Directora Ejecutiva: Carla Brown Prato
</v>
      </c>
      <c r="L529" s="75" t="str">
        <f>VLOOKUP(A529,'BASE REGISTRO MAYO'!$A$1:$T$884,12,FALSE)</f>
        <v xml:space="preserve">Calle O’Higgins Nº 555, piso 3, comuna de Copiapó, Región de Atacama
</v>
      </c>
      <c r="M529" s="75" t="str">
        <f>VLOOKUP(A529,'BASE REGISTRO MAYO'!$A$1:$T$884,13,FALSE)</f>
        <v>III</v>
      </c>
      <c r="N529" s="75" t="str">
        <f>VLOOKUP(A529,'BASE REGISTRO MAYO'!$A$1:$T$884,14,FALSE)</f>
        <v>Copiapó</v>
      </c>
      <c r="O529" s="75" t="str">
        <f>VLOOKUP(A529,'BASE REGISTRO MAYO'!$A$1:$T$884,15,FALSE)</f>
        <v xml:space="preserve">Fono fijo: 52-2247556
Fono celular: 9-68328551
</v>
      </c>
      <c r="P529" s="75" t="str">
        <f>VLOOKUP(A529,'BASE REGISTRO MAYO'!$A$1:$T$884,16,FALSE)</f>
        <v>svallejos@fundiep.cl</v>
      </c>
      <c r="Q529" s="75">
        <f>VLOOKUP(A529,'BASE REGISTRO MAYO'!$A$1:$T$884,17,FALSE)</f>
        <v>0</v>
      </c>
      <c r="R529" s="75">
        <f>VLOOKUP(A529,'BASE REGISTRO MAYO'!$A$1:$T$884,18,FALSE)</f>
        <v>93401</v>
      </c>
      <c r="S529" s="75" t="str">
        <f>VLOOKUP(A529,'BASE REGISTRO MAYO'!$A$1:$T$884,19,FALSE)</f>
        <v>Se acompaña certificado financiero correspondiente al 2019 aprobado por el Subdepartamento de Supervisión Financiera</v>
      </c>
      <c r="T529" s="177">
        <f>VLOOKUP(A529,'BASE REGISTRO MAYO'!$A$1:$T$884,20,FALSE)</f>
        <v>37970</v>
      </c>
      <c r="U529" s="182">
        <v>6983</v>
      </c>
      <c r="V529" s="181">
        <v>53866572</v>
      </c>
      <c r="W529" s="181">
        <v>200614105</v>
      </c>
      <c r="X529" s="178">
        <v>44408</v>
      </c>
      <c r="Y529" s="87" t="s">
        <v>7151</v>
      </c>
      <c r="Z529" s="87" t="s">
        <v>7152</v>
      </c>
      <c r="AA529" s="182" t="s">
        <v>8199</v>
      </c>
    </row>
    <row r="530" spans="1:27" ht="15.75" customHeight="1" x14ac:dyDescent="0.2">
      <c r="A530" s="182">
        <v>6983</v>
      </c>
      <c r="B530" s="75" t="str">
        <f>VLOOKUP(A530,'BASE REGISTRO MAYO'!$A$1:$T$884,2,FALSE)</f>
        <v>Fundacion Instituto de Educacion Popular IEP</v>
      </c>
      <c r="C530" s="75">
        <f>VLOOKUP(A530,'BASE REGISTRO MAYO'!$A$1:$T$884,3,FALSE)</f>
        <v>759917405</v>
      </c>
      <c r="D530" s="75" t="str">
        <f>VLOOKUP(A530,'BASE REGISTRO MAYO'!$A$1:$T$884,4,FALSE)</f>
        <v>Fundación de derecho público</v>
      </c>
      <c r="E530" s="75" t="str">
        <f>VLOOKUP(A530,'BASE REGISTRO MAYO'!$A$1:$T$884,5,FALSE)</f>
        <v>Decreto Eclesiástico del Obispado de Copiapó Nº 003/01, de 9 de marzo de 2001.</v>
      </c>
      <c r="F530" s="75" t="str">
        <f>VLOOKUP(A530,'BASE REGISTRO MAYO'!$A$1:$T$884,6,FALSE)</f>
        <v xml:space="preserve">Certificado de Vigencia SOC/148/20, de fecha 27 de agosto de 2020, del Obispado de Copiapó.
</v>
      </c>
      <c r="G530" s="75" t="str">
        <f>VLOOKUP(A530,'BASE REGISTRO MAYO'!$A$1:$T$884,7,FALSE)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0" s="75" t="str">
        <f>VLOOKUP(A530,'BASE REGISTRO MAYO'!$A$1:$T$884,8,FALSE)</f>
        <v xml:space="preserve">Presidente: Jorge Alfaro Colmans
Vicepresidenta: María Eugenia Cavada
Secretaria: Ximena Cáceres Maturana
Directora: Nélida Carmona Rojas
Directora: Alicia Gutiérrez Tapia
Director: Iván Farah Maffei
Directora Ejecutiva: Carla Brown Prato
</v>
      </c>
      <c r="I530" s="75" t="str">
        <f>VLOOKUP(A530,'BASE REGISTRO MAYO'!$A$1:$T$884,9,FALSE)</f>
        <v xml:space="preserve">Según los Estatutos, los miembros del Directorio deben durar dos años en sus cargos, sin perjuicio de la posibilidad de confirmación sucesiva por parte del Obispo.  </v>
      </c>
      <c r="J530" s="75" t="str">
        <f>VLOOKUP(A530,'BASE REGISTRO MAYO'!$A$1:$T$884,10,FALSE)</f>
        <v>19 de diciembre de 2018 al 19 de diciembre de 2019</v>
      </c>
      <c r="K530" s="75" t="str">
        <f>VLOOKUP(A530,'BASE REGISTRO MAYO'!$A$1:$T$884,11,FALSE)</f>
        <v xml:space="preserve">Presidente: Jorge Alfaro Colmans
Directora Ejecutiva: Carla Brown Prato
</v>
      </c>
      <c r="L530" s="75" t="str">
        <f>VLOOKUP(A530,'BASE REGISTRO MAYO'!$A$1:$T$884,12,FALSE)</f>
        <v xml:space="preserve">Calle O’Higgins Nº 555, piso 3, comuna de Copiapó, Región de Atacama
</v>
      </c>
      <c r="M530" s="75" t="str">
        <f>VLOOKUP(A530,'BASE REGISTRO MAYO'!$A$1:$T$884,13,FALSE)</f>
        <v>III</v>
      </c>
      <c r="N530" s="75" t="str">
        <f>VLOOKUP(A530,'BASE REGISTRO MAYO'!$A$1:$T$884,14,FALSE)</f>
        <v>Copiapó</v>
      </c>
      <c r="O530" s="75" t="str">
        <f>VLOOKUP(A530,'BASE REGISTRO MAYO'!$A$1:$T$884,15,FALSE)</f>
        <v xml:space="preserve">Fono fijo: 52-2247556
Fono celular: 9-68328551
</v>
      </c>
      <c r="P530" s="75" t="str">
        <f>VLOOKUP(A530,'BASE REGISTRO MAYO'!$A$1:$T$884,16,FALSE)</f>
        <v>svallejos@fundiep.cl</v>
      </c>
      <c r="Q530" s="75">
        <f>VLOOKUP(A530,'BASE REGISTRO MAYO'!$A$1:$T$884,17,FALSE)</f>
        <v>0</v>
      </c>
      <c r="R530" s="75">
        <f>VLOOKUP(A530,'BASE REGISTRO MAYO'!$A$1:$T$884,18,FALSE)</f>
        <v>93401</v>
      </c>
      <c r="S530" s="75" t="str">
        <f>VLOOKUP(A530,'BASE REGISTRO MAYO'!$A$1:$T$884,19,FALSE)</f>
        <v>Se acompaña certificado financiero correspondiente al 2019 aprobado por el Subdepartamento de Supervisión Financiera</v>
      </c>
      <c r="T530" s="177">
        <f>VLOOKUP(A530,'BASE REGISTRO MAYO'!$A$1:$T$884,20,FALSE)</f>
        <v>37970</v>
      </c>
      <c r="U530" s="182">
        <v>6983</v>
      </c>
      <c r="V530" s="181">
        <v>212615068</v>
      </c>
      <c r="W530" s="181">
        <v>904179561</v>
      </c>
      <c r="X530" s="178">
        <v>44408</v>
      </c>
      <c r="Y530" s="87" t="s">
        <v>7151</v>
      </c>
      <c r="Z530" s="87" t="s">
        <v>7152</v>
      </c>
      <c r="AA530" s="182" t="s">
        <v>7223</v>
      </c>
    </row>
    <row r="531" spans="1:27" ht="15.75" customHeight="1" x14ac:dyDescent="0.2">
      <c r="A531" s="182">
        <v>6983</v>
      </c>
      <c r="B531" s="75" t="str">
        <f>VLOOKUP(A531,'BASE REGISTRO MAYO'!$A$1:$T$884,2,FALSE)</f>
        <v>Fundacion Instituto de Educacion Popular IEP</v>
      </c>
      <c r="C531" s="75">
        <f>VLOOKUP(A531,'BASE REGISTRO MAYO'!$A$1:$T$884,3,FALSE)</f>
        <v>759917405</v>
      </c>
      <c r="D531" s="75" t="str">
        <f>VLOOKUP(A531,'BASE REGISTRO MAYO'!$A$1:$T$884,4,FALSE)</f>
        <v>Fundación de derecho público</v>
      </c>
      <c r="E531" s="75" t="str">
        <f>VLOOKUP(A531,'BASE REGISTRO MAYO'!$A$1:$T$884,5,FALSE)</f>
        <v>Decreto Eclesiástico del Obispado de Copiapó Nº 003/01, de 9 de marzo de 2001.</v>
      </c>
      <c r="F531" s="75" t="str">
        <f>VLOOKUP(A531,'BASE REGISTRO MAYO'!$A$1:$T$884,6,FALSE)</f>
        <v xml:space="preserve">Certificado de Vigencia SOC/148/20, de fecha 27 de agosto de 2020, del Obispado de Copiapó.
</v>
      </c>
      <c r="G531" s="75" t="str">
        <f>VLOOKUP(A531,'BASE REGISTRO MAYO'!$A$1:$T$884,7,FALSE)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1" s="75" t="str">
        <f>VLOOKUP(A531,'BASE REGISTRO MAYO'!$A$1:$T$884,8,FALSE)</f>
        <v xml:space="preserve">Presidente: Jorge Alfaro Colmans
Vicepresidenta: María Eugenia Cavada
Secretaria: Ximena Cáceres Maturana
Directora: Nélida Carmona Rojas
Directora: Alicia Gutiérrez Tapia
Director: Iván Farah Maffei
Directora Ejecutiva: Carla Brown Prato
</v>
      </c>
      <c r="I531" s="75" t="str">
        <f>VLOOKUP(A531,'BASE REGISTRO MAYO'!$A$1:$T$884,9,FALSE)</f>
        <v xml:space="preserve">Según los Estatutos, los miembros del Directorio deben durar dos años en sus cargos, sin perjuicio de la posibilidad de confirmación sucesiva por parte del Obispo.  </v>
      </c>
      <c r="J531" s="75" t="str">
        <f>VLOOKUP(A531,'BASE REGISTRO MAYO'!$A$1:$T$884,10,FALSE)</f>
        <v>19 de diciembre de 2018 al 19 de diciembre de 2019</v>
      </c>
      <c r="K531" s="75" t="str">
        <f>VLOOKUP(A531,'BASE REGISTRO MAYO'!$A$1:$T$884,11,FALSE)</f>
        <v xml:space="preserve">Presidente: Jorge Alfaro Colmans
Directora Ejecutiva: Carla Brown Prato
</v>
      </c>
      <c r="L531" s="75" t="str">
        <f>VLOOKUP(A531,'BASE REGISTRO MAYO'!$A$1:$T$884,12,FALSE)</f>
        <v xml:space="preserve">Calle O’Higgins Nº 555, piso 3, comuna de Copiapó, Región de Atacama
</v>
      </c>
      <c r="M531" s="75" t="str">
        <f>VLOOKUP(A531,'BASE REGISTRO MAYO'!$A$1:$T$884,13,FALSE)</f>
        <v>III</v>
      </c>
      <c r="N531" s="75" t="str">
        <f>VLOOKUP(A531,'BASE REGISTRO MAYO'!$A$1:$T$884,14,FALSE)</f>
        <v>Copiapó</v>
      </c>
      <c r="O531" s="75" t="str">
        <f>VLOOKUP(A531,'BASE REGISTRO MAYO'!$A$1:$T$884,15,FALSE)</f>
        <v xml:space="preserve">Fono fijo: 52-2247556
Fono celular: 9-68328551
</v>
      </c>
      <c r="P531" s="75" t="str">
        <f>VLOOKUP(A531,'BASE REGISTRO MAYO'!$A$1:$T$884,16,FALSE)</f>
        <v>svallejos@fundiep.cl</v>
      </c>
      <c r="Q531" s="75">
        <f>VLOOKUP(A531,'BASE REGISTRO MAYO'!$A$1:$T$884,17,FALSE)</f>
        <v>0</v>
      </c>
      <c r="R531" s="75">
        <f>VLOOKUP(A531,'BASE REGISTRO MAYO'!$A$1:$T$884,18,FALSE)</f>
        <v>93401</v>
      </c>
      <c r="S531" s="75" t="str">
        <f>VLOOKUP(A531,'BASE REGISTRO MAYO'!$A$1:$T$884,19,FALSE)</f>
        <v>Se acompaña certificado financiero correspondiente al 2019 aprobado por el Subdepartamento de Supervisión Financiera</v>
      </c>
      <c r="T531" s="177">
        <f>VLOOKUP(A531,'BASE REGISTRO MAYO'!$A$1:$T$884,20,FALSE)</f>
        <v>37970</v>
      </c>
      <c r="U531" s="182">
        <v>6983</v>
      </c>
      <c r="V531" s="181">
        <v>23466398</v>
      </c>
      <c r="W531" s="181">
        <v>59815732</v>
      </c>
      <c r="X531" s="178">
        <v>44408</v>
      </c>
      <c r="Y531" s="87" t="s">
        <v>7151</v>
      </c>
      <c r="Z531" s="87" t="s">
        <v>7152</v>
      </c>
      <c r="AA531" s="182" t="s">
        <v>7318</v>
      </c>
    </row>
    <row r="532" spans="1:27" ht="15.75" customHeight="1" x14ac:dyDescent="0.2">
      <c r="A532" s="182">
        <v>6984</v>
      </c>
      <c r="B532" s="75" t="str">
        <f>VLOOKUP(A532,'BASE REGISTRO MAYO'!$A$1:$T$884,2,FALSE)</f>
        <v>I. Municipalidad de Puerto Varas</v>
      </c>
      <c r="C532" s="75">
        <f>VLOOKUP(A532,'BASE REGISTRO MAYO'!$A$1:$T$884,3,FALSE)</f>
        <v>692202007</v>
      </c>
      <c r="D532" s="75" t="str">
        <f>VLOOKUP(A532,'BASE REGISTRO MAYO'!$A$1:$T$884,4,FALSE)</f>
        <v>Municipalidad</v>
      </c>
      <c r="E532" s="75" t="str">
        <f>VLOOKUP(A532,'BASE REGISTRO MAYO'!$A$1:$T$884,5,FALSE)</f>
        <v>Constitución Política de la República, artículo 107</v>
      </c>
      <c r="F532" s="75" t="str">
        <f>VLOOKUP(A532,'BASE REGISTRO MAYO'!$A$1:$T$884,6,FALSE)</f>
        <v>Indefinida</v>
      </c>
      <c r="G532" s="75" t="str">
        <f>VLOOKUP(A532,'BASE REGISTRO MAYO'!$A$1:$T$884,7,FALSE)</f>
        <v>Según ley Orgánica N° 18.695, artículos 1° al 4°</v>
      </c>
      <c r="H532" s="75" t="str">
        <f>VLOOKUP(A532,'BASE REGISTRO MAYO'!$A$1:$T$884,8,FALSE)</f>
        <v>no tiene</v>
      </c>
      <c r="I532" s="75">
        <f>VLOOKUP(A532,'BASE REGISTRO MAYO'!$A$1:$T$884,9,FALSE)</f>
        <v>0</v>
      </c>
      <c r="J532" s="75">
        <f>VLOOKUP(A532,'BASE REGISTRO MAYO'!$A$1:$T$884,10,FALSE)</f>
        <v>0</v>
      </c>
      <c r="K532" s="75" t="str">
        <f>VLOOKUP(A532,'BASE REGISTRO MAYO'!$A$1:$T$884,11,FALSE)</f>
        <v xml:space="preserve">Álvaro Gonzalo Berger Schmidt,
</v>
      </c>
      <c r="L532" s="75" t="str">
        <f>VLOOKUP(A532,'BASE REGISTRO MAYO'!$A$1:$T$884,12,FALSE)</f>
        <v xml:space="preserve">San Francisco N° 413, comuna de Puerto Varas, Décima Región
</v>
      </c>
      <c r="M532" s="75" t="str">
        <f>VLOOKUP(A532,'BASE REGISTRO MAYO'!$A$1:$T$884,13,FALSE)</f>
        <v>X</v>
      </c>
      <c r="N532" s="75" t="str">
        <f>VLOOKUP(A532,'BASE REGISTRO MAYO'!$A$1:$T$884,14,FALSE)</f>
        <v>Puerto Varas</v>
      </c>
      <c r="O532" s="75" t="str">
        <f>VLOOKUP(A532,'BASE REGISTRO MAYO'!$A$1:$T$884,15,FALSE)</f>
        <v>Fonos: (56-65) 2361100 – 2361336 - 2361218</v>
      </c>
      <c r="P532" s="75" t="str">
        <f>VLOOKUP(A532,'BASE REGISTRO MAYO'!$A$1:$T$884,16,FALSE)</f>
        <v>Página web: www.ptovaras.cl</v>
      </c>
      <c r="Q532" s="75">
        <f>VLOOKUP(A532,'BASE REGISTRO MAYO'!$A$1:$T$884,17,FALSE)</f>
        <v>0</v>
      </c>
      <c r="R532" s="75">
        <f>VLOOKUP(A532,'BASE REGISTRO MAYO'!$A$1:$T$884,18,FALSE)</f>
        <v>91001</v>
      </c>
      <c r="S532" s="75" t="str">
        <f>VLOOKUP(A532,'BASE REGISTRO MAYO'!$A$1:$T$884,19,FALSE)</f>
        <v>No se acompañan. Aplica Informe Jurídico Nº 09, de fecha 14 de marzo de 2011 del Departamento Jurídico y Dictamen Nº 070791, de 2009, de la Contraloría General de la República.</v>
      </c>
      <c r="T532" s="177">
        <f>VLOOKUP(A532,'BASE REGISTRO MAYO'!$A$1:$T$884,20,FALSE)</f>
        <v>37970</v>
      </c>
      <c r="U532" s="182">
        <v>6984</v>
      </c>
      <c r="V532" s="181">
        <v>5709371</v>
      </c>
      <c r="W532" s="181">
        <v>39965597</v>
      </c>
      <c r="X532" s="178">
        <v>44408</v>
      </c>
      <c r="Y532" s="87" t="s">
        <v>7151</v>
      </c>
      <c r="Z532" s="87" t="s">
        <v>7152</v>
      </c>
      <c r="AA532" s="182" t="s">
        <v>7287</v>
      </c>
    </row>
    <row r="533" spans="1:27" ht="15.75" customHeight="1" x14ac:dyDescent="0.2">
      <c r="A533" s="182">
        <v>6988</v>
      </c>
      <c r="B533" s="75" t="str">
        <f>VLOOKUP(A533,'BASE REGISTRO MAYO'!$A$1:$T$884,2,FALSE)</f>
        <v>Corporacion de Asociacion de Padres y Amigos de los Autistas V Region.</v>
      </c>
      <c r="C533" s="75">
        <f>VLOOKUP(A533,'BASE REGISTRO MAYO'!$A$1:$T$884,3,FALSE)</f>
        <v>715787008</v>
      </c>
      <c r="D533" s="75" t="str">
        <f>VLOOKUP(A533,'BASE REGISTRO MAYO'!$A$1:$T$884,4,FALSE)</f>
        <v>Corporación de Derecho Privado.</v>
      </c>
      <c r="E533" s="75" t="str">
        <f>VLOOKUP(A533,'BASE REGISTRO MAYO'!$A$1:$T$884,5,FALSE)</f>
        <v xml:space="preserve">Otorgada por Decreto Supremo Nº 492, de fecha 12 de mayo de 1989, del Ministerio de Justicia. </v>
      </c>
      <c r="F533" s="75" t="str">
        <f>VLOOKUP(A533,'BASE REGISTRO MAYO'!$A$1:$T$884,6,FALSE)</f>
        <v>Certificado de vigencia Folio N° 500356369651, emitido con fecha 16 de noviembre de 2020, por el Servicio de Registro Civil e Identificación.</v>
      </c>
      <c r="G533" s="75" t="str">
        <f>VLOOKUP(A533,'BASE REGISTRO MAYO'!$A$1:$T$884,7,FALSE)</f>
        <v>Preocuparse en forma integral del problema que plantea la persona autista y propiciar los servicios que cubren toda la vida del inválido.</v>
      </c>
      <c r="H533" s="75" t="str">
        <f>VLOOKUP(A533,'BASE REGISTRO MAYO'!$A$1:$T$884,8,FALSE)</f>
        <v>Presidenta: Elizabeth Valencia González
Secretaria: Teresa Núñez San Martín
Tesorera: Libertad Pons Aravena
Directoras: 
Delfina Nancy Prado Farías
Jeannette Díaz Pinedo</v>
      </c>
      <c r="I533" s="75" t="str">
        <f>VLOOKUP(A533,'BASE REGISTRO MAYO'!$A$1:$T$884,9,FALSE)</f>
        <v>Durarán 2 años en sus cargos.</v>
      </c>
      <c r="J533" s="75" t="str">
        <f>VLOOKUP(A533,'BASE REGISTRO MAYO'!$A$1:$T$884,10,FALSE)</f>
        <v>11 de octubre de 2019 al 11 de octubre de 2021</v>
      </c>
      <c r="K533" s="75" t="str">
        <f>VLOOKUP(A533,'BASE REGISTRO MAYO'!$A$1:$T$884,11,FALSE)</f>
        <v xml:space="preserve">Presidenta: Elizabeth Valencia González, </v>
      </c>
      <c r="L533" s="75" t="str">
        <f>VLOOKUP(A533,'BASE REGISTRO MAYO'!$A$1:$T$884,12,FALSE)</f>
        <v xml:space="preserve">Avenida Santa Inés N° 2606, esquina Gorrión, Población Libertad, Viña del Mar, Quinta Región.
</v>
      </c>
      <c r="M533" s="75" t="str">
        <f>VLOOKUP(A533,'BASE REGISTRO MAYO'!$A$1:$T$884,13,FALSE)</f>
        <v>V</v>
      </c>
      <c r="N533" s="75" t="str">
        <f>VLOOKUP(A533,'BASE REGISTRO MAYO'!$A$1:$T$884,14,FALSE)</f>
        <v>Viña del Mar</v>
      </c>
      <c r="O533" s="75" t="str">
        <f>VLOOKUP(A533,'BASE REGISTRO MAYO'!$A$1:$T$884,15,FALSE)</f>
        <v>(32)  2694515</v>
      </c>
      <c r="P533" s="75" t="str">
        <f>VLOOKUP(A533,'BASE REGISTRO MAYO'!$A$1:$T$884,16,FALSE)</f>
        <v xml:space="preserve">aspautquintaregión@gmail.com
</v>
      </c>
      <c r="Q533" s="75">
        <f>VLOOKUP(A533,'BASE REGISTRO MAYO'!$A$1:$T$884,17,FALSE)</f>
        <v>0</v>
      </c>
      <c r="R533" s="75" t="str">
        <f>VLOOKUP(A533,'BASE REGISTRO MAYO'!$A$1:$T$884,18,FALSE)</f>
        <v>93401: Institución de Asistencia Social</v>
      </c>
      <c r="S533" s="75" t="str">
        <f>VLOOKUP(A533,'BASE REGISTRO MAYO'!$A$1:$T$884,19,FALSE)</f>
        <v>Se acompaña Certificado de Antecedentes Financieros años 2019 aprobados por el Subdepartamento de Supervisión Financiera Nacional.</v>
      </c>
      <c r="T533" s="177">
        <f>VLOOKUP(A533,'BASE REGISTRO MAYO'!$A$1:$T$884,20,FALSE)</f>
        <v>37971</v>
      </c>
      <c r="U533" s="182">
        <v>6988</v>
      </c>
      <c r="V533" s="181">
        <v>3914781</v>
      </c>
      <c r="W533" s="181">
        <v>27444336</v>
      </c>
      <c r="X533" s="178">
        <v>44408</v>
      </c>
      <c r="Y533" s="87" t="s">
        <v>7151</v>
      </c>
      <c r="Z533" s="87" t="s">
        <v>7152</v>
      </c>
      <c r="AA533" s="182" t="s">
        <v>8188</v>
      </c>
    </row>
    <row r="534" spans="1:27" ht="15.75" customHeight="1" x14ac:dyDescent="0.2">
      <c r="A534" s="182">
        <v>6997</v>
      </c>
      <c r="B534" s="75" t="str">
        <f>VLOOKUP(A534,'BASE REGISTRO MAYO'!$A$1:$T$884,2,FALSE)</f>
        <v xml:space="preserve">
I. Municipalidad de La Granja
</v>
      </c>
      <c r="C534" s="75">
        <f>VLOOKUP(A534,'BASE REGISTRO MAYO'!$A$1:$T$884,3,FALSE)</f>
        <v>690724006</v>
      </c>
      <c r="D534" s="75" t="str">
        <f>VLOOKUP(A534,'BASE REGISTRO MAYO'!$A$1:$T$884,4,FALSE)</f>
        <v>Municipalidad</v>
      </c>
      <c r="E534" s="75" t="str">
        <f>VLOOKUP(A534,'BASE REGISTRO MAYO'!$A$1:$T$884,5,FALSE)</f>
        <v>Constitución Política de la República, art. 107.</v>
      </c>
      <c r="F534" s="75" t="str">
        <f>VLOOKUP(A534,'BASE REGISTRO MAYO'!$A$1:$T$884,6,FALSE)</f>
        <v>Indefinida.</v>
      </c>
      <c r="G534" s="75" t="str">
        <f>VLOOKUP(A534,'BASE REGISTRO MAYO'!$A$1:$T$884,7,FALSE)</f>
        <v>Según Ley Orgánica Nº 18.695, arts. 1º al 4º.</v>
      </c>
      <c r="H534" s="75" t="str">
        <f>VLOOKUP(A534,'BASE REGISTRO MAYO'!$A$1:$T$884,8,FALSE)</f>
        <v>no tiene</v>
      </c>
      <c r="I534" s="75">
        <f>VLOOKUP(A534,'BASE REGISTRO MAYO'!$A$1:$T$884,9,FALSE)</f>
        <v>0</v>
      </c>
      <c r="J534" s="75">
        <f>VLOOKUP(A534,'BASE REGISTRO MAYO'!$A$1:$T$884,10,FALSE)</f>
        <v>0</v>
      </c>
      <c r="K534" s="75" t="str">
        <f>VLOOKUP(A534,'BASE REGISTRO MAYO'!$A$1:$T$884,11,FALSE)</f>
        <v xml:space="preserve">Luis Felipe Delpin Aguilar 
</v>
      </c>
      <c r="L534" s="75" t="str">
        <f>VLOOKUP(A534,'BASE REGISTRO MAYO'!$A$1:$T$884,12,FALSE)</f>
        <v xml:space="preserve">Avenida Américo Vespucio 002, paradero 25, comuna de La Granja, Región Metropolitana.
</v>
      </c>
      <c r="M534" s="75" t="str">
        <f>VLOOKUP(A534,'BASE REGISTRO MAYO'!$A$1:$T$884,13,FALSE)</f>
        <v>XIII</v>
      </c>
      <c r="N534" s="75" t="str">
        <f>VLOOKUP(A534,'BASE REGISTRO MAYO'!$A$1:$T$884,14,FALSE)</f>
        <v>La Granja</v>
      </c>
      <c r="O534" s="75" t="str">
        <f>VLOOKUP(A534,'BASE REGISTRO MAYO'!$A$1:$T$884,15,FALSE)</f>
        <v>Fono 5503700</v>
      </c>
      <c r="P534" s="75">
        <f>VLOOKUP(A534,'BASE REGISTRO MAYO'!$A$1:$T$884,16,FALSE)</f>
        <v>0</v>
      </c>
      <c r="Q534" s="75">
        <f>VLOOKUP(A534,'BASE REGISTRO MAYO'!$A$1:$T$884,17,FALSE)</f>
        <v>0</v>
      </c>
      <c r="R534" s="75">
        <f>VLOOKUP(A534,'BASE REGISTRO MAYO'!$A$1:$T$884,18,FALSE)</f>
        <v>91001</v>
      </c>
      <c r="S534" s="75" t="str">
        <f>VLOOKUP(A534,'BASE REGISTRO MAYO'!$A$1:$T$884,19,FALSE)</f>
        <v xml:space="preserve">No se acompañan. Aplica Informe Jurídico Nº 09, de  fecha 14 de marzo de 2011 del Departamento Jurídico y Dictamen Nº 070791, de 2009, de la Contraloría General de la República.  
</v>
      </c>
      <c r="T534" s="177">
        <f>VLOOKUP(A534,'BASE REGISTRO MAYO'!$A$1:$T$884,20,FALSE)</f>
        <v>37970</v>
      </c>
      <c r="U534" s="182">
        <v>6997</v>
      </c>
      <c r="V534" s="181">
        <v>22814175</v>
      </c>
      <c r="W534" s="181">
        <v>165564519</v>
      </c>
      <c r="X534" s="178">
        <v>44408</v>
      </c>
      <c r="Y534" s="87" t="s">
        <v>7151</v>
      </c>
      <c r="Z534" s="87" t="s">
        <v>7152</v>
      </c>
      <c r="AA534" s="182" t="s">
        <v>7245</v>
      </c>
    </row>
    <row r="535" spans="1:27" ht="15.75" customHeight="1" x14ac:dyDescent="0.2">
      <c r="A535" s="182">
        <v>6998</v>
      </c>
      <c r="B535" s="75" t="str">
        <f>VLOOKUP(A535,'BASE REGISTRO MAYO'!$A$1:$T$884,2,FALSE)</f>
        <v xml:space="preserve">
I. Municipalidad de Estacion Central
</v>
      </c>
      <c r="C535" s="75">
        <f>VLOOKUP(A535,'BASE REGISTRO MAYO'!$A$1:$T$884,3,FALSE)</f>
        <v>692543009</v>
      </c>
      <c r="D535" s="75" t="str">
        <f>VLOOKUP(A535,'BASE REGISTRO MAYO'!$A$1:$T$884,4,FALSE)</f>
        <v>Municipalidad</v>
      </c>
      <c r="E535" s="75" t="str">
        <f>VLOOKUP(A535,'BASE REGISTRO MAYO'!$A$1:$T$884,5,FALSE)</f>
        <v>Constitución Política de la República, art. 107.</v>
      </c>
      <c r="F535" s="75" t="str">
        <f>VLOOKUP(A535,'BASE REGISTRO MAYO'!$A$1:$T$884,6,FALSE)</f>
        <v>Indefinida.</v>
      </c>
      <c r="G535" s="75" t="str">
        <f>VLOOKUP(A535,'BASE REGISTRO MAYO'!$A$1:$T$884,7,FALSE)</f>
        <v>Según Ley Orgánica Nº 18.695, arts. 1º al 4º.</v>
      </c>
      <c r="H535" s="75" t="str">
        <f>VLOOKUP(A535,'BASE REGISTRO MAYO'!$A$1:$T$884,8,FALSE)</f>
        <v>no tiene</v>
      </c>
      <c r="I535" s="75">
        <f>VLOOKUP(A535,'BASE REGISTRO MAYO'!$A$1:$T$884,9,FALSE)</f>
        <v>0</v>
      </c>
      <c r="J535" s="75">
        <f>VLOOKUP(A535,'BASE REGISTRO MAYO'!$A$1:$T$884,10,FALSE)</f>
        <v>0</v>
      </c>
      <c r="K535" s="75" t="str">
        <f>VLOOKUP(A535,'BASE REGISTRO MAYO'!$A$1:$T$884,11,FALSE)</f>
        <v>Miguel Abdó Ara</v>
      </c>
      <c r="L535" s="75" t="str">
        <f>VLOOKUP(A535,'BASE REGISTRO MAYO'!$A$1:$T$884,12,FALSE)</f>
        <v>Av. Libertador Bernardo O¨Higgins Nº3920, Estación Central, Región Metropolitana.</v>
      </c>
      <c r="M535" s="75" t="str">
        <f>VLOOKUP(A535,'BASE REGISTRO MAYO'!$A$1:$T$884,13,FALSE)</f>
        <v>XIII</v>
      </c>
      <c r="N535" s="75" t="str">
        <f>VLOOKUP(A535,'BASE REGISTRO MAYO'!$A$1:$T$884,14,FALSE)</f>
        <v>Estación Central</v>
      </c>
      <c r="O535" s="75">
        <f>VLOOKUP(A535,'BASE REGISTRO MAYO'!$A$1:$T$884,15,FALSE)</f>
        <v>0</v>
      </c>
      <c r="P535" s="75">
        <f>VLOOKUP(A535,'BASE REGISTRO MAYO'!$A$1:$T$884,16,FALSE)</f>
        <v>0</v>
      </c>
      <c r="Q535" s="75">
        <f>VLOOKUP(A535,'BASE REGISTRO MAYO'!$A$1:$T$884,17,FALSE)</f>
        <v>0</v>
      </c>
      <c r="R535" s="75">
        <f>VLOOKUP(A535,'BASE REGISTRO MAYO'!$A$1:$T$884,18,FALSE)</f>
        <v>91001</v>
      </c>
      <c r="S535" s="75" t="str">
        <f>VLOOKUP(A535,'BASE REGISTRO MAYO'!$A$1:$T$884,19,FALSE)</f>
        <v xml:space="preserve">No se acompañan. Aplica Informe Jurídico Nº 09, de  fecha 14 de marzo de 2011 del Departamento Jurídico y Dictamen Nº 070791, de 2009, de la Contraloría General de la República.  
</v>
      </c>
      <c r="T535" s="177">
        <f>VLOOKUP(A535,'BASE REGISTRO MAYO'!$A$1:$T$884,20,FALSE)</f>
        <v>37970</v>
      </c>
      <c r="U535" s="182">
        <v>6998</v>
      </c>
      <c r="V535" s="181">
        <v>18029591</v>
      </c>
      <c r="W535" s="181">
        <v>54350225</v>
      </c>
      <c r="X535" s="178">
        <v>44408</v>
      </c>
      <c r="Y535" s="87" t="s">
        <v>7151</v>
      </c>
      <c r="Z535" s="87" t="s">
        <v>7152</v>
      </c>
      <c r="AA535" s="182" t="s">
        <v>7234</v>
      </c>
    </row>
    <row r="536" spans="1:27" ht="15.75" customHeight="1" x14ac:dyDescent="0.2">
      <c r="A536" s="182">
        <v>6999</v>
      </c>
      <c r="B536" s="75" t="str">
        <f>VLOOKUP(A536,'BASE REGISTRO MAYO'!$A$1:$T$884,2,FALSE)</f>
        <v>Organizacion No Gubernamental de Desarrollo Humano ONG Proyecta</v>
      </c>
      <c r="C536" s="75">
        <f>VLOOKUP(A536,'BASE REGISTRO MAYO'!$A$1:$T$884,3,FALSE)</f>
        <v>741504006</v>
      </c>
      <c r="D536" s="75" t="str">
        <f>VLOOKUP(A536,'BASE REGISTRO MAYO'!$A$1:$T$884,4,FALSE)</f>
        <v>Corporación de Derecho Privado.</v>
      </c>
      <c r="E536" s="75" t="str">
        <f>VLOOKUP(A536,'BASE REGISTRO MAYO'!$A$1:$T$884,5,FALSE)</f>
        <v>Otorgado por Decreto Supremo Nº 241, de fecha 31 de marzo de 1997, del Ministerio de Justicia.</v>
      </c>
      <c r="F536" s="75" t="str">
        <f>VLOOKUP(A536,'BASE REGISTRO MAYO'!$A$1:$T$884,6,FALSE)</f>
        <v>Certificado de Vigencia  de personas jurídicas sin fines de lucro folio Nº 500325129654, del 17 de junio de 2020, emitido por SRCeI.</v>
      </c>
      <c r="G536" s="75" t="str">
        <f>VLOOKUP(A536,'BASE REGISTRO MAYO'!$A$1:$T$884,7,FALSE)</f>
        <v>93401: Institución de Asistencia Social</v>
      </c>
      <c r="H536" s="75" t="str">
        <f>VLOOKUP(A536,'BASE REGISTRO MAYO'!$A$1:$T$884,8,FALSE)</f>
        <v xml:space="preserve">Presidenta: Magdalena Toro Montecino x
Vice presidente: Pablo Ríos Toro          
Secretaria: Marcela Yañez Ruiz            
Tesorera: Carla Ríos Toro                    
Directoras:
Ximena  Ferrada Blank                        
Berta Blank Oyaneder                         
</v>
      </c>
      <c r="I536" s="75" t="str">
        <f>VLOOKUP(A536,'BASE REGISTRO MAYO'!$A$1:$T$884,9,FALSE)</f>
        <v xml:space="preserve">Durarán dos años en sus cargos.
</v>
      </c>
      <c r="J536" s="75" t="str">
        <f>VLOOKUP(A536,'BASE REGISTRO MAYO'!$A$1:$T$884,10,FALSE)</f>
        <v>De 23 de mayo de 2020 al 23 de mayo de 2022.</v>
      </c>
      <c r="K536" s="75" t="str">
        <f>VLOOKUP(A536,'BASE REGISTRO MAYO'!$A$1:$T$884,11,FALSE)</f>
        <v xml:space="preserve">Presidenta:  Magdalena Toro Montecino 
Representante de la Presidenta y el Directorio: María Alejandra Paulina Ríos Toro, (Coordinadora Institucional)
En la región de Los Lagos: Carlos Eduardo Vargas Rodríguez, 
</v>
      </c>
      <c r="L536" s="75" t="str">
        <f>VLOOKUP(A536,'BASE REGISTRO MAYO'!$A$1:$T$884,12,FALSE)</f>
        <v xml:space="preserve">Puren Nº 541, comuna de Angol, IX Región de La Araucanía.
</v>
      </c>
      <c r="M536" s="75" t="str">
        <f>VLOOKUP(A536,'BASE REGISTRO MAYO'!$A$1:$T$884,13,FALSE)</f>
        <v>IX</v>
      </c>
      <c r="N536" s="75" t="str">
        <f>VLOOKUP(A536,'BASE REGISTRO MAYO'!$A$1:$T$884,14,FALSE)</f>
        <v xml:space="preserve"> Angol</v>
      </c>
      <c r="O536" s="75">
        <f>VLOOKUP(A536,'BASE REGISTRO MAYO'!$A$1:$T$884,15,FALSE)</f>
        <v>0</v>
      </c>
      <c r="P536" s="75" t="str">
        <f>VLOOKUP(A536,'BASE REGISTRO MAYO'!$A$1:$T$884,16,FALSE)</f>
        <v xml:space="preserve"> ongproyecta@yahoo.es</v>
      </c>
      <c r="Q536" s="75">
        <f>VLOOKUP(A536,'BASE REGISTRO MAYO'!$A$1:$T$884,17,FALSE)</f>
        <v>0</v>
      </c>
      <c r="R536" s="75" t="str">
        <f>VLOOKUP(A536,'BASE REGISTRO MAYO'!$A$1:$T$884,18,FALSE)</f>
        <v>93401: Institución de Asistencia Social</v>
      </c>
      <c r="S536" s="75" t="str">
        <f>VLOOKUP(A536,'BASE REGISTRO MAYO'!$A$1:$T$884,19,FALSE)</f>
        <v>Recepción de antecedentes financieros del año 2019, aprobados por elSubdepartamento de Supervisión Financiera Nacional.</v>
      </c>
      <c r="T536" s="177">
        <f>VLOOKUP(A536,'BASE REGISTRO MAYO'!$A$1:$T$884,20,FALSE)</f>
        <v>37970</v>
      </c>
      <c r="U536" s="182">
        <v>6999</v>
      </c>
      <c r="V536" s="181">
        <v>10724616</v>
      </c>
      <c r="W536" s="181">
        <v>86095136</v>
      </c>
      <c r="X536" s="178">
        <v>44408</v>
      </c>
      <c r="Y536" s="87" t="s">
        <v>7151</v>
      </c>
      <c r="Z536" s="87" t="s">
        <v>7152</v>
      </c>
      <c r="AA536" s="182" t="s">
        <v>7177</v>
      </c>
    </row>
    <row r="537" spans="1:27" ht="15.75" customHeight="1" x14ac:dyDescent="0.2">
      <c r="A537" s="182">
        <v>6999</v>
      </c>
      <c r="B537" s="75" t="str">
        <f>VLOOKUP(A537,'BASE REGISTRO MAYO'!$A$1:$T$884,2,FALSE)</f>
        <v>Organizacion No Gubernamental de Desarrollo Humano ONG Proyecta</v>
      </c>
      <c r="C537" s="75">
        <f>VLOOKUP(A537,'BASE REGISTRO MAYO'!$A$1:$T$884,3,FALSE)</f>
        <v>741504006</v>
      </c>
      <c r="D537" s="75" t="str">
        <f>VLOOKUP(A537,'BASE REGISTRO MAYO'!$A$1:$T$884,4,FALSE)</f>
        <v>Corporación de Derecho Privado.</v>
      </c>
      <c r="E537" s="75" t="str">
        <f>VLOOKUP(A537,'BASE REGISTRO MAYO'!$A$1:$T$884,5,FALSE)</f>
        <v>Otorgado por Decreto Supremo Nº 241, de fecha 31 de marzo de 1997, del Ministerio de Justicia.</v>
      </c>
      <c r="F537" s="75" t="str">
        <f>VLOOKUP(A537,'BASE REGISTRO MAYO'!$A$1:$T$884,6,FALSE)</f>
        <v>Certificado de Vigencia  de personas jurídicas sin fines de lucro folio Nº 500325129654, del 17 de junio de 2020, emitido por SRCeI.</v>
      </c>
      <c r="G537" s="75" t="str">
        <f>VLOOKUP(A537,'BASE REGISTRO MAYO'!$A$1:$T$884,7,FALSE)</f>
        <v>93401: Institución de Asistencia Social</v>
      </c>
      <c r="H537" s="75" t="str">
        <f>VLOOKUP(A537,'BASE REGISTRO MAYO'!$A$1:$T$884,8,FALSE)</f>
        <v xml:space="preserve">Presidenta: Magdalena Toro Montecino x
Vice presidente: Pablo Ríos Toro          
Secretaria: Marcela Yañez Ruiz            
Tesorera: Carla Ríos Toro                    
Directoras:
Ximena  Ferrada Blank                        
Berta Blank Oyaneder                         
</v>
      </c>
      <c r="I537" s="75" t="str">
        <f>VLOOKUP(A537,'BASE REGISTRO MAYO'!$A$1:$T$884,9,FALSE)</f>
        <v xml:space="preserve">Durarán dos años en sus cargos.
</v>
      </c>
      <c r="J537" s="75" t="str">
        <f>VLOOKUP(A537,'BASE REGISTRO MAYO'!$A$1:$T$884,10,FALSE)</f>
        <v>De 23 de mayo de 2020 al 23 de mayo de 2022.</v>
      </c>
      <c r="K537" s="75" t="str">
        <f>VLOOKUP(A537,'BASE REGISTRO MAYO'!$A$1:$T$884,11,FALSE)</f>
        <v xml:space="preserve">Presidenta:  Magdalena Toro Montecino 
Representante de la Presidenta y el Directorio: María Alejandra Paulina Ríos Toro, (Coordinadora Institucional)
En la región de Los Lagos: Carlos Eduardo Vargas Rodríguez, 
</v>
      </c>
      <c r="L537" s="75" t="str">
        <f>VLOOKUP(A537,'BASE REGISTRO MAYO'!$A$1:$T$884,12,FALSE)</f>
        <v xml:space="preserve">Puren Nº 541, comuna de Angol, IX Región de La Araucanía.
</v>
      </c>
      <c r="M537" s="75" t="str">
        <f>VLOOKUP(A537,'BASE REGISTRO MAYO'!$A$1:$T$884,13,FALSE)</f>
        <v>IX</v>
      </c>
      <c r="N537" s="75" t="str">
        <f>VLOOKUP(A537,'BASE REGISTRO MAYO'!$A$1:$T$884,14,FALSE)</f>
        <v xml:space="preserve"> Angol</v>
      </c>
      <c r="O537" s="75">
        <f>VLOOKUP(A537,'BASE REGISTRO MAYO'!$A$1:$T$884,15,FALSE)</f>
        <v>0</v>
      </c>
      <c r="P537" s="75" t="str">
        <f>VLOOKUP(A537,'BASE REGISTRO MAYO'!$A$1:$T$884,16,FALSE)</f>
        <v xml:space="preserve"> ongproyecta@yahoo.es</v>
      </c>
      <c r="Q537" s="75">
        <f>VLOOKUP(A537,'BASE REGISTRO MAYO'!$A$1:$T$884,17,FALSE)</f>
        <v>0</v>
      </c>
      <c r="R537" s="75" t="str">
        <f>VLOOKUP(A537,'BASE REGISTRO MAYO'!$A$1:$T$884,18,FALSE)</f>
        <v>93401: Institución de Asistencia Social</v>
      </c>
      <c r="S537" s="75" t="str">
        <f>VLOOKUP(A537,'BASE REGISTRO MAYO'!$A$1:$T$884,19,FALSE)</f>
        <v>Recepción de antecedentes financieros del año 2019, aprobados por elSubdepartamento de Supervisión Financiera Nacional.</v>
      </c>
      <c r="T537" s="177">
        <f>VLOOKUP(A537,'BASE REGISTRO MAYO'!$A$1:$T$884,20,FALSE)</f>
        <v>37970</v>
      </c>
      <c r="U537" s="182">
        <v>6999</v>
      </c>
      <c r="V537" s="181">
        <v>4167611</v>
      </c>
      <c r="W537" s="181">
        <v>30119298</v>
      </c>
      <c r="X537" s="178">
        <v>44408</v>
      </c>
      <c r="Y537" s="87" t="s">
        <v>7151</v>
      </c>
      <c r="Z537" s="87" t="s">
        <v>7152</v>
      </c>
      <c r="AA537" s="182" t="s">
        <v>7178</v>
      </c>
    </row>
    <row r="538" spans="1:27" ht="15.75" customHeight="1" x14ac:dyDescent="0.2">
      <c r="A538" s="182">
        <v>6999</v>
      </c>
      <c r="B538" s="75" t="str">
        <f>VLOOKUP(A538,'BASE REGISTRO MAYO'!$A$1:$T$884,2,FALSE)</f>
        <v>Organizacion No Gubernamental de Desarrollo Humano ONG Proyecta</v>
      </c>
      <c r="C538" s="75">
        <f>VLOOKUP(A538,'BASE REGISTRO MAYO'!$A$1:$T$884,3,FALSE)</f>
        <v>741504006</v>
      </c>
      <c r="D538" s="75" t="str">
        <f>VLOOKUP(A538,'BASE REGISTRO MAYO'!$A$1:$T$884,4,FALSE)</f>
        <v>Corporación de Derecho Privado.</v>
      </c>
      <c r="E538" s="75" t="str">
        <f>VLOOKUP(A538,'BASE REGISTRO MAYO'!$A$1:$T$884,5,FALSE)</f>
        <v>Otorgado por Decreto Supremo Nº 241, de fecha 31 de marzo de 1997, del Ministerio de Justicia.</v>
      </c>
      <c r="F538" s="75" t="str">
        <f>VLOOKUP(A538,'BASE REGISTRO MAYO'!$A$1:$T$884,6,FALSE)</f>
        <v>Certificado de Vigencia  de personas jurídicas sin fines de lucro folio Nº 500325129654, del 17 de junio de 2020, emitido por SRCeI.</v>
      </c>
      <c r="G538" s="75" t="str">
        <f>VLOOKUP(A538,'BASE REGISTRO MAYO'!$A$1:$T$884,7,FALSE)</f>
        <v>93401: Institución de Asistencia Social</v>
      </c>
      <c r="H538" s="75" t="str">
        <f>VLOOKUP(A538,'BASE REGISTRO MAYO'!$A$1:$T$884,8,FALSE)</f>
        <v xml:space="preserve">Presidenta: Magdalena Toro Montecino x
Vice presidente: Pablo Ríos Toro          
Secretaria: Marcela Yañez Ruiz            
Tesorera: Carla Ríos Toro                    
Directoras:
Ximena  Ferrada Blank                        
Berta Blank Oyaneder                         
</v>
      </c>
      <c r="I538" s="75" t="str">
        <f>VLOOKUP(A538,'BASE REGISTRO MAYO'!$A$1:$T$884,9,FALSE)</f>
        <v xml:space="preserve">Durarán dos años en sus cargos.
</v>
      </c>
      <c r="J538" s="75" t="str">
        <f>VLOOKUP(A538,'BASE REGISTRO MAYO'!$A$1:$T$884,10,FALSE)</f>
        <v>De 23 de mayo de 2020 al 23 de mayo de 2022.</v>
      </c>
      <c r="K538" s="75" t="str">
        <f>VLOOKUP(A538,'BASE REGISTRO MAYO'!$A$1:$T$884,11,FALSE)</f>
        <v xml:space="preserve">Presidenta:  Magdalena Toro Montecino 
Representante de la Presidenta y el Directorio: María Alejandra Paulina Ríos Toro, (Coordinadora Institucional)
En la región de Los Lagos: Carlos Eduardo Vargas Rodríguez, 
</v>
      </c>
      <c r="L538" s="75" t="str">
        <f>VLOOKUP(A538,'BASE REGISTRO MAYO'!$A$1:$T$884,12,FALSE)</f>
        <v xml:space="preserve">Puren Nº 541, comuna de Angol, IX Región de La Araucanía.
</v>
      </c>
      <c r="M538" s="75" t="str">
        <f>VLOOKUP(A538,'BASE REGISTRO MAYO'!$A$1:$T$884,13,FALSE)</f>
        <v>IX</v>
      </c>
      <c r="N538" s="75" t="str">
        <f>VLOOKUP(A538,'BASE REGISTRO MAYO'!$A$1:$T$884,14,FALSE)</f>
        <v xml:space="preserve"> Angol</v>
      </c>
      <c r="O538" s="75">
        <f>VLOOKUP(A538,'BASE REGISTRO MAYO'!$A$1:$T$884,15,FALSE)</f>
        <v>0</v>
      </c>
      <c r="P538" s="75" t="str">
        <f>VLOOKUP(A538,'BASE REGISTRO MAYO'!$A$1:$T$884,16,FALSE)</f>
        <v xml:space="preserve"> ongproyecta@yahoo.es</v>
      </c>
      <c r="Q538" s="75">
        <f>VLOOKUP(A538,'BASE REGISTRO MAYO'!$A$1:$T$884,17,FALSE)</f>
        <v>0</v>
      </c>
      <c r="R538" s="75" t="str">
        <f>VLOOKUP(A538,'BASE REGISTRO MAYO'!$A$1:$T$884,18,FALSE)</f>
        <v>93401: Institución de Asistencia Social</v>
      </c>
      <c r="S538" s="75" t="str">
        <f>VLOOKUP(A538,'BASE REGISTRO MAYO'!$A$1:$T$884,19,FALSE)</f>
        <v>Recepción de antecedentes financieros del año 2019, aprobados por elSubdepartamento de Supervisión Financiera Nacional.</v>
      </c>
      <c r="T538" s="177">
        <f>VLOOKUP(A538,'BASE REGISTRO MAYO'!$A$1:$T$884,20,FALSE)</f>
        <v>37970</v>
      </c>
      <c r="U538" s="182">
        <v>6999</v>
      </c>
      <c r="V538" s="181">
        <v>0</v>
      </c>
      <c r="W538" s="181">
        <v>56119860</v>
      </c>
      <c r="X538" s="178">
        <v>44408</v>
      </c>
      <c r="Y538" s="87" t="s">
        <v>7151</v>
      </c>
      <c r="Z538" s="87" t="s">
        <v>7152</v>
      </c>
      <c r="AA538" s="182" t="s">
        <v>7193</v>
      </c>
    </row>
    <row r="539" spans="1:27" ht="15.75" customHeight="1" x14ac:dyDescent="0.2">
      <c r="A539" s="182">
        <v>6999</v>
      </c>
      <c r="B539" s="75" t="str">
        <f>VLOOKUP(A539,'BASE REGISTRO MAYO'!$A$1:$T$884,2,FALSE)</f>
        <v>Organizacion No Gubernamental de Desarrollo Humano ONG Proyecta</v>
      </c>
      <c r="C539" s="75">
        <f>VLOOKUP(A539,'BASE REGISTRO MAYO'!$A$1:$T$884,3,FALSE)</f>
        <v>741504006</v>
      </c>
      <c r="D539" s="75" t="str">
        <f>VLOOKUP(A539,'BASE REGISTRO MAYO'!$A$1:$T$884,4,FALSE)</f>
        <v>Corporación de Derecho Privado.</v>
      </c>
      <c r="E539" s="75" t="str">
        <f>VLOOKUP(A539,'BASE REGISTRO MAYO'!$A$1:$T$884,5,FALSE)</f>
        <v>Otorgado por Decreto Supremo Nº 241, de fecha 31 de marzo de 1997, del Ministerio de Justicia.</v>
      </c>
      <c r="F539" s="75" t="str">
        <f>VLOOKUP(A539,'BASE REGISTRO MAYO'!$A$1:$T$884,6,FALSE)</f>
        <v>Certificado de Vigencia  de personas jurídicas sin fines de lucro folio Nº 500325129654, del 17 de junio de 2020, emitido por SRCeI.</v>
      </c>
      <c r="G539" s="75" t="str">
        <f>VLOOKUP(A539,'BASE REGISTRO MAYO'!$A$1:$T$884,7,FALSE)</f>
        <v>93401: Institución de Asistencia Social</v>
      </c>
      <c r="H539" s="75" t="str">
        <f>VLOOKUP(A539,'BASE REGISTRO MAYO'!$A$1:$T$884,8,FALSE)</f>
        <v xml:space="preserve">Presidenta: Magdalena Toro Montecino x
Vice presidente: Pablo Ríos Toro          
Secretaria: Marcela Yañez Ruiz            
Tesorera: Carla Ríos Toro                    
Directoras:
Ximena  Ferrada Blank                        
Berta Blank Oyaneder                         
</v>
      </c>
      <c r="I539" s="75" t="str">
        <f>VLOOKUP(A539,'BASE REGISTRO MAYO'!$A$1:$T$884,9,FALSE)</f>
        <v xml:space="preserve">Durarán dos años en sus cargos.
</v>
      </c>
      <c r="J539" s="75" t="str">
        <f>VLOOKUP(A539,'BASE REGISTRO MAYO'!$A$1:$T$884,10,FALSE)</f>
        <v>De 23 de mayo de 2020 al 23 de mayo de 2022.</v>
      </c>
      <c r="K539" s="75" t="str">
        <f>VLOOKUP(A539,'BASE REGISTRO MAYO'!$A$1:$T$884,11,FALSE)</f>
        <v xml:space="preserve">Presidenta:  Magdalena Toro Montecino 
Representante de la Presidenta y el Directorio: María Alejandra Paulina Ríos Toro, (Coordinadora Institucional)
En la región de Los Lagos: Carlos Eduardo Vargas Rodríguez, 
</v>
      </c>
      <c r="L539" s="75" t="str">
        <f>VLOOKUP(A539,'BASE REGISTRO MAYO'!$A$1:$T$884,12,FALSE)</f>
        <v xml:space="preserve">Puren Nº 541, comuna de Angol, IX Región de La Araucanía.
</v>
      </c>
      <c r="M539" s="75" t="str">
        <f>VLOOKUP(A539,'BASE REGISTRO MAYO'!$A$1:$T$884,13,FALSE)</f>
        <v>IX</v>
      </c>
      <c r="N539" s="75" t="str">
        <f>VLOOKUP(A539,'BASE REGISTRO MAYO'!$A$1:$T$884,14,FALSE)</f>
        <v xml:space="preserve"> Angol</v>
      </c>
      <c r="O539" s="75">
        <f>VLOOKUP(A539,'BASE REGISTRO MAYO'!$A$1:$T$884,15,FALSE)</f>
        <v>0</v>
      </c>
      <c r="P539" s="75" t="str">
        <f>VLOOKUP(A539,'BASE REGISTRO MAYO'!$A$1:$T$884,16,FALSE)</f>
        <v xml:space="preserve"> ongproyecta@yahoo.es</v>
      </c>
      <c r="Q539" s="75">
        <f>VLOOKUP(A539,'BASE REGISTRO MAYO'!$A$1:$T$884,17,FALSE)</f>
        <v>0</v>
      </c>
      <c r="R539" s="75" t="str">
        <f>VLOOKUP(A539,'BASE REGISTRO MAYO'!$A$1:$T$884,18,FALSE)</f>
        <v>93401: Institución de Asistencia Social</v>
      </c>
      <c r="S539" s="75" t="str">
        <f>VLOOKUP(A539,'BASE REGISTRO MAYO'!$A$1:$T$884,19,FALSE)</f>
        <v>Recepción de antecedentes financieros del año 2019, aprobados por elSubdepartamento de Supervisión Financiera Nacional.</v>
      </c>
      <c r="T539" s="177">
        <f>VLOOKUP(A539,'BASE REGISTRO MAYO'!$A$1:$T$884,20,FALSE)</f>
        <v>37970</v>
      </c>
      <c r="U539" s="182">
        <v>6999</v>
      </c>
      <c r="V539" s="181">
        <v>3063317</v>
      </c>
      <c r="W539" s="181">
        <v>1054622798</v>
      </c>
      <c r="X539" s="178">
        <v>44408</v>
      </c>
      <c r="Y539" s="87" t="s">
        <v>7151</v>
      </c>
      <c r="Z539" s="87" t="s">
        <v>7152</v>
      </c>
      <c r="AA539" s="182" t="s">
        <v>7197</v>
      </c>
    </row>
    <row r="540" spans="1:27" ht="15.75" customHeight="1" x14ac:dyDescent="0.2">
      <c r="A540" s="182">
        <v>6999</v>
      </c>
      <c r="B540" s="75" t="str">
        <f>VLOOKUP(A540,'BASE REGISTRO MAYO'!$A$1:$T$884,2,FALSE)</f>
        <v>Organizacion No Gubernamental de Desarrollo Humano ONG Proyecta</v>
      </c>
      <c r="C540" s="75">
        <f>VLOOKUP(A540,'BASE REGISTRO MAYO'!$A$1:$T$884,3,FALSE)</f>
        <v>741504006</v>
      </c>
      <c r="D540" s="75" t="str">
        <f>VLOOKUP(A540,'BASE REGISTRO MAYO'!$A$1:$T$884,4,FALSE)</f>
        <v>Corporación de Derecho Privado.</v>
      </c>
      <c r="E540" s="75" t="str">
        <f>VLOOKUP(A540,'BASE REGISTRO MAYO'!$A$1:$T$884,5,FALSE)</f>
        <v>Otorgado por Decreto Supremo Nº 241, de fecha 31 de marzo de 1997, del Ministerio de Justicia.</v>
      </c>
      <c r="F540" s="75" t="str">
        <f>VLOOKUP(A540,'BASE REGISTRO MAYO'!$A$1:$T$884,6,FALSE)</f>
        <v>Certificado de Vigencia  de personas jurídicas sin fines de lucro folio Nº 500325129654, del 17 de junio de 2020, emitido por SRCeI.</v>
      </c>
      <c r="G540" s="75" t="str">
        <f>VLOOKUP(A540,'BASE REGISTRO MAYO'!$A$1:$T$884,7,FALSE)</f>
        <v>93401: Institución de Asistencia Social</v>
      </c>
      <c r="H540" s="75" t="str">
        <f>VLOOKUP(A540,'BASE REGISTRO MAYO'!$A$1:$T$884,8,FALSE)</f>
        <v xml:space="preserve">Presidenta: Magdalena Toro Montecino x
Vice presidente: Pablo Ríos Toro          
Secretaria: Marcela Yañez Ruiz            
Tesorera: Carla Ríos Toro                    
Directoras:
Ximena  Ferrada Blank                        
Berta Blank Oyaneder                         
</v>
      </c>
      <c r="I540" s="75" t="str">
        <f>VLOOKUP(A540,'BASE REGISTRO MAYO'!$A$1:$T$884,9,FALSE)</f>
        <v xml:space="preserve">Durarán dos años en sus cargos.
</v>
      </c>
      <c r="J540" s="75" t="str">
        <f>VLOOKUP(A540,'BASE REGISTRO MAYO'!$A$1:$T$884,10,FALSE)</f>
        <v>De 23 de mayo de 2020 al 23 de mayo de 2022.</v>
      </c>
      <c r="K540" s="75" t="str">
        <f>VLOOKUP(A540,'BASE REGISTRO MAYO'!$A$1:$T$884,11,FALSE)</f>
        <v xml:space="preserve">Presidenta:  Magdalena Toro Montecino 
Representante de la Presidenta y el Directorio: María Alejandra Paulina Ríos Toro, (Coordinadora Institucional)
En la región de Los Lagos: Carlos Eduardo Vargas Rodríguez, 
</v>
      </c>
      <c r="L540" s="75" t="str">
        <f>VLOOKUP(A540,'BASE REGISTRO MAYO'!$A$1:$T$884,12,FALSE)</f>
        <v xml:space="preserve">Puren Nº 541, comuna de Angol, IX Región de La Araucanía.
</v>
      </c>
      <c r="M540" s="75" t="str">
        <f>VLOOKUP(A540,'BASE REGISTRO MAYO'!$A$1:$T$884,13,FALSE)</f>
        <v>IX</v>
      </c>
      <c r="N540" s="75" t="str">
        <f>VLOOKUP(A540,'BASE REGISTRO MAYO'!$A$1:$T$884,14,FALSE)</f>
        <v xml:space="preserve"> Angol</v>
      </c>
      <c r="O540" s="75">
        <f>VLOOKUP(A540,'BASE REGISTRO MAYO'!$A$1:$T$884,15,FALSE)</f>
        <v>0</v>
      </c>
      <c r="P540" s="75" t="str">
        <f>VLOOKUP(A540,'BASE REGISTRO MAYO'!$A$1:$T$884,16,FALSE)</f>
        <v xml:space="preserve"> ongproyecta@yahoo.es</v>
      </c>
      <c r="Q540" s="75">
        <f>VLOOKUP(A540,'BASE REGISTRO MAYO'!$A$1:$T$884,17,FALSE)</f>
        <v>0</v>
      </c>
      <c r="R540" s="75" t="str">
        <f>VLOOKUP(A540,'BASE REGISTRO MAYO'!$A$1:$T$884,18,FALSE)</f>
        <v>93401: Institución de Asistencia Social</v>
      </c>
      <c r="S540" s="75" t="str">
        <f>VLOOKUP(A540,'BASE REGISTRO MAYO'!$A$1:$T$884,19,FALSE)</f>
        <v>Recepción de antecedentes financieros del año 2019, aprobados por elSubdepartamento de Supervisión Financiera Nacional.</v>
      </c>
      <c r="T540" s="177">
        <f>VLOOKUP(A540,'BASE REGISTRO MAYO'!$A$1:$T$884,20,FALSE)</f>
        <v>37970</v>
      </c>
      <c r="U540" s="182">
        <v>6999</v>
      </c>
      <c r="V540" s="181">
        <v>0</v>
      </c>
      <c r="W540" s="181">
        <v>142271872</v>
      </c>
      <c r="X540" s="178">
        <v>44408</v>
      </c>
      <c r="Y540" s="87" t="s">
        <v>7151</v>
      </c>
      <c r="Z540" s="87" t="s">
        <v>7152</v>
      </c>
      <c r="AA540" s="182" t="s">
        <v>7170</v>
      </c>
    </row>
    <row r="541" spans="1:27" ht="15.75" customHeight="1" x14ac:dyDescent="0.2">
      <c r="A541" s="182">
        <v>6999</v>
      </c>
      <c r="B541" s="75" t="str">
        <f>VLOOKUP(A541,'BASE REGISTRO MAYO'!$A$1:$T$884,2,FALSE)</f>
        <v>Organizacion No Gubernamental de Desarrollo Humano ONG Proyecta</v>
      </c>
      <c r="C541" s="75">
        <f>VLOOKUP(A541,'BASE REGISTRO MAYO'!$A$1:$T$884,3,FALSE)</f>
        <v>741504006</v>
      </c>
      <c r="D541" s="75" t="str">
        <f>VLOOKUP(A541,'BASE REGISTRO MAYO'!$A$1:$T$884,4,FALSE)</f>
        <v>Corporación de Derecho Privado.</v>
      </c>
      <c r="E541" s="75" t="str">
        <f>VLOOKUP(A541,'BASE REGISTRO MAYO'!$A$1:$T$884,5,FALSE)</f>
        <v>Otorgado por Decreto Supremo Nº 241, de fecha 31 de marzo de 1997, del Ministerio de Justicia.</v>
      </c>
      <c r="F541" s="75" t="str">
        <f>VLOOKUP(A541,'BASE REGISTRO MAYO'!$A$1:$T$884,6,FALSE)</f>
        <v>Certificado de Vigencia  de personas jurídicas sin fines de lucro folio Nº 500325129654, del 17 de junio de 2020, emitido por SRCeI.</v>
      </c>
      <c r="G541" s="75" t="str">
        <f>VLOOKUP(A541,'BASE REGISTRO MAYO'!$A$1:$T$884,7,FALSE)</f>
        <v>93401: Institución de Asistencia Social</v>
      </c>
      <c r="H541" s="75" t="str">
        <f>VLOOKUP(A541,'BASE REGISTRO MAYO'!$A$1:$T$884,8,FALSE)</f>
        <v xml:space="preserve">Presidenta: Magdalena Toro Montecino x
Vice presidente: Pablo Ríos Toro          
Secretaria: Marcela Yañez Ruiz            
Tesorera: Carla Ríos Toro                    
Directoras:
Ximena  Ferrada Blank                        
Berta Blank Oyaneder                         
</v>
      </c>
      <c r="I541" s="75" t="str">
        <f>VLOOKUP(A541,'BASE REGISTRO MAYO'!$A$1:$T$884,9,FALSE)</f>
        <v xml:space="preserve">Durarán dos años en sus cargos.
</v>
      </c>
      <c r="J541" s="75" t="str">
        <f>VLOOKUP(A541,'BASE REGISTRO MAYO'!$A$1:$T$884,10,FALSE)</f>
        <v>De 23 de mayo de 2020 al 23 de mayo de 2022.</v>
      </c>
      <c r="K541" s="75" t="str">
        <f>VLOOKUP(A541,'BASE REGISTRO MAYO'!$A$1:$T$884,11,FALSE)</f>
        <v xml:space="preserve">Presidenta:  Magdalena Toro Montecino 
Representante de la Presidenta y el Directorio: María Alejandra Paulina Ríos Toro, (Coordinadora Institucional)
En la región de Los Lagos: Carlos Eduardo Vargas Rodríguez, 
</v>
      </c>
      <c r="L541" s="75" t="str">
        <f>VLOOKUP(A541,'BASE REGISTRO MAYO'!$A$1:$T$884,12,FALSE)</f>
        <v xml:space="preserve">Puren Nº 541, comuna de Angol, IX Región de La Araucanía.
</v>
      </c>
      <c r="M541" s="75" t="str">
        <f>VLOOKUP(A541,'BASE REGISTRO MAYO'!$A$1:$T$884,13,FALSE)</f>
        <v>IX</v>
      </c>
      <c r="N541" s="75" t="str">
        <f>VLOOKUP(A541,'BASE REGISTRO MAYO'!$A$1:$T$884,14,FALSE)</f>
        <v xml:space="preserve"> Angol</v>
      </c>
      <c r="O541" s="75">
        <f>VLOOKUP(A541,'BASE REGISTRO MAYO'!$A$1:$T$884,15,FALSE)</f>
        <v>0</v>
      </c>
      <c r="P541" s="75" t="str">
        <f>VLOOKUP(A541,'BASE REGISTRO MAYO'!$A$1:$T$884,16,FALSE)</f>
        <v xml:space="preserve"> ongproyecta@yahoo.es</v>
      </c>
      <c r="Q541" s="75">
        <f>VLOOKUP(A541,'BASE REGISTRO MAYO'!$A$1:$T$884,17,FALSE)</f>
        <v>0</v>
      </c>
      <c r="R541" s="75" t="str">
        <f>VLOOKUP(A541,'BASE REGISTRO MAYO'!$A$1:$T$884,18,FALSE)</f>
        <v>93401: Institución de Asistencia Social</v>
      </c>
      <c r="S541" s="75" t="str">
        <f>VLOOKUP(A541,'BASE REGISTRO MAYO'!$A$1:$T$884,19,FALSE)</f>
        <v>Recepción de antecedentes financieros del año 2019, aprobados por elSubdepartamento de Supervisión Financiera Nacional.</v>
      </c>
      <c r="T541" s="177">
        <f>VLOOKUP(A541,'BASE REGISTRO MAYO'!$A$1:$T$884,20,FALSE)</f>
        <v>37970</v>
      </c>
      <c r="U541" s="182">
        <v>6999</v>
      </c>
      <c r="V541" s="181">
        <v>51666443</v>
      </c>
      <c r="W541" s="181">
        <v>256591442</v>
      </c>
      <c r="X541" s="178">
        <v>44408</v>
      </c>
      <c r="Y541" s="87" t="s">
        <v>7151</v>
      </c>
      <c r="Z541" s="87" t="s">
        <v>7152</v>
      </c>
      <c r="AA541" s="182" t="s">
        <v>7207</v>
      </c>
    </row>
    <row r="542" spans="1:27" ht="15.75" customHeight="1" x14ac:dyDescent="0.2">
      <c r="A542" s="182">
        <v>7003</v>
      </c>
      <c r="B542" s="75" t="str">
        <f>VLOOKUP(A542,'BASE REGISTRO MAYO'!$A$1:$T$884,2,FALSE)</f>
        <v>Corporacion Asociacion Chilena Pro derechos de los Ninos y Jovenes PRODENI.</v>
      </c>
      <c r="C542" s="75">
        <f>VLOOKUP(A542,'BASE REGISTRO MAYO'!$A$1:$T$884,3,FALSE)</f>
        <v>731013004</v>
      </c>
      <c r="D542" s="75" t="str">
        <f>VLOOKUP(A542,'BASE REGISTRO MAYO'!$A$1:$T$884,4,FALSE)</f>
        <v>Corporación de Derecho Privado.</v>
      </c>
      <c r="E542" s="75" t="str">
        <f>VLOOKUP(A542,'BASE REGISTRO MAYO'!$A$1:$T$884,5,FALSE)</f>
        <v>Otorgada por Decreto Supremo Nº 1187, de fecha 19 de agosto de 1994, del Ministerio de Justicia, publicado en el Diario Oficial el día 13 de septiembre de 1994.</v>
      </c>
      <c r="F542" s="75" t="str">
        <f>VLOOKUP(A542,'BASE REGISTRO MAYO'!$A$1:$T$884,6,FALSE)</f>
        <v xml:space="preserve">Certificado de vigencia de Persona Jurídica sin fines de lucro, Folio N° 500355394253, de 10 de noviembre de 2020, del Servicio de Registro Civil e Identificación.  
</v>
      </c>
      <c r="G542" s="75" t="str">
        <f>VLOOKUP(A542,'BASE REGISTRO MAYO'!$A$1:$T$884,7,FALSE)</f>
        <v xml:space="preserve">Desarrollar actividades por el reconocimiento y respeto de los derechos humanos de los niños, niñas y jóvenes, de la mujer y de las minorías étnicas, promoviendo los valores de un desarrollo democrático en un medio ambiente protegido.  </v>
      </c>
      <c r="H542" s="75" t="str">
        <f>VLOOKUP(A542,'BASE REGISTRO MAYO'!$A$1:$T$884,8,FALSE)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42" s="75" t="str">
        <f>VLOOKUP(A542,'BASE REGISTRO MAYO'!$A$1:$T$884,9,FALSE)</f>
        <v>Durarán 02 años en sus cargos</v>
      </c>
      <c r="J542" s="75" t="str">
        <f>VLOOKUP(A542,'BASE REGISTRO MAYO'!$A$1:$T$884,10,FALSE)</f>
        <v>De 28 de agosto de 2017 al 28 de agosto de 2019.</v>
      </c>
      <c r="K542" s="75" t="str">
        <f>VLOOKUP(A542,'BASE REGISTRO MAYO'!$A$1:$T$884,11,FALSE)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42" s="75" t="str">
        <f>VLOOKUP(A542,'BASE REGISTRO MAYO'!$A$1:$T$884,12,FALSE)</f>
        <v xml:space="preserve">Providencia 835, oficina 17, comuna de Providencia.
</v>
      </c>
      <c r="M542" s="75" t="str">
        <f>VLOOKUP(A542,'BASE REGISTRO MAYO'!$A$1:$T$884,13,FALSE)</f>
        <v>XIII</v>
      </c>
      <c r="N542" s="75" t="str">
        <f>VLOOKUP(A542,'BASE REGISTRO MAYO'!$A$1:$T$884,14,FALSE)</f>
        <v>Providencia</v>
      </c>
      <c r="O542" s="75">
        <f>VLOOKUP(A542,'BASE REGISTRO MAYO'!$A$1:$T$884,15,FALSE)</f>
        <v>223414941</v>
      </c>
      <c r="P542" s="75" t="str">
        <f>VLOOKUP(A542,'BASE REGISTRO MAYO'!$A$1:$T$884,16,FALSE)</f>
        <v>achnu@achnu.cl 
franscisvalverde@achnu.cl</v>
      </c>
      <c r="Q542" s="75">
        <f>VLOOKUP(A542,'BASE REGISTRO MAYO'!$A$1:$T$884,17,FALSE)</f>
        <v>0</v>
      </c>
      <c r="R542" s="75" t="str">
        <f>VLOOKUP(A542,'BASE REGISTRO MAYO'!$A$1:$T$884,18,FALSE)</f>
        <v>fonos (02)- 2743150</v>
      </c>
      <c r="S542" s="75" t="str">
        <f>VLOOKUP(A542,'BASE REGISTRO MAYO'!$A$1:$T$884,19,FALSE)</f>
        <v xml:space="preserve">Se acompaña certificado financiero, correspondiente al año 2019, aprobado por el Subdepartamento de Supervisión Financiera Nacional. </v>
      </c>
      <c r="T542" s="177">
        <f>VLOOKUP(A542,'BASE REGISTRO MAYO'!$A$1:$T$884,20,FALSE)</f>
        <v>37970</v>
      </c>
      <c r="U542" s="182">
        <v>7003</v>
      </c>
      <c r="V542" s="181">
        <v>17483747</v>
      </c>
      <c r="W542" s="181">
        <v>120691405</v>
      </c>
      <c r="X542" s="178">
        <v>44408</v>
      </c>
      <c r="Y542" s="87" t="s">
        <v>7151</v>
      </c>
      <c r="Z542" s="87" t="s">
        <v>7152</v>
      </c>
      <c r="AA542" s="182" t="s">
        <v>149</v>
      </c>
    </row>
    <row r="543" spans="1:27" ht="15.75" customHeight="1" x14ac:dyDescent="0.2">
      <c r="A543" s="182">
        <v>7003</v>
      </c>
      <c r="B543" s="75" t="str">
        <f>VLOOKUP(A543,'BASE REGISTRO MAYO'!$A$1:$T$884,2,FALSE)</f>
        <v>Corporacion Asociacion Chilena Pro derechos de los Ninos y Jovenes PRODENI.</v>
      </c>
      <c r="C543" s="75">
        <f>VLOOKUP(A543,'BASE REGISTRO MAYO'!$A$1:$T$884,3,FALSE)</f>
        <v>731013004</v>
      </c>
      <c r="D543" s="75" t="str">
        <f>VLOOKUP(A543,'BASE REGISTRO MAYO'!$A$1:$T$884,4,FALSE)</f>
        <v>Corporación de Derecho Privado.</v>
      </c>
      <c r="E543" s="75" t="str">
        <f>VLOOKUP(A543,'BASE REGISTRO MAYO'!$A$1:$T$884,5,FALSE)</f>
        <v>Otorgada por Decreto Supremo Nº 1187, de fecha 19 de agosto de 1994, del Ministerio de Justicia, publicado en el Diario Oficial el día 13 de septiembre de 1994.</v>
      </c>
      <c r="F543" s="75" t="str">
        <f>VLOOKUP(A543,'BASE REGISTRO MAYO'!$A$1:$T$884,6,FALSE)</f>
        <v xml:space="preserve">Certificado de vigencia de Persona Jurídica sin fines de lucro, Folio N° 500355394253, de 10 de noviembre de 2020, del Servicio de Registro Civil e Identificación.  
</v>
      </c>
      <c r="G543" s="75" t="str">
        <f>VLOOKUP(A543,'BASE REGISTRO MAYO'!$A$1:$T$884,7,FALSE)</f>
        <v xml:space="preserve">Desarrollar actividades por el reconocimiento y respeto de los derechos humanos de los niños, niñas y jóvenes, de la mujer y de las minorías étnicas, promoviendo los valores de un desarrollo democrático en un medio ambiente protegido.  </v>
      </c>
      <c r="H543" s="75" t="str">
        <f>VLOOKUP(A543,'BASE REGISTRO MAYO'!$A$1:$T$884,8,FALSE)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43" s="75" t="str">
        <f>VLOOKUP(A543,'BASE REGISTRO MAYO'!$A$1:$T$884,9,FALSE)</f>
        <v>Durarán 02 años en sus cargos</v>
      </c>
      <c r="J543" s="75" t="str">
        <f>VLOOKUP(A543,'BASE REGISTRO MAYO'!$A$1:$T$884,10,FALSE)</f>
        <v>De 28 de agosto de 2017 al 28 de agosto de 2019.</v>
      </c>
      <c r="K543" s="75" t="str">
        <f>VLOOKUP(A543,'BASE REGISTRO MAYO'!$A$1:$T$884,11,FALSE)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43" s="75" t="str">
        <f>VLOOKUP(A543,'BASE REGISTRO MAYO'!$A$1:$T$884,12,FALSE)</f>
        <v xml:space="preserve">Providencia 835, oficina 17, comuna de Providencia.
</v>
      </c>
      <c r="M543" s="75" t="str">
        <f>VLOOKUP(A543,'BASE REGISTRO MAYO'!$A$1:$T$884,13,FALSE)</f>
        <v>XIII</v>
      </c>
      <c r="N543" s="75" t="str">
        <f>VLOOKUP(A543,'BASE REGISTRO MAYO'!$A$1:$T$884,14,FALSE)</f>
        <v>Providencia</v>
      </c>
      <c r="O543" s="75">
        <f>VLOOKUP(A543,'BASE REGISTRO MAYO'!$A$1:$T$884,15,FALSE)</f>
        <v>223414941</v>
      </c>
      <c r="P543" s="75" t="str">
        <f>VLOOKUP(A543,'BASE REGISTRO MAYO'!$A$1:$T$884,16,FALSE)</f>
        <v>achnu@achnu.cl 
franscisvalverde@achnu.cl</v>
      </c>
      <c r="Q543" s="75">
        <f>VLOOKUP(A543,'BASE REGISTRO MAYO'!$A$1:$T$884,17,FALSE)</f>
        <v>0</v>
      </c>
      <c r="R543" s="75" t="str">
        <f>VLOOKUP(A543,'BASE REGISTRO MAYO'!$A$1:$T$884,18,FALSE)</f>
        <v>fonos (02)- 2743150</v>
      </c>
      <c r="S543" s="75" t="str">
        <f>VLOOKUP(A543,'BASE REGISTRO MAYO'!$A$1:$T$884,19,FALSE)</f>
        <v xml:space="preserve">Se acompaña certificado financiero, correspondiente al año 2019, aprobado por el Subdepartamento de Supervisión Financiera Nacional. </v>
      </c>
      <c r="T543" s="177">
        <f>VLOOKUP(A543,'BASE REGISTRO MAYO'!$A$1:$T$884,20,FALSE)</f>
        <v>37970</v>
      </c>
      <c r="U543" s="182">
        <v>7003</v>
      </c>
      <c r="V543" s="181">
        <v>0</v>
      </c>
      <c r="W543" s="181">
        <v>50113232</v>
      </c>
      <c r="X543" s="178">
        <v>44408</v>
      </c>
      <c r="Y543" s="87" t="s">
        <v>7151</v>
      </c>
      <c r="Z543" s="87" t="s">
        <v>7152</v>
      </c>
      <c r="AA543" s="182" t="s">
        <v>7218</v>
      </c>
    </row>
    <row r="544" spans="1:27" ht="15.75" customHeight="1" x14ac:dyDescent="0.2">
      <c r="A544" s="182">
        <v>7003</v>
      </c>
      <c r="B544" s="75" t="str">
        <f>VLOOKUP(A544,'BASE REGISTRO MAYO'!$A$1:$T$884,2,FALSE)</f>
        <v>Corporacion Asociacion Chilena Pro derechos de los Ninos y Jovenes PRODENI.</v>
      </c>
      <c r="C544" s="75">
        <f>VLOOKUP(A544,'BASE REGISTRO MAYO'!$A$1:$T$884,3,FALSE)</f>
        <v>731013004</v>
      </c>
      <c r="D544" s="75" t="str">
        <f>VLOOKUP(A544,'BASE REGISTRO MAYO'!$A$1:$T$884,4,FALSE)</f>
        <v>Corporación de Derecho Privado.</v>
      </c>
      <c r="E544" s="75" t="str">
        <f>VLOOKUP(A544,'BASE REGISTRO MAYO'!$A$1:$T$884,5,FALSE)</f>
        <v>Otorgada por Decreto Supremo Nº 1187, de fecha 19 de agosto de 1994, del Ministerio de Justicia, publicado en el Diario Oficial el día 13 de septiembre de 1994.</v>
      </c>
      <c r="F544" s="75" t="str">
        <f>VLOOKUP(A544,'BASE REGISTRO MAYO'!$A$1:$T$884,6,FALSE)</f>
        <v xml:space="preserve">Certificado de vigencia de Persona Jurídica sin fines de lucro, Folio N° 500355394253, de 10 de noviembre de 2020, del Servicio de Registro Civil e Identificación.  
</v>
      </c>
      <c r="G544" s="75" t="str">
        <f>VLOOKUP(A544,'BASE REGISTRO MAYO'!$A$1:$T$884,7,FALSE)</f>
        <v xml:space="preserve">Desarrollar actividades por el reconocimiento y respeto de los derechos humanos de los niños, niñas y jóvenes, de la mujer y de las minorías étnicas, promoviendo los valores de un desarrollo democrático en un medio ambiente protegido.  </v>
      </c>
      <c r="H544" s="75" t="str">
        <f>VLOOKUP(A544,'BASE REGISTRO MAYO'!$A$1:$T$884,8,FALSE)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44" s="75" t="str">
        <f>VLOOKUP(A544,'BASE REGISTRO MAYO'!$A$1:$T$884,9,FALSE)</f>
        <v>Durarán 02 años en sus cargos</v>
      </c>
      <c r="J544" s="75" t="str">
        <f>VLOOKUP(A544,'BASE REGISTRO MAYO'!$A$1:$T$884,10,FALSE)</f>
        <v>De 28 de agosto de 2017 al 28 de agosto de 2019.</v>
      </c>
      <c r="K544" s="75" t="str">
        <f>VLOOKUP(A544,'BASE REGISTRO MAYO'!$A$1:$T$884,11,FALSE)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44" s="75" t="str">
        <f>VLOOKUP(A544,'BASE REGISTRO MAYO'!$A$1:$T$884,12,FALSE)</f>
        <v xml:space="preserve">Providencia 835, oficina 17, comuna de Providencia.
</v>
      </c>
      <c r="M544" s="75" t="str">
        <f>VLOOKUP(A544,'BASE REGISTRO MAYO'!$A$1:$T$884,13,FALSE)</f>
        <v>XIII</v>
      </c>
      <c r="N544" s="75" t="str">
        <f>VLOOKUP(A544,'BASE REGISTRO MAYO'!$A$1:$T$884,14,FALSE)</f>
        <v>Providencia</v>
      </c>
      <c r="O544" s="75">
        <f>VLOOKUP(A544,'BASE REGISTRO MAYO'!$A$1:$T$884,15,FALSE)</f>
        <v>223414941</v>
      </c>
      <c r="P544" s="75" t="str">
        <f>VLOOKUP(A544,'BASE REGISTRO MAYO'!$A$1:$T$884,16,FALSE)</f>
        <v>achnu@achnu.cl 
franscisvalverde@achnu.cl</v>
      </c>
      <c r="Q544" s="75">
        <f>VLOOKUP(A544,'BASE REGISTRO MAYO'!$A$1:$T$884,17,FALSE)</f>
        <v>0</v>
      </c>
      <c r="R544" s="75" t="str">
        <f>VLOOKUP(A544,'BASE REGISTRO MAYO'!$A$1:$T$884,18,FALSE)</f>
        <v>fonos (02)- 2743150</v>
      </c>
      <c r="S544" s="75" t="str">
        <f>VLOOKUP(A544,'BASE REGISTRO MAYO'!$A$1:$T$884,19,FALSE)</f>
        <v xml:space="preserve">Se acompaña certificado financiero, correspondiente al año 2019, aprobado por el Subdepartamento de Supervisión Financiera Nacional. </v>
      </c>
      <c r="T544" s="177">
        <f>VLOOKUP(A544,'BASE REGISTRO MAYO'!$A$1:$T$884,20,FALSE)</f>
        <v>37970</v>
      </c>
      <c r="U544" s="182">
        <v>7003</v>
      </c>
      <c r="V544" s="181">
        <v>8016600</v>
      </c>
      <c r="W544" s="181">
        <v>56116200</v>
      </c>
      <c r="X544" s="178">
        <v>44408</v>
      </c>
      <c r="Y544" s="87" t="s">
        <v>7151</v>
      </c>
      <c r="Z544" s="87" t="s">
        <v>7152</v>
      </c>
      <c r="AA544" s="182" t="s">
        <v>7228</v>
      </c>
    </row>
    <row r="545" spans="1:27" ht="15.75" customHeight="1" x14ac:dyDescent="0.2">
      <c r="A545" s="182">
        <v>7003</v>
      </c>
      <c r="B545" s="75" t="str">
        <f>VLOOKUP(A545,'BASE REGISTRO MAYO'!$A$1:$T$884,2,FALSE)</f>
        <v>Corporacion Asociacion Chilena Pro derechos de los Ninos y Jovenes PRODENI.</v>
      </c>
      <c r="C545" s="75">
        <f>VLOOKUP(A545,'BASE REGISTRO MAYO'!$A$1:$T$884,3,FALSE)</f>
        <v>731013004</v>
      </c>
      <c r="D545" s="75" t="str">
        <f>VLOOKUP(A545,'BASE REGISTRO MAYO'!$A$1:$T$884,4,FALSE)</f>
        <v>Corporación de Derecho Privado.</v>
      </c>
      <c r="E545" s="75" t="str">
        <f>VLOOKUP(A545,'BASE REGISTRO MAYO'!$A$1:$T$884,5,FALSE)</f>
        <v>Otorgada por Decreto Supremo Nº 1187, de fecha 19 de agosto de 1994, del Ministerio de Justicia, publicado en el Diario Oficial el día 13 de septiembre de 1994.</v>
      </c>
      <c r="F545" s="75" t="str">
        <f>VLOOKUP(A545,'BASE REGISTRO MAYO'!$A$1:$T$884,6,FALSE)</f>
        <v xml:space="preserve">Certificado de vigencia de Persona Jurídica sin fines de lucro, Folio N° 500355394253, de 10 de noviembre de 2020, del Servicio de Registro Civil e Identificación.  
</v>
      </c>
      <c r="G545" s="75" t="str">
        <f>VLOOKUP(A545,'BASE REGISTRO MAYO'!$A$1:$T$884,7,FALSE)</f>
        <v xml:space="preserve">Desarrollar actividades por el reconocimiento y respeto de los derechos humanos de los niños, niñas y jóvenes, de la mujer y de las minorías étnicas, promoviendo los valores de un desarrollo democrático en un medio ambiente protegido.  </v>
      </c>
      <c r="H545" s="75" t="str">
        <f>VLOOKUP(A545,'BASE REGISTRO MAYO'!$A$1:$T$884,8,FALSE)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45" s="75" t="str">
        <f>VLOOKUP(A545,'BASE REGISTRO MAYO'!$A$1:$T$884,9,FALSE)</f>
        <v>Durarán 02 años en sus cargos</v>
      </c>
      <c r="J545" s="75" t="str">
        <f>VLOOKUP(A545,'BASE REGISTRO MAYO'!$A$1:$T$884,10,FALSE)</f>
        <v>De 28 de agosto de 2017 al 28 de agosto de 2019.</v>
      </c>
      <c r="K545" s="75" t="str">
        <f>VLOOKUP(A545,'BASE REGISTRO MAYO'!$A$1:$T$884,11,FALSE)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45" s="75" t="str">
        <f>VLOOKUP(A545,'BASE REGISTRO MAYO'!$A$1:$T$884,12,FALSE)</f>
        <v xml:space="preserve">Providencia 835, oficina 17, comuna de Providencia.
</v>
      </c>
      <c r="M545" s="75" t="str">
        <f>VLOOKUP(A545,'BASE REGISTRO MAYO'!$A$1:$T$884,13,FALSE)</f>
        <v>XIII</v>
      </c>
      <c r="N545" s="75" t="str">
        <f>VLOOKUP(A545,'BASE REGISTRO MAYO'!$A$1:$T$884,14,FALSE)</f>
        <v>Providencia</v>
      </c>
      <c r="O545" s="75">
        <f>VLOOKUP(A545,'BASE REGISTRO MAYO'!$A$1:$T$884,15,FALSE)</f>
        <v>223414941</v>
      </c>
      <c r="P545" s="75" t="str">
        <f>VLOOKUP(A545,'BASE REGISTRO MAYO'!$A$1:$T$884,16,FALSE)</f>
        <v>achnu@achnu.cl 
franscisvalverde@achnu.cl</v>
      </c>
      <c r="Q545" s="75">
        <f>VLOOKUP(A545,'BASE REGISTRO MAYO'!$A$1:$T$884,17,FALSE)</f>
        <v>0</v>
      </c>
      <c r="R545" s="75" t="str">
        <f>VLOOKUP(A545,'BASE REGISTRO MAYO'!$A$1:$T$884,18,FALSE)</f>
        <v>fonos (02)- 2743150</v>
      </c>
      <c r="S545" s="75" t="str">
        <f>VLOOKUP(A545,'BASE REGISTRO MAYO'!$A$1:$T$884,19,FALSE)</f>
        <v xml:space="preserve">Se acompaña certificado financiero, correspondiente al año 2019, aprobado por el Subdepartamento de Supervisión Financiera Nacional. </v>
      </c>
      <c r="T545" s="177">
        <f>VLOOKUP(A545,'BASE REGISTRO MAYO'!$A$1:$T$884,20,FALSE)</f>
        <v>37970</v>
      </c>
      <c r="U545" s="182">
        <v>7003</v>
      </c>
      <c r="V545" s="181">
        <v>0</v>
      </c>
      <c r="W545" s="181">
        <v>36472944</v>
      </c>
      <c r="X545" s="178">
        <v>44408</v>
      </c>
      <c r="Y545" s="87" t="s">
        <v>7151</v>
      </c>
      <c r="Z545" s="87" t="s">
        <v>7152</v>
      </c>
      <c r="AA545" s="182" t="s">
        <v>7235</v>
      </c>
    </row>
    <row r="546" spans="1:27" ht="15.75" customHeight="1" x14ac:dyDescent="0.2">
      <c r="A546" s="182">
        <v>7003</v>
      </c>
      <c r="B546" s="75" t="str">
        <f>VLOOKUP(A546,'BASE REGISTRO MAYO'!$A$1:$T$884,2,FALSE)</f>
        <v>Corporacion Asociacion Chilena Pro derechos de los Ninos y Jovenes PRODENI.</v>
      </c>
      <c r="C546" s="75">
        <f>VLOOKUP(A546,'BASE REGISTRO MAYO'!$A$1:$T$884,3,FALSE)</f>
        <v>731013004</v>
      </c>
      <c r="D546" s="75" t="str">
        <f>VLOOKUP(A546,'BASE REGISTRO MAYO'!$A$1:$T$884,4,FALSE)</f>
        <v>Corporación de Derecho Privado.</v>
      </c>
      <c r="E546" s="75" t="str">
        <f>VLOOKUP(A546,'BASE REGISTRO MAYO'!$A$1:$T$884,5,FALSE)</f>
        <v>Otorgada por Decreto Supremo Nº 1187, de fecha 19 de agosto de 1994, del Ministerio de Justicia, publicado en el Diario Oficial el día 13 de septiembre de 1994.</v>
      </c>
      <c r="F546" s="75" t="str">
        <f>VLOOKUP(A546,'BASE REGISTRO MAYO'!$A$1:$T$884,6,FALSE)</f>
        <v xml:space="preserve">Certificado de vigencia de Persona Jurídica sin fines de lucro, Folio N° 500355394253, de 10 de noviembre de 2020, del Servicio de Registro Civil e Identificación.  
</v>
      </c>
      <c r="G546" s="75" t="str">
        <f>VLOOKUP(A546,'BASE REGISTRO MAYO'!$A$1:$T$884,7,FALSE)</f>
        <v xml:space="preserve">Desarrollar actividades por el reconocimiento y respeto de los derechos humanos de los niños, niñas y jóvenes, de la mujer y de las minorías étnicas, promoviendo los valores de un desarrollo democrático en un medio ambiente protegido.  </v>
      </c>
      <c r="H546" s="75" t="str">
        <f>VLOOKUP(A546,'BASE REGISTRO MAYO'!$A$1:$T$884,8,FALSE)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46" s="75" t="str">
        <f>VLOOKUP(A546,'BASE REGISTRO MAYO'!$A$1:$T$884,9,FALSE)</f>
        <v>Durarán 02 años en sus cargos</v>
      </c>
      <c r="J546" s="75" t="str">
        <f>VLOOKUP(A546,'BASE REGISTRO MAYO'!$A$1:$T$884,10,FALSE)</f>
        <v>De 28 de agosto de 2017 al 28 de agosto de 2019.</v>
      </c>
      <c r="K546" s="75" t="str">
        <f>VLOOKUP(A546,'BASE REGISTRO MAYO'!$A$1:$T$884,11,FALSE)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46" s="75" t="str">
        <f>VLOOKUP(A546,'BASE REGISTRO MAYO'!$A$1:$T$884,12,FALSE)</f>
        <v xml:space="preserve">Providencia 835, oficina 17, comuna de Providencia.
</v>
      </c>
      <c r="M546" s="75" t="str">
        <f>VLOOKUP(A546,'BASE REGISTRO MAYO'!$A$1:$T$884,13,FALSE)</f>
        <v>XIII</v>
      </c>
      <c r="N546" s="75" t="str">
        <f>VLOOKUP(A546,'BASE REGISTRO MAYO'!$A$1:$T$884,14,FALSE)</f>
        <v>Providencia</v>
      </c>
      <c r="O546" s="75">
        <f>VLOOKUP(A546,'BASE REGISTRO MAYO'!$A$1:$T$884,15,FALSE)</f>
        <v>223414941</v>
      </c>
      <c r="P546" s="75" t="str">
        <f>VLOOKUP(A546,'BASE REGISTRO MAYO'!$A$1:$T$884,16,FALSE)</f>
        <v>achnu@achnu.cl 
franscisvalverde@achnu.cl</v>
      </c>
      <c r="Q546" s="75">
        <f>VLOOKUP(A546,'BASE REGISTRO MAYO'!$A$1:$T$884,17,FALSE)</f>
        <v>0</v>
      </c>
      <c r="R546" s="75" t="str">
        <f>VLOOKUP(A546,'BASE REGISTRO MAYO'!$A$1:$T$884,18,FALSE)</f>
        <v>fonos (02)- 2743150</v>
      </c>
      <c r="S546" s="75" t="str">
        <f>VLOOKUP(A546,'BASE REGISTRO MAYO'!$A$1:$T$884,19,FALSE)</f>
        <v xml:space="preserve">Se acompaña certificado financiero, correspondiente al año 2019, aprobado por el Subdepartamento de Supervisión Financiera Nacional. </v>
      </c>
      <c r="T546" s="177">
        <f>VLOOKUP(A546,'BASE REGISTRO MAYO'!$A$1:$T$884,20,FALSE)</f>
        <v>37970</v>
      </c>
      <c r="U546" s="182">
        <v>7003</v>
      </c>
      <c r="V546" s="181">
        <v>12121789</v>
      </c>
      <c r="W546" s="181">
        <v>66945364</v>
      </c>
      <c r="X546" s="178">
        <v>44408</v>
      </c>
      <c r="Y546" s="87" t="s">
        <v>7151</v>
      </c>
      <c r="Z546" s="87" t="s">
        <v>7152</v>
      </c>
      <c r="AA546" s="182" t="s">
        <v>7237</v>
      </c>
    </row>
    <row r="547" spans="1:27" ht="15.75" customHeight="1" x14ac:dyDescent="0.2">
      <c r="A547" s="182">
        <v>7004</v>
      </c>
      <c r="B547" s="75" t="str">
        <f>VLOOKUP(A547,'BASE REGISTRO MAYO'!$A$1:$T$884,2,FALSE)</f>
        <v xml:space="preserve">Fundacion Paicavi </v>
      </c>
      <c r="C547" s="75">
        <f>VLOOKUP(A547,'BASE REGISTRO MAYO'!$A$1:$T$884,3,FALSE)</f>
        <v>716904008</v>
      </c>
      <c r="D547" s="75" t="str">
        <f>VLOOKUP(A547,'BASE REGISTRO MAYO'!$A$1:$T$884,4,FALSE)</f>
        <v>Fundación de Derecho Privado</v>
      </c>
      <c r="E547" s="75" t="str">
        <f>VLOOKUP(A547,'BASE REGISTRO MAYO'!$A$1:$T$884,5,FALSE)</f>
        <v>Otorgado por Decreto Supremo Nº 742 de fecha 13 de julio de 1989, del Ministerio de Justicia.</v>
      </c>
      <c r="F547" s="75" t="str">
        <f>VLOOKUP(A547,'BASE REGISTRO MAYO'!$A$1:$T$884,6,FALSE)</f>
        <v>Certificado de Vigencia folio Nº 500356609686, emitido por el SRCeI, con fecha 17 de noviembre de 2020.</v>
      </c>
      <c r="G547" s="75" t="str">
        <f>VLOOKUP(A547,'BASE REGISTRO MAYO'!$A$1:$T$884,7,FALSE)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547" s="75" t="str">
        <f>VLOOKUP(A547,'BASE REGISTRO MAYO'!$A$1:$T$884,8,FALSE)</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547" s="75" t="str">
        <f>VLOOKUP(A547,'BASE REGISTRO MAYO'!$A$1:$T$884,9,FALSE)</f>
        <v xml:space="preserve">Permanecerán en sus cargos indefinidamente y serán reemplazados en caso de impedimento o renuncia.
El Presidente, Secretario y Tesorero: duran 3 años en sus cargos.
</v>
      </c>
      <c r="J547" s="75" t="str">
        <f>VLOOKUP(A547,'BASE REGISTRO MAYO'!$A$1:$T$884,10,FALSE)</f>
        <v>02 de noviembre de 2020 al 02 de noviembre del 2023</v>
      </c>
      <c r="K547" s="75" t="str">
        <f>VLOOKUP(A547,'BASE REGISTRO MAYO'!$A$1:$T$884,11,FALSE)</f>
        <v xml:space="preserve">Presidente. Ricardo Leiva Romero, 
</v>
      </c>
      <c r="L547" s="75" t="str">
        <f>VLOOKUP(A547,'BASE REGISTRO MAYO'!$A$1:$T$884,12,FALSE)</f>
        <v xml:space="preserve">Avate Molina Nº623, Localidad de Maipo, comuna de Buin, región Metropolitana
</v>
      </c>
      <c r="M547" s="75" t="str">
        <f>VLOOKUP(A547,'BASE REGISTRO MAYO'!$A$1:$T$884,13,FALSE)</f>
        <v>XIII</v>
      </c>
      <c r="N547" s="75" t="str">
        <f>VLOOKUP(A547,'BASE REGISTRO MAYO'!$A$1:$T$884,14,FALSE)</f>
        <v>Maipo</v>
      </c>
      <c r="O547" s="75" t="str">
        <f>VLOOKUP(A547,'BASE REGISTRO MAYO'!$A$1:$T$884,15,FALSE)</f>
        <v xml:space="preserve">9855136069 Administración
992225747 REM PER Quillahua </v>
      </c>
      <c r="P547" s="75" t="str">
        <f>VLOOKUP(A547,'BASE REGISTRO MAYO'!$A$1:$T$884,16,FALSE)</f>
        <v>hogarquillahua@yahoo.es</v>
      </c>
      <c r="Q547" s="75">
        <f>VLOOKUP(A547,'BASE REGISTRO MAYO'!$A$1:$T$884,17,FALSE)</f>
        <v>0</v>
      </c>
      <c r="R547" s="75">
        <f>VLOOKUP(A547,'BASE REGISTRO MAYO'!$A$1:$T$884,18,FALSE)</f>
        <v>93401</v>
      </c>
      <c r="S547" s="75" t="str">
        <f>VLOOKUP(A547,'BASE REGISTRO MAYO'!$A$1:$T$884,19,FALSE)</f>
        <v xml:space="preserve">Certificado de Antecedentes Financieros del año 2019, aprobados por el Subdepartamento de Supervisión Nacional. </v>
      </c>
      <c r="T547" s="177">
        <f>VLOOKUP(A547,'BASE REGISTRO MAYO'!$A$1:$T$884,20,FALSE)</f>
        <v>37970</v>
      </c>
      <c r="U547" s="182">
        <v>7004</v>
      </c>
      <c r="V547" s="181">
        <v>28089132</v>
      </c>
      <c r="W547" s="181">
        <v>248575960</v>
      </c>
      <c r="X547" s="178">
        <v>44408</v>
      </c>
      <c r="Y547" s="87" t="s">
        <v>7151</v>
      </c>
      <c r="Z547" s="87" t="s">
        <v>7152</v>
      </c>
      <c r="AA547" s="182" t="s">
        <v>7166</v>
      </c>
    </row>
    <row r="548" spans="1:27" ht="15.75" customHeight="1" x14ac:dyDescent="0.2">
      <c r="A548" s="182">
        <v>7010</v>
      </c>
      <c r="B548" s="75" t="str">
        <f>VLOOKUP(A548,'BASE REGISTRO MAYO'!$A$1:$T$884,2,FALSE)</f>
        <v xml:space="preserve">
Organizacion Comunitaria Funcional Haka Pupa o Te Nga Poki
</v>
      </c>
      <c r="C548" s="75">
        <f>VLOOKUP(A548,'BASE REGISTRO MAYO'!$A$1:$T$884,3,FALSE)</f>
        <v>747168008</v>
      </c>
      <c r="D548" s="75" t="str">
        <f>VLOOKUP(A548,'BASE REGISTRO MAYO'!$A$1:$T$884,4,FALSE)</f>
        <v xml:space="preserve">Organización comunitaria funcional.
</v>
      </c>
      <c r="E548" s="75" t="str">
        <f>VLOOKUP(A548,'BASE REGISTRO MAYO'!$A$1:$T$884,5,FALSE)</f>
        <v xml:space="preserve">Regida por Ley Nº 19.418, e inscrita en los Registros de organizaciones comunitarias territoriales y funcionales en la Secretaría Municipal de la I. Municipalidad de Isla de Pascua.
</v>
      </c>
      <c r="F548" s="75" t="str">
        <f>VLOOKUP(A548,'BASE REGISTRO MAYO'!$A$1:$T$884,6,FALSE)</f>
        <v xml:space="preserve">Certificado de vigencia de fecha 29 de octubre de 2020, emitido por el Servicio de Registro Civil e Identificación, folio N° 80182147.
</v>
      </c>
      <c r="G548" s="75" t="str">
        <f>VLOOKUP(A548,'BASE REGISTRO MAYO'!$A$1:$T$884,7,FALSE)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548" s="75" t="str">
        <f>VLOOKUP(A548,'BASE REGISTRO MAYO'!$A$1:$T$884,8,FALSE)</f>
        <v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v>
      </c>
      <c r="I548" s="75" t="str">
        <f>VLOOKUP(A548,'BASE REGISTRO MAYO'!$A$1:$T$884,9,FALSE)</f>
        <v>3 AÑOS</v>
      </c>
      <c r="J548" s="75" t="str">
        <f>VLOOKUP(A548,'BASE REGISTRO MAYO'!$A$1:$T$884,10,FALSE)</f>
        <v>Del 03 de noviembre de 2020 al 03 de noviembre del 2022; de acuerdo a Acta de Sesión Extraordinaria de Asamblea de Socios de fecha 03 de noviembre de 2020. Se solicita por correo electrónico escritura pública de asamblea, con fecha 17 de diciembre de 2020.</v>
      </c>
      <c r="K548" s="75" t="str">
        <f>VLOOKUP(A548,'BASE REGISTRO MAYO'!$A$1:$T$884,11,FALSE)</f>
        <v xml:space="preserve">Irma Inés Riroroko Paoa. </v>
      </c>
      <c r="L548" s="75" t="str">
        <f>VLOOKUP(A548,'BASE REGISTRO MAYO'!$A$1:$T$884,12,FALSE)</f>
        <v xml:space="preserve">Heki’l s/n, Sector Mataveri, I. de Pascua, Región de Valparaíso.
</v>
      </c>
      <c r="M548" s="75" t="str">
        <f>VLOOKUP(A548,'BASE REGISTRO MAYO'!$A$1:$T$884,13,FALSE)</f>
        <v>V</v>
      </c>
      <c r="N548" s="75" t="str">
        <f>VLOOKUP(A548,'BASE REGISTRO MAYO'!$A$1:$T$884,14,FALSE)</f>
        <v>I. de Pascua</v>
      </c>
      <c r="O548" s="75">
        <f>VLOOKUP(A548,'BASE REGISTRO MAYO'!$A$1:$T$884,15,FALSE)</f>
        <v>0</v>
      </c>
      <c r="P548" s="75" t="str">
        <f>VLOOKUP(A548,'BASE REGISTRO MAYO'!$A$1:$T$884,16,FALSE)</f>
        <v>Programappf.isladepascua@gmail.com</v>
      </c>
      <c r="Q548" s="75">
        <f>VLOOKUP(A548,'BASE REGISTRO MAYO'!$A$1:$T$884,17,FALSE)</f>
        <v>0</v>
      </c>
      <c r="R548" s="75" t="str">
        <f>VLOOKUP(A548,'BASE REGISTRO MAYO'!$A$1:$T$884,18,FALSE)</f>
        <v>93401 Institución de Asistencia Social.</v>
      </c>
      <c r="S548" s="75" t="str">
        <f>VLOOKUP(A548,'BASE REGISTRO MAYO'!$A$1:$T$884,19,FALSE)</f>
        <v>Se acompaña certificado financiero correspondiente al año 2019, aprobado por el Subdepartamento de Supervisión Financiera Nacional.</v>
      </c>
      <c r="T548" s="177">
        <f>VLOOKUP(A548,'BASE REGISTRO MAYO'!$A$1:$T$884,20,FALSE)</f>
        <v>37970</v>
      </c>
      <c r="U548" s="182">
        <v>7010</v>
      </c>
      <c r="V548" s="181">
        <v>8068320</v>
      </c>
      <c r="W548" s="181">
        <v>45989551</v>
      </c>
      <c r="X548" s="178">
        <v>44408</v>
      </c>
      <c r="Y548" s="87" t="s">
        <v>7151</v>
      </c>
      <c r="Z548" s="87" t="s">
        <v>7152</v>
      </c>
      <c r="AA548" s="182" t="s">
        <v>7255</v>
      </c>
    </row>
    <row r="549" spans="1:27" ht="15.75" customHeight="1" x14ac:dyDescent="0.2">
      <c r="A549" s="182">
        <v>7015</v>
      </c>
      <c r="B549" s="75" t="str">
        <f>VLOOKUP(A549,'BASE REGISTRO MAYO'!$A$1:$T$884,2,FALSE)</f>
        <v>Comunidad Papa Juan XXIII</v>
      </c>
      <c r="C549" s="75">
        <f>VLOOKUP(A549,'BASE REGISTRO MAYO'!$A$1:$T$884,3,FALSE)</f>
        <v>745046002</v>
      </c>
      <c r="D549" s="75" t="str">
        <f>VLOOKUP(A549,'BASE REGISTRO MAYO'!$A$1:$T$884,4,FALSE)</f>
        <v>Asociación de reconocimiento pontificio</v>
      </c>
      <c r="E549" s="75" t="str">
        <f>VLOOKUP(A549,'BASE REGISTRO MAYO'!$A$1:$T$884,5,FALSE)</f>
        <v>Erigida de acuerdo al Derecho Canónico, por decreto Nº 240, del Arzobispado de Santiago, de fecha 30 de junio de 1997.</v>
      </c>
      <c r="F549" s="75" t="str">
        <f>VLOOKUP(A549,'BASE REGISTRO MAYO'!$A$1:$T$884,6,FALSE)</f>
        <v>Indefinida.</v>
      </c>
      <c r="G549" s="75" t="str">
        <f>VLOOKUP(A549,'BASE REGISTRO MAYO'!$A$1:$T$884,7,FALSE)</f>
        <v>Participar en la misión de salvación de la iglesia, con afectuoso cuidado a todos aquellos que están afligidos a causa  de la debilidad humana.</v>
      </c>
      <c r="H549" s="75" t="str">
        <f>VLOOKUP(A549,'BASE REGISTRO MAYO'!$A$1:$T$884,8,FALSE)</f>
        <v>no tiene</v>
      </c>
      <c r="I549" s="75">
        <f>VLOOKUP(A549,'BASE REGISTRO MAYO'!$A$1:$T$884,9,FALSE)</f>
        <v>0</v>
      </c>
      <c r="J549" s="75">
        <f>VLOOKUP(A549,'BASE REGISTRO MAYO'!$A$1:$T$884,10,FALSE)</f>
        <v>0</v>
      </c>
      <c r="K549" s="75" t="str">
        <f>VLOOKUP(A549,'BASE REGISTRO MAYO'!$A$1:$T$884,11,FALSE)</f>
        <v xml:space="preserve">Silvia Andrea Quintanilla Vera
Juan Acuña Montero
</v>
      </c>
      <c r="L549" s="75" t="str">
        <f>VLOOKUP(A549,'BASE REGISTRO MAYO'!$A$1:$T$884,12,FALSE)</f>
        <v xml:space="preserve">Toesca Nº1970, Santiago.
</v>
      </c>
      <c r="M549" s="75" t="str">
        <f>VLOOKUP(A549,'BASE REGISTRO MAYO'!$A$1:$T$884,13,FALSE)</f>
        <v>XIII</v>
      </c>
      <c r="N549" s="75" t="str">
        <f>VLOOKUP(A549,'BASE REGISTRO MAYO'!$A$1:$T$884,14,FALSE)</f>
        <v>Santiago</v>
      </c>
      <c r="O549" s="75" t="str">
        <f>VLOOKUP(A549,'BASE REGISTRO MAYO'!$A$1:$T$884,15,FALSE)</f>
        <v>Fono 6960491 – 5441198</v>
      </c>
      <c r="P549" s="75" t="str">
        <f>VLOOKUP(A549,'BASE REGISTRO MAYO'!$A$1:$T$884,16,FALSE)</f>
        <v xml:space="preserve">apjxxiiisec@yahoo.es
apexxiiigianni@yahoo.es
</v>
      </c>
      <c r="Q549" s="75">
        <f>VLOOKUP(A549,'BASE REGISTRO MAYO'!$A$1:$T$884,17,FALSE)</f>
        <v>0</v>
      </c>
      <c r="R549" s="75">
        <f>VLOOKUP(A549,'BASE REGISTRO MAYO'!$A$1:$T$884,18,FALSE)</f>
        <v>93401</v>
      </c>
      <c r="S549" s="75" t="str">
        <f>VLOOKUP(A549,'BASE REGISTRO MAYO'!$A$1:$T$884,19,FALSE)</f>
        <v xml:space="preserve">Certificado de Antecedentes Financieros, correspondientes al año 2019, aprobados por el  Subdepartamento de Supervisión Financiera Nacional .  </v>
      </c>
      <c r="T549" s="177">
        <f>VLOOKUP(A549,'BASE REGISTRO MAYO'!$A$1:$T$884,20,FALSE)</f>
        <v>37970</v>
      </c>
      <c r="U549" s="182">
        <v>7015</v>
      </c>
      <c r="V549" s="181">
        <v>6206400</v>
      </c>
      <c r="W549" s="181">
        <v>45461880</v>
      </c>
      <c r="X549" s="178">
        <v>44408</v>
      </c>
      <c r="Y549" s="87" t="s">
        <v>7151</v>
      </c>
      <c r="Z549" s="87" t="s">
        <v>7152</v>
      </c>
      <c r="AA549" s="182" t="s">
        <v>7210</v>
      </c>
    </row>
    <row r="550" spans="1:27" ht="15.75" customHeight="1" x14ac:dyDescent="0.2">
      <c r="A550" s="182">
        <v>7018</v>
      </c>
      <c r="B550" s="75" t="str">
        <f>VLOOKUP(A550,'BASE REGISTRO MAYO'!$A$1:$T$884,2,FALSE)</f>
        <v xml:space="preserve">
I. Municipalidad de Calbuco
</v>
      </c>
      <c r="C550" s="75">
        <f>VLOOKUP(A550,'BASE REGISTRO MAYO'!$A$1:$T$884,3,FALSE)</f>
        <v>692206002</v>
      </c>
      <c r="D550" s="75" t="str">
        <f>VLOOKUP(A550,'BASE REGISTRO MAYO'!$A$1:$T$884,4,FALSE)</f>
        <v>Municipalidad</v>
      </c>
      <c r="E550" s="75" t="str">
        <f>VLOOKUP(A550,'BASE REGISTRO MAYO'!$A$1:$T$884,5,FALSE)</f>
        <v>Constitución Política de la República, art. 107.</v>
      </c>
      <c r="F550" s="75" t="str">
        <f>VLOOKUP(A550,'BASE REGISTRO MAYO'!$A$1:$T$884,6,FALSE)</f>
        <v>Indefinida.</v>
      </c>
      <c r="G550" s="75" t="str">
        <f>VLOOKUP(A550,'BASE REGISTRO MAYO'!$A$1:$T$884,7,FALSE)</f>
        <v>Según Ley Orgánica Nº 18.695, arts. 1º al 4º.</v>
      </c>
      <c r="H550" s="75" t="str">
        <f>VLOOKUP(A550,'BASE REGISTRO MAYO'!$A$1:$T$884,8,FALSE)</f>
        <v>no tiene</v>
      </c>
      <c r="I550" s="75">
        <f>VLOOKUP(A550,'BASE REGISTRO MAYO'!$A$1:$T$884,9,FALSE)</f>
        <v>0</v>
      </c>
      <c r="J550" s="75">
        <f>VLOOKUP(A550,'BASE REGISTRO MAYO'!$A$1:$T$884,10,FALSE)</f>
        <v>0</v>
      </c>
      <c r="K550" s="75" t="str">
        <f>VLOOKUP(A550,'BASE REGISTRO MAYO'!$A$1:$T$884,11,FALSE)</f>
        <v xml:space="preserve">Rubén Rolando Cárdenas Gómez   </v>
      </c>
      <c r="L550" s="75" t="str">
        <f>VLOOKUP(A550,'BASE REGISTRO MAYO'!$A$1:$T$884,12,FALSE)</f>
        <v xml:space="preserve">Federico Errázuriz Nº 210, Calbuco, Décima Región
</v>
      </c>
      <c r="M550" s="75" t="str">
        <f>VLOOKUP(A550,'BASE REGISTRO MAYO'!$A$1:$T$884,13,FALSE)</f>
        <v>X</v>
      </c>
      <c r="N550" s="75" t="str">
        <f>VLOOKUP(A550,'BASE REGISTRO MAYO'!$A$1:$T$884,14,FALSE)</f>
        <v>Calbuco</v>
      </c>
      <c r="O550" s="75" t="str">
        <f>VLOOKUP(A550,'BASE REGISTRO MAYO'!$A$1:$T$884,15,FALSE)</f>
        <v>Fono: 065- 2460701</v>
      </c>
      <c r="P550" s="75" t="str">
        <f>VLOOKUP(A550,'BASE REGISTRO MAYO'!$A$1:$T$884,16,FALSE)</f>
        <v>Correo electrónico: didecocalbuco@entelchile.net</v>
      </c>
      <c r="Q550" s="75">
        <f>VLOOKUP(A550,'BASE REGISTRO MAYO'!$A$1:$T$884,17,FALSE)</f>
        <v>0</v>
      </c>
      <c r="R550" s="75">
        <f>VLOOKUP(A550,'BASE REGISTRO MAYO'!$A$1:$T$884,18,FALSE)</f>
        <v>91001</v>
      </c>
      <c r="S550" s="75" t="str">
        <f>VLOOKUP(A550,'BASE REGISTRO MAYO'!$A$1:$T$884,19,FALSE)</f>
        <v xml:space="preserve">No se acompañan. Aplica Informe Jurídico Nº 09, de  fecha 14 de marzo de 2011 del Departamento Jurídico y Dictamen Nº 070791, de 2009, de la Contraloría General de la República.  
</v>
      </c>
      <c r="T550" s="177">
        <f>VLOOKUP(A550,'BASE REGISTRO MAYO'!$A$1:$T$884,20,FALSE)</f>
        <v>37970</v>
      </c>
      <c r="U550" s="182">
        <v>7018</v>
      </c>
      <c r="V550" s="181">
        <v>4893746</v>
      </c>
      <c r="W550" s="181">
        <v>29504406</v>
      </c>
      <c r="X550" s="178">
        <v>44408</v>
      </c>
      <c r="Y550" s="87" t="s">
        <v>7151</v>
      </c>
      <c r="Z550" s="87" t="s">
        <v>7152</v>
      </c>
      <c r="AA550" s="182" t="s">
        <v>7239</v>
      </c>
    </row>
    <row r="551" spans="1:27" ht="15.75" customHeight="1" x14ac:dyDescent="0.2">
      <c r="A551" s="182">
        <v>7021</v>
      </c>
      <c r="B551" s="75" t="str">
        <f>VLOOKUP(A551,'BASE REGISTRO MAYO'!$A$1:$T$884,2,FALSE)</f>
        <v xml:space="preserve">
I. Municipalidad de Aysen
</v>
      </c>
      <c r="C551" s="75" t="str">
        <f>VLOOKUP(A551,'BASE REGISTRO MAYO'!$A$1:$T$884,3,FALSE)</f>
        <v>69240100K</v>
      </c>
      <c r="D551" s="75" t="str">
        <f>VLOOKUP(A551,'BASE REGISTRO MAYO'!$A$1:$T$884,4,FALSE)</f>
        <v>Municipalidad</v>
      </c>
      <c r="E551" s="75" t="str">
        <f>VLOOKUP(A551,'BASE REGISTRO MAYO'!$A$1:$T$884,5,FALSE)</f>
        <v>Constitución Política de la República, art. 107.</v>
      </c>
      <c r="F551" s="75" t="str">
        <f>VLOOKUP(A551,'BASE REGISTRO MAYO'!$A$1:$T$884,6,FALSE)</f>
        <v>Indefinida.</v>
      </c>
      <c r="G551" s="75" t="str">
        <f>VLOOKUP(A551,'BASE REGISTRO MAYO'!$A$1:$T$884,7,FALSE)</f>
        <v>Según Ley Orgánica Nº 18.695, arts. 1º al 4º.</v>
      </c>
      <c r="H551" s="75" t="str">
        <f>VLOOKUP(A551,'BASE REGISTRO MAYO'!$A$1:$T$884,8,FALSE)</f>
        <v>no tiene</v>
      </c>
      <c r="I551" s="75">
        <f>VLOOKUP(A551,'BASE REGISTRO MAYO'!$A$1:$T$884,9,FALSE)</f>
        <v>0</v>
      </c>
      <c r="J551" s="75">
        <f>VLOOKUP(A551,'BASE REGISTRO MAYO'!$A$1:$T$884,10,FALSE)</f>
        <v>0</v>
      </c>
      <c r="K551" s="75" t="str">
        <f>VLOOKUP(A551,'BASE REGISTRO MAYO'!$A$1:$T$884,11,FALSE)</f>
        <v xml:space="preserve">Óscar Catalán Sánchez
</v>
      </c>
      <c r="L551" s="75" t="str">
        <f>VLOOKUP(A551,'BASE REGISTRO MAYO'!$A$1:$T$884,12,FALSE)</f>
        <v xml:space="preserve">Esmeralda Nº 607, Aysén.
</v>
      </c>
      <c r="M551" s="75" t="str">
        <f>VLOOKUP(A551,'BASE REGISTRO MAYO'!$A$1:$T$884,13,FALSE)</f>
        <v>XI</v>
      </c>
      <c r="N551" s="75" t="str">
        <f>VLOOKUP(A551,'BASE REGISTRO MAYO'!$A$1:$T$884,14,FALSE)</f>
        <v>Aysén</v>
      </c>
      <c r="O551" s="75" t="str">
        <f>VLOOKUP(A551,'BASE REGISTRO MAYO'!$A$1:$T$884,15,FALSE)</f>
        <v>Teléfono: (67) 336500 / 336509 / 336510</v>
      </c>
      <c r="P551" s="75">
        <f>VLOOKUP(A551,'BASE REGISTRO MAYO'!$A$1:$T$884,16,FALSE)</f>
        <v>0</v>
      </c>
      <c r="Q551" s="75">
        <f>VLOOKUP(A551,'BASE REGISTRO MAYO'!$A$1:$T$884,17,FALSE)</f>
        <v>0</v>
      </c>
      <c r="R551" s="75">
        <f>VLOOKUP(A551,'BASE REGISTRO MAYO'!$A$1:$T$884,18,FALSE)</f>
        <v>91001</v>
      </c>
      <c r="S551" s="75" t="str">
        <f>VLOOKUP(A551,'BASE REGISTRO MAYO'!$A$1:$T$884,19,FALSE)</f>
        <v xml:space="preserve">No se acompañan. Aplica Informe Jurídico Nº 09, de  fecha 14 de marzo de 2011 del Departamento Jurídico y Dictamen Nº 070791, de 2009, de la Contraloría General de la República.  
</v>
      </c>
      <c r="T551" s="177">
        <f>VLOOKUP(A551,'BASE REGISTRO MAYO'!$A$1:$T$884,20,FALSE)</f>
        <v>37970</v>
      </c>
      <c r="U551" s="182">
        <v>7021</v>
      </c>
      <c r="V551" s="181">
        <v>5265786</v>
      </c>
      <c r="W551" s="181">
        <v>26303616</v>
      </c>
      <c r="X551" s="178">
        <v>44408</v>
      </c>
      <c r="Y551" s="87" t="s">
        <v>7151</v>
      </c>
      <c r="Z551" s="87" t="s">
        <v>7152</v>
      </c>
      <c r="AA551" s="182" t="s">
        <v>7281</v>
      </c>
    </row>
    <row r="552" spans="1:27" ht="15.75" customHeight="1" x14ac:dyDescent="0.2">
      <c r="A552" s="182">
        <v>7027</v>
      </c>
      <c r="B552" s="75" t="str">
        <f>VLOOKUP(A552,'BASE REGISTRO MAYO'!$A$1:$T$884,2,FALSE)</f>
        <v xml:space="preserve">
Organizacion No Gubernamental de Desarrollo Centro de Promocion y Apoyo a la Infancia - ONG. PAICABI
</v>
      </c>
      <c r="C552" s="75">
        <f>VLOOKUP(A552,'BASE REGISTRO MAYO'!$A$1:$T$884,3,FALSE)</f>
        <v>650364007</v>
      </c>
      <c r="D552" s="75" t="str">
        <f>VLOOKUP(A552,'BASE REGISTRO MAYO'!$A$1:$T$884,4,FALSE)</f>
        <v>Corporación de Derecho Privado.</v>
      </c>
      <c r="E552" s="75" t="str">
        <f>VLOOKUP(A552,'BASE REGISTRO MAYO'!$A$1:$T$884,5,FALSE)</f>
        <v>Otorgado por Decreto Supremo Nº223, de fecha 23 de febrero de 2001, del Ministerio de Justicia.</v>
      </c>
      <c r="F552" s="75" t="str">
        <f>VLOOKUP(A552,'BASE REGISTRO MAYO'!$A$1:$T$884,6,FALSE)</f>
        <v>Certificado de Vigencia de Persona Jurídica sin Fines de Lucro Nº de Folio 500340376225, de 13 de agosto de 2020, del Servicio de Registro Civil e Identificación</v>
      </c>
      <c r="G552" s="75" t="str">
        <f>VLOOKUP(A552,'BASE REGISTRO MAYO'!$A$1:$T$884,7,FALSE)</f>
        <v>Promoción del desarrollo, especialmente de las personas, familias, grupos y comunidades que viven en condiciones de pobreza y/o marginalidad.</v>
      </c>
      <c r="H552" s="75" t="str">
        <f>VLOOKUP(A552,'BASE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2" s="75" t="str">
        <f>VLOOKUP(A552,'BASE REGISTRO MAYO'!$A$1:$T$884,9,FALSE)</f>
        <v>Cada dos Años</v>
      </c>
      <c r="J552" s="75" t="str">
        <f>VLOOKUP(A552,'BASE REGISTRO MAYO'!$A$1:$T$884,10,FALSE)</f>
        <v>Inicia el 01-09-2020</v>
      </c>
      <c r="K552" s="75" t="str">
        <f>VLOOKUP(A552,'BASE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2" s="75" t="str">
        <f>VLOOKUP(A552,'BASE REGISTRO MAYO'!$A$1:$T$884,12,FALSE)</f>
        <v xml:space="preserve">11 Norte 967, Viña del Mar. Quinta Región </v>
      </c>
      <c r="M552" s="75" t="str">
        <f>VLOOKUP(A552,'BASE REGISTRO MAYO'!$A$1:$T$884,13,FALSE)</f>
        <v>V</v>
      </c>
      <c r="N552" s="75" t="str">
        <f>VLOOKUP(A552,'BASE REGISTRO MAYO'!$A$1:$T$884,14,FALSE)</f>
        <v xml:space="preserve"> Viña del Mar</v>
      </c>
      <c r="O552" s="75" t="str">
        <f>VLOOKUP(A552,'BASE REGISTRO MAYO'!$A$1:$T$884,15,FALSE)</f>
        <v>Fono: +56 (32) 2881777
Fono Director Ejecutivo Sr. Iván Zamora Zapata: 92401822
Fono Secretaria. Srta. Patricia Nanjari Valenzuela: 92541986</v>
      </c>
      <c r="P552" s="75" t="str">
        <f>VLOOKUP(A552,'BASE REGISTRO MAYO'!$A$1:$T$884,16,FALSE)</f>
        <v>paicabi@paicabi.cl</v>
      </c>
      <c r="Q552" s="75">
        <f>VLOOKUP(A552,'BASE REGISTRO MAYO'!$A$1:$T$884,17,FALSE)</f>
        <v>0</v>
      </c>
      <c r="R552" s="75" t="str">
        <f>VLOOKUP(A552,'BASE REGISTRO MAYO'!$A$1:$T$884,18,FALSE)</f>
        <v>93401: Institución de Asistencia Social</v>
      </c>
      <c r="S552" s="75" t="str">
        <f>VLOOKUP(A552,'BASE REGISTRO MAYO'!$A$1:$T$884,19,FALSE)</f>
        <v xml:space="preserve">
Se remite Certificado de antecedentes financieros del año 2019, que no esta autorizado ante notario público aprobado por el Subdepartamento de Supervisión Nacional.
</v>
      </c>
      <c r="T552" s="177">
        <f>VLOOKUP(A552,'BASE REGISTRO MAYO'!$A$1:$T$884,20,FALSE)</f>
        <v>37970</v>
      </c>
      <c r="U552" s="182">
        <v>7027</v>
      </c>
      <c r="V552" s="181">
        <v>32299128</v>
      </c>
      <c r="W552" s="181">
        <v>133727220</v>
      </c>
      <c r="X552" s="178">
        <v>44408</v>
      </c>
      <c r="Y552" s="87" t="s">
        <v>7151</v>
      </c>
      <c r="Z552" s="87" t="s">
        <v>7152</v>
      </c>
      <c r="AA552" s="182" t="s">
        <v>7156</v>
      </c>
    </row>
    <row r="553" spans="1:27" ht="15.75" customHeight="1" x14ac:dyDescent="0.2">
      <c r="A553" s="182">
        <v>7027</v>
      </c>
      <c r="B553" s="75" t="str">
        <f>VLOOKUP(A553,'BASE REGISTRO MAYO'!$A$1:$T$884,2,FALSE)</f>
        <v xml:space="preserve">
Organizacion No Gubernamental de Desarrollo Centro de Promocion y Apoyo a la Infancia - ONG. PAICABI
</v>
      </c>
      <c r="C553" s="75">
        <f>VLOOKUP(A553,'BASE REGISTRO MAYO'!$A$1:$T$884,3,FALSE)</f>
        <v>650364007</v>
      </c>
      <c r="D553" s="75" t="str">
        <f>VLOOKUP(A553,'BASE REGISTRO MAYO'!$A$1:$T$884,4,FALSE)</f>
        <v>Corporación de Derecho Privado.</v>
      </c>
      <c r="E553" s="75" t="str">
        <f>VLOOKUP(A553,'BASE REGISTRO MAYO'!$A$1:$T$884,5,FALSE)</f>
        <v>Otorgado por Decreto Supremo Nº223, de fecha 23 de febrero de 2001, del Ministerio de Justicia.</v>
      </c>
      <c r="F553" s="75" t="str">
        <f>VLOOKUP(A553,'BASE REGISTRO MAYO'!$A$1:$T$884,6,FALSE)</f>
        <v>Certificado de Vigencia de Persona Jurídica sin Fines de Lucro Nº de Folio 500340376225, de 13 de agosto de 2020, del Servicio de Registro Civil e Identificación</v>
      </c>
      <c r="G553" s="75" t="str">
        <f>VLOOKUP(A553,'BASE REGISTRO MAYO'!$A$1:$T$884,7,FALSE)</f>
        <v>Promoción del desarrollo, especialmente de las personas, familias, grupos y comunidades que viven en condiciones de pobreza y/o marginalidad.</v>
      </c>
      <c r="H553" s="75" t="str">
        <f>VLOOKUP(A553,'BASE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3" s="75" t="str">
        <f>VLOOKUP(A553,'BASE REGISTRO MAYO'!$A$1:$T$884,9,FALSE)</f>
        <v>Cada dos Años</v>
      </c>
      <c r="J553" s="75" t="str">
        <f>VLOOKUP(A553,'BASE REGISTRO MAYO'!$A$1:$T$884,10,FALSE)</f>
        <v>Inicia el 01-09-2020</v>
      </c>
      <c r="K553" s="75" t="str">
        <f>VLOOKUP(A553,'BASE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3" s="75" t="str">
        <f>VLOOKUP(A553,'BASE REGISTRO MAYO'!$A$1:$T$884,12,FALSE)</f>
        <v xml:space="preserve">11 Norte 967, Viña del Mar. Quinta Región </v>
      </c>
      <c r="M553" s="75" t="str">
        <f>VLOOKUP(A553,'BASE REGISTRO MAYO'!$A$1:$T$884,13,FALSE)</f>
        <v>V</v>
      </c>
      <c r="N553" s="75" t="str">
        <f>VLOOKUP(A553,'BASE REGISTRO MAYO'!$A$1:$T$884,14,FALSE)</f>
        <v xml:space="preserve"> Viña del Mar</v>
      </c>
      <c r="O553" s="75" t="str">
        <f>VLOOKUP(A553,'BASE REGISTRO MAYO'!$A$1:$T$884,15,FALSE)</f>
        <v>Fono: +56 (32) 2881777
Fono Director Ejecutivo Sr. Iván Zamora Zapata: 92401822
Fono Secretaria. Srta. Patricia Nanjari Valenzuela: 92541986</v>
      </c>
      <c r="P553" s="75" t="str">
        <f>VLOOKUP(A553,'BASE REGISTRO MAYO'!$A$1:$T$884,16,FALSE)</f>
        <v>paicabi@paicabi.cl</v>
      </c>
      <c r="Q553" s="75">
        <f>VLOOKUP(A553,'BASE REGISTRO MAYO'!$A$1:$T$884,17,FALSE)</f>
        <v>0</v>
      </c>
      <c r="R553" s="75" t="str">
        <f>VLOOKUP(A553,'BASE REGISTRO MAYO'!$A$1:$T$884,18,FALSE)</f>
        <v>93401: Institución de Asistencia Social</v>
      </c>
      <c r="S553" s="75" t="str">
        <f>VLOOKUP(A553,'BASE REGISTRO MAYO'!$A$1:$T$884,19,FALSE)</f>
        <v xml:space="preserve">
Se remite Certificado de antecedentes financieros del año 2019, que no esta autorizado ante notario público aprobado por el Subdepartamento de Supervisión Nacional.
</v>
      </c>
      <c r="T553" s="177">
        <f>VLOOKUP(A553,'BASE REGISTRO MAYO'!$A$1:$T$884,20,FALSE)</f>
        <v>37970</v>
      </c>
      <c r="U553" s="182">
        <v>7027</v>
      </c>
      <c r="V553" s="181">
        <v>43844583</v>
      </c>
      <c r="W553" s="181">
        <v>377844832</v>
      </c>
      <c r="X553" s="178">
        <v>44408</v>
      </c>
      <c r="Y553" s="87" t="s">
        <v>7151</v>
      </c>
      <c r="Z553" s="87" t="s">
        <v>7152</v>
      </c>
      <c r="AA553" s="182" t="s">
        <v>7163</v>
      </c>
    </row>
    <row r="554" spans="1:27" ht="15.75" customHeight="1" x14ac:dyDescent="0.2">
      <c r="A554" s="182">
        <v>7027</v>
      </c>
      <c r="B554" s="75" t="str">
        <f>VLOOKUP(A554,'BASE REGISTRO MAYO'!$A$1:$T$884,2,FALSE)</f>
        <v xml:space="preserve">
Organizacion No Gubernamental de Desarrollo Centro de Promocion y Apoyo a la Infancia - ONG. PAICABI
</v>
      </c>
      <c r="C554" s="75">
        <f>VLOOKUP(A554,'BASE REGISTRO MAYO'!$A$1:$T$884,3,FALSE)</f>
        <v>650364007</v>
      </c>
      <c r="D554" s="75" t="str">
        <f>VLOOKUP(A554,'BASE REGISTRO MAYO'!$A$1:$T$884,4,FALSE)</f>
        <v>Corporación de Derecho Privado.</v>
      </c>
      <c r="E554" s="75" t="str">
        <f>VLOOKUP(A554,'BASE REGISTRO MAYO'!$A$1:$T$884,5,FALSE)</f>
        <v>Otorgado por Decreto Supremo Nº223, de fecha 23 de febrero de 2001, del Ministerio de Justicia.</v>
      </c>
      <c r="F554" s="75" t="str">
        <f>VLOOKUP(A554,'BASE REGISTRO MAYO'!$A$1:$T$884,6,FALSE)</f>
        <v>Certificado de Vigencia de Persona Jurídica sin Fines de Lucro Nº de Folio 500340376225, de 13 de agosto de 2020, del Servicio de Registro Civil e Identificación</v>
      </c>
      <c r="G554" s="75" t="str">
        <f>VLOOKUP(A554,'BASE REGISTRO MAYO'!$A$1:$T$884,7,FALSE)</f>
        <v>Promoción del desarrollo, especialmente de las personas, familias, grupos y comunidades que viven en condiciones de pobreza y/o marginalidad.</v>
      </c>
      <c r="H554" s="75" t="str">
        <f>VLOOKUP(A554,'BASE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4" s="75" t="str">
        <f>VLOOKUP(A554,'BASE REGISTRO MAYO'!$A$1:$T$884,9,FALSE)</f>
        <v>Cada dos Años</v>
      </c>
      <c r="J554" s="75" t="str">
        <f>VLOOKUP(A554,'BASE REGISTRO MAYO'!$A$1:$T$884,10,FALSE)</f>
        <v>Inicia el 01-09-2020</v>
      </c>
      <c r="K554" s="75" t="str">
        <f>VLOOKUP(A554,'BASE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4" s="75" t="str">
        <f>VLOOKUP(A554,'BASE REGISTRO MAYO'!$A$1:$T$884,12,FALSE)</f>
        <v xml:space="preserve">11 Norte 967, Viña del Mar. Quinta Región </v>
      </c>
      <c r="M554" s="75" t="str">
        <f>VLOOKUP(A554,'BASE REGISTRO MAYO'!$A$1:$T$884,13,FALSE)</f>
        <v>V</v>
      </c>
      <c r="N554" s="75" t="str">
        <f>VLOOKUP(A554,'BASE REGISTRO MAYO'!$A$1:$T$884,14,FALSE)</f>
        <v xml:space="preserve"> Viña del Mar</v>
      </c>
      <c r="O554" s="75" t="str">
        <f>VLOOKUP(A554,'BASE REGISTRO MAYO'!$A$1:$T$884,15,FALSE)</f>
        <v>Fono: +56 (32) 2881777
Fono Director Ejecutivo Sr. Iván Zamora Zapata: 92401822
Fono Secretaria. Srta. Patricia Nanjari Valenzuela: 92541986</v>
      </c>
      <c r="P554" s="75" t="str">
        <f>VLOOKUP(A554,'BASE REGISTRO MAYO'!$A$1:$T$884,16,FALSE)</f>
        <v>paicabi@paicabi.cl</v>
      </c>
      <c r="Q554" s="75">
        <f>VLOOKUP(A554,'BASE REGISTRO MAYO'!$A$1:$T$884,17,FALSE)</f>
        <v>0</v>
      </c>
      <c r="R554" s="75" t="str">
        <f>VLOOKUP(A554,'BASE REGISTRO MAYO'!$A$1:$T$884,18,FALSE)</f>
        <v>93401: Institución de Asistencia Social</v>
      </c>
      <c r="S554" s="75" t="str">
        <f>VLOOKUP(A554,'BASE REGISTRO MAYO'!$A$1:$T$884,19,FALSE)</f>
        <v xml:space="preserve">
Se remite Certificado de antecedentes financieros del año 2019, que no esta autorizado ante notario público aprobado por el Subdepartamento de Supervisión Nacional.
</v>
      </c>
      <c r="T554" s="177">
        <f>VLOOKUP(A554,'BASE REGISTRO MAYO'!$A$1:$T$884,20,FALSE)</f>
        <v>37970</v>
      </c>
      <c r="U554" s="182">
        <v>7027</v>
      </c>
      <c r="V554" s="181">
        <v>16033200</v>
      </c>
      <c r="W554" s="181">
        <v>77119692</v>
      </c>
      <c r="X554" s="178">
        <v>44408</v>
      </c>
      <c r="Y554" s="87" t="s">
        <v>7151</v>
      </c>
      <c r="Z554" s="87" t="s">
        <v>7152</v>
      </c>
      <c r="AA554" s="182" t="s">
        <v>7232</v>
      </c>
    </row>
    <row r="555" spans="1:27" ht="15.75" customHeight="1" x14ac:dyDescent="0.2">
      <c r="A555" s="182">
        <v>7027</v>
      </c>
      <c r="B555" s="75" t="str">
        <f>VLOOKUP(A555,'BASE REGISTRO MAYO'!$A$1:$T$884,2,FALSE)</f>
        <v xml:space="preserve">
Organizacion No Gubernamental de Desarrollo Centro de Promocion y Apoyo a la Infancia - ONG. PAICABI
</v>
      </c>
      <c r="C555" s="75">
        <f>VLOOKUP(A555,'BASE REGISTRO MAYO'!$A$1:$T$884,3,FALSE)</f>
        <v>650364007</v>
      </c>
      <c r="D555" s="75" t="str">
        <f>VLOOKUP(A555,'BASE REGISTRO MAYO'!$A$1:$T$884,4,FALSE)</f>
        <v>Corporación de Derecho Privado.</v>
      </c>
      <c r="E555" s="75" t="str">
        <f>VLOOKUP(A555,'BASE REGISTRO MAYO'!$A$1:$T$884,5,FALSE)</f>
        <v>Otorgado por Decreto Supremo Nº223, de fecha 23 de febrero de 2001, del Ministerio de Justicia.</v>
      </c>
      <c r="F555" s="75" t="str">
        <f>VLOOKUP(A555,'BASE REGISTRO MAYO'!$A$1:$T$884,6,FALSE)</f>
        <v>Certificado de Vigencia de Persona Jurídica sin Fines de Lucro Nº de Folio 500340376225, de 13 de agosto de 2020, del Servicio de Registro Civil e Identificación</v>
      </c>
      <c r="G555" s="75" t="str">
        <f>VLOOKUP(A555,'BASE REGISTRO MAYO'!$A$1:$T$884,7,FALSE)</f>
        <v>Promoción del desarrollo, especialmente de las personas, familias, grupos y comunidades que viven en condiciones de pobreza y/o marginalidad.</v>
      </c>
      <c r="H555" s="75" t="str">
        <f>VLOOKUP(A555,'BASE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5" s="75" t="str">
        <f>VLOOKUP(A555,'BASE REGISTRO MAYO'!$A$1:$T$884,9,FALSE)</f>
        <v>Cada dos Años</v>
      </c>
      <c r="J555" s="75" t="str">
        <f>VLOOKUP(A555,'BASE REGISTRO MAYO'!$A$1:$T$884,10,FALSE)</f>
        <v>Inicia el 01-09-2020</v>
      </c>
      <c r="K555" s="75" t="str">
        <f>VLOOKUP(A555,'BASE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5" s="75" t="str">
        <f>VLOOKUP(A555,'BASE REGISTRO MAYO'!$A$1:$T$884,12,FALSE)</f>
        <v xml:space="preserve">11 Norte 967, Viña del Mar. Quinta Región </v>
      </c>
      <c r="M555" s="75" t="str">
        <f>VLOOKUP(A555,'BASE REGISTRO MAYO'!$A$1:$T$884,13,FALSE)</f>
        <v>V</v>
      </c>
      <c r="N555" s="75" t="str">
        <f>VLOOKUP(A555,'BASE REGISTRO MAYO'!$A$1:$T$884,14,FALSE)</f>
        <v xml:space="preserve"> Viña del Mar</v>
      </c>
      <c r="O555" s="75" t="str">
        <f>VLOOKUP(A555,'BASE REGISTRO MAYO'!$A$1:$T$884,15,FALSE)</f>
        <v>Fono: +56 (32) 2881777
Fono Director Ejecutivo Sr. Iván Zamora Zapata: 92401822
Fono Secretaria. Srta. Patricia Nanjari Valenzuela: 92541986</v>
      </c>
      <c r="P555" s="75" t="str">
        <f>VLOOKUP(A555,'BASE REGISTRO MAYO'!$A$1:$T$884,16,FALSE)</f>
        <v>paicabi@paicabi.cl</v>
      </c>
      <c r="Q555" s="75">
        <f>VLOOKUP(A555,'BASE REGISTRO MAYO'!$A$1:$T$884,17,FALSE)</f>
        <v>0</v>
      </c>
      <c r="R555" s="75" t="str">
        <f>VLOOKUP(A555,'BASE REGISTRO MAYO'!$A$1:$T$884,18,FALSE)</f>
        <v>93401: Institución de Asistencia Social</v>
      </c>
      <c r="S555" s="75" t="str">
        <f>VLOOKUP(A555,'BASE REGISTRO MAYO'!$A$1:$T$884,19,FALSE)</f>
        <v xml:space="preserve">
Se remite Certificado de antecedentes financieros del año 2019, que no esta autorizado ante notario público aprobado por el Subdepartamento de Supervisión Nacional.
</v>
      </c>
      <c r="T555" s="177">
        <f>VLOOKUP(A555,'BASE REGISTRO MAYO'!$A$1:$T$884,20,FALSE)</f>
        <v>37970</v>
      </c>
      <c r="U555" s="182">
        <v>7027</v>
      </c>
      <c r="V555" s="181">
        <v>38553652</v>
      </c>
      <c r="W555" s="181">
        <v>215676430</v>
      </c>
      <c r="X555" s="178">
        <v>44408</v>
      </c>
      <c r="Y555" s="87" t="s">
        <v>7151</v>
      </c>
      <c r="Z555" s="87" t="s">
        <v>7152</v>
      </c>
      <c r="AA555" s="182" t="s">
        <v>7174</v>
      </c>
    </row>
    <row r="556" spans="1:27" ht="15.75" customHeight="1" x14ac:dyDescent="0.2">
      <c r="A556" s="182">
        <v>7027</v>
      </c>
      <c r="B556" s="75" t="str">
        <f>VLOOKUP(A556,'BASE REGISTRO MAYO'!$A$1:$T$884,2,FALSE)</f>
        <v xml:space="preserve">
Organizacion No Gubernamental de Desarrollo Centro de Promocion y Apoyo a la Infancia - ONG. PAICABI
</v>
      </c>
      <c r="C556" s="75">
        <f>VLOOKUP(A556,'BASE REGISTRO MAYO'!$A$1:$T$884,3,FALSE)</f>
        <v>650364007</v>
      </c>
      <c r="D556" s="75" t="str">
        <f>VLOOKUP(A556,'BASE REGISTRO MAYO'!$A$1:$T$884,4,FALSE)</f>
        <v>Corporación de Derecho Privado.</v>
      </c>
      <c r="E556" s="75" t="str">
        <f>VLOOKUP(A556,'BASE REGISTRO MAYO'!$A$1:$T$884,5,FALSE)</f>
        <v>Otorgado por Decreto Supremo Nº223, de fecha 23 de febrero de 2001, del Ministerio de Justicia.</v>
      </c>
      <c r="F556" s="75" t="str">
        <f>VLOOKUP(A556,'BASE REGISTRO MAYO'!$A$1:$T$884,6,FALSE)</f>
        <v>Certificado de Vigencia de Persona Jurídica sin Fines de Lucro Nº de Folio 500340376225, de 13 de agosto de 2020, del Servicio de Registro Civil e Identificación</v>
      </c>
      <c r="G556" s="75" t="str">
        <f>VLOOKUP(A556,'BASE REGISTRO MAYO'!$A$1:$T$884,7,FALSE)</f>
        <v>Promoción del desarrollo, especialmente de las personas, familias, grupos y comunidades que viven en condiciones de pobreza y/o marginalidad.</v>
      </c>
      <c r="H556" s="75" t="str">
        <f>VLOOKUP(A556,'BASE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6" s="75" t="str">
        <f>VLOOKUP(A556,'BASE REGISTRO MAYO'!$A$1:$T$884,9,FALSE)</f>
        <v>Cada dos Años</v>
      </c>
      <c r="J556" s="75" t="str">
        <f>VLOOKUP(A556,'BASE REGISTRO MAYO'!$A$1:$T$884,10,FALSE)</f>
        <v>Inicia el 01-09-2020</v>
      </c>
      <c r="K556" s="75" t="str">
        <f>VLOOKUP(A556,'BASE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6" s="75" t="str">
        <f>VLOOKUP(A556,'BASE REGISTRO MAYO'!$A$1:$T$884,12,FALSE)</f>
        <v xml:space="preserve">11 Norte 967, Viña del Mar. Quinta Región </v>
      </c>
      <c r="M556" s="75" t="str">
        <f>VLOOKUP(A556,'BASE REGISTRO MAYO'!$A$1:$T$884,13,FALSE)</f>
        <v>V</v>
      </c>
      <c r="N556" s="75" t="str">
        <f>VLOOKUP(A556,'BASE REGISTRO MAYO'!$A$1:$T$884,14,FALSE)</f>
        <v xml:space="preserve"> Viña del Mar</v>
      </c>
      <c r="O556" s="75" t="str">
        <f>VLOOKUP(A556,'BASE REGISTRO MAYO'!$A$1:$T$884,15,FALSE)</f>
        <v>Fono: +56 (32) 2881777
Fono Director Ejecutivo Sr. Iván Zamora Zapata: 92401822
Fono Secretaria. Srta. Patricia Nanjari Valenzuela: 92541986</v>
      </c>
      <c r="P556" s="75" t="str">
        <f>VLOOKUP(A556,'BASE REGISTRO MAYO'!$A$1:$T$884,16,FALSE)</f>
        <v>paicabi@paicabi.cl</v>
      </c>
      <c r="Q556" s="75">
        <f>VLOOKUP(A556,'BASE REGISTRO MAYO'!$A$1:$T$884,17,FALSE)</f>
        <v>0</v>
      </c>
      <c r="R556" s="75" t="str">
        <f>VLOOKUP(A556,'BASE REGISTRO MAYO'!$A$1:$T$884,18,FALSE)</f>
        <v>93401: Institución de Asistencia Social</v>
      </c>
      <c r="S556" s="75" t="str">
        <f>VLOOKUP(A556,'BASE REGISTRO MAYO'!$A$1:$T$884,19,FALSE)</f>
        <v xml:space="preserve">
Se remite Certificado de antecedentes financieros del año 2019, que no esta autorizado ante notario público aprobado por el Subdepartamento de Supervisión Nacional.
</v>
      </c>
      <c r="T556" s="177">
        <f>VLOOKUP(A556,'BASE REGISTRO MAYO'!$A$1:$T$884,20,FALSE)</f>
        <v>37970</v>
      </c>
      <c r="U556" s="182">
        <v>7027</v>
      </c>
      <c r="V556" s="181">
        <v>30136222</v>
      </c>
      <c r="W556" s="181">
        <v>301580027</v>
      </c>
      <c r="X556" s="178">
        <v>44408</v>
      </c>
      <c r="Y556" s="87" t="s">
        <v>7151</v>
      </c>
      <c r="Z556" s="87" t="s">
        <v>7152</v>
      </c>
      <c r="AA556" s="182" t="s">
        <v>7187</v>
      </c>
    </row>
    <row r="557" spans="1:27" ht="15.75" customHeight="1" x14ac:dyDescent="0.2">
      <c r="A557" s="182">
        <v>7027</v>
      </c>
      <c r="B557" s="75" t="str">
        <f>VLOOKUP(A557,'BASE REGISTRO MAYO'!$A$1:$T$884,2,FALSE)</f>
        <v xml:space="preserve">
Organizacion No Gubernamental de Desarrollo Centro de Promocion y Apoyo a la Infancia - ONG. PAICABI
</v>
      </c>
      <c r="C557" s="75">
        <f>VLOOKUP(A557,'BASE REGISTRO MAYO'!$A$1:$T$884,3,FALSE)</f>
        <v>650364007</v>
      </c>
      <c r="D557" s="75" t="str">
        <f>VLOOKUP(A557,'BASE REGISTRO MAYO'!$A$1:$T$884,4,FALSE)</f>
        <v>Corporación de Derecho Privado.</v>
      </c>
      <c r="E557" s="75" t="str">
        <f>VLOOKUP(A557,'BASE REGISTRO MAYO'!$A$1:$T$884,5,FALSE)</f>
        <v>Otorgado por Decreto Supremo Nº223, de fecha 23 de febrero de 2001, del Ministerio de Justicia.</v>
      </c>
      <c r="F557" s="75" t="str">
        <f>VLOOKUP(A557,'BASE REGISTRO MAYO'!$A$1:$T$884,6,FALSE)</f>
        <v>Certificado de Vigencia de Persona Jurídica sin Fines de Lucro Nº de Folio 500340376225, de 13 de agosto de 2020, del Servicio de Registro Civil e Identificación</v>
      </c>
      <c r="G557" s="75" t="str">
        <f>VLOOKUP(A557,'BASE REGISTRO MAYO'!$A$1:$T$884,7,FALSE)</f>
        <v>Promoción del desarrollo, especialmente de las personas, familias, grupos y comunidades que viven en condiciones de pobreza y/o marginalidad.</v>
      </c>
      <c r="H557" s="75" t="str">
        <f>VLOOKUP(A557,'BASE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7" s="75" t="str">
        <f>VLOOKUP(A557,'BASE REGISTRO MAYO'!$A$1:$T$884,9,FALSE)</f>
        <v>Cada dos Años</v>
      </c>
      <c r="J557" s="75" t="str">
        <f>VLOOKUP(A557,'BASE REGISTRO MAYO'!$A$1:$T$884,10,FALSE)</f>
        <v>Inicia el 01-09-2020</v>
      </c>
      <c r="K557" s="75" t="str">
        <f>VLOOKUP(A557,'BASE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7" s="75" t="str">
        <f>VLOOKUP(A557,'BASE REGISTRO MAYO'!$A$1:$T$884,12,FALSE)</f>
        <v xml:space="preserve">11 Norte 967, Viña del Mar. Quinta Región </v>
      </c>
      <c r="M557" s="75" t="str">
        <f>VLOOKUP(A557,'BASE REGISTRO MAYO'!$A$1:$T$884,13,FALSE)</f>
        <v>V</v>
      </c>
      <c r="N557" s="75" t="str">
        <f>VLOOKUP(A557,'BASE REGISTRO MAYO'!$A$1:$T$884,14,FALSE)</f>
        <v xml:space="preserve"> Viña del Mar</v>
      </c>
      <c r="O557" s="75" t="str">
        <f>VLOOKUP(A557,'BASE REGISTRO MAYO'!$A$1:$T$884,15,FALSE)</f>
        <v>Fono: +56 (32) 2881777
Fono Director Ejecutivo Sr. Iván Zamora Zapata: 92401822
Fono Secretaria. Srta. Patricia Nanjari Valenzuela: 92541986</v>
      </c>
      <c r="P557" s="75" t="str">
        <f>VLOOKUP(A557,'BASE REGISTRO MAYO'!$A$1:$T$884,16,FALSE)</f>
        <v>paicabi@paicabi.cl</v>
      </c>
      <c r="Q557" s="75">
        <f>VLOOKUP(A557,'BASE REGISTRO MAYO'!$A$1:$T$884,17,FALSE)</f>
        <v>0</v>
      </c>
      <c r="R557" s="75" t="str">
        <f>VLOOKUP(A557,'BASE REGISTRO MAYO'!$A$1:$T$884,18,FALSE)</f>
        <v>93401: Institución de Asistencia Social</v>
      </c>
      <c r="S557" s="75" t="str">
        <f>VLOOKUP(A557,'BASE REGISTRO MAYO'!$A$1:$T$884,19,FALSE)</f>
        <v xml:space="preserve">
Se remite Certificado de antecedentes financieros del año 2019, que no esta autorizado ante notario público aprobado por el Subdepartamento de Supervisión Nacional.
</v>
      </c>
      <c r="T557" s="177">
        <f>VLOOKUP(A557,'BASE REGISTRO MAYO'!$A$1:$T$884,20,FALSE)</f>
        <v>37970</v>
      </c>
      <c r="U557" s="182">
        <v>7027</v>
      </c>
      <c r="V557" s="181">
        <v>46089256</v>
      </c>
      <c r="W557" s="181">
        <v>275161573</v>
      </c>
      <c r="X557" s="178">
        <v>44408</v>
      </c>
      <c r="Y557" s="87" t="s">
        <v>7151</v>
      </c>
      <c r="Z557" s="87" t="s">
        <v>7152</v>
      </c>
      <c r="AA557" s="182" t="s">
        <v>7271</v>
      </c>
    </row>
    <row r="558" spans="1:27" ht="15.75" customHeight="1" x14ac:dyDescent="0.2">
      <c r="A558" s="182">
        <v>7027</v>
      </c>
      <c r="B558" s="75" t="str">
        <f>VLOOKUP(A558,'BASE REGISTRO MAYO'!$A$1:$T$884,2,FALSE)</f>
        <v xml:space="preserve">
Organizacion No Gubernamental de Desarrollo Centro de Promocion y Apoyo a la Infancia - ONG. PAICABI
</v>
      </c>
      <c r="C558" s="75">
        <f>VLOOKUP(A558,'BASE REGISTRO MAYO'!$A$1:$T$884,3,FALSE)</f>
        <v>650364007</v>
      </c>
      <c r="D558" s="75" t="str">
        <f>VLOOKUP(A558,'BASE REGISTRO MAYO'!$A$1:$T$884,4,FALSE)</f>
        <v>Corporación de Derecho Privado.</v>
      </c>
      <c r="E558" s="75" t="str">
        <f>VLOOKUP(A558,'BASE REGISTRO MAYO'!$A$1:$T$884,5,FALSE)</f>
        <v>Otorgado por Decreto Supremo Nº223, de fecha 23 de febrero de 2001, del Ministerio de Justicia.</v>
      </c>
      <c r="F558" s="75" t="str">
        <f>VLOOKUP(A558,'BASE REGISTRO MAYO'!$A$1:$T$884,6,FALSE)</f>
        <v>Certificado de Vigencia de Persona Jurídica sin Fines de Lucro Nº de Folio 500340376225, de 13 de agosto de 2020, del Servicio de Registro Civil e Identificación</v>
      </c>
      <c r="G558" s="75" t="str">
        <f>VLOOKUP(A558,'BASE REGISTRO MAYO'!$A$1:$T$884,7,FALSE)</f>
        <v>Promoción del desarrollo, especialmente de las personas, familias, grupos y comunidades que viven en condiciones de pobreza y/o marginalidad.</v>
      </c>
      <c r="H558" s="75" t="str">
        <f>VLOOKUP(A558,'BASE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8" s="75" t="str">
        <f>VLOOKUP(A558,'BASE REGISTRO MAYO'!$A$1:$T$884,9,FALSE)</f>
        <v>Cada dos Años</v>
      </c>
      <c r="J558" s="75" t="str">
        <f>VLOOKUP(A558,'BASE REGISTRO MAYO'!$A$1:$T$884,10,FALSE)</f>
        <v>Inicia el 01-09-2020</v>
      </c>
      <c r="K558" s="75" t="str">
        <f>VLOOKUP(A558,'BASE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8" s="75" t="str">
        <f>VLOOKUP(A558,'BASE REGISTRO MAYO'!$A$1:$T$884,12,FALSE)</f>
        <v xml:space="preserve">11 Norte 967, Viña del Mar. Quinta Región </v>
      </c>
      <c r="M558" s="75" t="str">
        <f>VLOOKUP(A558,'BASE REGISTRO MAYO'!$A$1:$T$884,13,FALSE)</f>
        <v>V</v>
      </c>
      <c r="N558" s="75" t="str">
        <f>VLOOKUP(A558,'BASE REGISTRO MAYO'!$A$1:$T$884,14,FALSE)</f>
        <v xml:space="preserve"> Viña del Mar</v>
      </c>
      <c r="O558" s="75" t="str">
        <f>VLOOKUP(A558,'BASE REGISTRO MAYO'!$A$1:$T$884,15,FALSE)</f>
        <v>Fono: +56 (32) 2881777
Fono Director Ejecutivo Sr. Iván Zamora Zapata: 92401822
Fono Secretaria. Srta. Patricia Nanjari Valenzuela: 92541986</v>
      </c>
      <c r="P558" s="75" t="str">
        <f>VLOOKUP(A558,'BASE REGISTRO MAYO'!$A$1:$T$884,16,FALSE)</f>
        <v>paicabi@paicabi.cl</v>
      </c>
      <c r="Q558" s="75">
        <f>VLOOKUP(A558,'BASE REGISTRO MAYO'!$A$1:$T$884,17,FALSE)</f>
        <v>0</v>
      </c>
      <c r="R558" s="75" t="str">
        <f>VLOOKUP(A558,'BASE REGISTRO MAYO'!$A$1:$T$884,18,FALSE)</f>
        <v>93401: Institución de Asistencia Social</v>
      </c>
      <c r="S558" s="75" t="str">
        <f>VLOOKUP(A558,'BASE REGISTRO MAYO'!$A$1:$T$884,19,FALSE)</f>
        <v xml:space="preserve">
Se remite Certificado de antecedentes financieros del año 2019, que no esta autorizado ante notario público aprobado por el Subdepartamento de Supervisión Nacional.
</v>
      </c>
      <c r="T558" s="177">
        <f>VLOOKUP(A558,'BASE REGISTRO MAYO'!$A$1:$T$884,20,FALSE)</f>
        <v>37970</v>
      </c>
      <c r="U558" s="182">
        <v>7027</v>
      </c>
      <c r="V558" s="181">
        <v>11880570</v>
      </c>
      <c r="W558" s="181">
        <v>133653112</v>
      </c>
      <c r="X558" s="178">
        <v>44408</v>
      </c>
      <c r="Y558" s="87" t="s">
        <v>7151</v>
      </c>
      <c r="Z558" s="87" t="s">
        <v>7152</v>
      </c>
      <c r="AA558" s="182" t="s">
        <v>7225</v>
      </c>
    </row>
    <row r="559" spans="1:27" ht="15.75" customHeight="1" x14ac:dyDescent="0.2">
      <c r="A559" s="182">
        <v>7027</v>
      </c>
      <c r="B559" s="75" t="str">
        <f>VLOOKUP(A559,'BASE REGISTRO MAYO'!$A$1:$T$884,2,FALSE)</f>
        <v xml:space="preserve">
Organizacion No Gubernamental de Desarrollo Centro de Promocion y Apoyo a la Infancia - ONG. PAICABI
</v>
      </c>
      <c r="C559" s="75">
        <f>VLOOKUP(A559,'BASE REGISTRO MAYO'!$A$1:$T$884,3,FALSE)</f>
        <v>650364007</v>
      </c>
      <c r="D559" s="75" t="str">
        <f>VLOOKUP(A559,'BASE REGISTRO MAYO'!$A$1:$T$884,4,FALSE)</f>
        <v>Corporación de Derecho Privado.</v>
      </c>
      <c r="E559" s="75" t="str">
        <f>VLOOKUP(A559,'BASE REGISTRO MAYO'!$A$1:$T$884,5,FALSE)</f>
        <v>Otorgado por Decreto Supremo Nº223, de fecha 23 de febrero de 2001, del Ministerio de Justicia.</v>
      </c>
      <c r="F559" s="75" t="str">
        <f>VLOOKUP(A559,'BASE REGISTRO MAYO'!$A$1:$T$884,6,FALSE)</f>
        <v>Certificado de Vigencia de Persona Jurídica sin Fines de Lucro Nº de Folio 500340376225, de 13 de agosto de 2020, del Servicio de Registro Civil e Identificación</v>
      </c>
      <c r="G559" s="75" t="str">
        <f>VLOOKUP(A559,'BASE REGISTRO MAYO'!$A$1:$T$884,7,FALSE)</f>
        <v>Promoción del desarrollo, especialmente de las personas, familias, grupos y comunidades que viven en condiciones de pobreza y/o marginalidad.</v>
      </c>
      <c r="H559" s="75" t="str">
        <f>VLOOKUP(A559,'BASE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9" s="75" t="str">
        <f>VLOOKUP(A559,'BASE REGISTRO MAYO'!$A$1:$T$884,9,FALSE)</f>
        <v>Cada dos Años</v>
      </c>
      <c r="J559" s="75" t="str">
        <f>VLOOKUP(A559,'BASE REGISTRO MAYO'!$A$1:$T$884,10,FALSE)</f>
        <v>Inicia el 01-09-2020</v>
      </c>
      <c r="K559" s="75" t="str">
        <f>VLOOKUP(A559,'BASE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9" s="75" t="str">
        <f>VLOOKUP(A559,'BASE REGISTRO MAYO'!$A$1:$T$884,12,FALSE)</f>
        <v xml:space="preserve">11 Norte 967, Viña del Mar. Quinta Región </v>
      </c>
      <c r="M559" s="75" t="str">
        <f>VLOOKUP(A559,'BASE REGISTRO MAYO'!$A$1:$T$884,13,FALSE)</f>
        <v>V</v>
      </c>
      <c r="N559" s="75" t="str">
        <f>VLOOKUP(A559,'BASE REGISTRO MAYO'!$A$1:$T$884,14,FALSE)</f>
        <v xml:space="preserve"> Viña del Mar</v>
      </c>
      <c r="O559" s="75" t="str">
        <f>VLOOKUP(A559,'BASE REGISTRO MAYO'!$A$1:$T$884,15,FALSE)</f>
        <v>Fono: +56 (32) 2881777
Fono Director Ejecutivo Sr. Iván Zamora Zapata: 92401822
Fono Secretaria. Srta. Patricia Nanjari Valenzuela: 92541986</v>
      </c>
      <c r="P559" s="75" t="str">
        <f>VLOOKUP(A559,'BASE REGISTRO MAYO'!$A$1:$T$884,16,FALSE)</f>
        <v>paicabi@paicabi.cl</v>
      </c>
      <c r="Q559" s="75">
        <f>VLOOKUP(A559,'BASE REGISTRO MAYO'!$A$1:$T$884,17,FALSE)</f>
        <v>0</v>
      </c>
      <c r="R559" s="75" t="str">
        <f>VLOOKUP(A559,'BASE REGISTRO MAYO'!$A$1:$T$884,18,FALSE)</f>
        <v>93401: Institución de Asistencia Social</v>
      </c>
      <c r="S559" s="75" t="str">
        <f>VLOOKUP(A559,'BASE REGISTRO MAYO'!$A$1:$T$884,19,FALSE)</f>
        <v xml:space="preserve">
Se remite Certificado de antecedentes financieros del año 2019, que no esta autorizado ante notario público aprobado por el Subdepartamento de Supervisión Nacional.
</v>
      </c>
      <c r="T559" s="177">
        <f>VLOOKUP(A559,'BASE REGISTRO MAYO'!$A$1:$T$884,20,FALSE)</f>
        <v>37970</v>
      </c>
      <c r="U559" s="182">
        <v>7027</v>
      </c>
      <c r="V559" s="181">
        <v>47778936</v>
      </c>
      <c r="W559" s="181">
        <v>151502137</v>
      </c>
      <c r="X559" s="178">
        <v>44408</v>
      </c>
      <c r="Y559" s="87" t="s">
        <v>7151</v>
      </c>
      <c r="Z559" s="87" t="s">
        <v>7152</v>
      </c>
      <c r="AA559" s="182" t="s">
        <v>7157</v>
      </c>
    </row>
    <row r="560" spans="1:27" ht="15.75" customHeight="1" x14ac:dyDescent="0.2">
      <c r="A560" s="182">
        <v>7027</v>
      </c>
      <c r="B560" s="75" t="str">
        <f>VLOOKUP(A560,'BASE REGISTRO MAYO'!$A$1:$T$884,2,FALSE)</f>
        <v xml:space="preserve">
Organizacion No Gubernamental de Desarrollo Centro de Promocion y Apoyo a la Infancia - ONG. PAICABI
</v>
      </c>
      <c r="C560" s="75">
        <f>VLOOKUP(A560,'BASE REGISTRO MAYO'!$A$1:$T$884,3,FALSE)</f>
        <v>650364007</v>
      </c>
      <c r="D560" s="75" t="str">
        <f>VLOOKUP(A560,'BASE REGISTRO MAYO'!$A$1:$T$884,4,FALSE)</f>
        <v>Corporación de Derecho Privado.</v>
      </c>
      <c r="E560" s="75" t="str">
        <f>VLOOKUP(A560,'BASE REGISTRO MAYO'!$A$1:$T$884,5,FALSE)</f>
        <v>Otorgado por Decreto Supremo Nº223, de fecha 23 de febrero de 2001, del Ministerio de Justicia.</v>
      </c>
      <c r="F560" s="75" t="str">
        <f>VLOOKUP(A560,'BASE REGISTRO MAYO'!$A$1:$T$884,6,FALSE)</f>
        <v>Certificado de Vigencia de Persona Jurídica sin Fines de Lucro Nº de Folio 500340376225, de 13 de agosto de 2020, del Servicio de Registro Civil e Identificación</v>
      </c>
      <c r="G560" s="75" t="str">
        <f>VLOOKUP(A560,'BASE REGISTRO MAYO'!$A$1:$T$884,7,FALSE)</f>
        <v>Promoción del desarrollo, especialmente de las personas, familias, grupos y comunidades que viven en condiciones de pobreza y/o marginalidad.</v>
      </c>
      <c r="H560" s="75" t="str">
        <f>VLOOKUP(A560,'BASE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0" s="75" t="str">
        <f>VLOOKUP(A560,'BASE REGISTRO MAYO'!$A$1:$T$884,9,FALSE)</f>
        <v>Cada dos Años</v>
      </c>
      <c r="J560" s="75" t="str">
        <f>VLOOKUP(A560,'BASE REGISTRO MAYO'!$A$1:$T$884,10,FALSE)</f>
        <v>Inicia el 01-09-2020</v>
      </c>
      <c r="K560" s="75" t="str">
        <f>VLOOKUP(A560,'BASE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0" s="75" t="str">
        <f>VLOOKUP(A560,'BASE REGISTRO MAYO'!$A$1:$T$884,12,FALSE)</f>
        <v xml:space="preserve">11 Norte 967, Viña del Mar. Quinta Región </v>
      </c>
      <c r="M560" s="75" t="str">
        <f>VLOOKUP(A560,'BASE REGISTRO MAYO'!$A$1:$T$884,13,FALSE)</f>
        <v>V</v>
      </c>
      <c r="N560" s="75" t="str">
        <f>VLOOKUP(A560,'BASE REGISTRO MAYO'!$A$1:$T$884,14,FALSE)</f>
        <v xml:space="preserve"> Viña del Mar</v>
      </c>
      <c r="O560" s="75" t="str">
        <f>VLOOKUP(A560,'BASE REGISTRO MAYO'!$A$1:$T$884,15,FALSE)</f>
        <v>Fono: +56 (32) 2881777
Fono Director Ejecutivo Sr. Iván Zamora Zapata: 92401822
Fono Secretaria. Srta. Patricia Nanjari Valenzuela: 92541986</v>
      </c>
      <c r="P560" s="75" t="str">
        <f>VLOOKUP(A560,'BASE REGISTRO MAYO'!$A$1:$T$884,16,FALSE)</f>
        <v>paicabi@paicabi.cl</v>
      </c>
      <c r="Q560" s="75">
        <f>VLOOKUP(A560,'BASE REGISTRO MAYO'!$A$1:$T$884,17,FALSE)</f>
        <v>0</v>
      </c>
      <c r="R560" s="75" t="str">
        <f>VLOOKUP(A560,'BASE REGISTRO MAYO'!$A$1:$T$884,18,FALSE)</f>
        <v>93401: Institución de Asistencia Social</v>
      </c>
      <c r="S560" s="75" t="str">
        <f>VLOOKUP(A560,'BASE REGISTRO MAYO'!$A$1:$T$884,19,FALSE)</f>
        <v xml:space="preserve">
Se remite Certificado de antecedentes financieros del año 2019, que no esta autorizado ante notario público aprobado por el Subdepartamento de Supervisión Nacional.
</v>
      </c>
      <c r="T560" s="177">
        <f>VLOOKUP(A560,'BASE REGISTRO MAYO'!$A$1:$T$884,20,FALSE)</f>
        <v>37970</v>
      </c>
      <c r="U560" s="182">
        <v>7027</v>
      </c>
      <c r="V560" s="181">
        <v>73704488</v>
      </c>
      <c r="W560" s="181">
        <v>322715376</v>
      </c>
      <c r="X560" s="178">
        <v>44408</v>
      </c>
      <c r="Y560" s="87" t="s">
        <v>7151</v>
      </c>
      <c r="Z560" s="87" t="s">
        <v>7152</v>
      </c>
      <c r="AA560" s="182" t="s">
        <v>7158</v>
      </c>
    </row>
    <row r="561" spans="1:27" ht="15.75" customHeight="1" x14ac:dyDescent="0.2">
      <c r="A561" s="182">
        <v>7027</v>
      </c>
      <c r="B561" s="75" t="str">
        <f>VLOOKUP(A561,'BASE REGISTRO MAYO'!$A$1:$T$884,2,FALSE)</f>
        <v xml:space="preserve">
Organizacion No Gubernamental de Desarrollo Centro de Promocion y Apoyo a la Infancia - ONG. PAICABI
</v>
      </c>
      <c r="C561" s="75">
        <f>VLOOKUP(A561,'BASE REGISTRO MAYO'!$A$1:$T$884,3,FALSE)</f>
        <v>650364007</v>
      </c>
      <c r="D561" s="75" t="str">
        <f>VLOOKUP(A561,'BASE REGISTRO MAYO'!$A$1:$T$884,4,FALSE)</f>
        <v>Corporación de Derecho Privado.</v>
      </c>
      <c r="E561" s="75" t="str">
        <f>VLOOKUP(A561,'BASE REGISTRO MAYO'!$A$1:$T$884,5,FALSE)</f>
        <v>Otorgado por Decreto Supremo Nº223, de fecha 23 de febrero de 2001, del Ministerio de Justicia.</v>
      </c>
      <c r="F561" s="75" t="str">
        <f>VLOOKUP(A561,'BASE REGISTRO MAYO'!$A$1:$T$884,6,FALSE)</f>
        <v>Certificado de Vigencia de Persona Jurídica sin Fines de Lucro Nº de Folio 500340376225, de 13 de agosto de 2020, del Servicio de Registro Civil e Identificación</v>
      </c>
      <c r="G561" s="75" t="str">
        <f>VLOOKUP(A561,'BASE REGISTRO MAYO'!$A$1:$T$884,7,FALSE)</f>
        <v>Promoción del desarrollo, especialmente de las personas, familias, grupos y comunidades que viven en condiciones de pobreza y/o marginalidad.</v>
      </c>
      <c r="H561" s="75" t="str">
        <f>VLOOKUP(A561,'BASE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1" s="75" t="str">
        <f>VLOOKUP(A561,'BASE REGISTRO MAYO'!$A$1:$T$884,9,FALSE)</f>
        <v>Cada dos Años</v>
      </c>
      <c r="J561" s="75" t="str">
        <f>VLOOKUP(A561,'BASE REGISTRO MAYO'!$A$1:$T$884,10,FALSE)</f>
        <v>Inicia el 01-09-2020</v>
      </c>
      <c r="K561" s="75" t="str">
        <f>VLOOKUP(A561,'BASE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1" s="75" t="str">
        <f>VLOOKUP(A561,'BASE REGISTRO MAYO'!$A$1:$T$884,12,FALSE)</f>
        <v xml:space="preserve">11 Norte 967, Viña del Mar. Quinta Región </v>
      </c>
      <c r="M561" s="75" t="str">
        <f>VLOOKUP(A561,'BASE REGISTRO MAYO'!$A$1:$T$884,13,FALSE)</f>
        <v>V</v>
      </c>
      <c r="N561" s="75" t="str">
        <f>VLOOKUP(A561,'BASE REGISTRO MAYO'!$A$1:$T$884,14,FALSE)</f>
        <v xml:space="preserve"> Viña del Mar</v>
      </c>
      <c r="O561" s="75" t="str">
        <f>VLOOKUP(A561,'BASE REGISTRO MAYO'!$A$1:$T$884,15,FALSE)</f>
        <v>Fono: +56 (32) 2881777
Fono Director Ejecutivo Sr. Iván Zamora Zapata: 92401822
Fono Secretaria. Srta. Patricia Nanjari Valenzuela: 92541986</v>
      </c>
      <c r="P561" s="75" t="str">
        <f>VLOOKUP(A561,'BASE REGISTRO MAYO'!$A$1:$T$884,16,FALSE)</f>
        <v>paicabi@paicabi.cl</v>
      </c>
      <c r="Q561" s="75">
        <f>VLOOKUP(A561,'BASE REGISTRO MAYO'!$A$1:$T$884,17,FALSE)</f>
        <v>0</v>
      </c>
      <c r="R561" s="75" t="str">
        <f>VLOOKUP(A561,'BASE REGISTRO MAYO'!$A$1:$T$884,18,FALSE)</f>
        <v>93401: Institución de Asistencia Social</v>
      </c>
      <c r="S561" s="75" t="str">
        <f>VLOOKUP(A561,'BASE REGISTRO MAYO'!$A$1:$T$884,19,FALSE)</f>
        <v xml:space="preserve">
Se remite Certificado de antecedentes financieros del año 2019, que no esta autorizado ante notario público aprobado por el Subdepartamento de Supervisión Nacional.
</v>
      </c>
      <c r="T561" s="177">
        <f>VLOOKUP(A561,'BASE REGISTRO MAYO'!$A$1:$T$884,20,FALSE)</f>
        <v>37970</v>
      </c>
      <c r="U561" s="182">
        <v>7027</v>
      </c>
      <c r="V561" s="181">
        <v>32066400</v>
      </c>
      <c r="W561" s="181">
        <v>120040419</v>
      </c>
      <c r="X561" s="178">
        <v>44408</v>
      </c>
      <c r="Y561" s="87" t="s">
        <v>7151</v>
      </c>
      <c r="Z561" s="87" t="s">
        <v>7152</v>
      </c>
      <c r="AA561" s="182" t="s">
        <v>7202</v>
      </c>
    </row>
    <row r="562" spans="1:27" ht="15.75" customHeight="1" x14ac:dyDescent="0.2">
      <c r="A562" s="182">
        <v>7027</v>
      </c>
      <c r="B562" s="75" t="str">
        <f>VLOOKUP(A562,'BASE REGISTRO MAYO'!$A$1:$T$884,2,FALSE)</f>
        <v xml:space="preserve">
Organizacion No Gubernamental de Desarrollo Centro de Promocion y Apoyo a la Infancia - ONG. PAICABI
</v>
      </c>
      <c r="C562" s="75">
        <f>VLOOKUP(A562,'BASE REGISTRO MAYO'!$A$1:$T$884,3,FALSE)</f>
        <v>650364007</v>
      </c>
      <c r="D562" s="75" t="str">
        <f>VLOOKUP(A562,'BASE REGISTRO MAYO'!$A$1:$T$884,4,FALSE)</f>
        <v>Corporación de Derecho Privado.</v>
      </c>
      <c r="E562" s="75" t="str">
        <f>VLOOKUP(A562,'BASE REGISTRO MAYO'!$A$1:$T$884,5,FALSE)</f>
        <v>Otorgado por Decreto Supremo Nº223, de fecha 23 de febrero de 2001, del Ministerio de Justicia.</v>
      </c>
      <c r="F562" s="75" t="str">
        <f>VLOOKUP(A562,'BASE REGISTRO MAYO'!$A$1:$T$884,6,FALSE)</f>
        <v>Certificado de Vigencia de Persona Jurídica sin Fines de Lucro Nº de Folio 500340376225, de 13 de agosto de 2020, del Servicio de Registro Civil e Identificación</v>
      </c>
      <c r="G562" s="75" t="str">
        <f>VLOOKUP(A562,'BASE REGISTRO MAYO'!$A$1:$T$884,7,FALSE)</f>
        <v>Promoción del desarrollo, especialmente de las personas, familias, grupos y comunidades que viven en condiciones de pobreza y/o marginalidad.</v>
      </c>
      <c r="H562" s="75" t="str">
        <f>VLOOKUP(A562,'BASE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2" s="75" t="str">
        <f>VLOOKUP(A562,'BASE REGISTRO MAYO'!$A$1:$T$884,9,FALSE)</f>
        <v>Cada dos Años</v>
      </c>
      <c r="J562" s="75" t="str">
        <f>VLOOKUP(A562,'BASE REGISTRO MAYO'!$A$1:$T$884,10,FALSE)</f>
        <v>Inicia el 01-09-2020</v>
      </c>
      <c r="K562" s="75" t="str">
        <f>VLOOKUP(A562,'BASE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2" s="75" t="str">
        <f>VLOOKUP(A562,'BASE REGISTRO MAYO'!$A$1:$T$884,12,FALSE)</f>
        <v xml:space="preserve">11 Norte 967, Viña del Mar. Quinta Región </v>
      </c>
      <c r="M562" s="75" t="str">
        <f>VLOOKUP(A562,'BASE REGISTRO MAYO'!$A$1:$T$884,13,FALSE)</f>
        <v>V</v>
      </c>
      <c r="N562" s="75" t="str">
        <f>VLOOKUP(A562,'BASE REGISTRO MAYO'!$A$1:$T$884,14,FALSE)</f>
        <v xml:space="preserve"> Viña del Mar</v>
      </c>
      <c r="O562" s="75" t="str">
        <f>VLOOKUP(A562,'BASE REGISTRO MAYO'!$A$1:$T$884,15,FALSE)</f>
        <v>Fono: +56 (32) 2881777
Fono Director Ejecutivo Sr. Iván Zamora Zapata: 92401822
Fono Secretaria. Srta. Patricia Nanjari Valenzuela: 92541986</v>
      </c>
      <c r="P562" s="75" t="str">
        <f>VLOOKUP(A562,'BASE REGISTRO MAYO'!$A$1:$T$884,16,FALSE)</f>
        <v>paicabi@paicabi.cl</v>
      </c>
      <c r="Q562" s="75">
        <f>VLOOKUP(A562,'BASE REGISTRO MAYO'!$A$1:$T$884,17,FALSE)</f>
        <v>0</v>
      </c>
      <c r="R562" s="75" t="str">
        <f>VLOOKUP(A562,'BASE REGISTRO MAYO'!$A$1:$T$884,18,FALSE)</f>
        <v>93401: Institución de Asistencia Social</v>
      </c>
      <c r="S562" s="75" t="str">
        <f>VLOOKUP(A562,'BASE REGISTRO MAYO'!$A$1:$T$884,19,FALSE)</f>
        <v xml:space="preserve">
Se remite Certificado de antecedentes financieros del año 2019, que no esta autorizado ante notario público aprobado por el Subdepartamento de Supervisión Nacional.
</v>
      </c>
      <c r="T562" s="177">
        <f>VLOOKUP(A562,'BASE REGISTRO MAYO'!$A$1:$T$884,20,FALSE)</f>
        <v>37970</v>
      </c>
      <c r="U562" s="182">
        <v>7027</v>
      </c>
      <c r="V562" s="181">
        <v>179246004</v>
      </c>
      <c r="W562" s="181">
        <v>725978124</v>
      </c>
      <c r="X562" s="178">
        <v>44408</v>
      </c>
      <c r="Y562" s="87" t="s">
        <v>7151</v>
      </c>
      <c r="Z562" s="87" t="s">
        <v>7152</v>
      </c>
      <c r="AA562" s="182" t="s">
        <v>7160</v>
      </c>
    </row>
    <row r="563" spans="1:27" ht="15.75" customHeight="1" x14ac:dyDescent="0.2">
      <c r="A563" s="182">
        <v>7027</v>
      </c>
      <c r="B563" s="75" t="str">
        <f>VLOOKUP(A563,'BASE REGISTRO MAYO'!$A$1:$T$884,2,FALSE)</f>
        <v xml:space="preserve">
Organizacion No Gubernamental de Desarrollo Centro de Promocion y Apoyo a la Infancia - ONG. PAICABI
</v>
      </c>
      <c r="C563" s="75">
        <f>VLOOKUP(A563,'BASE REGISTRO MAYO'!$A$1:$T$884,3,FALSE)</f>
        <v>650364007</v>
      </c>
      <c r="D563" s="75" t="str">
        <f>VLOOKUP(A563,'BASE REGISTRO MAYO'!$A$1:$T$884,4,FALSE)</f>
        <v>Corporación de Derecho Privado.</v>
      </c>
      <c r="E563" s="75" t="str">
        <f>VLOOKUP(A563,'BASE REGISTRO MAYO'!$A$1:$T$884,5,FALSE)</f>
        <v>Otorgado por Decreto Supremo Nº223, de fecha 23 de febrero de 2001, del Ministerio de Justicia.</v>
      </c>
      <c r="F563" s="75" t="str">
        <f>VLOOKUP(A563,'BASE REGISTRO MAYO'!$A$1:$T$884,6,FALSE)</f>
        <v>Certificado de Vigencia de Persona Jurídica sin Fines de Lucro Nº de Folio 500340376225, de 13 de agosto de 2020, del Servicio de Registro Civil e Identificación</v>
      </c>
      <c r="G563" s="75" t="str">
        <f>VLOOKUP(A563,'BASE REGISTRO MAYO'!$A$1:$T$884,7,FALSE)</f>
        <v>Promoción del desarrollo, especialmente de las personas, familias, grupos y comunidades que viven en condiciones de pobreza y/o marginalidad.</v>
      </c>
      <c r="H563" s="75" t="str">
        <f>VLOOKUP(A563,'BASE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3" s="75" t="str">
        <f>VLOOKUP(A563,'BASE REGISTRO MAYO'!$A$1:$T$884,9,FALSE)</f>
        <v>Cada dos Años</v>
      </c>
      <c r="J563" s="75" t="str">
        <f>VLOOKUP(A563,'BASE REGISTRO MAYO'!$A$1:$T$884,10,FALSE)</f>
        <v>Inicia el 01-09-2020</v>
      </c>
      <c r="K563" s="75" t="str">
        <f>VLOOKUP(A563,'BASE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3" s="75" t="str">
        <f>VLOOKUP(A563,'BASE REGISTRO MAYO'!$A$1:$T$884,12,FALSE)</f>
        <v xml:space="preserve">11 Norte 967, Viña del Mar. Quinta Región </v>
      </c>
      <c r="M563" s="75" t="str">
        <f>VLOOKUP(A563,'BASE REGISTRO MAYO'!$A$1:$T$884,13,FALSE)</f>
        <v>V</v>
      </c>
      <c r="N563" s="75" t="str">
        <f>VLOOKUP(A563,'BASE REGISTRO MAYO'!$A$1:$T$884,14,FALSE)</f>
        <v xml:space="preserve"> Viña del Mar</v>
      </c>
      <c r="O563" s="75" t="str">
        <f>VLOOKUP(A563,'BASE REGISTRO MAYO'!$A$1:$T$884,15,FALSE)</f>
        <v>Fono: +56 (32) 2881777
Fono Director Ejecutivo Sr. Iván Zamora Zapata: 92401822
Fono Secretaria. Srta. Patricia Nanjari Valenzuela: 92541986</v>
      </c>
      <c r="P563" s="75" t="str">
        <f>VLOOKUP(A563,'BASE REGISTRO MAYO'!$A$1:$T$884,16,FALSE)</f>
        <v>paicabi@paicabi.cl</v>
      </c>
      <c r="Q563" s="75">
        <f>VLOOKUP(A563,'BASE REGISTRO MAYO'!$A$1:$T$884,17,FALSE)</f>
        <v>0</v>
      </c>
      <c r="R563" s="75" t="str">
        <f>VLOOKUP(A563,'BASE REGISTRO MAYO'!$A$1:$T$884,18,FALSE)</f>
        <v>93401: Institución de Asistencia Social</v>
      </c>
      <c r="S563" s="75" t="str">
        <f>VLOOKUP(A563,'BASE REGISTRO MAYO'!$A$1:$T$884,19,FALSE)</f>
        <v xml:space="preserve">
Se remite Certificado de antecedentes financieros del año 2019, que no esta autorizado ante notario público aprobado por el Subdepartamento de Supervisión Nacional.
</v>
      </c>
      <c r="T563" s="177">
        <f>VLOOKUP(A563,'BASE REGISTRO MAYO'!$A$1:$T$884,20,FALSE)</f>
        <v>37970</v>
      </c>
      <c r="U563" s="182">
        <v>7027</v>
      </c>
      <c r="V563" s="181">
        <v>47137608</v>
      </c>
      <c r="W563" s="181">
        <v>152956728</v>
      </c>
      <c r="X563" s="178">
        <v>44408</v>
      </c>
      <c r="Y563" s="87" t="s">
        <v>7151</v>
      </c>
      <c r="Z563" s="87" t="s">
        <v>7152</v>
      </c>
      <c r="AA563" s="182" t="s">
        <v>7208</v>
      </c>
    </row>
    <row r="564" spans="1:27" ht="15.75" customHeight="1" x14ac:dyDescent="0.2">
      <c r="A564" s="182">
        <v>7027</v>
      </c>
      <c r="B564" s="75" t="str">
        <f>VLOOKUP(A564,'BASE REGISTRO MAYO'!$A$1:$T$884,2,FALSE)</f>
        <v xml:space="preserve">
Organizacion No Gubernamental de Desarrollo Centro de Promocion y Apoyo a la Infancia - ONG. PAICABI
</v>
      </c>
      <c r="C564" s="75">
        <f>VLOOKUP(A564,'BASE REGISTRO MAYO'!$A$1:$T$884,3,FALSE)</f>
        <v>650364007</v>
      </c>
      <c r="D564" s="75" t="str">
        <f>VLOOKUP(A564,'BASE REGISTRO MAYO'!$A$1:$T$884,4,FALSE)</f>
        <v>Corporación de Derecho Privado.</v>
      </c>
      <c r="E564" s="75" t="str">
        <f>VLOOKUP(A564,'BASE REGISTRO MAYO'!$A$1:$T$884,5,FALSE)</f>
        <v>Otorgado por Decreto Supremo Nº223, de fecha 23 de febrero de 2001, del Ministerio de Justicia.</v>
      </c>
      <c r="F564" s="75" t="str">
        <f>VLOOKUP(A564,'BASE REGISTRO MAYO'!$A$1:$T$884,6,FALSE)</f>
        <v>Certificado de Vigencia de Persona Jurídica sin Fines de Lucro Nº de Folio 500340376225, de 13 de agosto de 2020, del Servicio de Registro Civil e Identificación</v>
      </c>
      <c r="G564" s="75" t="str">
        <f>VLOOKUP(A564,'BASE REGISTRO MAYO'!$A$1:$T$884,7,FALSE)</f>
        <v>Promoción del desarrollo, especialmente de las personas, familias, grupos y comunidades que viven en condiciones de pobreza y/o marginalidad.</v>
      </c>
      <c r="H564" s="75" t="str">
        <f>VLOOKUP(A564,'BASE REGISTRO MAYO'!$A$1:$T$884,8,FALSE)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4" s="75" t="str">
        <f>VLOOKUP(A564,'BASE REGISTRO MAYO'!$A$1:$T$884,9,FALSE)</f>
        <v>Cada dos Años</v>
      </c>
      <c r="J564" s="75" t="str">
        <f>VLOOKUP(A564,'BASE REGISTRO MAYO'!$A$1:$T$884,10,FALSE)</f>
        <v>Inicia el 01-09-2020</v>
      </c>
      <c r="K564" s="75" t="str">
        <f>VLOOKUP(A564,'BASE REGISTRO MAYO'!$A$1:$T$884,11,FALSE)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4" s="75" t="str">
        <f>VLOOKUP(A564,'BASE REGISTRO MAYO'!$A$1:$T$884,12,FALSE)</f>
        <v xml:space="preserve">11 Norte 967, Viña del Mar. Quinta Región </v>
      </c>
      <c r="M564" s="75" t="str">
        <f>VLOOKUP(A564,'BASE REGISTRO MAYO'!$A$1:$T$884,13,FALSE)</f>
        <v>V</v>
      </c>
      <c r="N564" s="75" t="str">
        <f>VLOOKUP(A564,'BASE REGISTRO MAYO'!$A$1:$T$884,14,FALSE)</f>
        <v xml:space="preserve"> Viña del Mar</v>
      </c>
      <c r="O564" s="75" t="str">
        <f>VLOOKUP(A564,'BASE REGISTRO MAYO'!$A$1:$T$884,15,FALSE)</f>
        <v>Fono: +56 (32) 2881777
Fono Director Ejecutivo Sr. Iván Zamora Zapata: 92401822
Fono Secretaria. Srta. Patricia Nanjari Valenzuela: 92541986</v>
      </c>
      <c r="P564" s="75" t="str">
        <f>VLOOKUP(A564,'BASE REGISTRO MAYO'!$A$1:$T$884,16,FALSE)</f>
        <v>paicabi@paicabi.cl</v>
      </c>
      <c r="Q564" s="75">
        <f>VLOOKUP(A564,'BASE REGISTRO MAYO'!$A$1:$T$884,17,FALSE)</f>
        <v>0</v>
      </c>
      <c r="R564" s="75" t="str">
        <f>VLOOKUP(A564,'BASE REGISTRO MAYO'!$A$1:$T$884,18,FALSE)</f>
        <v>93401: Institución de Asistencia Social</v>
      </c>
      <c r="S564" s="75" t="str">
        <f>VLOOKUP(A564,'BASE REGISTRO MAYO'!$A$1:$T$884,19,FALSE)</f>
        <v xml:space="preserve">
Se remite Certificado de antecedentes financieros del año 2019, que no esta autorizado ante notario público aprobado por el Subdepartamento de Supervisión Nacional.
</v>
      </c>
      <c r="T564" s="177">
        <f>VLOOKUP(A564,'BASE REGISTRO MAYO'!$A$1:$T$884,20,FALSE)</f>
        <v>37970</v>
      </c>
      <c r="U564" s="182">
        <v>7027</v>
      </c>
      <c r="V564" s="181">
        <v>121531656</v>
      </c>
      <c r="W564" s="181">
        <v>361548660</v>
      </c>
      <c r="X564" s="178">
        <v>44408</v>
      </c>
      <c r="Y564" s="87" t="s">
        <v>7151</v>
      </c>
      <c r="Z564" s="87" t="s">
        <v>7152</v>
      </c>
      <c r="AA564" s="182" t="s">
        <v>8188</v>
      </c>
    </row>
    <row r="565" spans="1:27" ht="15.75" customHeight="1" x14ac:dyDescent="0.2">
      <c r="A565" s="182">
        <v>7031</v>
      </c>
      <c r="B565" s="75" t="str">
        <f>VLOOKUP(A565,'BASE REGISTRO MAYO'!$A$1:$T$884,2,FALSE)</f>
        <v xml:space="preserve">
O.N.G. Corporacion de Apoyo al Desarrollo Autogestionado Grada.
O.N.G. Grada.
</v>
      </c>
      <c r="C565" s="75">
        <f>VLOOKUP(A565,'BASE REGISTRO MAYO'!$A$1:$T$884,3,FALSE)</f>
        <v>731026009</v>
      </c>
      <c r="D565" s="75" t="str">
        <f>VLOOKUP(A565,'BASE REGISTRO MAYO'!$A$1:$T$884,4,FALSE)</f>
        <v>Corporación de Derecho Privado.</v>
      </c>
      <c r="E565" s="75" t="str">
        <f>VLOOKUP(A565,'BASE REGISTRO MAYO'!$A$1:$T$884,5,FALSE)</f>
        <v>Otorgado por Decreto Supremo Nº 256, de fecha 09 de Marzo de 1995, del Ministerio de Justicia.</v>
      </c>
      <c r="F565" s="75" t="str">
        <f>VLOOKUP(A565,'BASE REGISTRO MAYO'!$A$1:$T$884,6,FALSE)</f>
        <v xml:space="preserve">Se acompaña Certificado de Vigencia Folio 500342591781, de fecha 26 de agosto de 2020, del SRCEI
</v>
      </c>
      <c r="G565" s="75" t="str">
        <f>VLOOKUP(A565,'BASE REGISTRO MAYO'!$A$1:$T$884,7,FALSE)</f>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
      <c r="H565" s="75" t="str">
        <f>VLOOKUP(A565,'BASE REGISTRO MAYO'!$A$1:$T$884,8,FALSE)</f>
        <v>Presidente: Marcelo Cristian Zambra Yáñez,         
Vicepresidente: Francisco Prado Oyarzo, 
Secretaria: Luz María Loreto Baghetti Gómez, 
Tesorero: José Guillermo Ríos Campos,           
Directora: María Elena Campusano Bakovic,</v>
      </c>
      <c r="I565" s="75" t="str">
        <f>VLOOKUP(A565,'BASE REGISTRO MAYO'!$A$1:$T$884,9,FALSE)</f>
        <v>Durarán dos años en sus cargos</v>
      </c>
      <c r="J565" s="75" t="str">
        <f>VLOOKUP(A565,'BASE REGISTRO MAYO'!$A$1:$T$884,10,FALSE)</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565" s="75" t="str">
        <f>VLOOKUP(A565,'BASE REGISTRO MAYO'!$A$1:$T$884,11,FALSE)</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565" s="75" t="str">
        <f>VLOOKUP(A565,'BASE REGISTRO MAYO'!$A$1:$T$884,12,FALSE)</f>
        <v xml:space="preserve">Carmen Covarrubias número 213, Comuna de Ñuñoa.
</v>
      </c>
      <c r="M565" s="75" t="str">
        <f>VLOOKUP(A565,'BASE REGISTRO MAYO'!$A$1:$T$884,13,FALSE)</f>
        <v>XIII</v>
      </c>
      <c r="N565" s="75" t="str">
        <f>VLOOKUP(A565,'BASE REGISTRO MAYO'!$A$1:$T$884,14,FALSE)</f>
        <v>Ñuñoa</v>
      </c>
      <c r="O565" s="75" t="str">
        <f>VLOOKUP(A565,'BASE REGISTRO MAYO'!$A$1:$T$884,15,FALSE)</f>
        <v xml:space="preserve">Fono 56-2-22693942
</v>
      </c>
      <c r="P565" s="75" t="str">
        <f>VLOOKUP(A565,'BASE REGISTRO MAYO'!$A$1:$T$884,16,FALSE)</f>
        <v xml:space="preserve">info@grada.cl  onggrada@gmail.com </v>
      </c>
      <c r="Q565" s="75">
        <f>VLOOKUP(A565,'BASE REGISTRO MAYO'!$A$1:$T$884,17,FALSE)</f>
        <v>0</v>
      </c>
      <c r="R565" s="75" t="str">
        <f>VLOOKUP(A565,'BASE REGISTRO MAYO'!$A$1:$T$884,18,FALSE)</f>
        <v xml:space="preserve">
93401
</v>
      </c>
      <c r="S565" s="75" t="str">
        <f>VLOOKUP(A565,'BASE REGISTRO MAYO'!$A$1:$T$884,19,FALSE)</f>
        <v xml:space="preserve">Se acompaña Certificado Financiero al año 2019, el cual es aprobado por USUFI con fecha 3 de septiembre de 2020. Se hace presente que éste no ha sido autorizado ante notario. 
</v>
      </c>
      <c r="T565" s="177">
        <f>VLOOKUP(A565,'BASE REGISTRO MAYO'!$A$1:$T$884,20,FALSE)</f>
        <v>37970</v>
      </c>
      <c r="U565" s="182">
        <v>7031</v>
      </c>
      <c r="V565" s="181">
        <v>35293038</v>
      </c>
      <c r="W565" s="181">
        <v>83050002</v>
      </c>
      <c r="X565" s="178">
        <v>44408</v>
      </c>
      <c r="Y565" s="87" t="s">
        <v>7151</v>
      </c>
      <c r="Z565" s="87" t="s">
        <v>7152</v>
      </c>
      <c r="AA565" s="182" t="s">
        <v>8193</v>
      </c>
    </row>
    <row r="566" spans="1:27" ht="15.75" customHeight="1" x14ac:dyDescent="0.2">
      <c r="A566" s="182">
        <v>7036</v>
      </c>
      <c r="B566" s="75" t="str">
        <f>VLOOKUP(A566,'BASE REGISTRO MAYO'!$A$1:$T$884,2,FALSE)</f>
        <v xml:space="preserve">
Fundacion  Maria de la Luz Zanartu
</v>
      </c>
      <c r="C566" s="75" t="str">
        <f>VLOOKUP(A566,'BASE REGISTRO MAYO'!$A$1:$T$884,3,FALSE)</f>
        <v>75187300K</v>
      </c>
      <c r="D566" s="75" t="str">
        <f>VLOOKUP(A566,'BASE REGISTRO MAYO'!$A$1:$T$884,4,FALSE)</f>
        <v>Fundación de Derecho Privado</v>
      </c>
      <c r="E566" s="75" t="str">
        <f>VLOOKUP(A566,'BASE REGISTRO MAYO'!$A$1:$T$884,5,FALSE)</f>
        <v>Otorgado por Decreto Supremo Nº496, de fecha 18 de mayo de 1999, del Ministerio de Justicia.</v>
      </c>
      <c r="F566" s="75" t="str">
        <f>VLOOKUP(A566,'BASE REGISTRO MAYO'!$A$1:$T$884,6,FALSE)</f>
        <v xml:space="preserve">Certificado de Vigencia folio Nº 500348195324, de fecha 30 de septiembre de 2020, emitido por el Servicio de Registro Civil e Identificación. </v>
      </c>
      <c r="G566" s="75" t="str">
        <f>VLOOKUP(A566,'BASE REGISTRO MAYO'!$A$1:$T$884,7,FALSE)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66" s="75" t="str">
        <f>VLOOKUP(A566,'BASE REGISTRO MAYO'!$A$1:$T$884,8,FALSE)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66" s="75" t="str">
        <f>VLOOKUP(A566,'BASE REGISTRO MAYO'!$A$1:$T$884,9,FALSE)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66" s="75" t="str">
        <f>VLOOKUP(A566,'BASE REGISTRO MAYO'!$A$1:$T$884,10,FALSE)</f>
        <v>10 de julio de 2017, según Certificado de directorio de persona jurídica, folio Nº 500348005479, de fecha 29 de septiembre de 2020, emitido por el Servicio de Registro Civil e Identificación</v>
      </c>
      <c r="K566" s="75" t="str">
        <f>VLOOKUP(A566,'BASE REGISTRO MAYO'!$A$1:$T$884,11,FALSE)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66" s="75" t="str">
        <f>VLOOKUP(A566,'BASE REGISTRO MAYO'!$A$1:$T$884,12,FALSE)</f>
        <v xml:space="preserve">Calle Uno Nº 3011, comuna de Quilicura, Región Metropolitana.
</v>
      </c>
      <c r="M566" s="75" t="str">
        <f>VLOOKUP(A566,'BASE REGISTRO MAYO'!$A$1:$T$884,13,FALSE)</f>
        <v>XIII</v>
      </c>
      <c r="N566" s="75" t="str">
        <f>VLOOKUP(A566,'BASE REGISTRO MAYO'!$A$1:$T$884,14,FALSE)</f>
        <v>Quilicura</v>
      </c>
      <c r="O566" s="75" t="str">
        <f>VLOOKUP(A566,'BASE REGISTRO MAYO'!$A$1:$T$884,15,FALSE)</f>
        <v>Teléfono:  984991231.</v>
      </c>
      <c r="P566" s="75" t="str">
        <f>VLOOKUP(A566,'BASE REGISTRO MAYO'!$A$1:$T$884,16,FALSE)</f>
        <v>lisette@fundacionmariadelaluz.cl 
gerente@fmdl.cl</v>
      </c>
      <c r="Q566" s="75">
        <f>VLOOKUP(A566,'BASE REGISTRO MAYO'!$A$1:$T$884,17,FALSE)</f>
        <v>0</v>
      </c>
      <c r="R566" s="75" t="str">
        <f>VLOOKUP(A566,'BASE REGISTRO MAYO'!$A$1:$T$884,18,FALSE)</f>
        <v>93401: Instituciones de asistencia social.</v>
      </c>
      <c r="S566" s="75" t="str">
        <f>VLOOKUP(A566,'BASE REGISTRO MAYO'!$A$1:$T$884,19,FALSE)</f>
        <v>Se acompaña certificado financiero correspondiente al año 2019, aprobado por el Sub Departamento de Supervisión Financiera Nacional</v>
      </c>
      <c r="T566" s="177">
        <f>VLOOKUP(A566,'BASE REGISTRO MAYO'!$A$1:$T$884,20,FALSE)</f>
        <v>37970</v>
      </c>
      <c r="U566" s="182">
        <v>7036</v>
      </c>
      <c r="V566" s="181">
        <v>23120074</v>
      </c>
      <c r="W566" s="181">
        <v>149366841</v>
      </c>
      <c r="X566" s="178">
        <v>44408</v>
      </c>
      <c r="Y566" s="87" t="s">
        <v>7151</v>
      </c>
      <c r="Z566" s="87" t="s">
        <v>7152</v>
      </c>
      <c r="AA566" s="182" t="s">
        <v>7320</v>
      </c>
    </row>
    <row r="567" spans="1:27" ht="15.75" customHeight="1" x14ac:dyDescent="0.2">
      <c r="A567" s="182">
        <v>7036</v>
      </c>
      <c r="B567" s="75" t="str">
        <f>VLOOKUP(A567,'BASE REGISTRO MAYO'!$A$1:$T$884,2,FALSE)</f>
        <v xml:space="preserve">
Fundacion  Maria de la Luz Zanartu
</v>
      </c>
      <c r="C567" s="75" t="str">
        <f>VLOOKUP(A567,'BASE REGISTRO MAYO'!$A$1:$T$884,3,FALSE)</f>
        <v>75187300K</v>
      </c>
      <c r="D567" s="75" t="str">
        <f>VLOOKUP(A567,'BASE REGISTRO MAYO'!$A$1:$T$884,4,FALSE)</f>
        <v>Fundación de Derecho Privado</v>
      </c>
      <c r="E567" s="75" t="str">
        <f>VLOOKUP(A567,'BASE REGISTRO MAYO'!$A$1:$T$884,5,FALSE)</f>
        <v>Otorgado por Decreto Supremo Nº496, de fecha 18 de mayo de 1999, del Ministerio de Justicia.</v>
      </c>
      <c r="F567" s="75" t="str">
        <f>VLOOKUP(A567,'BASE REGISTRO MAYO'!$A$1:$T$884,6,FALSE)</f>
        <v xml:space="preserve">Certificado de Vigencia folio Nº 500348195324, de fecha 30 de septiembre de 2020, emitido por el Servicio de Registro Civil e Identificación. </v>
      </c>
      <c r="G567" s="75" t="str">
        <f>VLOOKUP(A567,'BASE REGISTRO MAYO'!$A$1:$T$884,7,FALSE)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67" s="75" t="str">
        <f>VLOOKUP(A567,'BASE REGISTRO MAYO'!$A$1:$T$884,8,FALSE)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67" s="75" t="str">
        <f>VLOOKUP(A567,'BASE REGISTRO MAYO'!$A$1:$T$884,9,FALSE)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67" s="75" t="str">
        <f>VLOOKUP(A567,'BASE REGISTRO MAYO'!$A$1:$T$884,10,FALSE)</f>
        <v>10 de julio de 2017, según Certificado de directorio de persona jurídica, folio Nº 500348005479, de fecha 29 de septiembre de 2020, emitido por el Servicio de Registro Civil e Identificación</v>
      </c>
      <c r="K567" s="75" t="str">
        <f>VLOOKUP(A567,'BASE REGISTRO MAYO'!$A$1:$T$884,11,FALSE)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67" s="75" t="str">
        <f>VLOOKUP(A567,'BASE REGISTRO MAYO'!$A$1:$T$884,12,FALSE)</f>
        <v xml:space="preserve">Calle Uno Nº 3011, comuna de Quilicura, Región Metropolitana.
</v>
      </c>
      <c r="M567" s="75" t="str">
        <f>VLOOKUP(A567,'BASE REGISTRO MAYO'!$A$1:$T$884,13,FALSE)</f>
        <v>XIII</v>
      </c>
      <c r="N567" s="75" t="str">
        <f>VLOOKUP(A567,'BASE REGISTRO MAYO'!$A$1:$T$884,14,FALSE)</f>
        <v>Quilicura</v>
      </c>
      <c r="O567" s="75" t="str">
        <f>VLOOKUP(A567,'BASE REGISTRO MAYO'!$A$1:$T$884,15,FALSE)</f>
        <v>Teléfono:  984991231.</v>
      </c>
      <c r="P567" s="75" t="str">
        <f>VLOOKUP(A567,'BASE REGISTRO MAYO'!$A$1:$T$884,16,FALSE)</f>
        <v>lisette@fundacionmariadelaluz.cl 
gerente@fmdl.cl</v>
      </c>
      <c r="Q567" s="75">
        <f>VLOOKUP(A567,'BASE REGISTRO MAYO'!$A$1:$T$884,17,FALSE)</f>
        <v>0</v>
      </c>
      <c r="R567" s="75" t="str">
        <f>VLOOKUP(A567,'BASE REGISTRO MAYO'!$A$1:$T$884,18,FALSE)</f>
        <v>93401: Instituciones de asistencia social.</v>
      </c>
      <c r="S567" s="75" t="str">
        <f>VLOOKUP(A567,'BASE REGISTRO MAYO'!$A$1:$T$884,19,FALSE)</f>
        <v>Se acompaña certificado financiero correspondiente al año 2019, aprobado por el Sub Departamento de Supervisión Financiera Nacional</v>
      </c>
      <c r="T567" s="177">
        <f>VLOOKUP(A567,'BASE REGISTRO MAYO'!$A$1:$T$884,20,FALSE)</f>
        <v>37970</v>
      </c>
      <c r="U567" s="182">
        <v>7036</v>
      </c>
      <c r="V567" s="181">
        <v>29276967</v>
      </c>
      <c r="W567" s="181">
        <v>261646838</v>
      </c>
      <c r="X567" s="178">
        <v>44408</v>
      </c>
      <c r="Y567" s="87" t="s">
        <v>7151</v>
      </c>
      <c r="Z567" s="87" t="s">
        <v>7152</v>
      </c>
      <c r="AA567" s="182" t="s">
        <v>7159</v>
      </c>
    </row>
    <row r="568" spans="1:27" ht="15.75" customHeight="1" x14ac:dyDescent="0.2">
      <c r="A568" s="182">
        <v>7037</v>
      </c>
      <c r="B568" s="75" t="str">
        <f>VLOOKUP(A568,'BASE REGISTRO MAYO'!$A$1:$T$884,2,FALSE)</f>
        <v xml:space="preserve">
Organizacion no gubernamental de Desarrollo Integral del Joven y su Familia Surcos, u ONG Surcos.
</v>
      </c>
      <c r="C568" s="75">
        <f>VLOOKUP(A568,'BASE REGISTRO MAYO'!$A$1:$T$884,3,FALSE)</f>
        <v>753474005</v>
      </c>
      <c r="D568" s="75" t="str">
        <f>VLOOKUP(A568,'BASE REGISTRO MAYO'!$A$1:$T$884,4,FALSE)</f>
        <v>Corporación de Derecho Privado.</v>
      </c>
      <c r="E568" s="75" t="str">
        <f>VLOOKUP(A568,'BASE REGISTRO MAYO'!$A$1:$T$884,5,FALSE)</f>
        <v>Decreto Supremo Nº 739, de 7 de septiembre de 1999, del Ministerio de Justicia.</v>
      </c>
      <c r="F568" s="75" t="str">
        <f>VLOOKUP(A568,'BASE REGISTRO MAYO'!$A$1:$T$884,6,FALSE)</f>
        <v xml:space="preserve">Certificado de Vigencia de Persona Jurídica sin Fines de Lucro, Folio Nº 500356492827, de 17 de noviembre de 2020, del Servicio de Registro Civil e Identificación.
</v>
      </c>
      <c r="G568" s="75" t="str">
        <f>VLOOKUP(A568,'BASE REGISTRO MAYO'!$A$1:$T$884,7,FALSE)</f>
        <v xml:space="preserve">Promoción y desarrollo, especialmente de las personas, familias, grupos y comunidades que viven en condiciones de pobreza y/o marginalidad.  </v>
      </c>
      <c r="H568" s="75" t="str">
        <f>VLOOKUP(A568,'BASE REGISTRO MAYO'!$A$1:$T$884,8,FALSE)</f>
        <v xml:space="preserve">Presidente: Marcelo Ovalle Briones .Vicepresidente: Emma Alejandra Miarnda Luna 
Secretario: Marjorie Alejandra Matinez Marciel 
Tesorero: Claudio Iván Gutierrez Torres, 
</v>
      </c>
      <c r="I568" s="75" t="str">
        <f>VLOOKUP(A568,'BASE REGISTRO MAYO'!$A$1:$T$884,9,FALSE)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68" s="75" t="str">
        <f>VLOOKUP(A568,'BASE REGISTRO MAYO'!$A$1:$T$884,10,FALSE)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68" s="75" t="str">
        <f>VLOOKUP(A568,'BASE REGISTRO MAYO'!$A$1:$T$884,11,FALSE)</f>
        <v xml:space="preserve">Presidente: Marcelo Ovalle Briones 
Ercilia Bereniche Silva Barra, 
</v>
      </c>
      <c r="L568" s="75" t="str">
        <f>VLOOKUP(A568,'BASE REGISTRO MAYO'!$A$1:$T$884,12,FALSE)</f>
        <v xml:space="preserve">Teatinos N° 371, oficina 401, Región Metropolitana.
</v>
      </c>
      <c r="M568" s="75" t="str">
        <f>VLOOKUP(A568,'BASE REGISTRO MAYO'!$A$1:$T$884,13,FALSE)</f>
        <v>XIII</v>
      </c>
      <c r="N568" s="75" t="str">
        <f>VLOOKUP(A568,'BASE REGISTRO MAYO'!$A$1:$T$884,14,FALSE)</f>
        <v>Santiago</v>
      </c>
      <c r="O568" s="75" t="str">
        <f>VLOOKUP(A568,'BASE REGISTRO MAYO'!$A$1:$T$884,15,FALSE)</f>
        <v>Fono: 02-26387566</v>
      </c>
      <c r="P568" s="75" t="str">
        <f>VLOOKUP(A568,'BASE REGISTRO MAYO'!$A$1:$T$884,16,FALSE)</f>
        <v>jvelasquezt@ongsurcos.cl</v>
      </c>
      <c r="Q568" s="75">
        <f>VLOOKUP(A568,'BASE REGISTRO MAYO'!$A$1:$T$884,17,FALSE)</f>
        <v>0</v>
      </c>
      <c r="R568" s="75" t="str">
        <f>VLOOKUP(A568,'BASE REGISTRO MAYO'!$A$1:$T$884,18,FALSE)</f>
        <v>93401 Institución de Asistencia Social.</v>
      </c>
      <c r="S568" s="75" t="str">
        <f>VLOOKUP(A568,'BASE REGISTRO MAYO'!$A$1:$T$884,19,FALSE)</f>
        <v>Certificado de antecedentes financieros correspondientes al año 2019 aprobados por el Subdepartamento de Supervisión Nacional.</v>
      </c>
      <c r="T568" s="177">
        <f>VLOOKUP(A568,'BASE REGISTRO MAYO'!$A$1:$T$884,20,FALSE)</f>
        <v>37970</v>
      </c>
      <c r="U568" s="182">
        <v>7037</v>
      </c>
      <c r="V568" s="181">
        <v>6206400</v>
      </c>
      <c r="W568" s="181">
        <v>43599959</v>
      </c>
      <c r="X568" s="178">
        <v>44408</v>
      </c>
      <c r="Y568" s="87" t="s">
        <v>7151</v>
      </c>
      <c r="Z568" s="87" t="s">
        <v>7152</v>
      </c>
      <c r="AA568" s="182" t="s">
        <v>7218</v>
      </c>
    </row>
    <row r="569" spans="1:27" ht="15.75" customHeight="1" x14ac:dyDescent="0.2">
      <c r="A569" s="182">
        <v>7037</v>
      </c>
      <c r="B569" s="75" t="str">
        <f>VLOOKUP(A569,'BASE REGISTRO MAYO'!$A$1:$T$884,2,FALSE)</f>
        <v xml:space="preserve">
Organizacion no gubernamental de Desarrollo Integral del Joven y su Familia Surcos, u ONG Surcos.
</v>
      </c>
      <c r="C569" s="75">
        <f>VLOOKUP(A569,'BASE REGISTRO MAYO'!$A$1:$T$884,3,FALSE)</f>
        <v>753474005</v>
      </c>
      <c r="D569" s="75" t="str">
        <f>VLOOKUP(A569,'BASE REGISTRO MAYO'!$A$1:$T$884,4,FALSE)</f>
        <v>Corporación de Derecho Privado.</v>
      </c>
      <c r="E569" s="75" t="str">
        <f>VLOOKUP(A569,'BASE REGISTRO MAYO'!$A$1:$T$884,5,FALSE)</f>
        <v>Decreto Supremo Nº 739, de 7 de septiembre de 1999, del Ministerio de Justicia.</v>
      </c>
      <c r="F569" s="75" t="str">
        <f>VLOOKUP(A569,'BASE REGISTRO MAYO'!$A$1:$T$884,6,FALSE)</f>
        <v xml:space="preserve">Certificado de Vigencia de Persona Jurídica sin Fines de Lucro, Folio Nº 500356492827, de 17 de noviembre de 2020, del Servicio de Registro Civil e Identificación.
</v>
      </c>
      <c r="G569" s="75" t="str">
        <f>VLOOKUP(A569,'BASE REGISTRO MAYO'!$A$1:$T$884,7,FALSE)</f>
        <v xml:space="preserve">Promoción y desarrollo, especialmente de las personas, familias, grupos y comunidades que viven en condiciones de pobreza y/o marginalidad.  </v>
      </c>
      <c r="H569" s="75" t="str">
        <f>VLOOKUP(A569,'BASE REGISTRO MAYO'!$A$1:$T$884,8,FALSE)</f>
        <v xml:space="preserve">Presidente: Marcelo Ovalle Briones .Vicepresidente: Emma Alejandra Miarnda Luna 
Secretario: Marjorie Alejandra Matinez Marciel 
Tesorero: Claudio Iván Gutierrez Torres, 
</v>
      </c>
      <c r="I569" s="75" t="str">
        <f>VLOOKUP(A569,'BASE REGISTRO MAYO'!$A$1:$T$884,9,FALSE)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69" s="75" t="str">
        <f>VLOOKUP(A569,'BASE REGISTRO MAYO'!$A$1:$T$884,10,FALSE)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69" s="75" t="str">
        <f>VLOOKUP(A569,'BASE REGISTRO MAYO'!$A$1:$T$884,11,FALSE)</f>
        <v xml:space="preserve">Presidente: Marcelo Ovalle Briones 
Ercilia Bereniche Silva Barra, 
</v>
      </c>
      <c r="L569" s="75" t="str">
        <f>VLOOKUP(A569,'BASE REGISTRO MAYO'!$A$1:$T$884,12,FALSE)</f>
        <v xml:space="preserve">Teatinos N° 371, oficina 401, Región Metropolitana.
</v>
      </c>
      <c r="M569" s="75" t="str">
        <f>VLOOKUP(A569,'BASE REGISTRO MAYO'!$A$1:$T$884,13,FALSE)</f>
        <v>XIII</v>
      </c>
      <c r="N569" s="75" t="str">
        <f>VLOOKUP(A569,'BASE REGISTRO MAYO'!$A$1:$T$884,14,FALSE)</f>
        <v>Santiago</v>
      </c>
      <c r="O569" s="75" t="str">
        <f>VLOOKUP(A569,'BASE REGISTRO MAYO'!$A$1:$T$884,15,FALSE)</f>
        <v>Fono: 02-26387566</v>
      </c>
      <c r="P569" s="75" t="str">
        <f>VLOOKUP(A569,'BASE REGISTRO MAYO'!$A$1:$T$884,16,FALSE)</f>
        <v>jvelasquezt@ongsurcos.cl</v>
      </c>
      <c r="Q569" s="75">
        <f>VLOOKUP(A569,'BASE REGISTRO MAYO'!$A$1:$T$884,17,FALSE)</f>
        <v>0</v>
      </c>
      <c r="R569" s="75" t="str">
        <f>VLOOKUP(A569,'BASE REGISTRO MAYO'!$A$1:$T$884,18,FALSE)</f>
        <v>93401 Institución de Asistencia Social.</v>
      </c>
      <c r="S569" s="75" t="str">
        <f>VLOOKUP(A569,'BASE REGISTRO MAYO'!$A$1:$T$884,19,FALSE)</f>
        <v>Certificado de antecedentes financieros correspondientes al año 2019 aprobados por el Subdepartamento de Supervisión Nacional.</v>
      </c>
      <c r="T569" s="177">
        <f>VLOOKUP(A569,'BASE REGISTRO MAYO'!$A$1:$T$884,20,FALSE)</f>
        <v>37970</v>
      </c>
      <c r="U569" s="182">
        <v>7037</v>
      </c>
      <c r="V569" s="181">
        <v>6206400</v>
      </c>
      <c r="W569" s="181">
        <v>43444800</v>
      </c>
      <c r="X569" s="178">
        <v>44408</v>
      </c>
      <c r="Y569" s="87" t="s">
        <v>7151</v>
      </c>
      <c r="Z569" s="87" t="s">
        <v>7152</v>
      </c>
      <c r="AA569" s="182" t="s">
        <v>7234</v>
      </c>
    </row>
    <row r="570" spans="1:27" ht="15.75" customHeight="1" x14ac:dyDescent="0.2">
      <c r="A570" s="182">
        <v>7037</v>
      </c>
      <c r="B570" s="75" t="str">
        <f>VLOOKUP(A570,'BASE REGISTRO MAYO'!$A$1:$T$884,2,FALSE)</f>
        <v xml:space="preserve">
Organizacion no gubernamental de Desarrollo Integral del Joven y su Familia Surcos, u ONG Surcos.
</v>
      </c>
      <c r="C570" s="75">
        <f>VLOOKUP(A570,'BASE REGISTRO MAYO'!$A$1:$T$884,3,FALSE)</f>
        <v>753474005</v>
      </c>
      <c r="D570" s="75" t="str">
        <f>VLOOKUP(A570,'BASE REGISTRO MAYO'!$A$1:$T$884,4,FALSE)</f>
        <v>Corporación de Derecho Privado.</v>
      </c>
      <c r="E570" s="75" t="str">
        <f>VLOOKUP(A570,'BASE REGISTRO MAYO'!$A$1:$T$884,5,FALSE)</f>
        <v>Decreto Supremo Nº 739, de 7 de septiembre de 1999, del Ministerio de Justicia.</v>
      </c>
      <c r="F570" s="75" t="str">
        <f>VLOOKUP(A570,'BASE REGISTRO MAYO'!$A$1:$T$884,6,FALSE)</f>
        <v xml:space="preserve">Certificado de Vigencia de Persona Jurídica sin Fines de Lucro, Folio Nº 500356492827, de 17 de noviembre de 2020, del Servicio de Registro Civil e Identificación.
</v>
      </c>
      <c r="G570" s="75" t="str">
        <f>VLOOKUP(A570,'BASE REGISTRO MAYO'!$A$1:$T$884,7,FALSE)</f>
        <v xml:space="preserve">Promoción y desarrollo, especialmente de las personas, familias, grupos y comunidades que viven en condiciones de pobreza y/o marginalidad.  </v>
      </c>
      <c r="H570" s="75" t="str">
        <f>VLOOKUP(A570,'BASE REGISTRO MAYO'!$A$1:$T$884,8,FALSE)</f>
        <v xml:space="preserve">Presidente: Marcelo Ovalle Briones .Vicepresidente: Emma Alejandra Miarnda Luna 
Secretario: Marjorie Alejandra Matinez Marciel 
Tesorero: Claudio Iván Gutierrez Torres, 
</v>
      </c>
      <c r="I570" s="75" t="str">
        <f>VLOOKUP(A570,'BASE REGISTRO MAYO'!$A$1:$T$884,9,FALSE)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0" s="75" t="str">
        <f>VLOOKUP(A570,'BASE REGISTRO MAYO'!$A$1:$T$884,10,FALSE)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70" s="75" t="str">
        <f>VLOOKUP(A570,'BASE REGISTRO MAYO'!$A$1:$T$884,11,FALSE)</f>
        <v xml:space="preserve">Presidente: Marcelo Ovalle Briones 
Ercilia Bereniche Silva Barra, 
</v>
      </c>
      <c r="L570" s="75" t="str">
        <f>VLOOKUP(A570,'BASE REGISTRO MAYO'!$A$1:$T$884,12,FALSE)</f>
        <v xml:space="preserve">Teatinos N° 371, oficina 401, Región Metropolitana.
</v>
      </c>
      <c r="M570" s="75" t="str">
        <f>VLOOKUP(A570,'BASE REGISTRO MAYO'!$A$1:$T$884,13,FALSE)</f>
        <v>XIII</v>
      </c>
      <c r="N570" s="75" t="str">
        <f>VLOOKUP(A570,'BASE REGISTRO MAYO'!$A$1:$T$884,14,FALSE)</f>
        <v>Santiago</v>
      </c>
      <c r="O570" s="75" t="str">
        <f>VLOOKUP(A570,'BASE REGISTRO MAYO'!$A$1:$T$884,15,FALSE)</f>
        <v>Fono: 02-26387566</v>
      </c>
      <c r="P570" s="75" t="str">
        <f>VLOOKUP(A570,'BASE REGISTRO MAYO'!$A$1:$T$884,16,FALSE)</f>
        <v>jvelasquezt@ongsurcos.cl</v>
      </c>
      <c r="Q570" s="75">
        <f>VLOOKUP(A570,'BASE REGISTRO MAYO'!$A$1:$T$884,17,FALSE)</f>
        <v>0</v>
      </c>
      <c r="R570" s="75" t="str">
        <f>VLOOKUP(A570,'BASE REGISTRO MAYO'!$A$1:$T$884,18,FALSE)</f>
        <v>93401 Institución de Asistencia Social.</v>
      </c>
      <c r="S570" s="75" t="str">
        <f>VLOOKUP(A570,'BASE REGISTRO MAYO'!$A$1:$T$884,19,FALSE)</f>
        <v>Certificado de antecedentes financieros correspondientes al año 2019 aprobados por el Subdepartamento de Supervisión Nacional.</v>
      </c>
      <c r="T570" s="177">
        <f>VLOOKUP(A570,'BASE REGISTRO MAYO'!$A$1:$T$884,20,FALSE)</f>
        <v>37970</v>
      </c>
      <c r="U570" s="182">
        <v>7037</v>
      </c>
      <c r="V570" s="181">
        <v>6206400</v>
      </c>
      <c r="W570" s="181">
        <v>43522380</v>
      </c>
      <c r="X570" s="178">
        <v>44408</v>
      </c>
      <c r="Y570" s="87" t="s">
        <v>7151</v>
      </c>
      <c r="Z570" s="87" t="s">
        <v>7152</v>
      </c>
      <c r="AA570" s="182" t="s">
        <v>7245</v>
      </c>
    </row>
    <row r="571" spans="1:27" ht="15.75" customHeight="1" x14ac:dyDescent="0.2">
      <c r="A571" s="182">
        <v>7037</v>
      </c>
      <c r="B571" s="75" t="str">
        <f>VLOOKUP(A571,'BASE REGISTRO MAYO'!$A$1:$T$884,2,FALSE)</f>
        <v xml:space="preserve">
Organizacion no gubernamental de Desarrollo Integral del Joven y su Familia Surcos, u ONG Surcos.
</v>
      </c>
      <c r="C571" s="75">
        <f>VLOOKUP(A571,'BASE REGISTRO MAYO'!$A$1:$T$884,3,FALSE)</f>
        <v>753474005</v>
      </c>
      <c r="D571" s="75" t="str">
        <f>VLOOKUP(A571,'BASE REGISTRO MAYO'!$A$1:$T$884,4,FALSE)</f>
        <v>Corporación de Derecho Privado.</v>
      </c>
      <c r="E571" s="75" t="str">
        <f>VLOOKUP(A571,'BASE REGISTRO MAYO'!$A$1:$T$884,5,FALSE)</f>
        <v>Decreto Supremo Nº 739, de 7 de septiembre de 1999, del Ministerio de Justicia.</v>
      </c>
      <c r="F571" s="75" t="str">
        <f>VLOOKUP(A571,'BASE REGISTRO MAYO'!$A$1:$T$884,6,FALSE)</f>
        <v xml:space="preserve">Certificado de Vigencia de Persona Jurídica sin Fines de Lucro, Folio Nº 500356492827, de 17 de noviembre de 2020, del Servicio de Registro Civil e Identificación.
</v>
      </c>
      <c r="G571" s="75" t="str">
        <f>VLOOKUP(A571,'BASE REGISTRO MAYO'!$A$1:$T$884,7,FALSE)</f>
        <v xml:space="preserve">Promoción y desarrollo, especialmente de las personas, familias, grupos y comunidades que viven en condiciones de pobreza y/o marginalidad.  </v>
      </c>
      <c r="H571" s="75" t="str">
        <f>VLOOKUP(A571,'BASE REGISTRO MAYO'!$A$1:$T$884,8,FALSE)</f>
        <v xml:space="preserve">Presidente: Marcelo Ovalle Briones .Vicepresidente: Emma Alejandra Miarnda Luna 
Secretario: Marjorie Alejandra Matinez Marciel 
Tesorero: Claudio Iván Gutierrez Torres, 
</v>
      </c>
      <c r="I571" s="75" t="str">
        <f>VLOOKUP(A571,'BASE REGISTRO MAYO'!$A$1:$T$884,9,FALSE)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1" s="75" t="str">
        <f>VLOOKUP(A571,'BASE REGISTRO MAYO'!$A$1:$T$884,10,FALSE)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71" s="75" t="str">
        <f>VLOOKUP(A571,'BASE REGISTRO MAYO'!$A$1:$T$884,11,FALSE)</f>
        <v xml:space="preserve">Presidente: Marcelo Ovalle Briones 
Ercilia Bereniche Silva Barra, 
</v>
      </c>
      <c r="L571" s="75" t="str">
        <f>VLOOKUP(A571,'BASE REGISTRO MAYO'!$A$1:$T$884,12,FALSE)</f>
        <v xml:space="preserve">Teatinos N° 371, oficina 401, Región Metropolitana.
</v>
      </c>
      <c r="M571" s="75" t="str">
        <f>VLOOKUP(A571,'BASE REGISTRO MAYO'!$A$1:$T$884,13,FALSE)</f>
        <v>XIII</v>
      </c>
      <c r="N571" s="75" t="str">
        <f>VLOOKUP(A571,'BASE REGISTRO MAYO'!$A$1:$T$884,14,FALSE)</f>
        <v>Santiago</v>
      </c>
      <c r="O571" s="75" t="str">
        <f>VLOOKUP(A571,'BASE REGISTRO MAYO'!$A$1:$T$884,15,FALSE)</f>
        <v>Fono: 02-26387566</v>
      </c>
      <c r="P571" s="75" t="str">
        <f>VLOOKUP(A571,'BASE REGISTRO MAYO'!$A$1:$T$884,16,FALSE)</f>
        <v>jvelasquezt@ongsurcos.cl</v>
      </c>
      <c r="Q571" s="75">
        <f>VLOOKUP(A571,'BASE REGISTRO MAYO'!$A$1:$T$884,17,FALSE)</f>
        <v>0</v>
      </c>
      <c r="R571" s="75" t="str">
        <f>VLOOKUP(A571,'BASE REGISTRO MAYO'!$A$1:$T$884,18,FALSE)</f>
        <v>93401 Institución de Asistencia Social.</v>
      </c>
      <c r="S571" s="75" t="str">
        <f>VLOOKUP(A571,'BASE REGISTRO MAYO'!$A$1:$T$884,19,FALSE)</f>
        <v>Certificado de antecedentes financieros correspondientes al año 2019 aprobados por el Subdepartamento de Supervisión Nacional.</v>
      </c>
      <c r="T571" s="177">
        <f>VLOOKUP(A571,'BASE REGISTRO MAYO'!$A$1:$T$884,20,FALSE)</f>
        <v>37970</v>
      </c>
      <c r="U571" s="182">
        <v>7037</v>
      </c>
      <c r="V571" s="181">
        <v>17765820</v>
      </c>
      <c r="W571" s="181">
        <v>66175740</v>
      </c>
      <c r="X571" s="178">
        <v>44408</v>
      </c>
      <c r="Y571" s="87" t="s">
        <v>7151</v>
      </c>
      <c r="Z571" s="87" t="s">
        <v>7152</v>
      </c>
      <c r="AA571" s="182" t="s">
        <v>7262</v>
      </c>
    </row>
    <row r="572" spans="1:27" ht="15.75" customHeight="1" x14ac:dyDescent="0.2">
      <c r="A572" s="182">
        <v>7037</v>
      </c>
      <c r="B572" s="75" t="str">
        <f>VLOOKUP(A572,'BASE REGISTRO MAYO'!$A$1:$T$884,2,FALSE)</f>
        <v xml:space="preserve">
Organizacion no gubernamental de Desarrollo Integral del Joven y su Familia Surcos, u ONG Surcos.
</v>
      </c>
      <c r="C572" s="75">
        <f>VLOOKUP(A572,'BASE REGISTRO MAYO'!$A$1:$T$884,3,FALSE)</f>
        <v>753474005</v>
      </c>
      <c r="D572" s="75" t="str">
        <f>VLOOKUP(A572,'BASE REGISTRO MAYO'!$A$1:$T$884,4,FALSE)</f>
        <v>Corporación de Derecho Privado.</v>
      </c>
      <c r="E572" s="75" t="str">
        <f>VLOOKUP(A572,'BASE REGISTRO MAYO'!$A$1:$T$884,5,FALSE)</f>
        <v>Decreto Supremo Nº 739, de 7 de septiembre de 1999, del Ministerio de Justicia.</v>
      </c>
      <c r="F572" s="75" t="str">
        <f>VLOOKUP(A572,'BASE REGISTRO MAYO'!$A$1:$T$884,6,FALSE)</f>
        <v xml:space="preserve">Certificado de Vigencia de Persona Jurídica sin Fines de Lucro, Folio Nº 500356492827, de 17 de noviembre de 2020, del Servicio de Registro Civil e Identificación.
</v>
      </c>
      <c r="G572" s="75" t="str">
        <f>VLOOKUP(A572,'BASE REGISTRO MAYO'!$A$1:$T$884,7,FALSE)</f>
        <v xml:space="preserve">Promoción y desarrollo, especialmente de las personas, familias, grupos y comunidades que viven en condiciones de pobreza y/o marginalidad.  </v>
      </c>
      <c r="H572" s="75" t="str">
        <f>VLOOKUP(A572,'BASE REGISTRO MAYO'!$A$1:$T$884,8,FALSE)</f>
        <v xml:space="preserve">Presidente: Marcelo Ovalle Briones .Vicepresidente: Emma Alejandra Miarnda Luna 
Secretario: Marjorie Alejandra Matinez Marciel 
Tesorero: Claudio Iván Gutierrez Torres, 
</v>
      </c>
      <c r="I572" s="75" t="str">
        <f>VLOOKUP(A572,'BASE REGISTRO MAYO'!$A$1:$T$884,9,FALSE)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2" s="75" t="str">
        <f>VLOOKUP(A572,'BASE REGISTRO MAYO'!$A$1:$T$884,10,FALSE)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72" s="75" t="str">
        <f>VLOOKUP(A572,'BASE REGISTRO MAYO'!$A$1:$T$884,11,FALSE)</f>
        <v xml:space="preserve">Presidente: Marcelo Ovalle Briones 
Ercilia Bereniche Silva Barra, 
</v>
      </c>
      <c r="L572" s="75" t="str">
        <f>VLOOKUP(A572,'BASE REGISTRO MAYO'!$A$1:$T$884,12,FALSE)</f>
        <v xml:space="preserve">Teatinos N° 371, oficina 401, Región Metropolitana.
</v>
      </c>
      <c r="M572" s="75" t="str">
        <f>VLOOKUP(A572,'BASE REGISTRO MAYO'!$A$1:$T$884,13,FALSE)</f>
        <v>XIII</v>
      </c>
      <c r="N572" s="75" t="str">
        <f>VLOOKUP(A572,'BASE REGISTRO MAYO'!$A$1:$T$884,14,FALSE)</f>
        <v>Santiago</v>
      </c>
      <c r="O572" s="75" t="str">
        <f>VLOOKUP(A572,'BASE REGISTRO MAYO'!$A$1:$T$884,15,FALSE)</f>
        <v>Fono: 02-26387566</v>
      </c>
      <c r="P572" s="75" t="str">
        <f>VLOOKUP(A572,'BASE REGISTRO MAYO'!$A$1:$T$884,16,FALSE)</f>
        <v>jvelasquezt@ongsurcos.cl</v>
      </c>
      <c r="Q572" s="75">
        <f>VLOOKUP(A572,'BASE REGISTRO MAYO'!$A$1:$T$884,17,FALSE)</f>
        <v>0</v>
      </c>
      <c r="R572" s="75" t="str">
        <f>VLOOKUP(A572,'BASE REGISTRO MAYO'!$A$1:$T$884,18,FALSE)</f>
        <v>93401 Institución de Asistencia Social.</v>
      </c>
      <c r="S572" s="75" t="str">
        <f>VLOOKUP(A572,'BASE REGISTRO MAYO'!$A$1:$T$884,19,FALSE)</f>
        <v>Certificado de antecedentes financieros correspondientes al año 2019 aprobados por el Subdepartamento de Supervisión Nacional.</v>
      </c>
      <c r="T572" s="177">
        <f>VLOOKUP(A572,'BASE REGISTRO MAYO'!$A$1:$T$884,20,FALSE)</f>
        <v>37970</v>
      </c>
      <c r="U572" s="182">
        <v>7037</v>
      </c>
      <c r="V572" s="181">
        <v>13964400</v>
      </c>
      <c r="W572" s="181">
        <v>51590700</v>
      </c>
      <c r="X572" s="178">
        <v>44408</v>
      </c>
      <c r="Y572" s="87" t="s">
        <v>7151</v>
      </c>
      <c r="Z572" s="87" t="s">
        <v>7152</v>
      </c>
      <c r="AA572" s="182" t="s">
        <v>7247</v>
      </c>
    </row>
    <row r="573" spans="1:27" ht="15.75" customHeight="1" x14ac:dyDescent="0.2">
      <c r="A573" s="182">
        <v>7037</v>
      </c>
      <c r="B573" s="75" t="str">
        <f>VLOOKUP(A573,'BASE REGISTRO MAYO'!$A$1:$T$884,2,FALSE)</f>
        <v xml:space="preserve">
Organizacion no gubernamental de Desarrollo Integral del Joven y su Familia Surcos, u ONG Surcos.
</v>
      </c>
      <c r="C573" s="75">
        <f>VLOOKUP(A573,'BASE REGISTRO MAYO'!$A$1:$T$884,3,FALSE)</f>
        <v>753474005</v>
      </c>
      <c r="D573" s="75" t="str">
        <f>VLOOKUP(A573,'BASE REGISTRO MAYO'!$A$1:$T$884,4,FALSE)</f>
        <v>Corporación de Derecho Privado.</v>
      </c>
      <c r="E573" s="75" t="str">
        <f>VLOOKUP(A573,'BASE REGISTRO MAYO'!$A$1:$T$884,5,FALSE)</f>
        <v>Decreto Supremo Nº 739, de 7 de septiembre de 1999, del Ministerio de Justicia.</v>
      </c>
      <c r="F573" s="75" t="str">
        <f>VLOOKUP(A573,'BASE REGISTRO MAYO'!$A$1:$T$884,6,FALSE)</f>
        <v xml:space="preserve">Certificado de Vigencia de Persona Jurídica sin Fines de Lucro, Folio Nº 500356492827, de 17 de noviembre de 2020, del Servicio de Registro Civil e Identificación.
</v>
      </c>
      <c r="G573" s="75" t="str">
        <f>VLOOKUP(A573,'BASE REGISTRO MAYO'!$A$1:$T$884,7,FALSE)</f>
        <v xml:space="preserve">Promoción y desarrollo, especialmente de las personas, familias, grupos y comunidades que viven en condiciones de pobreza y/o marginalidad.  </v>
      </c>
      <c r="H573" s="75" t="str">
        <f>VLOOKUP(A573,'BASE REGISTRO MAYO'!$A$1:$T$884,8,FALSE)</f>
        <v xml:space="preserve">Presidente: Marcelo Ovalle Briones .Vicepresidente: Emma Alejandra Miarnda Luna 
Secretario: Marjorie Alejandra Matinez Marciel 
Tesorero: Claudio Iván Gutierrez Torres, 
</v>
      </c>
      <c r="I573" s="75" t="str">
        <f>VLOOKUP(A573,'BASE REGISTRO MAYO'!$A$1:$T$884,9,FALSE)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3" s="75" t="str">
        <f>VLOOKUP(A573,'BASE REGISTRO MAYO'!$A$1:$T$884,10,FALSE)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73" s="75" t="str">
        <f>VLOOKUP(A573,'BASE REGISTRO MAYO'!$A$1:$T$884,11,FALSE)</f>
        <v xml:space="preserve">Presidente: Marcelo Ovalle Briones 
Ercilia Bereniche Silva Barra, 
</v>
      </c>
      <c r="L573" s="75" t="str">
        <f>VLOOKUP(A573,'BASE REGISTRO MAYO'!$A$1:$T$884,12,FALSE)</f>
        <v xml:space="preserve">Teatinos N° 371, oficina 401, Región Metropolitana.
</v>
      </c>
      <c r="M573" s="75" t="str">
        <f>VLOOKUP(A573,'BASE REGISTRO MAYO'!$A$1:$T$884,13,FALSE)</f>
        <v>XIII</v>
      </c>
      <c r="N573" s="75" t="str">
        <f>VLOOKUP(A573,'BASE REGISTRO MAYO'!$A$1:$T$884,14,FALSE)</f>
        <v>Santiago</v>
      </c>
      <c r="O573" s="75" t="str">
        <f>VLOOKUP(A573,'BASE REGISTRO MAYO'!$A$1:$T$884,15,FALSE)</f>
        <v>Fono: 02-26387566</v>
      </c>
      <c r="P573" s="75" t="str">
        <f>VLOOKUP(A573,'BASE REGISTRO MAYO'!$A$1:$T$884,16,FALSE)</f>
        <v>jvelasquezt@ongsurcos.cl</v>
      </c>
      <c r="Q573" s="75">
        <f>VLOOKUP(A573,'BASE REGISTRO MAYO'!$A$1:$T$884,17,FALSE)</f>
        <v>0</v>
      </c>
      <c r="R573" s="75" t="str">
        <f>VLOOKUP(A573,'BASE REGISTRO MAYO'!$A$1:$T$884,18,FALSE)</f>
        <v>93401 Institución de Asistencia Social.</v>
      </c>
      <c r="S573" s="75" t="str">
        <f>VLOOKUP(A573,'BASE REGISTRO MAYO'!$A$1:$T$884,19,FALSE)</f>
        <v>Certificado de antecedentes financieros correspondientes al año 2019 aprobados por el Subdepartamento de Supervisión Nacional.</v>
      </c>
      <c r="T573" s="177">
        <f>VLOOKUP(A573,'BASE REGISTRO MAYO'!$A$1:$T$884,20,FALSE)</f>
        <v>37970</v>
      </c>
      <c r="U573" s="182">
        <v>7037</v>
      </c>
      <c r="V573" s="181">
        <v>13964400</v>
      </c>
      <c r="W573" s="181">
        <v>59876550</v>
      </c>
      <c r="X573" s="178">
        <v>44408</v>
      </c>
      <c r="Y573" s="87" t="s">
        <v>7151</v>
      </c>
      <c r="Z573" s="87" t="s">
        <v>7152</v>
      </c>
      <c r="AA573" s="182" t="s">
        <v>7191</v>
      </c>
    </row>
    <row r="574" spans="1:27" ht="15.75" customHeight="1" x14ac:dyDescent="0.2">
      <c r="A574" s="182">
        <v>7037</v>
      </c>
      <c r="B574" s="75" t="str">
        <f>VLOOKUP(A574,'BASE REGISTRO MAYO'!$A$1:$T$884,2,FALSE)</f>
        <v xml:space="preserve">
Organizacion no gubernamental de Desarrollo Integral del Joven y su Familia Surcos, u ONG Surcos.
</v>
      </c>
      <c r="C574" s="75">
        <f>VLOOKUP(A574,'BASE REGISTRO MAYO'!$A$1:$T$884,3,FALSE)</f>
        <v>753474005</v>
      </c>
      <c r="D574" s="75" t="str">
        <f>VLOOKUP(A574,'BASE REGISTRO MAYO'!$A$1:$T$884,4,FALSE)</f>
        <v>Corporación de Derecho Privado.</v>
      </c>
      <c r="E574" s="75" t="str">
        <f>VLOOKUP(A574,'BASE REGISTRO MAYO'!$A$1:$T$884,5,FALSE)</f>
        <v>Decreto Supremo Nº 739, de 7 de septiembre de 1999, del Ministerio de Justicia.</v>
      </c>
      <c r="F574" s="75" t="str">
        <f>VLOOKUP(A574,'BASE REGISTRO MAYO'!$A$1:$T$884,6,FALSE)</f>
        <v xml:space="preserve">Certificado de Vigencia de Persona Jurídica sin Fines de Lucro, Folio Nº 500356492827, de 17 de noviembre de 2020, del Servicio de Registro Civil e Identificación.
</v>
      </c>
      <c r="G574" s="75" t="str">
        <f>VLOOKUP(A574,'BASE REGISTRO MAYO'!$A$1:$T$884,7,FALSE)</f>
        <v xml:space="preserve">Promoción y desarrollo, especialmente de las personas, familias, grupos y comunidades que viven en condiciones de pobreza y/o marginalidad.  </v>
      </c>
      <c r="H574" s="75" t="str">
        <f>VLOOKUP(A574,'BASE REGISTRO MAYO'!$A$1:$T$884,8,FALSE)</f>
        <v xml:space="preserve">Presidente: Marcelo Ovalle Briones .Vicepresidente: Emma Alejandra Miarnda Luna 
Secretario: Marjorie Alejandra Matinez Marciel 
Tesorero: Claudio Iván Gutierrez Torres, 
</v>
      </c>
      <c r="I574" s="75" t="str">
        <f>VLOOKUP(A574,'BASE REGISTRO MAYO'!$A$1:$T$884,9,FALSE)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4" s="75" t="str">
        <f>VLOOKUP(A574,'BASE REGISTRO MAYO'!$A$1:$T$884,10,FALSE)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74" s="75" t="str">
        <f>VLOOKUP(A574,'BASE REGISTRO MAYO'!$A$1:$T$884,11,FALSE)</f>
        <v xml:space="preserve">Presidente: Marcelo Ovalle Briones 
Ercilia Bereniche Silva Barra, 
</v>
      </c>
      <c r="L574" s="75" t="str">
        <f>VLOOKUP(A574,'BASE REGISTRO MAYO'!$A$1:$T$884,12,FALSE)</f>
        <v xml:space="preserve">Teatinos N° 371, oficina 401, Región Metropolitana.
</v>
      </c>
      <c r="M574" s="75" t="str">
        <f>VLOOKUP(A574,'BASE REGISTRO MAYO'!$A$1:$T$884,13,FALSE)</f>
        <v>XIII</v>
      </c>
      <c r="N574" s="75" t="str">
        <f>VLOOKUP(A574,'BASE REGISTRO MAYO'!$A$1:$T$884,14,FALSE)</f>
        <v>Santiago</v>
      </c>
      <c r="O574" s="75" t="str">
        <f>VLOOKUP(A574,'BASE REGISTRO MAYO'!$A$1:$T$884,15,FALSE)</f>
        <v>Fono: 02-26387566</v>
      </c>
      <c r="P574" s="75" t="str">
        <f>VLOOKUP(A574,'BASE REGISTRO MAYO'!$A$1:$T$884,16,FALSE)</f>
        <v>jvelasquezt@ongsurcos.cl</v>
      </c>
      <c r="Q574" s="75">
        <f>VLOOKUP(A574,'BASE REGISTRO MAYO'!$A$1:$T$884,17,FALSE)</f>
        <v>0</v>
      </c>
      <c r="R574" s="75" t="str">
        <f>VLOOKUP(A574,'BASE REGISTRO MAYO'!$A$1:$T$884,18,FALSE)</f>
        <v>93401 Institución de Asistencia Social.</v>
      </c>
      <c r="S574" s="75" t="str">
        <f>VLOOKUP(A574,'BASE REGISTRO MAYO'!$A$1:$T$884,19,FALSE)</f>
        <v>Certificado de antecedentes financieros correspondientes al año 2019 aprobados por el Subdepartamento de Supervisión Nacional.</v>
      </c>
      <c r="T574" s="177">
        <f>VLOOKUP(A574,'BASE REGISTRO MAYO'!$A$1:$T$884,20,FALSE)</f>
        <v>37970</v>
      </c>
      <c r="U574" s="182">
        <v>7037</v>
      </c>
      <c r="V574" s="181">
        <v>12412799</v>
      </c>
      <c r="W574" s="181">
        <v>43599959</v>
      </c>
      <c r="X574" s="178">
        <v>44408</v>
      </c>
      <c r="Y574" s="87" t="s">
        <v>7151</v>
      </c>
      <c r="Z574" s="87" t="s">
        <v>7152</v>
      </c>
      <c r="AA574" s="182" t="s">
        <v>7237</v>
      </c>
    </row>
    <row r="575" spans="1:27" ht="15.75" customHeight="1" x14ac:dyDescent="0.2">
      <c r="A575" s="182">
        <v>7038</v>
      </c>
      <c r="B575" s="75" t="str">
        <f>VLOOKUP(A575,'BASE REGISTRO MAYO'!$A$1:$T$884,2,FALSE)</f>
        <v xml:space="preserve">
Organizacion no gubernamental de desarrollo Maria Madre.
</v>
      </c>
      <c r="C575" s="75">
        <f>VLOOKUP(A575,'BASE REGISTRO MAYO'!$A$1:$T$884,3,FALSE)</f>
        <v>759418204</v>
      </c>
      <c r="D575" s="75" t="str">
        <f>VLOOKUP(A575,'BASE REGISTRO MAYO'!$A$1:$T$884,4,FALSE)</f>
        <v>Corporación de Derecho Privado.</v>
      </c>
      <c r="E575" s="75" t="str">
        <f>VLOOKUP(A575,'BASE REGISTRO MAYO'!$A$1:$T$884,5,FALSE)</f>
        <v>Decreto Nº 1222, de 29 de noviembre de 1996, del Ministerio de Justicia.</v>
      </c>
      <c r="F575" s="75" t="str">
        <f>VLOOKUP(A575,'BASE REGISTRO MAYO'!$A$1:$T$884,6,FALSE)</f>
        <v>Certificado de Vigencia  de persona jurídica sin fines de lucro, folio Nº 500353086754, emitido el 29 de octubre de 2020 por el SRCeI</v>
      </c>
      <c r="G575" s="75" t="str">
        <f>VLOOKUP(A575,'BASE REGISTRO MAYO'!$A$1:$T$884,7,FALSE)</f>
        <v xml:space="preserve">La promoción y desarrollo, especialmente de las personas, familias, grupos y comunidades que viven en condiciones de pobreza y/o marginalidad.  </v>
      </c>
      <c r="H575" s="75" t="str">
        <f>VLOOKUP(A575,'BASE REGISTRO MAYO'!$A$1:$T$884,8,FALSE)</f>
        <v>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v>
      </c>
      <c r="I575" s="75" t="str">
        <f>VLOOKUP(A575,'BASE REGISTRO MAYO'!$A$1:$T$884,9,FALSE)</f>
        <v xml:space="preserve">
Conforme a Estatutos de la ONG de Desarrollo María Madre, la elección del Directorio se realiza cada 2 años</v>
      </c>
      <c r="J575" s="75" t="str">
        <f>VLOOKUP(A575,'BASE REGISTRO MAYO'!$A$1:$T$884,10,FALSE)</f>
        <v xml:space="preserve">2 años (Directorio no se encuentra vigente, expirando en funciones el 10 de septiembre de 2020)
</v>
      </c>
      <c r="K575" s="75" t="str">
        <f>VLOOKUP(A575,'BASE REGISTRO MAYO'!$A$1:$T$884,11,FALSE)</f>
        <v xml:space="preserve">Claudia Marambio Valencia, </v>
      </c>
      <c r="L575" s="75" t="str">
        <f>VLOOKUP(A575,'BASE REGISTRO MAYO'!$A$1:$T$884,12,FALSE)</f>
        <v xml:space="preserve">Madrid Nº 570, Recreo, Viña del Mar, Región de Valparaíso.
</v>
      </c>
      <c r="M575" s="75" t="str">
        <f>VLOOKUP(A575,'BASE REGISTRO MAYO'!$A$1:$T$884,13,FALSE)</f>
        <v>V</v>
      </c>
      <c r="N575" s="75" t="str">
        <f>VLOOKUP(A575,'BASE REGISTRO MAYO'!$A$1:$T$884,14,FALSE)</f>
        <v>Viña del Mar</v>
      </c>
      <c r="O575" s="75" t="str">
        <f>VLOOKUP(A575,'BASE REGISTRO MAYO'!$A$1:$T$884,15,FALSE)</f>
        <v>032-2622210</v>
      </c>
      <c r="P575" s="75">
        <f>VLOOKUP(A575,'BASE REGISTRO MAYO'!$A$1:$T$884,16,FALSE)</f>
        <v>0</v>
      </c>
      <c r="Q575" s="75">
        <f>VLOOKUP(A575,'BASE REGISTRO MAYO'!$A$1:$T$884,17,FALSE)</f>
        <v>0</v>
      </c>
      <c r="R575" s="75" t="str">
        <f>VLOOKUP(A575,'BASE REGISTRO MAYO'!$A$1:$T$884,18,FALSE)</f>
        <v>93401 Institución de Asistencia Social.</v>
      </c>
      <c r="S575" s="75" t="str">
        <f>VLOOKUP(A575,'BASE REGISTRO MAYO'!$A$1:$T$884,19,FALSE)</f>
        <v xml:space="preserve">
Antecedentes financieros del año 2019, Aprobados por Subdepartamento de Supervisión Financiera.-
</v>
      </c>
      <c r="T575" s="177">
        <f>VLOOKUP(A575,'BASE REGISTRO MAYO'!$A$1:$T$884,20,FALSE)</f>
        <v>37970</v>
      </c>
      <c r="U575" s="182">
        <v>7038</v>
      </c>
      <c r="V575" s="181">
        <v>21462938</v>
      </c>
      <c r="W575" s="181">
        <v>152832499</v>
      </c>
      <c r="X575" s="178">
        <v>44408</v>
      </c>
      <c r="Y575" s="87" t="s">
        <v>7151</v>
      </c>
      <c r="Z575" s="87" t="s">
        <v>7152</v>
      </c>
      <c r="AA575" s="182" t="s">
        <v>8188</v>
      </c>
    </row>
    <row r="576" spans="1:27" ht="15.75" customHeight="1" x14ac:dyDescent="0.2">
      <c r="A576" s="182">
        <v>7039</v>
      </c>
      <c r="B576" s="75" t="str">
        <f>VLOOKUP(A576,'BASE REGISTRO MAYO'!$A$1:$T$884,2,FALSE)</f>
        <v>Fundacion de Beneficencia Hogar de Ninos San Jose</v>
      </c>
      <c r="C576" s="75">
        <f>VLOOKUP(A576,'BASE REGISTRO MAYO'!$A$1:$T$884,3,FALSE)</f>
        <v>700249204</v>
      </c>
      <c r="D576" s="75" t="str">
        <f>VLOOKUP(A576,'BASE REGISTRO MAYO'!$A$1:$T$884,4,FALSE)</f>
        <v>Fundación de Derecho Privado.</v>
      </c>
      <c r="E576" s="75" t="str">
        <f>VLOOKUP(A576,'BASE REGISTRO MAYO'!$A$1:$T$884,5,FALSE)</f>
        <v xml:space="preserve">Decreto Supremo Nº2962, de 15 de octubre de 1964, del Ministerio de Justicia. </v>
      </c>
      <c r="F576" s="75" t="str">
        <f>VLOOKUP(A576,'BASE REGISTRO MAYO'!$A$1:$T$884,6,FALSE)</f>
        <v>Certificado de Vigencia Folio Nº 500342203697, de 24 de agosto de 2020 del Servicio de Registro Civil e Identificación.</v>
      </c>
      <c r="G576" s="75" t="str">
        <f>VLOOKUP(A576,'BASE REGISTRO MAYO'!$A$1:$T$884,7,FALSE)</f>
        <v xml:space="preserve">La creación, atención y mantenimiento de hogares para niños huérfanos, indigentes o abandonados por sus familiares y la creación de establecimientos educacionales que permitan un desarrollo integral del menor en situación irregular.
</v>
      </c>
      <c r="H576" s="75" t="str">
        <f>VLOOKUP(A576,'BASE REGISTRO MAYO'!$A$1:$T$884,8,FALSE)</f>
        <v xml:space="preserve">DIRECTORIO:
Presidente: José Esteban Raúl Ahumada Figueroa, 
Secretario: Martín Santa María Oyanadel, 
Tesorero: Ricardo Majluf Sapag, 
CONSEJEROS:
Matthew Andrew Lyons,
Maria Jesus Egaña Velarde 
Pablo Vicente Gonzalez Figari </v>
      </c>
      <c r="I576" s="75" t="str">
        <f>VLOOKUP(A576,'BASE REGISTRO MAYO'!$A$1:$T$884,9,FALSE)</f>
        <v xml:space="preserve">Los religiosos duran 3 años en sus cargos y los laicos, 4 años.
Renovación parcial anual.
</v>
      </c>
      <c r="J576" s="75" t="str">
        <f>VLOOKUP(A576,'BASE REGISTRO MAYO'!$A$1:$T$884,10,FALSE)</f>
        <v>3 años, fecha de nombramiento 2 de octubre de 2017 cesó el 2 de octubre de 2020.
No esta vigente</v>
      </c>
      <c r="K576" s="75" t="str">
        <f>VLOOKUP(A576,'BASE REGISTRO MAYO'!$A$1:$T$884,11,FALSE)</f>
        <v xml:space="preserve">José Esteban Raúl Ahumada Figueroa, 
Poder de Representación:
María Jesús Egaña Velarde, 
María Dolores González Ramírez, 
Daniel Anthony Panchot Schaefer, 
Directora Ejecutiva: Carolina Judith Gana Ahumada,
</v>
      </c>
      <c r="L576" s="75" t="str">
        <f>VLOOKUP(A576,'BASE REGISTRO MAYO'!$A$1:$T$884,12,FALSE)</f>
        <v xml:space="preserve">Egaña N°940, comuna de Peñalolen, Región Metropolitana
</v>
      </c>
      <c r="M576" s="75" t="str">
        <f>VLOOKUP(A576,'BASE REGISTRO MAYO'!$A$1:$T$884,13,FALSE)</f>
        <v>XIII</v>
      </c>
      <c r="N576" s="75" t="str">
        <f>VLOOKUP(A576,'BASE REGISTRO MAYO'!$A$1:$T$884,14,FALSE)</f>
        <v>Peñalolen</v>
      </c>
      <c r="O576" s="75" t="str">
        <f>VLOOKUP(A576,'BASE REGISTRO MAYO'!$A$1:$T$884,15,FALSE)</f>
        <v>Fonos 22268000-2776769</v>
      </c>
      <c r="P576" s="75" t="str">
        <f>VLOOKUP(A576,'BASE REGISTRO MAYO'!$A$1:$T$884,16,FALSE)</f>
        <v xml:space="preserve">e-mdoloresama@hotmail.com
</v>
      </c>
      <c r="Q576" s="75">
        <f>VLOOKUP(A576,'BASE REGISTRO MAYO'!$A$1:$T$884,17,FALSE)</f>
        <v>0</v>
      </c>
      <c r="R576" s="75" t="str">
        <f>VLOOKUP(A576,'BASE REGISTRO MAYO'!$A$1:$T$884,18,FALSE)</f>
        <v>93401: Institución de Asistencia Social.</v>
      </c>
      <c r="S576" s="75" t="str">
        <f>VLOOKUP(A576,'BASE REGISTRO MAYO'!$A$1:$T$884,19,FALSE)</f>
        <v>Antecedentes Financieros correspondientes al año 2019 aprobados por el Subdepartamento de Supervisión Financiera Nacional.</v>
      </c>
      <c r="T576" s="177">
        <f>VLOOKUP(A576,'BASE REGISTRO MAYO'!$A$1:$T$884,20,FALSE)</f>
        <v>37970</v>
      </c>
      <c r="U576" s="182">
        <v>7039</v>
      </c>
      <c r="V576" s="181">
        <v>37586648</v>
      </c>
      <c r="W576" s="181">
        <v>320388045</v>
      </c>
      <c r="X576" s="178">
        <v>44408</v>
      </c>
      <c r="Y576" s="87" t="s">
        <v>7151</v>
      </c>
      <c r="Z576" s="87" t="s">
        <v>7152</v>
      </c>
      <c r="AA576" s="182" t="s">
        <v>8194</v>
      </c>
    </row>
    <row r="577" spans="1:27" ht="15.75" customHeight="1" x14ac:dyDescent="0.2">
      <c r="A577" s="182">
        <v>7041</v>
      </c>
      <c r="B577" s="75" t="str">
        <f>VLOOKUP(A577,'BASE REGISTRO MAYO'!$A$1:$T$884,2,FALSE)</f>
        <v>Corporacion de Educacion y Desarrollo Popular “El Trampolin”</v>
      </c>
      <c r="C577" s="75">
        <f>VLOOKUP(A577,'BASE REGISTRO MAYO'!$A$1:$T$884,3,FALSE)</f>
        <v>725712006</v>
      </c>
      <c r="D577" s="75" t="str">
        <f>VLOOKUP(A577,'BASE REGISTRO MAYO'!$A$1:$T$884,4,FALSE)</f>
        <v>Corporación de Derecho Privado.</v>
      </c>
      <c r="E577" s="75" t="str">
        <f>VLOOKUP(A577,'BASE REGISTRO MAYO'!$A$1:$T$884,5,FALSE)</f>
        <v>Otorgada por Decreto Supremo Nº 833, de fecha 31 de mayo de 1994, del Ministerio de Justicia, publicado en el Diario Oficial el día 27 de julio de 1994.</v>
      </c>
      <c r="F577" s="75" t="str">
        <f>VLOOKUP(A577,'BASE REGISTRO MAYO'!$A$1:$T$884,6,FALSE)</f>
        <v xml:space="preserve">Certificado de directorio de persona jurídica sin fines de lucro, donde consta su vigencia, folio Nº 500327212955, de fecha 2 de julio de 2020, del Servicio de Registro Civil e Identificación.
</v>
      </c>
      <c r="G577" s="75" t="str">
        <f>VLOOKUP(A577,'BASE REGISTRO MAYO'!$A$1:$T$884,7,FALSE)</f>
        <v xml:space="preserve">La promoción del desarrollo, especialmente de las personas, famitas, grupos y comunidades que viven en condiciones de pobreza y/o marginalidad.  </v>
      </c>
      <c r="H577" s="75" t="str">
        <f>VLOOKUP(A577,'BASE REGISTRO MAYO'!$A$1:$T$884,8,FALSE)</f>
        <v xml:space="preserve">Presidente: Hugo Francisco Palma Aguilera
Vicepresidenta: Marlene Sepúlveda Penroz, 
Secretaria: Vilma Chavarría Rubilar,
Tesorera: Nancy Pennings, 
Primera Directora: Paula Villablanca Plaza, 
Segunda Directora: Vilma Elizabeth Aguilera Saavedra, 
</v>
      </c>
      <c r="I577" s="75" t="str">
        <f>VLOOKUP(A577,'BASE REGISTRO MAYO'!$A$1:$T$884,9,FALSE)</f>
        <v xml:space="preserve">Durarán 01 año en sus cargos.
</v>
      </c>
      <c r="J577" s="75" t="str">
        <f>VLOOKUP(A577,'BASE REGISTRO MAYO'!$A$1:$T$884,10,FALSE)</f>
        <v>De 15 de mayo de 2020 al 15 de mayo de 2021.</v>
      </c>
      <c r="K577" s="75" t="str">
        <f>VLOOKUP(A577,'BASE REGISTRO MAYO'!$A$1:$T$884,11,FALSE)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77" s="75" t="str">
        <f>VLOOKUP(A577,'BASE REGISTRO MAYO'!$A$1:$T$884,12,FALSE)</f>
        <v xml:space="preserve">La Candelaria Nº 1998, comuna de Maipú, Región Metropolitana,  </v>
      </c>
      <c r="M577" s="75" t="str">
        <f>VLOOKUP(A577,'BASE REGISTRO MAYO'!$A$1:$T$884,13,FALSE)</f>
        <v>XIII</v>
      </c>
      <c r="N577" s="75" t="str">
        <f>VLOOKUP(A577,'BASE REGISTRO MAYO'!$A$1:$T$884,14,FALSE)</f>
        <v>maipú</v>
      </c>
      <c r="O577" s="75" t="str">
        <f>VLOOKUP(A577,'BASE REGISTRO MAYO'!$A$1:$T$884,15,FALSE)</f>
        <v>(56) 2 5315700</v>
      </c>
      <c r="P577" s="75">
        <f>VLOOKUP(A577,'BASE REGISTRO MAYO'!$A$1:$T$884,16,FALSE)</f>
        <v>0</v>
      </c>
      <c r="Q577" s="75">
        <f>VLOOKUP(A577,'BASE REGISTRO MAYO'!$A$1:$T$884,17,FALSE)</f>
        <v>0</v>
      </c>
      <c r="R577" s="75" t="str">
        <f>VLOOKUP(A577,'BASE REGISTRO MAYO'!$A$1:$T$884,18,FALSE)</f>
        <v>93401: Institución de Asistencia Social</v>
      </c>
      <c r="S577" s="75" t="str">
        <f>VLOOKUP(A577,'BASE REGISTRO MAYO'!$A$1:$T$884,19,FALSE)</f>
        <v xml:space="preserve">Se acompaña certificado financiero, correspondiente al año 2019 y balance general año 2019, aprobado por el  Sub Departamento de Supervisión Financiera Nacional. </v>
      </c>
      <c r="T577" s="177">
        <f>VLOOKUP(A577,'BASE REGISTRO MAYO'!$A$1:$T$884,20,FALSE)</f>
        <v>37970</v>
      </c>
      <c r="U577" s="182">
        <v>7041</v>
      </c>
      <c r="V577" s="181">
        <v>6633075</v>
      </c>
      <c r="W577" s="181">
        <v>53683792</v>
      </c>
      <c r="X577" s="178">
        <v>44408</v>
      </c>
      <c r="Y577" s="87" t="s">
        <v>7151</v>
      </c>
      <c r="Z577" s="87" t="s">
        <v>7152</v>
      </c>
      <c r="AA577" s="182" t="s">
        <v>7321</v>
      </c>
    </row>
    <row r="578" spans="1:27" ht="15.75" customHeight="1" x14ac:dyDescent="0.2">
      <c r="A578" s="182">
        <v>7041</v>
      </c>
      <c r="B578" s="75" t="str">
        <f>VLOOKUP(A578,'BASE REGISTRO MAYO'!$A$1:$T$884,2,FALSE)</f>
        <v>Corporacion de Educacion y Desarrollo Popular “El Trampolin”</v>
      </c>
      <c r="C578" s="75">
        <f>VLOOKUP(A578,'BASE REGISTRO MAYO'!$A$1:$T$884,3,FALSE)</f>
        <v>725712006</v>
      </c>
      <c r="D578" s="75" t="str">
        <f>VLOOKUP(A578,'BASE REGISTRO MAYO'!$A$1:$T$884,4,FALSE)</f>
        <v>Corporación de Derecho Privado.</v>
      </c>
      <c r="E578" s="75" t="str">
        <f>VLOOKUP(A578,'BASE REGISTRO MAYO'!$A$1:$T$884,5,FALSE)</f>
        <v>Otorgada por Decreto Supremo Nº 833, de fecha 31 de mayo de 1994, del Ministerio de Justicia, publicado en el Diario Oficial el día 27 de julio de 1994.</v>
      </c>
      <c r="F578" s="75" t="str">
        <f>VLOOKUP(A578,'BASE REGISTRO MAYO'!$A$1:$T$884,6,FALSE)</f>
        <v xml:space="preserve">Certificado de directorio de persona jurídica sin fines de lucro, donde consta su vigencia, folio Nº 500327212955, de fecha 2 de julio de 2020, del Servicio de Registro Civil e Identificación.
</v>
      </c>
      <c r="G578" s="75" t="str">
        <f>VLOOKUP(A578,'BASE REGISTRO MAYO'!$A$1:$T$884,7,FALSE)</f>
        <v xml:space="preserve">La promoción del desarrollo, especialmente de las personas, famitas, grupos y comunidades que viven en condiciones de pobreza y/o marginalidad.  </v>
      </c>
      <c r="H578" s="75" t="str">
        <f>VLOOKUP(A578,'BASE REGISTRO MAYO'!$A$1:$T$884,8,FALSE)</f>
        <v xml:space="preserve">Presidente: Hugo Francisco Palma Aguilera
Vicepresidenta: Marlene Sepúlveda Penroz, 
Secretaria: Vilma Chavarría Rubilar,
Tesorera: Nancy Pennings, 
Primera Directora: Paula Villablanca Plaza, 
Segunda Directora: Vilma Elizabeth Aguilera Saavedra, 
</v>
      </c>
      <c r="I578" s="75" t="str">
        <f>VLOOKUP(A578,'BASE REGISTRO MAYO'!$A$1:$T$884,9,FALSE)</f>
        <v xml:space="preserve">Durarán 01 año en sus cargos.
</v>
      </c>
      <c r="J578" s="75" t="str">
        <f>VLOOKUP(A578,'BASE REGISTRO MAYO'!$A$1:$T$884,10,FALSE)</f>
        <v>De 15 de mayo de 2020 al 15 de mayo de 2021.</v>
      </c>
      <c r="K578" s="75" t="str">
        <f>VLOOKUP(A578,'BASE REGISTRO MAYO'!$A$1:$T$884,11,FALSE)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78" s="75" t="str">
        <f>VLOOKUP(A578,'BASE REGISTRO MAYO'!$A$1:$T$884,12,FALSE)</f>
        <v xml:space="preserve">La Candelaria Nº 1998, comuna de Maipú, Región Metropolitana,  </v>
      </c>
      <c r="M578" s="75" t="str">
        <f>VLOOKUP(A578,'BASE REGISTRO MAYO'!$A$1:$T$884,13,FALSE)</f>
        <v>XIII</v>
      </c>
      <c r="N578" s="75" t="str">
        <f>VLOOKUP(A578,'BASE REGISTRO MAYO'!$A$1:$T$884,14,FALSE)</f>
        <v>maipú</v>
      </c>
      <c r="O578" s="75" t="str">
        <f>VLOOKUP(A578,'BASE REGISTRO MAYO'!$A$1:$T$884,15,FALSE)</f>
        <v>(56) 2 5315700</v>
      </c>
      <c r="P578" s="75">
        <f>VLOOKUP(A578,'BASE REGISTRO MAYO'!$A$1:$T$884,16,FALSE)</f>
        <v>0</v>
      </c>
      <c r="Q578" s="75">
        <f>VLOOKUP(A578,'BASE REGISTRO MAYO'!$A$1:$T$884,17,FALSE)</f>
        <v>0</v>
      </c>
      <c r="R578" s="75" t="str">
        <f>VLOOKUP(A578,'BASE REGISTRO MAYO'!$A$1:$T$884,18,FALSE)</f>
        <v>93401: Institución de Asistencia Social</v>
      </c>
      <c r="S578" s="75" t="str">
        <f>VLOOKUP(A578,'BASE REGISTRO MAYO'!$A$1:$T$884,19,FALSE)</f>
        <v xml:space="preserve">Se acompaña certificado financiero, correspondiente al año 2019 y balance general año 2019, aprobado por el  Sub Departamento de Supervisión Financiera Nacional. </v>
      </c>
      <c r="T578" s="177">
        <f>VLOOKUP(A578,'BASE REGISTRO MAYO'!$A$1:$T$884,20,FALSE)</f>
        <v>37970</v>
      </c>
      <c r="U578" s="182">
        <v>7041</v>
      </c>
      <c r="V578" s="181">
        <v>0</v>
      </c>
      <c r="W578" s="181">
        <v>45772200</v>
      </c>
      <c r="X578" s="178">
        <v>44408</v>
      </c>
      <c r="Y578" s="87" t="s">
        <v>7151</v>
      </c>
      <c r="Z578" s="87" t="s">
        <v>7152</v>
      </c>
      <c r="AA578" s="182" t="s">
        <v>7191</v>
      </c>
    </row>
    <row r="579" spans="1:27" ht="15.75" customHeight="1" x14ac:dyDescent="0.2">
      <c r="A579" s="182">
        <v>7049</v>
      </c>
      <c r="B579" s="75" t="str">
        <f>VLOOKUP(A579,'BASE REGISTRO MAYO'!$A$1:$T$884,2,FALSE)</f>
        <v xml:space="preserve">
I. Municipalidad de Valparaiso
</v>
      </c>
      <c r="C579" s="75">
        <f>VLOOKUP(A579,'BASE REGISTRO MAYO'!$A$1:$T$884,3,FALSE)</f>
        <v>690609002</v>
      </c>
      <c r="D579" s="75" t="str">
        <f>VLOOKUP(A579,'BASE REGISTRO MAYO'!$A$1:$T$884,4,FALSE)</f>
        <v>Municipalidad</v>
      </c>
      <c r="E579" s="75" t="str">
        <f>VLOOKUP(A579,'BASE REGISTRO MAYO'!$A$1:$T$884,5,FALSE)</f>
        <v>Constitución Política de la República, art. 118</v>
      </c>
      <c r="F579" s="75" t="str">
        <f>VLOOKUP(A579,'BASE REGISTRO MAYO'!$A$1:$T$884,6,FALSE)</f>
        <v>Indefinida.</v>
      </c>
      <c r="G579" s="75" t="str">
        <f>VLOOKUP(A579,'BASE REGISTRO MAYO'!$A$1:$T$884,7,FALSE)</f>
        <v>Según Ley Orgánica Nº 18.695, arts. 1º al 4º.</v>
      </c>
      <c r="H579" s="75" t="str">
        <f>VLOOKUP(A579,'BASE REGISTRO MAYO'!$A$1:$T$884,8,FALSE)</f>
        <v>no tiene</v>
      </c>
      <c r="I579" s="75">
        <f>VLOOKUP(A579,'BASE REGISTRO MAYO'!$A$1:$T$884,9,FALSE)</f>
        <v>0</v>
      </c>
      <c r="J579" s="75">
        <f>VLOOKUP(A579,'BASE REGISTRO MAYO'!$A$1:$T$884,10,FALSE)</f>
        <v>0</v>
      </c>
      <c r="K579" s="75" t="str">
        <f>VLOOKUP(A579,'BASE REGISTRO MAYO'!$A$1:$T$884,11,FALSE)</f>
        <v xml:space="preserve">Jorge Enrique Castro Múñoz, </v>
      </c>
      <c r="L579" s="75" t="str">
        <f>VLOOKUP(A579,'BASE REGISTRO MAYO'!$A$1:$T$884,12,FALSE)</f>
        <v>Condell Nº 1490, Valparaíso, Quinta Región.</v>
      </c>
      <c r="M579" s="75" t="str">
        <f>VLOOKUP(A579,'BASE REGISTRO MAYO'!$A$1:$T$884,13,FALSE)</f>
        <v>V</v>
      </c>
      <c r="N579" s="75" t="str">
        <f>VLOOKUP(A579,'BASE REGISTRO MAYO'!$A$1:$T$884,14,FALSE)</f>
        <v>Valparaíso</v>
      </c>
      <c r="O579" s="75">
        <f>VLOOKUP(A579,'BASE REGISTRO MAYO'!$A$1:$T$884,15,FALSE)</f>
        <v>0</v>
      </c>
      <c r="P579" s="75">
        <f>VLOOKUP(A579,'BASE REGISTRO MAYO'!$A$1:$T$884,16,FALSE)</f>
        <v>0</v>
      </c>
      <c r="Q579" s="75">
        <f>VLOOKUP(A579,'BASE REGISTRO MAYO'!$A$1:$T$884,17,FALSE)</f>
        <v>0</v>
      </c>
      <c r="R579" s="75">
        <f>VLOOKUP(A579,'BASE REGISTRO MAYO'!$A$1:$T$884,18,FALSE)</f>
        <v>91001</v>
      </c>
      <c r="S579" s="75" t="str">
        <f>VLOOKUP(A579,'BASE REGISTRO MAYO'!$A$1:$T$884,19,FALSE)</f>
        <v xml:space="preserve">No se acompañan. Aplica Informe Jurídico Nº 09, de  fecha 14 de marzo de 2011 del Departamento Jurídico y Dictamen Nº 070791, de 2009, de la Contraloría General de la República.  
</v>
      </c>
      <c r="T579" s="177">
        <f>VLOOKUP(A579,'BASE REGISTRO MAYO'!$A$1:$T$884,20,FALSE)</f>
        <v>37970</v>
      </c>
      <c r="U579" s="182">
        <v>7049</v>
      </c>
      <c r="V579" s="181">
        <v>10036473</v>
      </c>
      <c r="W579" s="181">
        <v>60218838</v>
      </c>
      <c r="X579" s="178">
        <v>44408</v>
      </c>
      <c r="Y579" s="87" t="s">
        <v>7151</v>
      </c>
      <c r="Z579" s="87" t="s">
        <v>7152</v>
      </c>
      <c r="AA579" s="182" t="s">
        <v>7160</v>
      </c>
    </row>
    <row r="580" spans="1:27" ht="15.75" customHeight="1" x14ac:dyDescent="0.2">
      <c r="A580" s="182">
        <v>7050</v>
      </c>
      <c r="B580" s="75" t="str">
        <f>VLOOKUP(A580,'BASE REGISTRO MAYO'!$A$1:$T$884,2,FALSE)</f>
        <v>I. Municipalidad de Talcahuano</v>
      </c>
      <c r="C580" s="75">
        <f>VLOOKUP(A580,'BASE REGISTRO MAYO'!$A$1:$T$884,3,FALSE)</f>
        <v>691508005</v>
      </c>
      <c r="D580" s="75" t="str">
        <f>VLOOKUP(A580,'BASE REGISTRO MAYO'!$A$1:$T$884,4,FALSE)</f>
        <v>Municipalidad</v>
      </c>
      <c r="E580" s="75" t="str">
        <f>VLOOKUP(A580,'BASE REGISTRO MAYO'!$A$1:$T$884,5,FALSE)</f>
        <v>Constitución Política de la República, art. 107.</v>
      </c>
      <c r="F580" s="75" t="str">
        <f>VLOOKUP(A580,'BASE REGISTRO MAYO'!$A$1:$T$884,6,FALSE)</f>
        <v>Indefinida.</v>
      </c>
      <c r="G580" s="75" t="str">
        <f>VLOOKUP(A580,'BASE REGISTRO MAYO'!$A$1:$T$884,7,FALSE)</f>
        <v>Según Ley Orgánica Nº 18.695, arts. 1º al 4º.</v>
      </c>
      <c r="H580" s="75" t="str">
        <f>VLOOKUP(A580,'BASE REGISTRO MAYO'!$A$1:$T$884,8,FALSE)</f>
        <v>no tiene</v>
      </c>
      <c r="I580" s="75">
        <f>VLOOKUP(A580,'BASE REGISTRO MAYO'!$A$1:$T$884,9,FALSE)</f>
        <v>0</v>
      </c>
      <c r="J580" s="75">
        <f>VLOOKUP(A580,'BASE REGISTRO MAYO'!$A$1:$T$884,10,FALSE)</f>
        <v>0</v>
      </c>
      <c r="K580" s="75" t="str">
        <f>VLOOKUP(A580,'BASE REGISTRO MAYO'!$A$1:$T$884,11,FALSE)</f>
        <v xml:space="preserve">Henry Campos Coa,                 </v>
      </c>
      <c r="L580" s="75" t="str">
        <f>VLOOKUP(A580,'BASE REGISTRO MAYO'!$A$1:$T$884,12,FALSE)</f>
        <v>Sargento Aldea Nº250, Talcahuano, Octava Región.</v>
      </c>
      <c r="M580" s="75" t="str">
        <f>VLOOKUP(A580,'BASE REGISTRO MAYO'!$A$1:$T$884,13,FALSE)</f>
        <v>VIII</v>
      </c>
      <c r="N580" s="75" t="str">
        <f>VLOOKUP(A580,'BASE REGISTRO MAYO'!$A$1:$T$884,14,FALSE)</f>
        <v xml:space="preserve"> Talcahuano</v>
      </c>
      <c r="O580" s="75" t="str">
        <f>VLOOKUP(A580,'BASE REGISTRO MAYO'!$A$1:$T$884,15,FALSE)</f>
        <v xml:space="preserve">Teléfonos: 41-3835302- 98088293
</v>
      </c>
      <c r="P580" s="75" t="str">
        <f>VLOOKUP(A580,'BASE REGISTRO MAYO'!$A$1:$T$884,16,FALSE)</f>
        <v>alcaldia@talcahuano.cl
Ximena.pantoja@talcahuano.cl</v>
      </c>
      <c r="Q580" s="75">
        <f>VLOOKUP(A580,'BASE REGISTRO MAYO'!$A$1:$T$884,17,FALSE)</f>
        <v>0</v>
      </c>
      <c r="R580" s="75">
        <f>VLOOKUP(A580,'BASE REGISTRO MAYO'!$A$1:$T$884,18,FALSE)</f>
        <v>91001</v>
      </c>
      <c r="S580" s="75" t="str">
        <f>VLOOKUP(A580,'BASE REGISTRO MAYO'!$A$1:$T$884,19,FALSE)</f>
        <v xml:space="preserve">No se acompañan. Aplica Informe Jurídico Nº 09, de  fecha 14 de marzo de 2011 del Departamento Jurídico y Dictamen Nº 070791, de 2009, de la Contraloría General de la República.  
</v>
      </c>
      <c r="T580" s="177">
        <f>VLOOKUP(A580,'BASE REGISTRO MAYO'!$A$1:$T$884,20,FALSE)</f>
        <v>37970</v>
      </c>
      <c r="U580" s="182">
        <v>7050</v>
      </c>
      <c r="V580" s="181">
        <v>15975714</v>
      </c>
      <c r="W580" s="181">
        <v>50450628</v>
      </c>
      <c r="X580" s="178">
        <v>44408</v>
      </c>
      <c r="Y580" s="87" t="s">
        <v>7151</v>
      </c>
      <c r="Z580" s="87" t="s">
        <v>7152</v>
      </c>
      <c r="AA580" s="182" t="s">
        <v>7233</v>
      </c>
    </row>
    <row r="581" spans="1:27" ht="15.75" customHeight="1" x14ac:dyDescent="0.2">
      <c r="A581" s="182">
        <v>7051</v>
      </c>
      <c r="B581" s="75" t="str">
        <f>VLOOKUP(A581,'BASE REGISTRO MAYO'!$A$1:$T$884,2,FALSE)</f>
        <v xml:space="preserve">
I. Municipalidad de La Pintana
</v>
      </c>
      <c r="C581" s="75">
        <f>VLOOKUP(A581,'BASE REGISTRO MAYO'!$A$1:$T$884,3,FALSE)</f>
        <v>692538005</v>
      </c>
      <c r="D581" s="75" t="str">
        <f>VLOOKUP(A581,'BASE REGISTRO MAYO'!$A$1:$T$884,4,FALSE)</f>
        <v>Municipalidad</v>
      </c>
      <c r="E581" s="75" t="str">
        <f>VLOOKUP(A581,'BASE REGISTRO MAYO'!$A$1:$T$884,5,FALSE)</f>
        <v>Constitución Política de la República, art. 107.</v>
      </c>
      <c r="F581" s="75" t="str">
        <f>VLOOKUP(A581,'BASE REGISTRO MAYO'!$A$1:$T$884,6,FALSE)</f>
        <v>Indefinida.</v>
      </c>
      <c r="G581" s="75" t="str">
        <f>VLOOKUP(A581,'BASE REGISTRO MAYO'!$A$1:$T$884,7,FALSE)</f>
        <v>Según Ley Orgánica Nº 18.695, arts. 1º al 4º.</v>
      </c>
      <c r="H581" s="75" t="str">
        <f>VLOOKUP(A581,'BASE REGISTRO MAYO'!$A$1:$T$884,8,FALSE)</f>
        <v>no tiene</v>
      </c>
      <c r="I581" s="75">
        <f>VLOOKUP(A581,'BASE REGISTRO MAYO'!$A$1:$T$884,9,FALSE)</f>
        <v>0</v>
      </c>
      <c r="J581" s="75">
        <f>VLOOKUP(A581,'BASE REGISTRO MAYO'!$A$1:$T$884,10,FALSE)</f>
        <v>0</v>
      </c>
      <c r="K581" s="75" t="str">
        <f>VLOOKUP(A581,'BASE REGISTRO MAYO'!$A$1:$T$884,11,FALSE)</f>
        <v xml:space="preserve">Claudia Gerlene Pizarro Peña, </v>
      </c>
      <c r="L581" s="75" t="str">
        <f>VLOOKUP(A581,'BASE REGISTRO MAYO'!$A$1:$T$884,12,FALSE)</f>
        <v>Santa Rosa Nº 12.975, comuna de La Pintana, Región Metropolitana.</v>
      </c>
      <c r="M581" s="75" t="str">
        <f>VLOOKUP(A581,'BASE REGISTRO MAYO'!$A$1:$T$884,13,FALSE)</f>
        <v>XIII</v>
      </c>
      <c r="N581" s="75" t="str">
        <f>VLOOKUP(A581,'BASE REGISTRO MAYO'!$A$1:$T$884,14,FALSE)</f>
        <v>La Pintana</v>
      </c>
      <c r="O581" s="75">
        <f>VLOOKUP(A581,'BASE REGISTRO MAYO'!$A$1:$T$884,15,FALSE)</f>
        <v>0</v>
      </c>
      <c r="P581" s="75">
        <f>VLOOKUP(A581,'BASE REGISTRO MAYO'!$A$1:$T$884,16,FALSE)</f>
        <v>0</v>
      </c>
      <c r="Q581" s="75">
        <f>VLOOKUP(A581,'BASE REGISTRO MAYO'!$A$1:$T$884,17,FALSE)</f>
        <v>0</v>
      </c>
      <c r="R581" s="75">
        <f>VLOOKUP(A581,'BASE REGISTRO MAYO'!$A$1:$T$884,18,FALSE)</f>
        <v>91001</v>
      </c>
      <c r="S581" s="75" t="str">
        <f>VLOOKUP(A581,'BASE REGISTRO MAYO'!$A$1:$T$884,19,FALSE)</f>
        <v xml:space="preserve"> No se acompañan. Aplica Informe Jurídico Nº 09, de  fecha 14 de marzo de 2011 del Departamento Jurídico y Dictamen Nº 070791, de 2009, de la Contraloría General de la República.  
</v>
      </c>
      <c r="T581" s="177">
        <f>VLOOKUP(A581,'BASE REGISTRO MAYO'!$A$1:$T$884,20,FALSE)</f>
        <v>37970</v>
      </c>
      <c r="U581" s="182">
        <v>7051</v>
      </c>
      <c r="V581" s="181">
        <v>19343763</v>
      </c>
      <c r="W581" s="181">
        <v>216481137</v>
      </c>
      <c r="X581" s="178">
        <v>44408</v>
      </c>
      <c r="Y581" s="87" t="s">
        <v>7151</v>
      </c>
      <c r="Z581" s="87" t="s">
        <v>7152</v>
      </c>
      <c r="AA581" s="182" t="s">
        <v>7210</v>
      </c>
    </row>
    <row r="582" spans="1:27" ht="15.75" customHeight="1" x14ac:dyDescent="0.2">
      <c r="A582" s="182">
        <v>7052</v>
      </c>
      <c r="B582" s="75" t="str">
        <f>VLOOKUP(A582,'BASE REGISTRO MAYO'!$A$1:$T$884,2,FALSE)</f>
        <v xml:space="preserve">
I. Municipalidad de Rengo
</v>
      </c>
      <c r="C582" s="75">
        <f>VLOOKUP(A582,'BASE REGISTRO MAYO'!$A$1:$T$884,3,FALSE)</f>
        <v>690812002</v>
      </c>
      <c r="D582" s="75" t="str">
        <f>VLOOKUP(A582,'BASE REGISTRO MAYO'!$A$1:$T$884,4,FALSE)</f>
        <v>Municipalidad</v>
      </c>
      <c r="E582" s="75" t="str">
        <f>VLOOKUP(A582,'BASE REGISTRO MAYO'!$A$1:$T$884,5,FALSE)</f>
        <v>Constitución Política de la República, art. 107.</v>
      </c>
      <c r="F582" s="75" t="str">
        <f>VLOOKUP(A582,'BASE REGISTRO MAYO'!$A$1:$T$884,6,FALSE)</f>
        <v>Indefinida.</v>
      </c>
      <c r="G582" s="75" t="str">
        <f>VLOOKUP(A582,'BASE REGISTRO MAYO'!$A$1:$T$884,7,FALSE)</f>
        <v>Según Ley Orgánica Nº 18.695, arts. 1º al 4º.</v>
      </c>
      <c r="H582" s="75" t="str">
        <f>VLOOKUP(A582,'BASE REGISTRO MAYO'!$A$1:$T$884,8,FALSE)</f>
        <v>no tiene</v>
      </c>
      <c r="I582" s="75">
        <f>VLOOKUP(A582,'BASE REGISTRO MAYO'!$A$1:$T$884,9,FALSE)</f>
        <v>0</v>
      </c>
      <c r="J582" s="75">
        <f>VLOOKUP(A582,'BASE REGISTRO MAYO'!$A$1:$T$884,10,FALSE)</f>
        <v>0</v>
      </c>
      <c r="K582" s="75" t="str">
        <f>VLOOKUP(A582,'BASE REGISTRO MAYO'!$A$1:$T$884,11,FALSE)</f>
        <v xml:space="preserve">Carolos Ernesto Soto González, </v>
      </c>
      <c r="L582" s="75" t="str">
        <f>VLOOKUP(A582,'BASE REGISTRO MAYO'!$A$1:$T$884,12,FALSE)</f>
        <v xml:space="preserve">Urriola Nº26, Rengo, Sexta Región. </v>
      </c>
      <c r="M582" s="75" t="str">
        <f>VLOOKUP(A582,'BASE REGISTRO MAYO'!$A$1:$T$884,13,FALSE)</f>
        <v>VI</v>
      </c>
      <c r="N582" s="75" t="str">
        <f>VLOOKUP(A582,'BASE REGISTRO MAYO'!$A$1:$T$884,14,FALSE)</f>
        <v>Rengo</v>
      </c>
      <c r="O582" s="75" t="str">
        <f>VLOOKUP(A582,'BASE REGISTRO MAYO'!$A$1:$T$884,15,FALSE)</f>
        <v>Teléfono (72) 512060</v>
      </c>
      <c r="P582" s="75">
        <f>VLOOKUP(A582,'BASE REGISTRO MAYO'!$A$1:$T$884,16,FALSE)</f>
        <v>0</v>
      </c>
      <c r="Q582" s="75">
        <f>VLOOKUP(A582,'BASE REGISTRO MAYO'!$A$1:$T$884,17,FALSE)</f>
        <v>0</v>
      </c>
      <c r="R582" s="75">
        <f>VLOOKUP(A582,'BASE REGISTRO MAYO'!$A$1:$T$884,18,FALSE)</f>
        <v>91001</v>
      </c>
      <c r="S582" s="75" t="str">
        <f>VLOOKUP(A582,'BASE REGISTRO MAYO'!$A$1:$T$884,19,FALSE)</f>
        <v xml:space="preserve">No se acompañan. Aplica Informe Jurídico Nº 09, de  fecha 14 de marzo de 2011 del Departamento Jurídico y Dictamen Nº 070791, de 2009, de la Contraloría General de la República.  
</v>
      </c>
      <c r="T582" s="177">
        <f>VLOOKUP(A582,'BASE REGISTRO MAYO'!$A$1:$T$884,20,FALSE)</f>
        <v>37970</v>
      </c>
      <c r="U582" s="182">
        <v>7052</v>
      </c>
      <c r="V582" s="181">
        <v>8585520</v>
      </c>
      <c r="W582" s="181">
        <v>30173820</v>
      </c>
      <c r="X582" s="178">
        <v>44408</v>
      </c>
      <c r="Y582" s="87" t="s">
        <v>7151</v>
      </c>
      <c r="Z582" s="87" t="s">
        <v>7152</v>
      </c>
      <c r="AA582" s="182" t="s">
        <v>7236</v>
      </c>
    </row>
    <row r="583" spans="1:27" ht="15.75" customHeight="1" x14ac:dyDescent="0.2">
      <c r="A583" s="182">
        <v>7054</v>
      </c>
      <c r="B583" s="75" t="str">
        <f>VLOOKUP(A583,'BASE REGISTRO MAYO'!$A$1:$T$884,2,FALSE)</f>
        <v xml:space="preserve">
I. Municipalidad de Cerro Navia
</v>
      </c>
      <c r="C583" s="75">
        <f>VLOOKUP(A583,'BASE REGISTRO MAYO'!$A$1:$T$884,3,FALSE)</f>
        <v>692542002</v>
      </c>
      <c r="D583" s="75" t="str">
        <f>VLOOKUP(A583,'BASE REGISTRO MAYO'!$A$1:$T$884,4,FALSE)</f>
        <v>Municipalidad</v>
      </c>
      <c r="E583" s="75" t="str">
        <f>VLOOKUP(A583,'BASE REGISTRO MAYO'!$A$1:$T$884,5,FALSE)</f>
        <v>Constitución Política de la República, art. 107.</v>
      </c>
      <c r="F583" s="75" t="str">
        <f>VLOOKUP(A583,'BASE REGISTRO MAYO'!$A$1:$T$884,6,FALSE)</f>
        <v>Indefinida.</v>
      </c>
      <c r="G583" s="75" t="str">
        <f>VLOOKUP(A583,'BASE REGISTRO MAYO'!$A$1:$T$884,7,FALSE)</f>
        <v>Según Ley Orgánica Nº 18.695, arts. 1º al 4º.</v>
      </c>
      <c r="H583" s="75" t="str">
        <f>VLOOKUP(A583,'BASE REGISTRO MAYO'!$A$1:$T$884,8,FALSE)</f>
        <v>no tiene</v>
      </c>
      <c r="I583" s="75">
        <f>VLOOKUP(A583,'BASE REGISTRO MAYO'!$A$1:$T$884,9,FALSE)</f>
        <v>0</v>
      </c>
      <c r="J583" s="75">
        <f>VLOOKUP(A583,'BASE REGISTRO MAYO'!$A$1:$T$884,10,FALSE)</f>
        <v>0</v>
      </c>
      <c r="K583" s="75" t="str">
        <f>VLOOKUP(A583,'BASE REGISTRO MAYO'!$A$1:$T$884,11,FALSE)</f>
        <v xml:space="preserve">Mauro Elias Tamayo Rozas, </v>
      </c>
      <c r="L583" s="75" t="str">
        <f>VLOOKUP(A583,'BASE REGISTRO MAYO'!$A$1:$T$884,12,FALSE)</f>
        <v xml:space="preserve">Del Consistorial Nº 6645, comuna de Cerro Navia, Región Metropolitana.
</v>
      </c>
      <c r="M583" s="75" t="str">
        <f>VLOOKUP(A583,'BASE REGISTRO MAYO'!$A$1:$T$884,13,FALSE)</f>
        <v>XIII</v>
      </c>
      <c r="N583" s="75" t="str">
        <f>VLOOKUP(A583,'BASE REGISTRO MAYO'!$A$1:$T$884,14,FALSE)</f>
        <v>Cerro Navia</v>
      </c>
      <c r="O583" s="75" t="str">
        <f>VLOOKUP(A583,'BASE REGISTRO MAYO'!$A$1:$T$884,15,FALSE)</f>
        <v xml:space="preserve">Teléfono Alcalde: 223804196, 
Teléfono Jefe de Gabinete: 223804020,
Teléfono Jefe de la Oficina de la Niñez: 223804024,
</v>
      </c>
      <c r="P583" s="75" t="str">
        <f>VLOOKUP(A583,'BASE REGISTRO MAYO'!$A$1:$T$884,16,FALSE)</f>
        <v xml:space="preserve">E-mail Alcalde:mauro.tamayo@cerronavia.cl
E-mail Jefe de Gabinete: nicolas.cataldo@cerronavia.cl
E-mail Jefe de la Oficina de la Niñez: juan.veloz@cerronavia.cl.
</v>
      </c>
      <c r="Q583" s="75">
        <f>VLOOKUP(A583,'BASE REGISTRO MAYO'!$A$1:$T$884,17,FALSE)</f>
        <v>0</v>
      </c>
      <c r="R583" s="75">
        <f>VLOOKUP(A583,'BASE REGISTRO MAYO'!$A$1:$T$884,18,FALSE)</f>
        <v>91001</v>
      </c>
      <c r="S583" s="75" t="str">
        <f>VLOOKUP(A583,'BASE REGISTRO MAYO'!$A$1:$T$884,19,FALSE)</f>
        <v xml:space="preserve">No se acompañan. Aplica Informe Jurídico Nº 09, de  fecha 14 de marzo de 2011 del Departamento Jurídico y Dictamen Nº 070791, de 2009, de la Contraloría General de la República.  
</v>
      </c>
      <c r="T583" s="177">
        <f>VLOOKUP(A583,'BASE REGISTRO MAYO'!$A$1:$T$884,20,FALSE)</f>
        <v>37970</v>
      </c>
      <c r="U583" s="182">
        <v>7054</v>
      </c>
      <c r="V583" s="181">
        <v>9014796</v>
      </c>
      <c r="W583" s="181">
        <v>54350226</v>
      </c>
      <c r="X583" s="178">
        <v>44408</v>
      </c>
      <c r="Y583" s="87" t="s">
        <v>7151</v>
      </c>
      <c r="Z583" s="87" t="s">
        <v>7152</v>
      </c>
      <c r="AA583" s="182" t="s">
        <v>7282</v>
      </c>
    </row>
    <row r="584" spans="1:27" ht="15.75" customHeight="1" x14ac:dyDescent="0.2">
      <c r="A584" s="182">
        <v>7056</v>
      </c>
      <c r="B584" s="75" t="str">
        <f>VLOOKUP(A584,'BASE REGISTRO MAYO'!$A$1:$T$884,2,FALSE)</f>
        <v xml:space="preserve">
I. Municipalidad de Quilicura
</v>
      </c>
      <c r="C584" s="75">
        <f>VLOOKUP(A584,'BASE REGISTRO MAYO'!$A$1:$T$884,3,FALSE)</f>
        <v>690713004</v>
      </c>
      <c r="D584" s="75" t="str">
        <f>VLOOKUP(A584,'BASE REGISTRO MAYO'!$A$1:$T$884,4,FALSE)</f>
        <v>Municipalidad</v>
      </c>
      <c r="E584" s="75" t="str">
        <f>VLOOKUP(A584,'BASE REGISTRO MAYO'!$A$1:$T$884,5,FALSE)</f>
        <v>Constitución Política de la República, art. 107.</v>
      </c>
      <c r="F584" s="75" t="str">
        <f>VLOOKUP(A584,'BASE REGISTRO MAYO'!$A$1:$T$884,6,FALSE)</f>
        <v>Indefinida.</v>
      </c>
      <c r="G584" s="75" t="str">
        <f>VLOOKUP(A584,'BASE REGISTRO MAYO'!$A$1:$T$884,7,FALSE)</f>
        <v>Según Ley Orgánica Nº 18.695, arts. 1º al 4º.</v>
      </c>
      <c r="H584" s="75" t="str">
        <f>VLOOKUP(A584,'BASE REGISTRO MAYO'!$A$1:$T$884,8,FALSE)</f>
        <v>no tiene</v>
      </c>
      <c r="I584" s="75">
        <f>VLOOKUP(A584,'BASE REGISTRO MAYO'!$A$1:$T$884,9,FALSE)</f>
        <v>0</v>
      </c>
      <c r="J584" s="75">
        <f>VLOOKUP(A584,'BASE REGISTRO MAYO'!$A$1:$T$884,10,FALSE)</f>
        <v>0</v>
      </c>
      <c r="K584" s="75" t="str">
        <f>VLOOKUP(A584,'BASE REGISTRO MAYO'!$A$1:$T$884,11,FALSE)</f>
        <v xml:space="preserve">Juan Carrasco Contreras </v>
      </c>
      <c r="L584" s="75" t="str">
        <f>VLOOKUP(A584,'BASE REGISTRO MAYO'!$A$1:$T$884,12,FALSE)</f>
        <v xml:space="preserve">José Francisco Vergara Nº450, Quilicura, Región Metropolitana. </v>
      </c>
      <c r="M584" s="75" t="str">
        <f>VLOOKUP(A584,'BASE REGISTRO MAYO'!$A$1:$T$884,13,FALSE)</f>
        <v>XIII</v>
      </c>
      <c r="N584" s="75" t="str">
        <f>VLOOKUP(A584,'BASE REGISTRO MAYO'!$A$1:$T$884,14,FALSE)</f>
        <v>Quilicura</v>
      </c>
      <c r="O584" s="75" t="str">
        <f>VLOOKUP(A584,'BASE REGISTRO MAYO'!$A$1:$T$884,15,FALSE)</f>
        <v>Fono mesa central 3666700, Dideco 3666730.</v>
      </c>
      <c r="P584" s="75">
        <f>VLOOKUP(A584,'BASE REGISTRO MAYO'!$A$1:$T$884,16,FALSE)</f>
        <v>0</v>
      </c>
      <c r="Q584" s="75">
        <f>VLOOKUP(A584,'BASE REGISTRO MAYO'!$A$1:$T$884,17,FALSE)</f>
        <v>0</v>
      </c>
      <c r="R584" s="75">
        <f>VLOOKUP(A584,'BASE REGISTRO MAYO'!$A$1:$T$884,18,FALSE)</f>
        <v>91001</v>
      </c>
      <c r="S584" s="75" t="str">
        <f>VLOOKUP(A584,'BASE REGISTRO MAYO'!$A$1:$T$884,19,FALSE)</f>
        <v xml:space="preserve">No se acompañan. Aplica Informe Jurídico Nº 09, de  fecha 14 de marzo de 2011 del Departamento Jurídico y Dictamen Nº 070791, de 2009, de la Contraloría General de la República.  
</v>
      </c>
      <c r="T584" s="177">
        <f>VLOOKUP(A584,'BASE REGISTRO MAYO'!$A$1:$T$884,20,FALSE)</f>
        <v>37970</v>
      </c>
      <c r="U584" s="182">
        <v>7056</v>
      </c>
      <c r="V584" s="181">
        <v>34875130</v>
      </c>
      <c r="W584" s="181">
        <v>130819371</v>
      </c>
      <c r="X584" s="178">
        <v>44408</v>
      </c>
      <c r="Y584" s="87" t="s">
        <v>7151</v>
      </c>
      <c r="Z584" s="87" t="s">
        <v>7152</v>
      </c>
      <c r="AA584" s="182" t="s">
        <v>7199</v>
      </c>
    </row>
    <row r="585" spans="1:27" ht="15.75" customHeight="1" x14ac:dyDescent="0.2">
      <c r="A585" s="182">
        <v>7057</v>
      </c>
      <c r="B585" s="75" t="str">
        <f>VLOOKUP(A585,'BASE REGISTRO MAYO'!$A$1:$T$884,2,FALSE)</f>
        <v xml:space="preserve">
I. Municipalidad de Temuco
</v>
      </c>
      <c r="C585" s="75">
        <f>VLOOKUP(A585,'BASE REGISTRO MAYO'!$A$1:$T$884,3,FALSE)</f>
        <v>691907007</v>
      </c>
      <c r="D585" s="75" t="str">
        <f>VLOOKUP(A585,'BASE REGISTRO MAYO'!$A$1:$T$884,4,FALSE)</f>
        <v>Municipalidad</v>
      </c>
      <c r="E585" s="75" t="str">
        <f>VLOOKUP(A585,'BASE REGISTRO MAYO'!$A$1:$T$884,5,FALSE)</f>
        <v>Constitución Política de la República, art. 107.</v>
      </c>
      <c r="F585" s="75" t="str">
        <f>VLOOKUP(A585,'BASE REGISTRO MAYO'!$A$1:$T$884,6,FALSE)</f>
        <v>Indefinida.</v>
      </c>
      <c r="G585" s="75" t="str">
        <f>VLOOKUP(A585,'BASE REGISTRO MAYO'!$A$1:$T$884,7,FALSE)</f>
        <v>Según Ley Orgánica Nº 18.695, arts. 1º al 4º.</v>
      </c>
      <c r="H585" s="75" t="str">
        <f>VLOOKUP(A585,'BASE REGISTRO MAYO'!$A$1:$T$884,8,FALSE)</f>
        <v>no tiene</v>
      </c>
      <c r="I585" s="75">
        <f>VLOOKUP(A585,'BASE REGISTRO MAYO'!$A$1:$T$884,9,FALSE)</f>
        <v>0</v>
      </c>
      <c r="J585" s="75">
        <f>VLOOKUP(A585,'BASE REGISTRO MAYO'!$A$1:$T$884,10,FALSE)</f>
        <v>0</v>
      </c>
      <c r="K585" s="75" t="str">
        <f>VLOOKUP(A585,'BASE REGISTRO MAYO'!$A$1:$T$884,11,FALSE)</f>
        <v xml:space="preserve">Miguel Ángel Becker Alvear     
</v>
      </c>
      <c r="L585" s="75" t="str">
        <f>VLOOKUP(A585,'BASE REGISTRO MAYO'!$A$1:$T$884,12,FALSE)</f>
        <v xml:space="preserve">Arturo Prat Nº 650, Temuco, Novena Región.
</v>
      </c>
      <c r="M585" s="75" t="str">
        <f>VLOOKUP(A585,'BASE REGISTRO MAYO'!$A$1:$T$884,13,FALSE)</f>
        <v>IX</v>
      </c>
      <c r="N585" s="75" t="str">
        <f>VLOOKUP(A585,'BASE REGISTRO MAYO'!$A$1:$T$884,14,FALSE)</f>
        <v xml:space="preserve"> Temuco,</v>
      </c>
      <c r="O585" s="75">
        <f>VLOOKUP(A585,'BASE REGISTRO MAYO'!$A$1:$T$884,15,FALSE)</f>
        <v>452973427</v>
      </c>
      <c r="P585" s="75" t="str">
        <f>VLOOKUP(A585,'BASE REGISTRO MAYO'!$A$1:$T$884,16,FALSE)</f>
        <v>Emails: mbecker@temuco.cl</v>
      </c>
      <c r="Q585" s="75">
        <f>VLOOKUP(A585,'BASE REGISTRO MAYO'!$A$1:$T$884,17,FALSE)</f>
        <v>0</v>
      </c>
      <c r="R585" s="75">
        <f>VLOOKUP(A585,'BASE REGISTRO MAYO'!$A$1:$T$884,18,FALSE)</f>
        <v>91001</v>
      </c>
      <c r="S585" s="75" t="str">
        <f>VLOOKUP(A585,'BASE REGISTRO MAYO'!$A$1:$T$884,19,FALSE)</f>
        <v xml:space="preserve">No se acompañan. Aplica Informe Jurídico Nº 09, de  fecha 14 de marzo de 2011 del Departamento Jurídico y Dictamen Nº 070791, de 2009, de la Contraloría General de la República.  
</v>
      </c>
      <c r="T585" s="177">
        <f>VLOOKUP(A585,'BASE REGISTRO MAYO'!$A$1:$T$884,20,FALSE)</f>
        <v>37970</v>
      </c>
      <c r="U585" s="182">
        <v>7057</v>
      </c>
      <c r="V585" s="181">
        <v>10603117</v>
      </c>
      <c r="W585" s="181">
        <v>63926217</v>
      </c>
      <c r="X585" s="178">
        <v>44408</v>
      </c>
      <c r="Y585" s="87" t="s">
        <v>7151</v>
      </c>
      <c r="Z585" s="87" t="s">
        <v>7152</v>
      </c>
      <c r="AA585" s="182" t="s">
        <v>183</v>
      </c>
    </row>
    <row r="586" spans="1:27" ht="15.75" customHeight="1" x14ac:dyDescent="0.2">
      <c r="A586" s="182">
        <v>7064</v>
      </c>
      <c r="B586" s="75" t="str">
        <f>VLOOKUP(A586,'BASE REGISTRO MAYO'!$A$1:$T$884,2,FALSE)</f>
        <v xml:space="preserve">
I. Municipalidad de Quillota
</v>
      </c>
      <c r="C586" s="75">
        <f>VLOOKUP(A586,'BASE REGISTRO MAYO'!$A$1:$T$884,3,FALSE)</f>
        <v>690601001</v>
      </c>
      <c r="D586" s="75" t="str">
        <f>VLOOKUP(A586,'BASE REGISTRO MAYO'!$A$1:$T$884,4,FALSE)</f>
        <v>Municipalidad</v>
      </c>
      <c r="E586" s="75" t="str">
        <f>VLOOKUP(A586,'BASE REGISTRO MAYO'!$A$1:$T$884,5,FALSE)</f>
        <v>Constitución Política de la República, artículo 107</v>
      </c>
      <c r="F586" s="75" t="str">
        <f>VLOOKUP(A586,'BASE REGISTRO MAYO'!$A$1:$T$884,6,FALSE)</f>
        <v>Indefinida</v>
      </c>
      <c r="G586" s="75" t="str">
        <f>VLOOKUP(A586,'BASE REGISTRO MAYO'!$A$1:$T$884,7,FALSE)</f>
        <v>Según Ley Orgánica N° 18.695, artículos 1°al 4°</v>
      </c>
      <c r="H586" s="75" t="str">
        <f>VLOOKUP(A586,'BASE REGISTRO MAYO'!$A$1:$T$884,8,FALSE)</f>
        <v>no tiene</v>
      </c>
      <c r="I586" s="75">
        <f>VLOOKUP(A586,'BASE REGISTRO MAYO'!$A$1:$T$884,9,FALSE)</f>
        <v>0</v>
      </c>
      <c r="J586" s="75">
        <f>VLOOKUP(A586,'BASE REGISTRO MAYO'!$A$1:$T$884,10,FALSE)</f>
        <v>0</v>
      </c>
      <c r="K586" s="75" t="str">
        <f>VLOOKUP(A586,'BASE REGISTRO MAYO'!$A$1:$T$884,11,FALSE)</f>
        <v xml:space="preserve"> Luis Alberto Mella Gajardo, 
</v>
      </c>
      <c r="L586" s="75" t="str">
        <f>VLOOKUP(A586,'BASE REGISTRO MAYO'!$A$1:$T$884,12,FALSE)</f>
        <v xml:space="preserve">Maipú N°330, comuna de Quillota, Quinta Región.
</v>
      </c>
      <c r="M586" s="75" t="str">
        <f>VLOOKUP(A586,'BASE REGISTRO MAYO'!$A$1:$T$884,13,FALSE)</f>
        <v>V</v>
      </c>
      <c r="N586" s="75" t="str">
        <f>VLOOKUP(A586,'BASE REGISTRO MAYO'!$A$1:$T$884,14,FALSE)</f>
        <v>Quillota</v>
      </c>
      <c r="O586" s="75">
        <f>VLOOKUP(A586,'BASE REGISTRO MAYO'!$A$1:$T$884,15,FALSE)</f>
        <v>0</v>
      </c>
      <c r="P586" s="75">
        <f>VLOOKUP(A586,'BASE REGISTRO MAYO'!$A$1:$T$884,16,FALSE)</f>
        <v>0</v>
      </c>
      <c r="Q586" s="75">
        <f>VLOOKUP(A586,'BASE REGISTRO MAYO'!$A$1:$T$884,17,FALSE)</f>
        <v>0</v>
      </c>
      <c r="R586" s="75">
        <f>VLOOKUP(A586,'BASE REGISTRO MAYO'!$A$1:$T$884,18,FALSE)</f>
        <v>91001</v>
      </c>
      <c r="S586" s="75" t="str">
        <f>VLOOKUP(A586,'BASE REGISTRO MAYO'!$A$1:$T$884,19,FALSE)</f>
        <v xml:space="preserve">No se acompañan. Aplica Informe Jurídico Nº 09, de  fecha 14 de marzo de 2011 del Departamento Jurídico y Dictamen Nº 070791, de 2009, de la Contraloría General de la República.  </v>
      </c>
      <c r="T586" s="177">
        <f>VLOOKUP(A586,'BASE REGISTRO MAYO'!$A$1:$T$884,20,FALSE)</f>
        <v>37970</v>
      </c>
      <c r="U586" s="182">
        <v>7064</v>
      </c>
      <c r="V586" s="181">
        <v>6439140</v>
      </c>
      <c r="W586" s="181">
        <v>38821590</v>
      </c>
      <c r="X586" s="178">
        <v>44408</v>
      </c>
      <c r="Y586" s="87" t="s">
        <v>7151</v>
      </c>
      <c r="Z586" s="87" t="s">
        <v>7152</v>
      </c>
      <c r="AA586" s="182" t="s">
        <v>7157</v>
      </c>
    </row>
    <row r="587" spans="1:27" ht="15.75" customHeight="1" x14ac:dyDescent="0.2">
      <c r="A587" s="182">
        <v>7066</v>
      </c>
      <c r="B587" s="75" t="str">
        <f>VLOOKUP(A587,'BASE REGISTRO MAYO'!$A$1:$T$884,2,FALSE)</f>
        <v xml:space="preserve">
I. Municipalidad de nunoa
</v>
      </c>
      <c r="C587" s="75">
        <f>VLOOKUP(A587,'BASE REGISTRO MAYO'!$A$1:$T$884,3,FALSE)</f>
        <v>690705001</v>
      </c>
      <c r="D587" s="75" t="str">
        <f>VLOOKUP(A587,'BASE REGISTRO MAYO'!$A$1:$T$884,4,FALSE)</f>
        <v>Municipalidad</v>
      </c>
      <c r="E587" s="75" t="str">
        <f>VLOOKUP(A587,'BASE REGISTRO MAYO'!$A$1:$T$884,5,FALSE)</f>
        <v>Constitución Política de la República, art. 107.</v>
      </c>
      <c r="F587" s="75" t="str">
        <f>VLOOKUP(A587,'BASE REGISTRO MAYO'!$A$1:$T$884,6,FALSE)</f>
        <v>Indefinida.</v>
      </c>
      <c r="G587" s="75" t="str">
        <f>VLOOKUP(A587,'BASE REGISTRO MAYO'!$A$1:$T$884,7,FALSE)</f>
        <v>Según Ley Orgánica Nº 18.695, arts. 1º al 4º.</v>
      </c>
      <c r="H587" s="75" t="str">
        <f>VLOOKUP(A587,'BASE REGISTRO MAYO'!$A$1:$T$884,8,FALSE)</f>
        <v>no tiene</v>
      </c>
      <c r="I587" s="75">
        <f>VLOOKUP(A587,'BASE REGISTRO MAYO'!$A$1:$T$884,9,FALSE)</f>
        <v>0</v>
      </c>
      <c r="J587" s="75">
        <f>VLOOKUP(A587,'BASE REGISTRO MAYO'!$A$1:$T$884,10,FALSE)</f>
        <v>0</v>
      </c>
      <c r="K587" s="75" t="str">
        <f>VLOOKUP(A587,'BASE REGISTRO MAYO'!$A$1:$T$884,11,FALSE)</f>
        <v xml:space="preserve">Andrés Enrique Zarhi Troy, </v>
      </c>
      <c r="L587" s="75" t="str">
        <f>VLOOKUP(A587,'BASE REGISTRO MAYO'!$A$1:$T$884,12,FALSE)</f>
        <v>Avenida Irarrázaval Nº3550, Ñuñoa, Región Metropolitana.</v>
      </c>
      <c r="M587" s="75" t="str">
        <f>VLOOKUP(A587,'BASE REGISTRO MAYO'!$A$1:$T$884,13,FALSE)</f>
        <v>XIII</v>
      </c>
      <c r="N587" s="75" t="str">
        <f>VLOOKUP(A587,'BASE REGISTRO MAYO'!$A$1:$T$884,14,FALSE)</f>
        <v>Ñuñoa</v>
      </c>
      <c r="O587" s="75" t="str">
        <f>VLOOKUP(A587,'BASE REGISTRO MAYO'!$A$1:$T$884,15,FALSE)</f>
        <v>232407050/ 232407005</v>
      </c>
      <c r="P587" s="75" t="str">
        <f>VLOOKUP(A587,'BASE REGISTRO MAYO'!$A$1:$T$884,16,FALSE)</f>
        <v xml:space="preserve">Correo electrónico: alcalde@nunoa.cl
</v>
      </c>
      <c r="Q587" s="75">
        <f>VLOOKUP(A587,'BASE REGISTRO MAYO'!$A$1:$T$884,17,FALSE)</f>
        <v>0</v>
      </c>
      <c r="R587" s="75">
        <f>VLOOKUP(A587,'BASE REGISTRO MAYO'!$A$1:$T$884,18,FALSE)</f>
        <v>91001</v>
      </c>
      <c r="S587" s="75" t="str">
        <f>VLOOKUP(A587,'BASE REGISTRO MAYO'!$A$1:$T$884,19,FALSE)</f>
        <v xml:space="preserve">No se acompañan. Aplica Informe Jurídico Nº 09, de  fecha 14 de marzo de 2011 del Departamento Jurídico y Dictamen Nº 070791, de 2009, de la Contraloría General de la República.  
.
</v>
      </c>
      <c r="T587" s="177">
        <f>VLOOKUP(A587,'BASE REGISTRO MAYO'!$A$1:$T$884,20,FALSE)</f>
        <v>37970</v>
      </c>
      <c r="U587" s="182">
        <v>7066</v>
      </c>
      <c r="V587" s="181">
        <v>6868416</v>
      </c>
      <c r="W587" s="181">
        <v>41409696</v>
      </c>
      <c r="X587" s="178">
        <v>44408</v>
      </c>
      <c r="Y587" s="87" t="s">
        <v>7151</v>
      </c>
      <c r="Z587" s="87" t="s">
        <v>7152</v>
      </c>
      <c r="AA587" s="182" t="s">
        <v>8193</v>
      </c>
    </row>
    <row r="588" spans="1:27" ht="15.75" customHeight="1" x14ac:dyDescent="0.2">
      <c r="A588" s="182">
        <v>7067</v>
      </c>
      <c r="B588" s="75" t="str">
        <f>VLOOKUP(A588,'BASE REGISTRO MAYO'!$A$1:$T$884,2,FALSE)</f>
        <v xml:space="preserve">
Instituto de Educacion y Desarrollo Carlos Casanueva.
</v>
      </c>
      <c r="C588" s="75">
        <f>VLOOKUP(A588,'BASE REGISTRO MAYO'!$A$1:$T$884,3,FALSE)</f>
        <v>825652000</v>
      </c>
      <c r="D588" s="75" t="str">
        <f>VLOOKUP(A588,'BASE REGISTRO MAYO'!$A$1:$T$884,4,FALSE)</f>
        <v xml:space="preserve">Corporación de Desarrollo Privado.
</v>
      </c>
      <c r="E588" s="75" t="str">
        <f>VLOOKUP(A588,'BASE REGISTRO MAYO'!$A$1:$T$884,5,FALSE)</f>
        <v xml:space="preserve">Otorgado por Decreto Supremo Nº 1118 de 24 de junio de 1968, del Ministerio de Justicia.
</v>
      </c>
      <c r="F588" s="75" t="str">
        <f>VLOOKUP(A588,'BASE REGISTRO MAYO'!$A$1:$T$884,6,FALSE)</f>
        <v xml:space="preserve">Certificado de Vigencia Folio Nº 500356430185, de 16 de noviembre de 2020, emitido por el Servicio de Registro Civil e Identificación.
</v>
      </c>
      <c r="G588" s="75" t="str">
        <f>VLOOKUP(A588,'BASE REGISTRO MAYO'!$A$1:$T$884,7,FALSE)</f>
        <v xml:space="preserve">Promover el desarrollo educacional, social, cultural y comunitario de todos sus asociados y de todos los habitantes del país.
</v>
      </c>
      <c r="H588" s="75" t="str">
        <f>VLOOKUP(A588,'BASE REGISTRO MAYO'!$A$1:$T$884,8,FALSE)</f>
        <v xml:space="preserve">Presidenta: 
Patricia Caselli de la Carrera.
Vice presidente: 
Carlos Espinoza Villanueva 
Secretaria:
Daniela Danae Pozo Castro. 
Tesorero:
Juan Carlos Figueroa Huenumilla.
Directores: 
Manuel Aros Malgue    
María Alicia Rosales Muñoz, 
Jaime Hueraleo Vega,
</v>
      </c>
      <c r="I588" s="75" t="str">
        <f>VLOOKUP(A588,'BASE REGISTRO MAYO'!$A$1:$T$884,9,FALSE)</f>
        <v>Directorio dura dos años</v>
      </c>
      <c r="J588" s="75" t="str">
        <f>VLOOKUP(A588,'BASE REGISTRO MAYO'!$A$1:$T$884,10,FALSE)</f>
        <v>vigente desde el 28 de junio de 2017.</v>
      </c>
      <c r="K588" s="75" t="str">
        <f>VLOOKUP(A588,'BASE REGISTRO MAYO'!$A$1:$T$884,11,FALSE)</f>
        <v xml:space="preserve">Patricia Caselli de la Carrera. 
</v>
      </c>
      <c r="L588" s="75" t="str">
        <f>VLOOKUP(A588,'BASE REGISTRO MAYO'!$A$1:$T$884,12,FALSE)</f>
        <v xml:space="preserve">José Miguel Carrera Nº 027, Quilicura, Región Metropolitana.
</v>
      </c>
      <c r="M588" s="75" t="str">
        <f>VLOOKUP(A588,'BASE REGISTRO MAYO'!$A$1:$T$884,13,FALSE)</f>
        <v>XIII</v>
      </c>
      <c r="N588" s="75" t="str">
        <f>VLOOKUP(A588,'BASE REGISTRO MAYO'!$A$1:$T$884,14,FALSE)</f>
        <v>Quilicura</v>
      </c>
      <c r="O588" s="75" t="str">
        <f>VLOOKUP(A588,'BASE REGISTRO MAYO'!$A$1:$T$884,15,FALSE)</f>
        <v xml:space="preserve">Teléfonos: Patricia Caselli de la carrera: Representante legal –  973042713
Carlos Espinoza Villanueva: Vicepresidente
95776114
Oficina: 232541305 Central
PIE JOVEN EN RED MAIPU: 22 9208838
PIE ENACCION JOVEN QUILICURA: 22 8130821
</v>
      </c>
      <c r="P588" s="75" t="str">
        <f>VLOOKUP(A588,'BASE REGISTRO MAYO'!$A$1:$T$884,16,FALSE)</f>
        <v xml:space="preserve">
corporacion.carloscasanueva@gmail.com acentral.ccc@gmail.com</v>
      </c>
      <c r="Q588" s="75">
        <f>VLOOKUP(A588,'BASE REGISTRO MAYO'!$A$1:$T$884,17,FALSE)</f>
        <v>0</v>
      </c>
      <c r="R588" s="75" t="str">
        <f>VLOOKUP(A588,'BASE REGISTRO MAYO'!$A$1:$T$884,18,FALSE)</f>
        <v>93401 Institución de Asistencia Social.</v>
      </c>
      <c r="S588" s="75" t="str">
        <f>VLOOKUP(A588,'BASE REGISTRO MAYO'!$A$1:$T$884,19,FALSE)</f>
        <v>Certificado correspondiente al año 2019, aprobado por el Sub Departamento de Supervisión Financiera.</v>
      </c>
      <c r="T588" s="177">
        <f>VLOOKUP(A588,'BASE REGISTRO MAYO'!$A$1:$T$884,20,FALSE)</f>
        <v>37970</v>
      </c>
      <c r="U588" s="182">
        <v>7067</v>
      </c>
      <c r="V588" s="181">
        <v>8016600</v>
      </c>
      <c r="W588" s="181">
        <v>56116200</v>
      </c>
      <c r="X588" s="178">
        <v>44408</v>
      </c>
      <c r="Y588" s="87" t="s">
        <v>7151</v>
      </c>
      <c r="Z588" s="87" t="s">
        <v>7152</v>
      </c>
      <c r="AA588" s="182" t="s">
        <v>7191</v>
      </c>
    </row>
    <row r="589" spans="1:27" ht="15.75" customHeight="1" x14ac:dyDescent="0.2">
      <c r="A589" s="182">
        <v>7067</v>
      </c>
      <c r="B589" s="75" t="str">
        <f>VLOOKUP(A589,'BASE REGISTRO MAYO'!$A$1:$T$884,2,FALSE)</f>
        <v xml:space="preserve">
Instituto de Educacion y Desarrollo Carlos Casanueva.
</v>
      </c>
      <c r="C589" s="75">
        <f>VLOOKUP(A589,'BASE REGISTRO MAYO'!$A$1:$T$884,3,FALSE)</f>
        <v>825652000</v>
      </c>
      <c r="D589" s="75" t="str">
        <f>VLOOKUP(A589,'BASE REGISTRO MAYO'!$A$1:$T$884,4,FALSE)</f>
        <v xml:space="preserve">Corporación de Desarrollo Privado.
</v>
      </c>
      <c r="E589" s="75" t="str">
        <f>VLOOKUP(A589,'BASE REGISTRO MAYO'!$A$1:$T$884,5,FALSE)</f>
        <v xml:space="preserve">Otorgado por Decreto Supremo Nº 1118 de 24 de junio de 1968, del Ministerio de Justicia.
</v>
      </c>
      <c r="F589" s="75" t="str">
        <f>VLOOKUP(A589,'BASE REGISTRO MAYO'!$A$1:$T$884,6,FALSE)</f>
        <v xml:space="preserve">Certificado de Vigencia Folio Nº 500356430185, de 16 de noviembre de 2020, emitido por el Servicio de Registro Civil e Identificación.
</v>
      </c>
      <c r="G589" s="75" t="str">
        <f>VLOOKUP(A589,'BASE REGISTRO MAYO'!$A$1:$T$884,7,FALSE)</f>
        <v xml:space="preserve">Promover el desarrollo educacional, social, cultural y comunitario de todos sus asociados y de todos los habitantes del país.
</v>
      </c>
      <c r="H589" s="75" t="str">
        <f>VLOOKUP(A589,'BASE REGISTRO MAYO'!$A$1:$T$884,8,FALSE)</f>
        <v xml:space="preserve">Presidenta: 
Patricia Caselli de la Carrera.
Vice presidente: 
Carlos Espinoza Villanueva 
Secretaria:
Daniela Danae Pozo Castro. 
Tesorero:
Juan Carlos Figueroa Huenumilla.
Directores: 
Manuel Aros Malgue    
María Alicia Rosales Muñoz, 
Jaime Hueraleo Vega,
</v>
      </c>
      <c r="I589" s="75" t="str">
        <f>VLOOKUP(A589,'BASE REGISTRO MAYO'!$A$1:$T$884,9,FALSE)</f>
        <v>Directorio dura dos años</v>
      </c>
      <c r="J589" s="75" t="str">
        <f>VLOOKUP(A589,'BASE REGISTRO MAYO'!$A$1:$T$884,10,FALSE)</f>
        <v>vigente desde el 28 de junio de 2017.</v>
      </c>
      <c r="K589" s="75" t="str">
        <f>VLOOKUP(A589,'BASE REGISTRO MAYO'!$A$1:$T$884,11,FALSE)</f>
        <v xml:space="preserve">Patricia Caselli de la Carrera. 
</v>
      </c>
      <c r="L589" s="75" t="str">
        <f>VLOOKUP(A589,'BASE REGISTRO MAYO'!$A$1:$T$884,12,FALSE)</f>
        <v xml:space="preserve">José Miguel Carrera Nº 027, Quilicura, Región Metropolitana.
</v>
      </c>
      <c r="M589" s="75" t="str">
        <f>VLOOKUP(A589,'BASE REGISTRO MAYO'!$A$1:$T$884,13,FALSE)</f>
        <v>XIII</v>
      </c>
      <c r="N589" s="75" t="str">
        <f>VLOOKUP(A589,'BASE REGISTRO MAYO'!$A$1:$T$884,14,FALSE)</f>
        <v>Quilicura</v>
      </c>
      <c r="O589" s="75" t="str">
        <f>VLOOKUP(A589,'BASE REGISTRO MAYO'!$A$1:$T$884,15,FALSE)</f>
        <v xml:space="preserve">Teléfonos: Patricia Caselli de la carrera: Representante legal –  973042713
Carlos Espinoza Villanueva: Vicepresidente
95776114
Oficina: 232541305 Central
PIE JOVEN EN RED MAIPU: 22 9208838
PIE ENACCION JOVEN QUILICURA: 22 8130821
</v>
      </c>
      <c r="P589" s="75" t="str">
        <f>VLOOKUP(A589,'BASE REGISTRO MAYO'!$A$1:$T$884,16,FALSE)</f>
        <v xml:space="preserve">
corporacion.carloscasanueva@gmail.com acentral.ccc@gmail.com</v>
      </c>
      <c r="Q589" s="75">
        <f>VLOOKUP(A589,'BASE REGISTRO MAYO'!$A$1:$T$884,17,FALSE)</f>
        <v>0</v>
      </c>
      <c r="R589" s="75" t="str">
        <f>VLOOKUP(A589,'BASE REGISTRO MAYO'!$A$1:$T$884,18,FALSE)</f>
        <v>93401 Institución de Asistencia Social.</v>
      </c>
      <c r="S589" s="75" t="str">
        <f>VLOOKUP(A589,'BASE REGISTRO MAYO'!$A$1:$T$884,19,FALSE)</f>
        <v>Certificado correspondiente al año 2019, aprobado por el Sub Departamento de Supervisión Financiera.</v>
      </c>
      <c r="T589" s="177">
        <f>VLOOKUP(A589,'BASE REGISTRO MAYO'!$A$1:$T$884,20,FALSE)</f>
        <v>37970</v>
      </c>
      <c r="U589" s="182">
        <v>7067</v>
      </c>
      <c r="V589" s="181">
        <v>8016600</v>
      </c>
      <c r="W589" s="181">
        <v>56116200</v>
      </c>
      <c r="X589" s="178">
        <v>44408</v>
      </c>
      <c r="Y589" s="87" t="s">
        <v>7151</v>
      </c>
      <c r="Z589" s="87" t="s">
        <v>7152</v>
      </c>
      <c r="AA589" s="182" t="s">
        <v>7199</v>
      </c>
    </row>
    <row r="590" spans="1:27" ht="15.75" customHeight="1" x14ac:dyDescent="0.2">
      <c r="A590" s="182">
        <v>7071</v>
      </c>
      <c r="B590" s="75" t="str">
        <f>VLOOKUP(A590,'BASE REGISTRO MAYO'!$A$1:$T$884,2,FALSE)</f>
        <v xml:space="preserve">
I. Municipalidad de Lo Prado
</v>
      </c>
      <c r="C590" s="75">
        <f>VLOOKUP(A590,'BASE REGISTRO MAYO'!$A$1:$T$884,3,FALSE)</f>
        <v>692541006</v>
      </c>
      <c r="D590" s="75" t="str">
        <f>VLOOKUP(A590,'BASE REGISTRO MAYO'!$A$1:$T$884,4,FALSE)</f>
        <v>Municipalidad</v>
      </c>
      <c r="E590" s="75" t="str">
        <f>VLOOKUP(A590,'BASE REGISTRO MAYO'!$A$1:$T$884,5,FALSE)</f>
        <v>Constitución Política de la República, art. 107.</v>
      </c>
      <c r="F590" s="75" t="str">
        <f>VLOOKUP(A590,'BASE REGISTRO MAYO'!$A$1:$T$884,6,FALSE)</f>
        <v>Indefinida.</v>
      </c>
      <c r="G590" s="75" t="str">
        <f>VLOOKUP(A590,'BASE REGISTRO MAYO'!$A$1:$T$884,7,FALSE)</f>
        <v>Según Ley Orgánica Nº 18.695, arts. 1º al 4º.</v>
      </c>
      <c r="H590" s="75" t="str">
        <f>VLOOKUP(A590,'BASE REGISTRO MAYO'!$A$1:$T$884,8,FALSE)</f>
        <v>no tiene</v>
      </c>
      <c r="I590" s="75">
        <f>VLOOKUP(A590,'BASE REGISTRO MAYO'!$A$1:$T$884,9,FALSE)</f>
        <v>0</v>
      </c>
      <c r="J590" s="75">
        <f>VLOOKUP(A590,'BASE REGISTRO MAYO'!$A$1:$T$884,10,FALSE)</f>
        <v>0</v>
      </c>
      <c r="K590" s="75" t="str">
        <f>VLOOKUP(A590,'BASE REGISTRO MAYO'!$A$1:$T$884,11,FALSE)</f>
        <v xml:space="preserve">Maximiliano Ríos Galleguillos. </v>
      </c>
      <c r="L590" s="75" t="str">
        <f>VLOOKUP(A590,'BASE REGISTRO MAYO'!$A$1:$T$884,12,FALSE)</f>
        <v>Avenida San Pablo Nº5959, Lo Prado, Región Metropolitana.</v>
      </c>
      <c r="M590" s="75" t="str">
        <f>VLOOKUP(A590,'BASE REGISTRO MAYO'!$A$1:$T$884,13,FALSE)</f>
        <v>XIII</v>
      </c>
      <c r="N590" s="75" t="str">
        <f>VLOOKUP(A590,'BASE REGISTRO MAYO'!$A$1:$T$884,14,FALSE)</f>
        <v>Lo Prado</v>
      </c>
      <c r="O590" s="75">
        <f>VLOOKUP(A590,'BASE REGISTRO MAYO'!$A$1:$T$884,15,FALSE)</f>
        <v>0</v>
      </c>
      <c r="P590" s="75">
        <f>VLOOKUP(A590,'BASE REGISTRO MAYO'!$A$1:$T$884,16,FALSE)</f>
        <v>0</v>
      </c>
      <c r="Q590" s="75">
        <f>VLOOKUP(A590,'BASE REGISTRO MAYO'!$A$1:$T$884,17,FALSE)</f>
        <v>0</v>
      </c>
      <c r="R590" s="75">
        <f>VLOOKUP(A590,'BASE REGISTRO MAYO'!$A$1:$T$884,18,FALSE)</f>
        <v>91001</v>
      </c>
      <c r="S590" s="75" t="str">
        <f>VLOOKUP(A590,'BASE REGISTRO MAYO'!$A$1:$T$884,19,FALSE)</f>
        <v xml:space="preserve">No se acompañan. Aplica Informe Jurídico Nº 09, de  fecha 14 de marzo de 2011 del Departamento Jurídico y Dictamen Nº 070791, de 2009, de la Contraloría General de la República.  
</v>
      </c>
      <c r="T590" s="177">
        <f>VLOOKUP(A590,'BASE REGISTRO MAYO'!$A$1:$T$884,20,FALSE)</f>
        <v>37970</v>
      </c>
      <c r="U590" s="182">
        <v>7071</v>
      </c>
      <c r="V590" s="181">
        <v>9014796</v>
      </c>
      <c r="W590" s="181">
        <v>63103572</v>
      </c>
      <c r="X590" s="178">
        <v>44408</v>
      </c>
      <c r="Y590" s="87" t="s">
        <v>7151</v>
      </c>
      <c r="Z590" s="87" t="s">
        <v>7152</v>
      </c>
      <c r="AA590" s="182" t="s">
        <v>7247</v>
      </c>
    </row>
    <row r="591" spans="1:27" ht="15.75" customHeight="1" x14ac:dyDescent="0.2">
      <c r="A591" s="182">
        <v>7072</v>
      </c>
      <c r="B591" s="75" t="str">
        <f>VLOOKUP(A591,'BASE REGISTRO MAYO'!$A$1:$T$884,2,FALSE)</f>
        <v xml:space="preserve">
I. Municipalidad de Coquimbo
</v>
      </c>
      <c r="C591" s="75">
        <f>VLOOKUP(A591,'BASE REGISTRO MAYO'!$A$1:$T$884,3,FALSE)</f>
        <v>690403005</v>
      </c>
      <c r="D591" s="75" t="str">
        <f>VLOOKUP(A591,'BASE REGISTRO MAYO'!$A$1:$T$884,4,FALSE)</f>
        <v>Municipalidad</v>
      </c>
      <c r="E591" s="75" t="str">
        <f>VLOOKUP(A591,'BASE REGISTRO MAYO'!$A$1:$T$884,5,FALSE)</f>
        <v>Constitución Política de la República, art. 107.</v>
      </c>
      <c r="F591" s="75" t="str">
        <f>VLOOKUP(A591,'BASE REGISTRO MAYO'!$A$1:$T$884,6,FALSE)</f>
        <v>Indefinida.</v>
      </c>
      <c r="G591" s="75" t="str">
        <f>VLOOKUP(A591,'BASE REGISTRO MAYO'!$A$1:$T$884,7,FALSE)</f>
        <v>Según Ley Orgánica Nº 18.695, arts. 1º al 4º.</v>
      </c>
      <c r="H591" s="75" t="str">
        <f>VLOOKUP(A591,'BASE REGISTRO MAYO'!$A$1:$T$884,8,FALSE)</f>
        <v>no tiene</v>
      </c>
      <c r="I591" s="75">
        <f>VLOOKUP(A591,'BASE REGISTRO MAYO'!$A$1:$T$884,9,FALSE)</f>
        <v>0</v>
      </c>
      <c r="J591" s="75">
        <f>VLOOKUP(A591,'BASE REGISTRO MAYO'!$A$1:$T$884,10,FALSE)</f>
        <v>0</v>
      </c>
      <c r="K591" s="75" t="str">
        <f>VLOOKUP(A591,'BASE REGISTRO MAYO'!$A$1:$T$884,11,FALSE)</f>
        <v xml:space="preserve">Alcalde Titular: Marcelo Alejandro Pereira Peralta; </v>
      </c>
      <c r="L591" s="75" t="str">
        <f>VLOOKUP(A591,'BASE REGISTRO MAYO'!$A$1:$T$884,12,FALSE)</f>
        <v xml:space="preserve">Bilbao Nº 348, ciudad de Coquimbo, Cuarta Región.
</v>
      </c>
      <c r="M591" s="75" t="str">
        <f>VLOOKUP(A591,'BASE REGISTRO MAYO'!$A$1:$T$884,13,FALSE)</f>
        <v>IV</v>
      </c>
      <c r="N591" s="75" t="str">
        <f>VLOOKUP(A591,'BASE REGISTRO MAYO'!$A$1:$T$884,14,FALSE)</f>
        <v>Coquimbo</v>
      </c>
      <c r="O591" s="75" t="str">
        <f>VLOOKUP(A591,'BASE REGISTRO MAYO'!$A$1:$T$884,15,FALSE)</f>
        <v>Fono 51- 335300</v>
      </c>
      <c r="P591" s="75">
        <f>VLOOKUP(A591,'BASE REGISTRO MAYO'!$A$1:$T$884,16,FALSE)</f>
        <v>0</v>
      </c>
      <c r="Q591" s="75">
        <f>VLOOKUP(A591,'BASE REGISTRO MAYO'!$A$1:$T$884,17,FALSE)</f>
        <v>0</v>
      </c>
      <c r="R591" s="75">
        <f>VLOOKUP(A591,'BASE REGISTRO MAYO'!$A$1:$T$884,18,FALSE)</f>
        <v>91001</v>
      </c>
      <c r="S591" s="75" t="str">
        <f>VLOOKUP(A591,'BASE REGISTRO MAYO'!$A$1:$T$884,19,FALSE)</f>
        <v xml:space="preserve">No se acompañan. Aplica Informe Jurídico Nº 09, de  fecha 14 de marzo de 2011 del Departamento Jurídico y Dictamen Nº 070791, de 2009, de la Contraloría General de la República.  
</v>
      </c>
      <c r="T591" s="177">
        <f>VLOOKUP(A591,'BASE REGISTRO MAYO'!$A$1:$T$884,20,FALSE)</f>
        <v>37970</v>
      </c>
      <c r="U591" s="182">
        <v>7072</v>
      </c>
      <c r="V591" s="181">
        <v>94234006</v>
      </c>
      <c r="W591" s="181">
        <v>483315320</v>
      </c>
      <c r="X591" s="178">
        <v>44408</v>
      </c>
      <c r="Y591" s="87" t="s">
        <v>7151</v>
      </c>
      <c r="Z591" s="87" t="s">
        <v>7152</v>
      </c>
      <c r="AA591" s="182" t="s">
        <v>7163</v>
      </c>
    </row>
    <row r="592" spans="1:27" ht="15.75" customHeight="1" x14ac:dyDescent="0.2">
      <c r="A592" s="182">
        <v>7076</v>
      </c>
      <c r="B592" s="75" t="str">
        <f>VLOOKUP(A592,'BASE REGISTRO MAYO'!$A$1:$T$884,2,FALSE)</f>
        <v xml:space="preserve">Organizacion No Gubernamental de Desarrollo Corporacion Educacion El Quijote O.N.G. El Quijote
</v>
      </c>
      <c r="C592" s="75">
        <f>VLOOKUP(A592,'BASE REGISTRO MAYO'!$A$1:$T$884,3,FALSE)</f>
        <v>650852001</v>
      </c>
      <c r="D592" s="75" t="str">
        <f>VLOOKUP(A592,'BASE REGISTRO MAYO'!$A$1:$T$884,4,FALSE)</f>
        <v>Corporación de Derecho Privado.</v>
      </c>
      <c r="E592" s="75" t="str">
        <f>VLOOKUP(A592,'BASE REGISTRO MAYO'!$A$1:$T$884,5,FALSE)</f>
        <v>Otorgado por Decreto Supremo Nº 646, de fecha 29 de junio de 2001, del Ministerio de Justicia.</v>
      </c>
      <c r="F592" s="75" t="str">
        <f>VLOOKUP(A592,'BASE REGISTRO MAYO'!$A$1:$T$884,6,FALSE)</f>
        <v>Certificado de Vigencia del Servicio de Registro Civil e Identificación, emitido con fecha 23 de agosto de 2020, Folio N° 500342012564.</v>
      </c>
      <c r="G592" s="75" t="str">
        <f>VLOOKUP(A592,'BASE REGISTRO MAYO'!$A$1:$T$884,7,FALSE)</f>
        <v>Promoción del desarrollo, especialmente de las personas, familias, grupos y comunidades que viven en condiciones de pobreza y/o marginalidad.</v>
      </c>
      <c r="H592" s="75" t="str">
        <f>VLOOKUP(A592,'BASE REGISTRO MAYO'!$A$1:$T$884,8,FALSE)</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592" s="75" t="str">
        <f>VLOOKUP(A592,'BASE REGISTRO MAYO'!$A$1:$T$884,9,FALSE)</f>
        <v>Durarán dos años en sus cargos.</v>
      </c>
      <c r="J592" s="75" t="str">
        <f>VLOOKUP(A592,'BASE REGISTRO MAYO'!$A$1:$T$884,10,FALSE)</f>
        <v>Periodo 6 de octubre del 2018 al 6 de octubre del 2020.</v>
      </c>
      <c r="K592" s="75" t="str">
        <f>VLOOKUP(A592,'BASE REGISTRO MAYO'!$A$1:$T$884,11,FALSE)</f>
        <v xml:space="preserve"> Presidente: María Cecilia Sarmiento Videla  
</v>
      </c>
      <c r="L592" s="75" t="str">
        <f>VLOOKUP(A592,'BASE REGISTRO MAYO'!$A$1:$T$884,12,FALSE)</f>
        <v xml:space="preserve">CalleAlmirante Cristobal Colón N° 523, Quilicura, Región Metropolitana.
</v>
      </c>
      <c r="M592" s="75" t="str">
        <f>VLOOKUP(A592,'BASE REGISTRO MAYO'!$A$1:$T$884,13,FALSE)</f>
        <v>XIII</v>
      </c>
      <c r="N592" s="75" t="str">
        <f>VLOOKUP(A592,'BASE REGISTRO MAYO'!$A$1:$T$884,14,FALSE)</f>
        <v>Quilicura</v>
      </c>
      <c r="O592" s="75">
        <f>VLOOKUP(A592,'BASE REGISTRO MAYO'!$A$1:$T$884,15,FALSE)</f>
        <v>981829131</v>
      </c>
      <c r="P592" s="75" t="str">
        <f>VLOOKUP(A592,'BASE REGISTRO MAYO'!$A$1:$T$884,16,FALSE)</f>
        <v>elquijote5@gmail.com</v>
      </c>
      <c r="Q592" s="75">
        <f>VLOOKUP(A592,'BASE REGISTRO MAYO'!$A$1:$T$884,17,FALSE)</f>
        <v>0</v>
      </c>
      <c r="R592" s="75" t="str">
        <f>VLOOKUP(A592,'BASE REGISTRO MAYO'!$A$1:$T$884,18,FALSE)</f>
        <v>93401: Institución de Asistencia Social</v>
      </c>
      <c r="S592" s="75" t="str">
        <f>VLOOKUP(A592,'BASE REGISTRO MAYO'!$A$1:$T$884,19,FALSE)</f>
        <v>Acompañó Certificado financiero correspondiente al año 2019, aprobado por el Sub Departamento de Supervisión Financiera</v>
      </c>
      <c r="T592" s="177">
        <f>VLOOKUP(A592,'BASE REGISTRO MAYO'!$A$1:$T$884,20,FALSE)</f>
        <v>37970</v>
      </c>
      <c r="U592" s="182">
        <v>7076</v>
      </c>
      <c r="V592" s="181">
        <v>16033200</v>
      </c>
      <c r="W592" s="181">
        <v>132273900</v>
      </c>
      <c r="X592" s="178">
        <v>44408</v>
      </c>
      <c r="Y592" s="87" t="s">
        <v>7151</v>
      </c>
      <c r="Z592" s="87" t="s">
        <v>7152</v>
      </c>
      <c r="AA592" s="182" t="s">
        <v>65</v>
      </c>
    </row>
    <row r="593" spans="1:27" ht="15.75" customHeight="1" x14ac:dyDescent="0.2">
      <c r="A593" s="182">
        <v>7079</v>
      </c>
      <c r="B593" s="75" t="str">
        <f>VLOOKUP(A593,'BASE REGISTRO MAYO'!$A$1:$T$884,2,FALSE)</f>
        <v>Corporacion Municipal de Castro para la Educacion, Salud y Atencion al Menor</v>
      </c>
      <c r="C593" s="75">
        <f>VLOOKUP(A593,'BASE REGISTRO MAYO'!$A$1:$T$884,3,FALSE)</f>
        <v>711497005</v>
      </c>
      <c r="D593" s="75" t="str">
        <f>VLOOKUP(A593,'BASE REGISTRO MAYO'!$A$1:$T$884,4,FALSE)</f>
        <v>Corporación de Derecho Privado.</v>
      </c>
      <c r="E593" s="75" t="str">
        <f>VLOOKUP(A593,'BASE REGISTRO MAYO'!$A$1:$T$884,5,FALSE)</f>
        <v xml:space="preserve">Decreto Supremo Nº 530, de 26 de junio de 1984, del Ministerio de Justicia. </v>
      </c>
      <c r="F593" s="75" t="str">
        <f>VLOOKUP(A593,'BASE REGISTRO MAYO'!$A$1:$T$884,6,FALSE)</f>
        <v>Certificado de Vigencia Folio Nº 500363461027, de 28 de diciembre de 2020, del Servicio de Registro Civil e Identificación.</v>
      </c>
      <c r="G593" s="75" t="str">
        <f>VLOOKUP(A593,'BASE REGISTRO MAYO'!$A$1:$T$884,7,FALSE)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593" s="75" t="str">
        <f>VLOOKUP(A593,'BASE REGISTRO MAYO'!$A$1:$T$884,8,FALSE)</f>
        <v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v>
      </c>
      <c r="I593" s="75" t="str">
        <f>VLOOKUP(A593,'BASE REGISTRO MAYO'!$A$1:$T$884,9,FALSE)</f>
        <v>Durarán 2 años en sus cargos.</v>
      </c>
      <c r="J593" s="75" t="str">
        <f>VLOOKUP(A593,'BASE REGISTRO MAYO'!$A$1:$T$884,10,FALSE)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v>
      </c>
      <c r="K593" s="75" t="str">
        <f>VLOOKUP(A593,'BASE REGISTRO MAYO'!$A$1:$T$884,11,FALSE)</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593" s="75" t="str">
        <f>VLOOKUP(A593,'BASE REGISTRO MAYO'!$A$1:$T$884,12,FALSE)</f>
        <v xml:space="preserve">Bernardo O´Higgins N° 557,  comuna de Castro, Décima Región 
</v>
      </c>
      <c r="M593" s="75" t="str">
        <f>VLOOKUP(A593,'BASE REGISTRO MAYO'!$A$1:$T$884,13,FALSE)</f>
        <v>X</v>
      </c>
      <c r="N593" s="75" t="str">
        <f>VLOOKUP(A593,'BASE REGISTRO MAYO'!$A$1:$T$884,14,FALSE)</f>
        <v>Castro</v>
      </c>
      <c r="O593" s="75" t="str">
        <f>VLOOKUP(A593,'BASE REGISTRO MAYO'!$A$1:$T$884,15,FALSE)</f>
        <v xml:space="preserve">652537501 - 652537502
Fax: 531101
 </v>
      </c>
      <c r="P593" s="75" t="str">
        <f>VLOOKUP(A593,'BASE REGISTRO MAYO'!$A$1:$T$884,16,FALSE)</f>
        <v xml:space="preserve">secretaria@corpocas.cl
Correo Marcelo Fuentes García (Secretario General) mfuentes@corpocas.cl 
</v>
      </c>
      <c r="Q593" s="75">
        <f>VLOOKUP(A593,'BASE REGISTRO MAYO'!$A$1:$T$884,17,FALSE)</f>
        <v>0</v>
      </c>
      <c r="R593" s="75">
        <f>VLOOKUP(A593,'BASE REGISTRO MAYO'!$A$1:$T$884,18,FALSE)</f>
        <v>93401</v>
      </c>
      <c r="S593" s="75" t="str">
        <f>VLOOKUP(A593,'BASE REGISTRO MAYO'!$A$1:$T$884,19,FALSE)</f>
        <v xml:space="preserve">Se acompaña Certificado Financiero de la Institución, correspondiente al año 2019, y aprobado por el Subdepartamento de  Supervisión Financiera Nacional. </v>
      </c>
      <c r="T593" s="177">
        <f>VLOOKUP(A593,'BASE REGISTRO MAYO'!$A$1:$T$884,20,FALSE)</f>
        <v>37970</v>
      </c>
      <c r="U593" s="182">
        <v>7079</v>
      </c>
      <c r="V593" s="181">
        <v>6410521</v>
      </c>
      <c r="W593" s="181">
        <v>38649051</v>
      </c>
      <c r="X593" s="178">
        <v>44408</v>
      </c>
      <c r="Y593" s="87" t="s">
        <v>7151</v>
      </c>
      <c r="Z593" s="87" t="s">
        <v>7152</v>
      </c>
      <c r="AA593" s="182" t="s">
        <v>7178</v>
      </c>
    </row>
    <row r="594" spans="1:27" ht="15.75" customHeight="1" x14ac:dyDescent="0.2">
      <c r="A594" s="182">
        <v>7081</v>
      </c>
      <c r="B594" s="75" t="str">
        <f>VLOOKUP(A594,'BASE REGISTRO MAYO'!$A$1:$T$884,2,FALSE)</f>
        <v xml:space="preserve">
I. Municipalidad de Macul
</v>
      </c>
      <c r="C594" s="75">
        <f>VLOOKUP(A594,'BASE REGISTRO MAYO'!$A$1:$T$884,3,FALSE)</f>
        <v>692537009</v>
      </c>
      <c r="D594" s="75" t="str">
        <f>VLOOKUP(A594,'BASE REGISTRO MAYO'!$A$1:$T$884,4,FALSE)</f>
        <v xml:space="preserve">Municipalidad
</v>
      </c>
      <c r="E594" s="75" t="str">
        <f>VLOOKUP(A594,'BASE REGISTRO MAYO'!$A$1:$T$884,5,FALSE)</f>
        <v>Constitución Política de la República, art. 107.</v>
      </c>
      <c r="F594" s="75" t="str">
        <f>VLOOKUP(A594,'BASE REGISTRO MAYO'!$A$1:$T$884,6,FALSE)</f>
        <v xml:space="preserve">Indefinida.
</v>
      </c>
      <c r="G594" s="75" t="str">
        <f>VLOOKUP(A594,'BASE REGISTRO MAYO'!$A$1:$T$884,7,FALSE)</f>
        <v>Según Ley Orgánica Nº 18.695, arts. 1º al 4º.</v>
      </c>
      <c r="H594" s="75" t="str">
        <f>VLOOKUP(A594,'BASE REGISTRO MAYO'!$A$1:$T$884,8,FALSE)</f>
        <v>no tiene</v>
      </c>
      <c r="I594" s="75">
        <f>VLOOKUP(A594,'BASE REGISTRO MAYO'!$A$1:$T$884,9,FALSE)</f>
        <v>0</v>
      </c>
      <c r="J594" s="75">
        <f>VLOOKUP(A594,'BASE REGISTRO MAYO'!$A$1:$T$884,10,FALSE)</f>
        <v>0</v>
      </c>
      <c r="K594" s="75" t="str">
        <f>VLOOKUP(A594,'BASE REGISTRO MAYO'!$A$1:$T$884,11,FALSE)</f>
        <v xml:space="preserve">Gonzalo Eugenio Montoya Riquelme  </v>
      </c>
      <c r="L594" s="75" t="str">
        <f>VLOOKUP(A594,'BASE REGISTRO MAYO'!$A$1:$T$884,12,FALSE)</f>
        <v xml:space="preserve">Avenida Los Plátanos Nº3130, Macul, Región Metropolitana.
</v>
      </c>
      <c r="M594" s="75" t="str">
        <f>VLOOKUP(A594,'BASE REGISTRO MAYO'!$A$1:$T$884,13,FALSE)</f>
        <v>XIII</v>
      </c>
      <c r="N594" s="75" t="str">
        <f>VLOOKUP(A594,'BASE REGISTRO MAYO'!$A$1:$T$884,14,FALSE)</f>
        <v>Macul</v>
      </c>
      <c r="O594" s="75" t="str">
        <f>VLOOKUP(A594,'BASE REGISTRO MAYO'!$A$1:$T$884,15,FALSE)</f>
        <v>Fono: 56) - (2) - 28100600</v>
      </c>
      <c r="P594" s="75" t="str">
        <f>VLOOKUP(A594,'BASE REGISTRO MAYO'!$A$1:$T$884,16,FALSE)</f>
        <v xml:space="preserve">gmontoya@munimacul.cl
acampos@munimacul.cl
evaldesm@munimacul.cl
</v>
      </c>
      <c r="Q594" s="75">
        <f>VLOOKUP(A594,'BASE REGISTRO MAYO'!$A$1:$T$884,17,FALSE)</f>
        <v>0</v>
      </c>
      <c r="R594" s="75">
        <f>VLOOKUP(A594,'BASE REGISTRO MAYO'!$A$1:$T$884,18,FALSE)</f>
        <v>91001</v>
      </c>
      <c r="S594" s="75" t="str">
        <f>VLOOKUP(A594,'BASE REGISTRO MAYO'!$A$1:$T$884,19,FALSE)</f>
        <v xml:space="preserve">No se acompañan. Aplica Informe Jurídico Nº 09, de  fecha 14 de marzo de 2011 del Departamento Jurídico y Dictamen Nº 070791, de 2009, de la Contraloría General de la República.  
</v>
      </c>
      <c r="T594" s="177">
        <f>VLOOKUP(A594,'BASE REGISTRO MAYO'!$A$1:$T$884,20,FALSE)</f>
        <v>37970</v>
      </c>
      <c r="U594" s="182">
        <v>7081</v>
      </c>
      <c r="V594" s="181">
        <v>0</v>
      </c>
      <c r="W594" s="181">
        <v>54088776</v>
      </c>
      <c r="X594" s="178">
        <v>44408</v>
      </c>
      <c r="Y594" s="87" t="s">
        <v>7151</v>
      </c>
      <c r="Z594" s="87" t="s">
        <v>7152</v>
      </c>
      <c r="AA594" s="182" t="s">
        <v>7219</v>
      </c>
    </row>
    <row r="595" spans="1:27" ht="15.75" customHeight="1" x14ac:dyDescent="0.2">
      <c r="A595" s="182">
        <v>7082</v>
      </c>
      <c r="B595" s="75" t="str">
        <f>VLOOKUP(A595,'BASE REGISTRO MAYO'!$A$1:$T$884,2,FALSE)</f>
        <v xml:space="preserve">
I. Municipalidad de San Bernardo
</v>
      </c>
      <c r="C595" s="75">
        <f>VLOOKUP(A595,'BASE REGISTRO MAYO'!$A$1:$T$884,3,FALSE)</f>
        <v>690727005</v>
      </c>
      <c r="D595" s="75" t="str">
        <f>VLOOKUP(A595,'BASE REGISTRO MAYO'!$A$1:$T$884,4,FALSE)</f>
        <v>Municipalidad</v>
      </c>
      <c r="E595" s="75" t="str">
        <f>VLOOKUP(A595,'BASE REGISTRO MAYO'!$A$1:$T$884,5,FALSE)</f>
        <v>Constitución Política de la República, art. 107.</v>
      </c>
      <c r="F595" s="75" t="str">
        <f>VLOOKUP(A595,'BASE REGISTRO MAYO'!$A$1:$T$884,6,FALSE)</f>
        <v>Indefinida.</v>
      </c>
      <c r="G595" s="75" t="str">
        <f>VLOOKUP(A595,'BASE REGISTRO MAYO'!$A$1:$T$884,7,FALSE)</f>
        <v>Según Ley Orgánica Nº 18.695, arts. 1º al 4º.</v>
      </c>
      <c r="H595" s="75" t="str">
        <f>VLOOKUP(A595,'BASE REGISTRO MAYO'!$A$1:$T$884,8,FALSE)</f>
        <v>no tiene</v>
      </c>
      <c r="I595" s="75">
        <f>VLOOKUP(A595,'BASE REGISTRO MAYO'!$A$1:$T$884,9,FALSE)</f>
        <v>0</v>
      </c>
      <c r="J595" s="75">
        <f>VLOOKUP(A595,'BASE REGISTRO MAYO'!$A$1:$T$884,10,FALSE)</f>
        <v>0</v>
      </c>
      <c r="K595" s="75" t="str">
        <f>VLOOKUP(A595,'BASE REGISTRO MAYO'!$A$1:$T$884,11,FALSE)</f>
        <v>LEONEL RENAN CADIZ SOTO RUT: 12.043.065-3</v>
      </c>
      <c r="L595" s="75" t="str">
        <f>VLOOKUP(A595,'BASE REGISTRO MAYO'!$A$1:$T$884,12,FALSE)</f>
        <v xml:space="preserve">Eyzaguirre Nº 450, San Bernardo, Región Metropolitana.
</v>
      </c>
      <c r="M595" s="75" t="str">
        <f>VLOOKUP(A595,'BASE REGISTRO MAYO'!$A$1:$T$884,13,FALSE)</f>
        <v>XIII</v>
      </c>
      <c r="N595" s="75" t="str">
        <f>VLOOKUP(A595,'BASE REGISTRO MAYO'!$A$1:$T$884,14,FALSE)</f>
        <v>San Bernardo</v>
      </c>
      <c r="O595" s="75" t="str">
        <f>VLOOKUP(A595,'BASE REGISTRO MAYO'!$A$1:$T$884,15,FALSE)</f>
        <v xml:space="preserve">Fono: 2927 0000 – 2927 0724
</v>
      </c>
      <c r="P595" s="75">
        <f>VLOOKUP(A595,'BASE REGISTRO MAYO'!$A$1:$T$884,16,FALSE)</f>
        <v>0</v>
      </c>
      <c r="Q595" s="75">
        <f>VLOOKUP(A595,'BASE REGISTRO MAYO'!$A$1:$T$884,17,FALSE)</f>
        <v>0</v>
      </c>
      <c r="R595" s="75">
        <f>VLOOKUP(A595,'BASE REGISTRO MAYO'!$A$1:$T$884,18,FALSE)</f>
        <v>91001</v>
      </c>
      <c r="S595" s="75" t="str">
        <f>VLOOKUP(A595,'BASE REGISTRO MAYO'!$A$1:$T$884,19,FALSE)</f>
        <v>No se acompañan. Aplica Informe Jurídico Nº 09, de fecha 14 de marzo de 2011 del Departamento Jurídico y Dictamen Nº 070791, de 2009, de la Contraloría General de la República.</v>
      </c>
      <c r="T595" s="177">
        <f>VLOOKUP(A595,'BASE REGISTRO MAYO'!$A$1:$T$884,20,FALSE)</f>
        <v>37970</v>
      </c>
      <c r="U595" s="182">
        <v>7082</v>
      </c>
      <c r="V595" s="181">
        <v>10159532</v>
      </c>
      <c r="W595" s="181">
        <v>71116724</v>
      </c>
      <c r="X595" s="178">
        <v>44408</v>
      </c>
      <c r="Y595" s="87" t="s">
        <v>7151</v>
      </c>
      <c r="Z595" s="87" t="s">
        <v>7152</v>
      </c>
      <c r="AA595" s="182" t="s">
        <v>7237</v>
      </c>
    </row>
    <row r="596" spans="1:27" ht="15.75" customHeight="1" x14ac:dyDescent="0.2">
      <c r="A596" s="182">
        <v>7083</v>
      </c>
      <c r="B596" s="75" t="str">
        <f>VLOOKUP(A596,'BASE REGISTRO MAYO'!$A$1:$T$884,2,FALSE)</f>
        <v xml:space="preserve">
I. Municipalidad de Copiapo
</v>
      </c>
      <c r="C596" s="75">
        <f>VLOOKUP(A596,'BASE REGISTRO MAYO'!$A$1:$T$884,3,FALSE)</f>
        <v>690302004</v>
      </c>
      <c r="D596" s="75" t="str">
        <f>VLOOKUP(A596,'BASE REGISTRO MAYO'!$A$1:$T$884,4,FALSE)</f>
        <v>Municipalidad</v>
      </c>
      <c r="E596" s="75" t="str">
        <f>VLOOKUP(A596,'BASE REGISTRO MAYO'!$A$1:$T$884,5,FALSE)</f>
        <v>Constitución Política de la República, art. 107.</v>
      </c>
      <c r="F596" s="75" t="str">
        <f>VLOOKUP(A596,'BASE REGISTRO MAYO'!$A$1:$T$884,6,FALSE)</f>
        <v>Indefinida.</v>
      </c>
      <c r="G596" s="75" t="str">
        <f>VLOOKUP(A596,'BASE REGISTRO MAYO'!$A$1:$T$884,7,FALSE)</f>
        <v>Según Ley Orgánica Nº 18.695, arts. 1º al 4º.</v>
      </c>
      <c r="H596" s="75" t="str">
        <f>VLOOKUP(A596,'BASE REGISTRO MAYO'!$A$1:$T$884,8,FALSE)</f>
        <v>no tiene</v>
      </c>
      <c r="I596" s="75">
        <f>VLOOKUP(A596,'BASE REGISTRO MAYO'!$A$1:$T$884,9,FALSE)</f>
        <v>0</v>
      </c>
      <c r="J596" s="75">
        <f>VLOOKUP(A596,'BASE REGISTRO MAYO'!$A$1:$T$884,10,FALSE)</f>
        <v>0</v>
      </c>
      <c r="K596" s="75" t="str">
        <f>VLOOKUP(A596,'BASE REGISTRO MAYO'!$A$1:$T$884,11,FALSE)</f>
        <v>Marcos Rodrigo López Rivera</v>
      </c>
      <c r="L596" s="75" t="str">
        <f>VLOOKUP(A596,'BASE REGISTRO MAYO'!$A$1:$T$884,12,FALSE)</f>
        <v>Chacabuco Nº 857, Copiapó, Tercera Región</v>
      </c>
      <c r="M596" s="75" t="str">
        <f>VLOOKUP(A596,'BASE REGISTRO MAYO'!$A$1:$T$884,13,FALSE)</f>
        <v>III</v>
      </c>
      <c r="N596" s="75" t="str">
        <f>VLOOKUP(A596,'BASE REGISTRO MAYO'!$A$1:$T$884,14,FALSE)</f>
        <v>Copiapó</v>
      </c>
      <c r="O596" s="75">
        <f>VLOOKUP(A596,'BASE REGISTRO MAYO'!$A$1:$T$884,15,FALSE)</f>
        <v>0</v>
      </c>
      <c r="P596" s="75">
        <f>VLOOKUP(A596,'BASE REGISTRO MAYO'!$A$1:$T$884,16,FALSE)</f>
        <v>0</v>
      </c>
      <c r="Q596" s="75">
        <f>VLOOKUP(A596,'BASE REGISTRO MAYO'!$A$1:$T$884,17,FALSE)</f>
        <v>0</v>
      </c>
      <c r="R596" s="75" t="str">
        <f>VLOOKUP(A596,'BASE REGISTRO MAYO'!$A$1:$T$884,18,FALSE)</f>
        <v>91001: Administración Pública</v>
      </c>
      <c r="S596" s="75" t="str">
        <f>VLOOKUP(A596,'BASE REGISTRO MAYO'!$A$1:$T$884,19,FALSE)</f>
        <v xml:space="preserve">Se acompañan Balance de comprobación y de Saldos, correspondientes al año 2009, aprobados por la Unidad de Supervisión Financiera Nacional. </v>
      </c>
      <c r="T596" s="177">
        <f>VLOOKUP(A596,'BASE REGISTRO MAYO'!$A$1:$T$884,20,FALSE)</f>
        <v>37970</v>
      </c>
      <c r="U596" s="182">
        <v>7083</v>
      </c>
      <c r="V596" s="181">
        <v>12484751</v>
      </c>
      <c r="W596" s="181">
        <v>84651216</v>
      </c>
      <c r="X596" s="178">
        <v>44408</v>
      </c>
      <c r="Y596" s="87" t="s">
        <v>7151</v>
      </c>
      <c r="Z596" s="87" t="s">
        <v>7152</v>
      </c>
      <c r="AA596" s="182" t="s">
        <v>7223</v>
      </c>
    </row>
    <row r="597" spans="1:27" ht="15.75" customHeight="1" x14ac:dyDescent="0.2">
      <c r="A597" s="182">
        <v>7085</v>
      </c>
      <c r="B597" s="75" t="str">
        <f>VLOOKUP(A597,'BASE REGISTRO MAYO'!$A$1:$T$884,2,FALSE)</f>
        <v>Corporacion Educacional y de Beneficencia Cristo Joven</v>
      </c>
      <c r="C597" s="75">
        <f>VLOOKUP(A597,'BASE REGISTRO MAYO'!$A$1:$T$884,3,FALSE)</f>
        <v>730998007</v>
      </c>
      <c r="D597" s="75" t="str">
        <f>VLOOKUP(A597,'BASE REGISTRO MAYO'!$A$1:$T$884,4,FALSE)</f>
        <v>Corporación de Derecho Privado.</v>
      </c>
      <c r="E597" s="75" t="str">
        <f>VLOOKUP(A597,'BASE REGISTRO MAYO'!$A$1:$T$884,5,FALSE)</f>
        <v>Otorgada por Decreto Supremo Nº 93, de fecha 23 de enero de 1995, del Ministerio de Justicia, publicado en el Diario Oficial el día 23 de enero de 1995.</v>
      </c>
      <c r="F597" s="75" t="str">
        <f>VLOOKUP(A597,'BASE REGISTRO MAYO'!$A$1:$T$884,6,FALSE)</f>
        <v xml:space="preserve">Certificado de vigencia, folio Nº 500344703890, de fecha 08 de septiembre de 2020, del Servicio de Registro Civil e Identificación. 
</v>
      </c>
      <c r="G597" s="75" t="str">
        <f>VLOOKUP(A597,'BASE REGISTRO MAYO'!$A$1:$T$884,7,FALSE)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597" s="75" t="str">
        <f>VLOOKUP(A597,'BASE REGISTRO MAYO'!$A$1:$T$884,8,FALSE)</f>
        <v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v>
      </c>
      <c r="I597" s="75" t="str">
        <f>VLOOKUP(A597,'BASE REGISTRO MAYO'!$A$1:$T$884,9,FALSE)</f>
        <v xml:space="preserve">Durarán 01 año en sus cargos.
</v>
      </c>
      <c r="J597" s="75" t="str">
        <f>VLOOKUP(A597,'BASE REGISTRO MAYO'!$A$1:$T$884,10,FALSE)</f>
        <v>De  03 de julio de 2019 al 03 de julio de 2020.</v>
      </c>
      <c r="K597" s="75" t="str">
        <f>VLOOKUP(A597,'BASE REGISTRO MAYO'!$A$1:$T$884,11,FALSE)</f>
        <v xml:space="preserve">Presidenta: Ana María Ordenes Lopez 
Director Ejecutivo: Justo Pastor Valdes Manzanares
</v>
      </c>
      <c r="L597" s="75" t="str">
        <f>VLOOKUP(A597,'BASE REGISTRO MAYO'!$A$1:$T$884,12,FALSE)</f>
        <v xml:space="preserve">Venezuela Nº 5950, Lo Hermida, comuna de Peñalolén, Región Metropolitana. 
</v>
      </c>
      <c r="M597" s="75" t="str">
        <f>VLOOKUP(A597,'BASE REGISTRO MAYO'!$A$1:$T$884,13,FALSE)</f>
        <v>XIII</v>
      </c>
      <c r="N597" s="75" t="str">
        <f>VLOOKUP(A597,'BASE REGISTRO MAYO'!$A$1:$T$884,14,FALSE)</f>
        <v>Peñalolén</v>
      </c>
      <c r="O597" s="75" t="str">
        <f>VLOOKUP(A597,'BASE REGISTRO MAYO'!$A$1:$T$884,15,FALSE)</f>
        <v>(02) 2728144- 2716913</v>
      </c>
      <c r="P597" s="75" t="str">
        <f>VLOOKUP(A597,'BASE REGISTRO MAYO'!$A$1:$T$884,16,FALSE)</f>
        <v xml:space="preserve">corporación@cristojoven.cl
www.cristojoven.cl 
</v>
      </c>
      <c r="Q597" s="75">
        <f>VLOOKUP(A597,'BASE REGISTRO MAYO'!$A$1:$T$884,17,FALSE)</f>
        <v>0</v>
      </c>
      <c r="R597" s="75" t="str">
        <f>VLOOKUP(A597,'BASE REGISTRO MAYO'!$A$1:$T$884,18,FALSE)</f>
        <v>93401: Institución de Asistencia Social</v>
      </c>
      <c r="S597" s="75" t="str">
        <f>VLOOKUP(A597,'BASE REGISTRO MAYO'!$A$1:$T$884,19,FALSE)</f>
        <v>Se acompaña certificado financiero correspondiente al año 2019 aprobado por el  Sub Departamento de Supervisión Financiera Nacional.</v>
      </c>
      <c r="T597" s="177">
        <f>VLOOKUP(A597,'BASE REGISTRO MAYO'!$A$1:$T$884,20,FALSE)</f>
        <v>37970</v>
      </c>
      <c r="U597" s="182">
        <v>7085</v>
      </c>
      <c r="V597" s="181">
        <v>6206400</v>
      </c>
      <c r="W597" s="181">
        <v>44065440</v>
      </c>
      <c r="X597" s="178">
        <v>44408</v>
      </c>
      <c r="Y597" s="87" t="s">
        <v>7151</v>
      </c>
      <c r="Z597" s="87" t="s">
        <v>7152</v>
      </c>
      <c r="AA597" s="182" t="s">
        <v>8194</v>
      </c>
    </row>
    <row r="598" spans="1:27" ht="15.75" customHeight="1" x14ac:dyDescent="0.2">
      <c r="A598" s="182">
        <v>7086</v>
      </c>
      <c r="B598" s="75" t="str">
        <f>VLOOKUP(A598,'BASE REGISTRO MAYO'!$A$1:$T$884,2,FALSE)</f>
        <v xml:space="preserve">Organizacion No Gubernamental de Desarrollo socialcreativa -  O.N.G. SocialCreativa (ex ONG Cordillera).
</v>
      </c>
      <c r="C598" s="75">
        <f>VLOOKUP(A598,'BASE REGISTRO MAYO'!$A$1:$T$884,3,FALSE)</f>
        <v>746157002</v>
      </c>
      <c r="D598" s="75" t="str">
        <f>VLOOKUP(A598,'BASE REGISTRO MAYO'!$A$1:$T$884,4,FALSE)</f>
        <v>Corporación de Derecho Privado.</v>
      </c>
      <c r="E598" s="75" t="str">
        <f>VLOOKUP(A598,'BASE REGISTRO MAYO'!$A$1:$T$884,5,FALSE)</f>
        <v>Otorgado por Decreto Supremo Nº 1314, de fecha 10 de diciembre de 1998, del Ministerio de Justicia.</v>
      </c>
      <c r="F598" s="75" t="str">
        <f>VLOOKUP(A598,'BASE REGISTRO MAYO'!$A$1:$T$884,6,FALSE)</f>
        <v>Certificado de Vigencia  de persona jurídica sin fines de lucro, folio Nº 500355319021, emitido el 10 de noviembre de 2020 por el SRCeI</v>
      </c>
      <c r="G598" s="75" t="str">
        <f>VLOOKUP(A598,'BASE REGISTRO MAYO'!$A$1:$T$884,7,FALSE)</f>
        <v>Promoción del desarrollo, especialmente de las personas, familias, grupos y comunidades que viven en condiciones de pobreza y/o marginalidad.</v>
      </c>
      <c r="H598" s="75" t="str">
        <f>VLOOKUP(A598,'BASE REGISTRO MAYO'!$A$1:$T$884,8,FALSE)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98" s="75" t="str">
        <f>VLOOKUP(A598,'BASE REGISTRO MAYO'!$A$1:$T$884,9,FALSE)</f>
        <v>Durarán dos años en sus cargos</v>
      </c>
      <c r="J598" s="75" t="str">
        <f>VLOOKUP(A598,'BASE REGISTRO MAYO'!$A$1:$T$884,10,FALSE)</f>
        <v>Del 19 de julio de 2018 al 19 de julio de 2020, de manera que el Directorio se encuentra vencido.
Obs: Se solicitarán antecedentes mediante correo electrónico.</v>
      </c>
      <c r="K598" s="75" t="str">
        <f>VLOOKUP(A598,'BASE REGISTRO MAYO'!$A$1:$T$884,11,FALSE)</f>
        <v>Graciana Fernanda Farías Cortés
Raúl Fernández Bacciarini
Camila Sánchez Soto
Jessica Lorena Soto Arellano</v>
      </c>
      <c r="L598" s="75" t="str">
        <f>VLOOKUP(A598,'BASE REGISTRO MAYO'!$A$1:$T$884,12,FALSE)</f>
        <v xml:space="preserve">Juan de Pineda 7580, La Florida, Santiago
</v>
      </c>
      <c r="M598" s="75" t="str">
        <f>VLOOKUP(A598,'BASE REGISTRO MAYO'!$A$1:$T$884,13,FALSE)</f>
        <v>XIII</v>
      </c>
      <c r="N598" s="75" t="str">
        <f>VLOOKUP(A598,'BASE REGISTRO MAYO'!$A$1:$T$884,14,FALSE)</f>
        <v>La Florida</v>
      </c>
      <c r="O598" s="75" t="str">
        <f>VLOOKUP(A598,'BASE REGISTRO MAYO'!$A$1:$T$884,15,FALSE)</f>
        <v xml:space="preserve">224000227.
</v>
      </c>
      <c r="P598" s="75" t="str">
        <f>VLOOKUP(A598,'BASE REGISTRO MAYO'!$A$1:$T$884,16,FALSE)</f>
        <v>direccionadministrativa@socialcreativa.cl</v>
      </c>
      <c r="Q598" s="75">
        <f>VLOOKUP(A598,'BASE REGISTRO MAYO'!$A$1:$T$884,17,FALSE)</f>
        <v>0</v>
      </c>
      <c r="R598" s="75" t="str">
        <f>VLOOKUP(A598,'BASE REGISTRO MAYO'!$A$1:$T$884,18,FALSE)</f>
        <v>93401: Institución de Asistencia Social</v>
      </c>
      <c r="S598" s="75" t="str">
        <f>VLOOKUP(A598,'BASE REGISTRO MAYO'!$A$1:$T$884,19,FALSE)</f>
        <v xml:space="preserve">Antecedentes financieros correspondientes al año 2019, aprobados por el Subdepartamento de Supervisión Financiera Nacional. </v>
      </c>
      <c r="T598" s="177">
        <f>VLOOKUP(A598,'BASE REGISTRO MAYO'!$A$1:$T$884,20,FALSE)</f>
        <v>37970</v>
      </c>
      <c r="U598" s="182">
        <v>7086</v>
      </c>
      <c r="V598" s="181">
        <v>14429880</v>
      </c>
      <c r="W598" s="181">
        <v>102452148</v>
      </c>
      <c r="X598" s="178">
        <v>44408</v>
      </c>
      <c r="Y598" s="87" t="s">
        <v>7151</v>
      </c>
      <c r="Z598" s="87" t="s">
        <v>7152</v>
      </c>
      <c r="AA598" s="182" t="s">
        <v>7218</v>
      </c>
    </row>
    <row r="599" spans="1:27" ht="15.75" customHeight="1" x14ac:dyDescent="0.2">
      <c r="A599" s="182">
        <v>7086</v>
      </c>
      <c r="B599" s="75" t="str">
        <f>VLOOKUP(A599,'BASE REGISTRO MAYO'!$A$1:$T$884,2,FALSE)</f>
        <v xml:space="preserve">Organizacion No Gubernamental de Desarrollo socialcreativa -  O.N.G. SocialCreativa (ex ONG Cordillera).
</v>
      </c>
      <c r="C599" s="75">
        <f>VLOOKUP(A599,'BASE REGISTRO MAYO'!$A$1:$T$884,3,FALSE)</f>
        <v>746157002</v>
      </c>
      <c r="D599" s="75" t="str">
        <f>VLOOKUP(A599,'BASE REGISTRO MAYO'!$A$1:$T$884,4,FALSE)</f>
        <v>Corporación de Derecho Privado.</v>
      </c>
      <c r="E599" s="75" t="str">
        <f>VLOOKUP(A599,'BASE REGISTRO MAYO'!$A$1:$T$884,5,FALSE)</f>
        <v>Otorgado por Decreto Supremo Nº 1314, de fecha 10 de diciembre de 1998, del Ministerio de Justicia.</v>
      </c>
      <c r="F599" s="75" t="str">
        <f>VLOOKUP(A599,'BASE REGISTRO MAYO'!$A$1:$T$884,6,FALSE)</f>
        <v>Certificado de Vigencia  de persona jurídica sin fines de lucro, folio Nº 500355319021, emitido el 10 de noviembre de 2020 por el SRCeI</v>
      </c>
      <c r="G599" s="75" t="str">
        <f>VLOOKUP(A599,'BASE REGISTRO MAYO'!$A$1:$T$884,7,FALSE)</f>
        <v>Promoción del desarrollo, especialmente de las personas, familias, grupos y comunidades que viven en condiciones de pobreza y/o marginalidad.</v>
      </c>
      <c r="H599" s="75" t="str">
        <f>VLOOKUP(A599,'BASE REGISTRO MAYO'!$A$1:$T$884,8,FALSE)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99" s="75" t="str">
        <f>VLOOKUP(A599,'BASE REGISTRO MAYO'!$A$1:$T$884,9,FALSE)</f>
        <v>Durarán dos años en sus cargos</v>
      </c>
      <c r="J599" s="75" t="str">
        <f>VLOOKUP(A599,'BASE REGISTRO MAYO'!$A$1:$T$884,10,FALSE)</f>
        <v>Del 19 de julio de 2018 al 19 de julio de 2020, de manera que el Directorio se encuentra vencido.
Obs: Se solicitarán antecedentes mediante correo electrónico.</v>
      </c>
      <c r="K599" s="75" t="str">
        <f>VLOOKUP(A599,'BASE REGISTRO MAYO'!$A$1:$T$884,11,FALSE)</f>
        <v>Graciana Fernanda Farías Cortés
Raúl Fernández Bacciarini
Camila Sánchez Soto
Jessica Lorena Soto Arellano</v>
      </c>
      <c r="L599" s="75" t="str">
        <f>VLOOKUP(A599,'BASE REGISTRO MAYO'!$A$1:$T$884,12,FALSE)</f>
        <v xml:space="preserve">Juan de Pineda 7580, La Florida, Santiago
</v>
      </c>
      <c r="M599" s="75" t="str">
        <f>VLOOKUP(A599,'BASE REGISTRO MAYO'!$A$1:$T$884,13,FALSE)</f>
        <v>XIII</v>
      </c>
      <c r="N599" s="75" t="str">
        <f>VLOOKUP(A599,'BASE REGISTRO MAYO'!$A$1:$T$884,14,FALSE)</f>
        <v>La Florida</v>
      </c>
      <c r="O599" s="75" t="str">
        <f>VLOOKUP(A599,'BASE REGISTRO MAYO'!$A$1:$T$884,15,FALSE)</f>
        <v xml:space="preserve">224000227.
</v>
      </c>
      <c r="P599" s="75" t="str">
        <f>VLOOKUP(A599,'BASE REGISTRO MAYO'!$A$1:$T$884,16,FALSE)</f>
        <v>direccionadministrativa@socialcreativa.cl</v>
      </c>
      <c r="Q599" s="75">
        <f>VLOOKUP(A599,'BASE REGISTRO MAYO'!$A$1:$T$884,17,FALSE)</f>
        <v>0</v>
      </c>
      <c r="R599" s="75" t="str">
        <f>VLOOKUP(A599,'BASE REGISTRO MAYO'!$A$1:$T$884,18,FALSE)</f>
        <v>93401: Institución de Asistencia Social</v>
      </c>
      <c r="S599" s="75" t="str">
        <f>VLOOKUP(A599,'BASE REGISTRO MAYO'!$A$1:$T$884,19,FALSE)</f>
        <v xml:space="preserve">Antecedentes financieros correspondientes al año 2019, aprobados por el Subdepartamento de Supervisión Financiera Nacional. </v>
      </c>
      <c r="T599" s="177">
        <f>VLOOKUP(A599,'BASE REGISTRO MAYO'!$A$1:$T$884,20,FALSE)</f>
        <v>37970</v>
      </c>
      <c r="U599" s="182">
        <v>7086</v>
      </c>
      <c r="V599" s="181">
        <v>21805152</v>
      </c>
      <c r="W599" s="181">
        <v>100367832</v>
      </c>
      <c r="X599" s="178">
        <v>44408</v>
      </c>
      <c r="Y599" s="87" t="s">
        <v>7151</v>
      </c>
      <c r="Z599" s="87" t="s">
        <v>7152</v>
      </c>
      <c r="AA599" s="182" t="s">
        <v>7228</v>
      </c>
    </row>
    <row r="600" spans="1:27" ht="15.75" customHeight="1" x14ac:dyDescent="0.2">
      <c r="A600" s="182">
        <v>7086</v>
      </c>
      <c r="B600" s="75" t="str">
        <f>VLOOKUP(A600,'BASE REGISTRO MAYO'!$A$1:$T$884,2,FALSE)</f>
        <v xml:space="preserve">Organizacion No Gubernamental de Desarrollo socialcreativa -  O.N.G. SocialCreativa (ex ONG Cordillera).
</v>
      </c>
      <c r="C600" s="75">
        <f>VLOOKUP(A600,'BASE REGISTRO MAYO'!$A$1:$T$884,3,FALSE)</f>
        <v>746157002</v>
      </c>
      <c r="D600" s="75" t="str">
        <f>VLOOKUP(A600,'BASE REGISTRO MAYO'!$A$1:$T$884,4,FALSE)</f>
        <v>Corporación de Derecho Privado.</v>
      </c>
      <c r="E600" s="75" t="str">
        <f>VLOOKUP(A600,'BASE REGISTRO MAYO'!$A$1:$T$884,5,FALSE)</f>
        <v>Otorgado por Decreto Supremo Nº 1314, de fecha 10 de diciembre de 1998, del Ministerio de Justicia.</v>
      </c>
      <c r="F600" s="75" t="str">
        <f>VLOOKUP(A600,'BASE REGISTRO MAYO'!$A$1:$T$884,6,FALSE)</f>
        <v>Certificado de Vigencia  de persona jurídica sin fines de lucro, folio Nº 500355319021, emitido el 10 de noviembre de 2020 por el SRCeI</v>
      </c>
      <c r="G600" s="75" t="str">
        <f>VLOOKUP(A600,'BASE REGISTRO MAYO'!$A$1:$T$884,7,FALSE)</f>
        <v>Promoción del desarrollo, especialmente de las personas, familias, grupos y comunidades que viven en condiciones de pobreza y/o marginalidad.</v>
      </c>
      <c r="H600" s="75" t="str">
        <f>VLOOKUP(A600,'BASE REGISTRO MAYO'!$A$1:$T$884,8,FALSE)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600" s="75" t="str">
        <f>VLOOKUP(A600,'BASE REGISTRO MAYO'!$A$1:$T$884,9,FALSE)</f>
        <v>Durarán dos años en sus cargos</v>
      </c>
      <c r="J600" s="75" t="str">
        <f>VLOOKUP(A600,'BASE REGISTRO MAYO'!$A$1:$T$884,10,FALSE)</f>
        <v>Del 19 de julio de 2018 al 19 de julio de 2020, de manera que el Directorio se encuentra vencido.
Obs: Se solicitarán antecedentes mediante correo electrónico.</v>
      </c>
      <c r="K600" s="75" t="str">
        <f>VLOOKUP(A600,'BASE REGISTRO MAYO'!$A$1:$T$884,11,FALSE)</f>
        <v>Graciana Fernanda Farías Cortés
Raúl Fernández Bacciarini
Camila Sánchez Soto
Jessica Lorena Soto Arellano</v>
      </c>
      <c r="L600" s="75" t="str">
        <f>VLOOKUP(A600,'BASE REGISTRO MAYO'!$A$1:$T$884,12,FALSE)</f>
        <v xml:space="preserve">Juan de Pineda 7580, La Florida, Santiago
</v>
      </c>
      <c r="M600" s="75" t="str">
        <f>VLOOKUP(A600,'BASE REGISTRO MAYO'!$A$1:$T$884,13,FALSE)</f>
        <v>XIII</v>
      </c>
      <c r="N600" s="75" t="str">
        <f>VLOOKUP(A600,'BASE REGISTRO MAYO'!$A$1:$T$884,14,FALSE)</f>
        <v>La Florida</v>
      </c>
      <c r="O600" s="75" t="str">
        <f>VLOOKUP(A600,'BASE REGISTRO MAYO'!$A$1:$T$884,15,FALSE)</f>
        <v xml:space="preserve">224000227.
</v>
      </c>
      <c r="P600" s="75" t="str">
        <f>VLOOKUP(A600,'BASE REGISTRO MAYO'!$A$1:$T$884,16,FALSE)</f>
        <v>direccionadministrativa@socialcreativa.cl</v>
      </c>
      <c r="Q600" s="75">
        <f>VLOOKUP(A600,'BASE REGISTRO MAYO'!$A$1:$T$884,17,FALSE)</f>
        <v>0</v>
      </c>
      <c r="R600" s="75" t="str">
        <f>VLOOKUP(A600,'BASE REGISTRO MAYO'!$A$1:$T$884,18,FALSE)</f>
        <v>93401: Institución de Asistencia Social</v>
      </c>
      <c r="S600" s="75" t="str">
        <f>VLOOKUP(A600,'BASE REGISTRO MAYO'!$A$1:$T$884,19,FALSE)</f>
        <v xml:space="preserve">Antecedentes financieros correspondientes al año 2019, aprobados por el Subdepartamento de Supervisión Financiera Nacional. </v>
      </c>
      <c r="T600" s="177">
        <f>VLOOKUP(A600,'BASE REGISTRO MAYO'!$A$1:$T$884,20,FALSE)</f>
        <v>37970</v>
      </c>
      <c r="U600" s="182">
        <v>7086</v>
      </c>
      <c r="V600" s="181">
        <v>8016600</v>
      </c>
      <c r="W600" s="181">
        <v>53550888</v>
      </c>
      <c r="X600" s="178">
        <v>44408</v>
      </c>
      <c r="Y600" s="87" t="s">
        <v>7151</v>
      </c>
      <c r="Z600" s="87" t="s">
        <v>7152</v>
      </c>
      <c r="AA600" s="182" t="s">
        <v>7245</v>
      </c>
    </row>
    <row r="601" spans="1:27" ht="15.75" customHeight="1" x14ac:dyDescent="0.2">
      <c r="A601" s="182">
        <v>7086</v>
      </c>
      <c r="B601" s="75" t="str">
        <f>VLOOKUP(A601,'BASE REGISTRO MAYO'!$A$1:$T$884,2,FALSE)</f>
        <v xml:space="preserve">Organizacion No Gubernamental de Desarrollo socialcreativa -  O.N.G. SocialCreativa (ex ONG Cordillera).
</v>
      </c>
      <c r="C601" s="75">
        <f>VLOOKUP(A601,'BASE REGISTRO MAYO'!$A$1:$T$884,3,FALSE)</f>
        <v>746157002</v>
      </c>
      <c r="D601" s="75" t="str">
        <f>VLOOKUP(A601,'BASE REGISTRO MAYO'!$A$1:$T$884,4,FALSE)</f>
        <v>Corporación de Derecho Privado.</v>
      </c>
      <c r="E601" s="75" t="str">
        <f>VLOOKUP(A601,'BASE REGISTRO MAYO'!$A$1:$T$884,5,FALSE)</f>
        <v>Otorgado por Decreto Supremo Nº 1314, de fecha 10 de diciembre de 1998, del Ministerio de Justicia.</v>
      </c>
      <c r="F601" s="75" t="str">
        <f>VLOOKUP(A601,'BASE REGISTRO MAYO'!$A$1:$T$884,6,FALSE)</f>
        <v>Certificado de Vigencia  de persona jurídica sin fines de lucro, folio Nº 500355319021, emitido el 10 de noviembre de 2020 por el SRCeI</v>
      </c>
      <c r="G601" s="75" t="str">
        <f>VLOOKUP(A601,'BASE REGISTRO MAYO'!$A$1:$T$884,7,FALSE)</f>
        <v>Promoción del desarrollo, especialmente de las personas, familias, grupos y comunidades que viven en condiciones de pobreza y/o marginalidad.</v>
      </c>
      <c r="H601" s="75" t="str">
        <f>VLOOKUP(A601,'BASE REGISTRO MAYO'!$A$1:$T$884,8,FALSE)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601" s="75" t="str">
        <f>VLOOKUP(A601,'BASE REGISTRO MAYO'!$A$1:$T$884,9,FALSE)</f>
        <v>Durarán dos años en sus cargos</v>
      </c>
      <c r="J601" s="75" t="str">
        <f>VLOOKUP(A601,'BASE REGISTRO MAYO'!$A$1:$T$884,10,FALSE)</f>
        <v>Del 19 de julio de 2018 al 19 de julio de 2020, de manera que el Directorio se encuentra vencido.
Obs: Se solicitarán antecedentes mediante correo electrónico.</v>
      </c>
      <c r="K601" s="75" t="str">
        <f>VLOOKUP(A601,'BASE REGISTRO MAYO'!$A$1:$T$884,11,FALSE)</f>
        <v>Graciana Fernanda Farías Cortés
Raúl Fernández Bacciarini
Camila Sánchez Soto
Jessica Lorena Soto Arellano</v>
      </c>
      <c r="L601" s="75" t="str">
        <f>VLOOKUP(A601,'BASE REGISTRO MAYO'!$A$1:$T$884,12,FALSE)</f>
        <v xml:space="preserve">Juan de Pineda 7580, La Florida, Santiago
</v>
      </c>
      <c r="M601" s="75" t="str">
        <f>VLOOKUP(A601,'BASE REGISTRO MAYO'!$A$1:$T$884,13,FALSE)</f>
        <v>XIII</v>
      </c>
      <c r="N601" s="75" t="str">
        <f>VLOOKUP(A601,'BASE REGISTRO MAYO'!$A$1:$T$884,14,FALSE)</f>
        <v>La Florida</v>
      </c>
      <c r="O601" s="75" t="str">
        <f>VLOOKUP(A601,'BASE REGISTRO MAYO'!$A$1:$T$884,15,FALSE)</f>
        <v xml:space="preserve">224000227.
</v>
      </c>
      <c r="P601" s="75" t="str">
        <f>VLOOKUP(A601,'BASE REGISTRO MAYO'!$A$1:$T$884,16,FALSE)</f>
        <v>direccionadministrativa@socialcreativa.cl</v>
      </c>
      <c r="Q601" s="75">
        <f>VLOOKUP(A601,'BASE REGISTRO MAYO'!$A$1:$T$884,17,FALSE)</f>
        <v>0</v>
      </c>
      <c r="R601" s="75" t="str">
        <f>VLOOKUP(A601,'BASE REGISTRO MAYO'!$A$1:$T$884,18,FALSE)</f>
        <v>93401: Institución de Asistencia Social</v>
      </c>
      <c r="S601" s="75" t="str">
        <f>VLOOKUP(A601,'BASE REGISTRO MAYO'!$A$1:$T$884,19,FALSE)</f>
        <v xml:space="preserve">Antecedentes financieros correspondientes al año 2019, aprobados por el Subdepartamento de Supervisión Financiera Nacional. </v>
      </c>
      <c r="T601" s="177">
        <f>VLOOKUP(A601,'BASE REGISTRO MAYO'!$A$1:$T$884,20,FALSE)</f>
        <v>37970</v>
      </c>
      <c r="U601" s="182">
        <v>7086</v>
      </c>
      <c r="V601" s="181">
        <v>7695936</v>
      </c>
      <c r="W601" s="181">
        <v>55635204</v>
      </c>
      <c r="X601" s="178">
        <v>44408</v>
      </c>
      <c r="Y601" s="87" t="s">
        <v>7151</v>
      </c>
      <c r="Z601" s="87" t="s">
        <v>7152</v>
      </c>
      <c r="AA601" s="182" t="s">
        <v>7210</v>
      </c>
    </row>
    <row r="602" spans="1:27" ht="15.75" customHeight="1" x14ac:dyDescent="0.2">
      <c r="A602" s="182">
        <v>7086</v>
      </c>
      <c r="B602" s="75" t="str">
        <f>VLOOKUP(A602,'BASE REGISTRO MAYO'!$A$1:$T$884,2,FALSE)</f>
        <v xml:space="preserve">Organizacion No Gubernamental de Desarrollo socialcreativa -  O.N.G. SocialCreativa (ex ONG Cordillera).
</v>
      </c>
      <c r="C602" s="75">
        <f>VLOOKUP(A602,'BASE REGISTRO MAYO'!$A$1:$T$884,3,FALSE)</f>
        <v>746157002</v>
      </c>
      <c r="D602" s="75" t="str">
        <f>VLOOKUP(A602,'BASE REGISTRO MAYO'!$A$1:$T$884,4,FALSE)</f>
        <v>Corporación de Derecho Privado.</v>
      </c>
      <c r="E602" s="75" t="str">
        <f>VLOOKUP(A602,'BASE REGISTRO MAYO'!$A$1:$T$884,5,FALSE)</f>
        <v>Otorgado por Decreto Supremo Nº 1314, de fecha 10 de diciembre de 1998, del Ministerio de Justicia.</v>
      </c>
      <c r="F602" s="75" t="str">
        <f>VLOOKUP(A602,'BASE REGISTRO MAYO'!$A$1:$T$884,6,FALSE)</f>
        <v>Certificado de Vigencia  de persona jurídica sin fines de lucro, folio Nº 500355319021, emitido el 10 de noviembre de 2020 por el SRCeI</v>
      </c>
      <c r="G602" s="75" t="str">
        <f>VLOOKUP(A602,'BASE REGISTRO MAYO'!$A$1:$T$884,7,FALSE)</f>
        <v>Promoción del desarrollo, especialmente de las personas, familias, grupos y comunidades que viven en condiciones de pobreza y/o marginalidad.</v>
      </c>
      <c r="H602" s="75" t="str">
        <f>VLOOKUP(A602,'BASE REGISTRO MAYO'!$A$1:$T$884,8,FALSE)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602" s="75" t="str">
        <f>VLOOKUP(A602,'BASE REGISTRO MAYO'!$A$1:$T$884,9,FALSE)</f>
        <v>Durarán dos años en sus cargos</v>
      </c>
      <c r="J602" s="75" t="str">
        <f>VLOOKUP(A602,'BASE REGISTRO MAYO'!$A$1:$T$884,10,FALSE)</f>
        <v>Del 19 de julio de 2018 al 19 de julio de 2020, de manera que el Directorio se encuentra vencido.
Obs: Se solicitarán antecedentes mediante correo electrónico.</v>
      </c>
      <c r="K602" s="75" t="str">
        <f>VLOOKUP(A602,'BASE REGISTRO MAYO'!$A$1:$T$884,11,FALSE)</f>
        <v>Graciana Fernanda Farías Cortés
Raúl Fernández Bacciarini
Camila Sánchez Soto
Jessica Lorena Soto Arellano</v>
      </c>
      <c r="L602" s="75" t="str">
        <f>VLOOKUP(A602,'BASE REGISTRO MAYO'!$A$1:$T$884,12,FALSE)</f>
        <v xml:space="preserve">Juan de Pineda 7580, La Florida, Santiago
</v>
      </c>
      <c r="M602" s="75" t="str">
        <f>VLOOKUP(A602,'BASE REGISTRO MAYO'!$A$1:$T$884,13,FALSE)</f>
        <v>XIII</v>
      </c>
      <c r="N602" s="75" t="str">
        <f>VLOOKUP(A602,'BASE REGISTRO MAYO'!$A$1:$T$884,14,FALSE)</f>
        <v>La Florida</v>
      </c>
      <c r="O602" s="75" t="str">
        <f>VLOOKUP(A602,'BASE REGISTRO MAYO'!$A$1:$T$884,15,FALSE)</f>
        <v xml:space="preserve">224000227.
</v>
      </c>
      <c r="P602" s="75" t="str">
        <f>VLOOKUP(A602,'BASE REGISTRO MAYO'!$A$1:$T$884,16,FALSE)</f>
        <v>direccionadministrativa@socialcreativa.cl</v>
      </c>
      <c r="Q602" s="75">
        <f>VLOOKUP(A602,'BASE REGISTRO MAYO'!$A$1:$T$884,17,FALSE)</f>
        <v>0</v>
      </c>
      <c r="R602" s="75" t="str">
        <f>VLOOKUP(A602,'BASE REGISTRO MAYO'!$A$1:$T$884,18,FALSE)</f>
        <v>93401: Institución de Asistencia Social</v>
      </c>
      <c r="S602" s="75" t="str">
        <f>VLOOKUP(A602,'BASE REGISTRO MAYO'!$A$1:$T$884,19,FALSE)</f>
        <v xml:space="preserve">Antecedentes financieros correspondientes al año 2019, aprobados por el Subdepartamento de Supervisión Financiera Nacional. </v>
      </c>
      <c r="T602" s="177">
        <f>VLOOKUP(A602,'BASE REGISTRO MAYO'!$A$1:$T$884,20,FALSE)</f>
        <v>37970</v>
      </c>
      <c r="U602" s="182">
        <v>7086</v>
      </c>
      <c r="V602" s="181">
        <v>16033200</v>
      </c>
      <c r="W602" s="181">
        <v>61086492</v>
      </c>
      <c r="X602" s="178">
        <v>44408</v>
      </c>
      <c r="Y602" s="87" t="s">
        <v>7151</v>
      </c>
      <c r="Z602" s="87" t="s">
        <v>7152</v>
      </c>
      <c r="AA602" s="182" t="s">
        <v>7262</v>
      </c>
    </row>
    <row r="603" spans="1:27" ht="15.75" customHeight="1" x14ac:dyDescent="0.2">
      <c r="A603" s="182">
        <v>7086</v>
      </c>
      <c r="B603" s="75" t="str">
        <f>VLOOKUP(A603,'BASE REGISTRO MAYO'!$A$1:$T$884,2,FALSE)</f>
        <v xml:space="preserve">Organizacion No Gubernamental de Desarrollo socialcreativa -  O.N.G. SocialCreativa (ex ONG Cordillera).
</v>
      </c>
      <c r="C603" s="75">
        <f>VLOOKUP(A603,'BASE REGISTRO MAYO'!$A$1:$T$884,3,FALSE)</f>
        <v>746157002</v>
      </c>
      <c r="D603" s="75" t="str">
        <f>VLOOKUP(A603,'BASE REGISTRO MAYO'!$A$1:$T$884,4,FALSE)</f>
        <v>Corporación de Derecho Privado.</v>
      </c>
      <c r="E603" s="75" t="str">
        <f>VLOOKUP(A603,'BASE REGISTRO MAYO'!$A$1:$T$884,5,FALSE)</f>
        <v>Otorgado por Decreto Supremo Nº 1314, de fecha 10 de diciembre de 1998, del Ministerio de Justicia.</v>
      </c>
      <c r="F603" s="75" t="str">
        <f>VLOOKUP(A603,'BASE REGISTRO MAYO'!$A$1:$T$884,6,FALSE)</f>
        <v>Certificado de Vigencia  de persona jurídica sin fines de lucro, folio Nº 500355319021, emitido el 10 de noviembre de 2020 por el SRCeI</v>
      </c>
      <c r="G603" s="75" t="str">
        <f>VLOOKUP(A603,'BASE REGISTRO MAYO'!$A$1:$T$884,7,FALSE)</f>
        <v>Promoción del desarrollo, especialmente de las personas, familias, grupos y comunidades que viven en condiciones de pobreza y/o marginalidad.</v>
      </c>
      <c r="H603" s="75" t="str">
        <f>VLOOKUP(A603,'BASE REGISTRO MAYO'!$A$1:$T$884,8,FALSE)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603" s="75" t="str">
        <f>VLOOKUP(A603,'BASE REGISTRO MAYO'!$A$1:$T$884,9,FALSE)</f>
        <v>Durarán dos años en sus cargos</v>
      </c>
      <c r="J603" s="75" t="str">
        <f>VLOOKUP(A603,'BASE REGISTRO MAYO'!$A$1:$T$884,10,FALSE)</f>
        <v>Del 19 de julio de 2018 al 19 de julio de 2020, de manera que el Directorio se encuentra vencido.
Obs: Se solicitarán antecedentes mediante correo electrónico.</v>
      </c>
      <c r="K603" s="75" t="str">
        <f>VLOOKUP(A603,'BASE REGISTRO MAYO'!$A$1:$T$884,11,FALSE)</f>
        <v>Graciana Fernanda Farías Cortés
Raúl Fernández Bacciarini
Camila Sánchez Soto
Jessica Lorena Soto Arellano</v>
      </c>
      <c r="L603" s="75" t="str">
        <f>VLOOKUP(A603,'BASE REGISTRO MAYO'!$A$1:$T$884,12,FALSE)</f>
        <v xml:space="preserve">Juan de Pineda 7580, La Florida, Santiago
</v>
      </c>
      <c r="M603" s="75" t="str">
        <f>VLOOKUP(A603,'BASE REGISTRO MAYO'!$A$1:$T$884,13,FALSE)</f>
        <v>XIII</v>
      </c>
      <c r="N603" s="75" t="str">
        <f>VLOOKUP(A603,'BASE REGISTRO MAYO'!$A$1:$T$884,14,FALSE)</f>
        <v>La Florida</v>
      </c>
      <c r="O603" s="75" t="str">
        <f>VLOOKUP(A603,'BASE REGISTRO MAYO'!$A$1:$T$884,15,FALSE)</f>
        <v xml:space="preserve">224000227.
</v>
      </c>
      <c r="P603" s="75" t="str">
        <f>VLOOKUP(A603,'BASE REGISTRO MAYO'!$A$1:$T$884,16,FALSE)</f>
        <v>direccionadministrativa@socialcreativa.cl</v>
      </c>
      <c r="Q603" s="75">
        <f>VLOOKUP(A603,'BASE REGISTRO MAYO'!$A$1:$T$884,17,FALSE)</f>
        <v>0</v>
      </c>
      <c r="R603" s="75" t="str">
        <f>VLOOKUP(A603,'BASE REGISTRO MAYO'!$A$1:$T$884,18,FALSE)</f>
        <v>93401: Institución de Asistencia Social</v>
      </c>
      <c r="S603" s="75" t="str">
        <f>VLOOKUP(A603,'BASE REGISTRO MAYO'!$A$1:$T$884,19,FALSE)</f>
        <v xml:space="preserve">Antecedentes financieros correspondientes al año 2019, aprobados por el Subdepartamento de Supervisión Financiera Nacional. </v>
      </c>
      <c r="T603" s="177">
        <f>VLOOKUP(A603,'BASE REGISTRO MAYO'!$A$1:$T$884,20,FALSE)</f>
        <v>37970</v>
      </c>
      <c r="U603" s="182">
        <v>7086</v>
      </c>
      <c r="V603" s="181">
        <v>16033200</v>
      </c>
      <c r="W603" s="181">
        <v>57879852</v>
      </c>
      <c r="X603" s="178">
        <v>44408</v>
      </c>
      <c r="Y603" s="87" t="s">
        <v>7151</v>
      </c>
      <c r="Z603" s="87" t="s">
        <v>7152</v>
      </c>
      <c r="AA603" s="182" t="s">
        <v>7196</v>
      </c>
    </row>
    <row r="604" spans="1:27" ht="15.75" customHeight="1" x14ac:dyDescent="0.2">
      <c r="A604" s="182">
        <v>7087</v>
      </c>
      <c r="B604" s="75" t="str">
        <f>VLOOKUP(A604,'BASE REGISTRO MAYO'!$A$1:$T$884,2,FALSE)</f>
        <v xml:space="preserve">
I. Municipalidad de Calama
</v>
      </c>
      <c r="C604" s="75" t="str">
        <f>VLOOKUP(A604,'BASE REGISTRO MAYO'!$A$1:$T$884,3,FALSE)</f>
        <v>69020200K</v>
      </c>
      <c r="D604" s="75" t="str">
        <f>VLOOKUP(A604,'BASE REGISTRO MAYO'!$A$1:$T$884,4,FALSE)</f>
        <v>Municipalidad</v>
      </c>
      <c r="E604" s="75" t="str">
        <f>VLOOKUP(A604,'BASE REGISTRO MAYO'!$A$1:$T$884,5,FALSE)</f>
        <v>Constitución Política de la República, art. 107.</v>
      </c>
      <c r="F604" s="75" t="str">
        <f>VLOOKUP(A604,'BASE REGISTRO MAYO'!$A$1:$T$884,6,FALSE)</f>
        <v>Indefinida.</v>
      </c>
      <c r="G604" s="75" t="str">
        <f>VLOOKUP(A604,'BASE REGISTRO MAYO'!$A$1:$T$884,7,FALSE)</f>
        <v>Según Ley Orgánica Nº 18.695, arts. 1º al 4º.</v>
      </c>
      <c r="H604" s="75" t="str">
        <f>VLOOKUP(A604,'BASE REGISTRO MAYO'!$A$1:$T$884,8,FALSE)</f>
        <v>no tiene</v>
      </c>
      <c r="I604" s="75">
        <f>VLOOKUP(A604,'BASE REGISTRO MAYO'!$A$1:$T$884,9,FALSE)</f>
        <v>0</v>
      </c>
      <c r="J604" s="75">
        <f>VLOOKUP(A604,'BASE REGISTRO MAYO'!$A$1:$T$884,10,FALSE)</f>
        <v>0</v>
      </c>
      <c r="K604" s="75" t="str">
        <f>VLOOKUP(A604,'BASE REGISTRO MAYO'!$A$1:$T$884,11,FALSE)</f>
        <v xml:space="preserve">Daniel Isaías Agusto Perez  </v>
      </c>
      <c r="L604" s="75" t="str">
        <f>VLOOKUP(A604,'BASE REGISTRO MAYO'!$A$1:$T$884,12,FALSE)</f>
        <v>Vicuña Mackenna Nº 2001, Calama.</v>
      </c>
      <c r="M604" s="75" t="str">
        <f>VLOOKUP(A604,'BASE REGISTRO MAYO'!$A$1:$T$884,13,FALSE)</f>
        <v>III</v>
      </c>
      <c r="N604" s="75" t="str">
        <f>VLOOKUP(A604,'BASE REGISTRO MAYO'!$A$1:$T$884,14,FALSE)</f>
        <v>Calama</v>
      </c>
      <c r="O604" s="75" t="str">
        <f>VLOOKUP(A604,'BASE REGISTRO MAYO'!$A$1:$T$884,15,FALSE)</f>
        <v xml:space="preserve">Teléfono Alcaldía: (52-2) 890296 – 890201.
</v>
      </c>
      <c r="P604" s="75" t="str">
        <f>VLOOKUP(A604,'BASE REGISTRO MAYO'!$A$1:$T$884,16,FALSE)</f>
        <v>E-Mail: alcaldia@municipalidadcalama.cl.</v>
      </c>
      <c r="Q604" s="75">
        <f>VLOOKUP(A604,'BASE REGISTRO MAYO'!$A$1:$T$884,17,FALSE)</f>
        <v>0</v>
      </c>
      <c r="R604" s="75">
        <f>VLOOKUP(A604,'BASE REGISTRO MAYO'!$A$1:$T$884,18,FALSE)</f>
        <v>91001</v>
      </c>
      <c r="S604" s="75" t="str">
        <f>VLOOKUP(A604,'BASE REGISTRO MAYO'!$A$1:$T$884,19,FALSE)</f>
        <v xml:space="preserve">No se acompañan. Aplica Informe Jurídico Nº 09, de  fecha 14 de marzo de 2011 del Departamento Jurídico y Dictamen Nº 070791, de 2009, de la Contraloría General de la República.  </v>
      </c>
      <c r="T604" s="177">
        <f>VLOOKUP(A604,'BASE REGISTRO MAYO'!$A$1:$T$884,20,FALSE)</f>
        <v>37970</v>
      </c>
      <c r="U604" s="182">
        <v>7087</v>
      </c>
      <c r="V604" s="181">
        <v>6776837</v>
      </c>
      <c r="W604" s="181">
        <v>40857566</v>
      </c>
      <c r="X604" s="178">
        <v>44408</v>
      </c>
      <c r="Y604" s="87" t="s">
        <v>7151</v>
      </c>
      <c r="Z604" s="87" t="s">
        <v>7152</v>
      </c>
      <c r="AA604" s="182" t="s">
        <v>7155</v>
      </c>
    </row>
    <row r="605" spans="1:27" ht="15.75" customHeight="1" x14ac:dyDescent="0.2">
      <c r="A605" s="182">
        <v>7090</v>
      </c>
      <c r="B605" s="75" t="str">
        <f>VLOOKUP(A605,'BASE REGISTRO MAYO'!$A$1:$T$884,2,FALSE)</f>
        <v xml:space="preserve">
I. Municipalidad de Lota
</v>
      </c>
      <c r="C605" s="75">
        <f>VLOOKUP(A605,'BASE REGISTRO MAYO'!$A$1:$T$884,3,FALSE)</f>
        <v>691513009</v>
      </c>
      <c r="D605" s="75" t="str">
        <f>VLOOKUP(A605,'BASE REGISTRO MAYO'!$A$1:$T$884,4,FALSE)</f>
        <v>Municipalidad</v>
      </c>
      <c r="E605" s="75" t="str">
        <f>VLOOKUP(A605,'BASE REGISTRO MAYO'!$A$1:$T$884,5,FALSE)</f>
        <v>Constitución Política de la República, art. 107.</v>
      </c>
      <c r="F605" s="75" t="str">
        <f>VLOOKUP(A605,'BASE REGISTRO MAYO'!$A$1:$T$884,6,FALSE)</f>
        <v>Indefinida.</v>
      </c>
      <c r="G605" s="75" t="str">
        <f>VLOOKUP(A605,'BASE REGISTRO MAYO'!$A$1:$T$884,7,FALSE)</f>
        <v>Según Ley Orgánica Nº 18.695, arts. 1º al 4º.</v>
      </c>
      <c r="H605" s="75" t="str">
        <f>VLOOKUP(A605,'BASE REGISTRO MAYO'!$A$1:$T$884,8,FALSE)</f>
        <v>no tiene</v>
      </c>
      <c r="I605" s="75">
        <f>VLOOKUP(A605,'BASE REGISTRO MAYO'!$A$1:$T$884,9,FALSE)</f>
        <v>0</v>
      </c>
      <c r="J605" s="75">
        <f>VLOOKUP(A605,'BASE REGISTRO MAYO'!$A$1:$T$884,10,FALSE)</f>
        <v>0</v>
      </c>
      <c r="K605" s="75" t="str">
        <f>VLOOKUP(A605,'BASE REGISTRO MAYO'!$A$1:$T$884,11,FALSE)</f>
        <v xml:space="preserve">Mauricio Velásquez Valenzuela. </v>
      </c>
      <c r="L605" s="75" t="str">
        <f>VLOOKUP(A605,'BASE REGISTRO MAYO'!$A$1:$T$884,12,FALSE)</f>
        <v xml:space="preserve">Pedro Aguirre Cerda Nº302, Lota, Octava Región.
</v>
      </c>
      <c r="M605" s="75" t="str">
        <f>VLOOKUP(A605,'BASE REGISTRO MAYO'!$A$1:$T$884,13,FALSE)</f>
        <v>VIII</v>
      </c>
      <c r="N605" s="75" t="str">
        <f>VLOOKUP(A605,'BASE REGISTRO MAYO'!$A$1:$T$884,14,FALSE)</f>
        <v>Lota</v>
      </c>
      <c r="O605" s="75" t="str">
        <f>VLOOKUP(A605,'BASE REGISTRO MAYO'!$A$1:$T$884,15,FALSE)</f>
        <v xml:space="preserve">Mesa Central: (41) 2405000 </v>
      </c>
      <c r="P605" s="75" t="str">
        <f>VLOOKUP(A605,'BASE REGISTRO MAYO'!$A$1:$T$884,16,FALSE)</f>
        <v xml:space="preserve"> comunicaciones@lota.cl </v>
      </c>
      <c r="Q605" s="75">
        <f>VLOOKUP(A605,'BASE REGISTRO MAYO'!$A$1:$T$884,17,FALSE)</f>
        <v>0</v>
      </c>
      <c r="R605" s="75">
        <f>VLOOKUP(A605,'BASE REGISTRO MAYO'!$A$1:$T$884,18,FALSE)</f>
        <v>91001</v>
      </c>
      <c r="S605" s="75" t="str">
        <f>VLOOKUP(A605,'BASE REGISTRO MAYO'!$A$1:$T$884,19,FALSE)</f>
        <v xml:space="preserve">No se acompañan. Aplica Informe Jurídico Nº 09, de  fecha 14 de marzo de 2011 del Departamento Jurídico y Dictamen Nº 070791, de 2009, de la Contraloría General de la República.  
</v>
      </c>
      <c r="T605" s="177">
        <f>VLOOKUP(A605,'BASE REGISTRO MAYO'!$A$1:$T$884,20,FALSE)</f>
        <v>37970</v>
      </c>
      <c r="U605" s="182">
        <v>7090</v>
      </c>
      <c r="V605" s="181">
        <v>4945260</v>
      </c>
      <c r="W605" s="181">
        <v>29814984</v>
      </c>
      <c r="X605" s="178">
        <v>44408</v>
      </c>
      <c r="Y605" s="87" t="s">
        <v>7151</v>
      </c>
      <c r="Z605" s="87" t="s">
        <v>7152</v>
      </c>
      <c r="AA605" s="182" t="s">
        <v>7190</v>
      </c>
    </row>
    <row r="606" spans="1:27" ht="15.75" customHeight="1" x14ac:dyDescent="0.2">
      <c r="A606" s="182">
        <v>7091</v>
      </c>
      <c r="B606" s="75" t="str">
        <f>VLOOKUP(A606,'BASE REGISTRO MAYO'!$A$1:$T$884,2,FALSE)</f>
        <v xml:space="preserve">
I. Municipalidad de Graneros 
</v>
      </c>
      <c r="C606" s="75">
        <f>VLOOKUP(A606,'BASE REGISTRO MAYO'!$A$1:$T$884,3,FALSE)</f>
        <v>690803003</v>
      </c>
      <c r="D606" s="75" t="str">
        <f>VLOOKUP(A606,'BASE REGISTRO MAYO'!$A$1:$T$884,4,FALSE)</f>
        <v>Municipalidad</v>
      </c>
      <c r="E606" s="75" t="str">
        <f>VLOOKUP(A606,'BASE REGISTRO MAYO'!$A$1:$T$884,5,FALSE)</f>
        <v>Constitución Política de la República, art. 107.</v>
      </c>
      <c r="F606" s="75" t="str">
        <f>VLOOKUP(A606,'BASE REGISTRO MAYO'!$A$1:$T$884,6,FALSE)</f>
        <v>Indefinida.</v>
      </c>
      <c r="G606" s="75" t="str">
        <f>VLOOKUP(A606,'BASE REGISTRO MAYO'!$A$1:$T$884,7,FALSE)</f>
        <v>Según Ley Orgánica Nº 18.695, arts. 1º al 4º.</v>
      </c>
      <c r="H606" s="75" t="str">
        <f>VLOOKUP(A606,'BASE REGISTRO MAYO'!$A$1:$T$884,8,FALSE)</f>
        <v>no tiene</v>
      </c>
      <c r="I606" s="75">
        <f>VLOOKUP(A606,'BASE REGISTRO MAYO'!$A$1:$T$884,9,FALSE)</f>
        <v>0</v>
      </c>
      <c r="J606" s="75">
        <f>VLOOKUP(A606,'BASE REGISTRO MAYO'!$A$1:$T$884,10,FALSE)</f>
        <v>0</v>
      </c>
      <c r="K606" s="75" t="str">
        <f>VLOOKUP(A606,'BASE REGISTRO MAYO'!$A$1:$T$884,11,FALSE)</f>
        <v xml:space="preserve">Claudio Rafael Segovia Cofré </v>
      </c>
      <c r="L606" s="75" t="str">
        <f>VLOOKUP(A606,'BASE REGISTRO MAYO'!$A$1:$T$884,12,FALSE)</f>
        <v>Plaza de Armas S/Nº, Graneros, Sexta Región.</v>
      </c>
      <c r="M606" s="75" t="str">
        <f>VLOOKUP(A606,'BASE REGISTRO MAYO'!$A$1:$T$884,13,FALSE)</f>
        <v>VI</v>
      </c>
      <c r="N606" s="75" t="str">
        <f>VLOOKUP(A606,'BASE REGISTRO MAYO'!$A$1:$T$884,14,FALSE)</f>
        <v xml:space="preserve"> Graneros</v>
      </c>
      <c r="O606" s="75">
        <f>VLOOKUP(A606,'BASE REGISTRO MAYO'!$A$1:$T$884,15,FALSE)</f>
        <v>0</v>
      </c>
      <c r="P606" s="75">
        <f>VLOOKUP(A606,'BASE REGISTRO MAYO'!$A$1:$T$884,16,FALSE)</f>
        <v>0</v>
      </c>
      <c r="Q606" s="75">
        <f>VLOOKUP(A606,'BASE REGISTRO MAYO'!$A$1:$T$884,17,FALSE)</f>
        <v>0</v>
      </c>
      <c r="R606" s="75">
        <f>VLOOKUP(A606,'BASE REGISTRO MAYO'!$A$1:$T$884,18,FALSE)</f>
        <v>91001</v>
      </c>
      <c r="S606" s="75" t="str">
        <f>VLOOKUP(A606,'BASE REGISTRO MAYO'!$A$1:$T$884,19,FALSE)</f>
        <v xml:space="preserve">No se acompañan. Aplica Informe Jurídico Nº 09, de fecha 14 de marzo de 2011 del Departamento Jurídico y Dictamen Nº 070791, de 2009, de la Contraloría General de la República.  
</v>
      </c>
      <c r="T606" s="177">
        <f>VLOOKUP(A606,'BASE REGISTRO MAYO'!$A$1:$T$884,20,FALSE)</f>
        <v>37970</v>
      </c>
      <c r="U606" s="182">
        <v>7091</v>
      </c>
      <c r="V606" s="181">
        <v>7326310</v>
      </c>
      <c r="W606" s="181">
        <v>24311199</v>
      </c>
      <c r="X606" s="178">
        <v>44408</v>
      </c>
      <c r="Y606" s="87" t="s">
        <v>7151</v>
      </c>
      <c r="Z606" s="87" t="s">
        <v>7152</v>
      </c>
      <c r="AA606" s="182" t="s">
        <v>7238</v>
      </c>
    </row>
    <row r="607" spans="1:27" ht="15.75" customHeight="1" x14ac:dyDescent="0.2">
      <c r="A607" s="182">
        <v>7092</v>
      </c>
      <c r="B607" s="75" t="str">
        <f>VLOOKUP(A607,'BASE REGISTRO MAYO'!$A$1:$T$884,2,FALSE)</f>
        <v xml:space="preserve">
I. Municipalidad de Valdivia
</v>
      </c>
      <c r="C607" s="75">
        <f>VLOOKUP(A607,'BASE REGISTRO MAYO'!$A$1:$T$884,3,FALSE)</f>
        <v>692001001</v>
      </c>
      <c r="D607" s="75" t="str">
        <f>VLOOKUP(A607,'BASE REGISTRO MAYO'!$A$1:$T$884,4,FALSE)</f>
        <v>Municipalidad</v>
      </c>
      <c r="E607" s="75" t="str">
        <f>VLOOKUP(A607,'BASE REGISTRO MAYO'!$A$1:$T$884,5,FALSE)</f>
        <v>Constitución Política de la República, art. 107.</v>
      </c>
      <c r="F607" s="75" t="str">
        <f>VLOOKUP(A607,'BASE REGISTRO MAYO'!$A$1:$T$884,6,FALSE)</f>
        <v>Indefinida.</v>
      </c>
      <c r="G607" s="75" t="str">
        <f>VLOOKUP(A607,'BASE REGISTRO MAYO'!$A$1:$T$884,7,FALSE)</f>
        <v>Según Ley Orgánica Nº 18.695, arts. 1º al 4º.</v>
      </c>
      <c r="H607" s="75" t="str">
        <f>VLOOKUP(A607,'BASE REGISTRO MAYO'!$A$1:$T$884,8,FALSE)</f>
        <v>no tiene</v>
      </c>
      <c r="I607" s="75">
        <f>VLOOKUP(A607,'BASE REGISTRO MAYO'!$A$1:$T$884,9,FALSE)</f>
        <v>0</v>
      </c>
      <c r="J607" s="75">
        <f>VLOOKUP(A607,'BASE REGISTRO MAYO'!$A$1:$T$884,10,FALSE)</f>
        <v>0</v>
      </c>
      <c r="K607" s="75" t="str">
        <f>VLOOKUP(A607,'BASE REGISTRO MAYO'!$A$1:$T$884,11,FALSE)</f>
        <v xml:space="preserve">Omar Rashid Sabat Guzman      </v>
      </c>
      <c r="L607" s="75" t="str">
        <f>VLOOKUP(A607,'BASE REGISTRO MAYO'!$A$1:$T$884,12,FALSE)</f>
        <v>Independencia Nº 455, Valdivia, Décima Cuarta Región</v>
      </c>
      <c r="M607" s="75" t="str">
        <f>VLOOKUP(A607,'BASE REGISTRO MAYO'!$A$1:$T$884,13,FALSE)</f>
        <v>XIV</v>
      </c>
      <c r="N607" s="75" t="str">
        <f>VLOOKUP(A607,'BASE REGISTRO MAYO'!$A$1:$T$884,14,FALSE)</f>
        <v>Valdivia</v>
      </c>
      <c r="O607" s="75">
        <f>VLOOKUP(A607,'BASE REGISTRO MAYO'!$A$1:$T$884,15,FALSE)</f>
        <v>0</v>
      </c>
      <c r="P607" s="75">
        <f>VLOOKUP(A607,'BASE REGISTRO MAYO'!$A$1:$T$884,16,FALSE)</f>
        <v>0</v>
      </c>
      <c r="Q607" s="75">
        <f>VLOOKUP(A607,'BASE REGISTRO MAYO'!$A$1:$T$884,17,FALSE)</f>
        <v>0</v>
      </c>
      <c r="R607" s="75">
        <f>VLOOKUP(A607,'BASE REGISTRO MAYO'!$A$1:$T$884,18,FALSE)</f>
        <v>91001</v>
      </c>
      <c r="S607" s="75" t="str">
        <f>VLOOKUP(A607,'BASE REGISTRO MAYO'!$A$1:$T$884,19,FALSE)</f>
        <v xml:space="preserve">No se acompañan. Aplica Informe Jurídico Nº 09, de  fecha 14 de marzo de 2011 del Departamento Jurídico y Dictamen Nº 070791, de 2009, de la Contraloría General de la República.  
</v>
      </c>
      <c r="T607" s="177">
        <f>VLOOKUP(A607,'BASE REGISTRO MAYO'!$A$1:$T$884,20,FALSE)</f>
        <v>37970</v>
      </c>
      <c r="U607" s="182">
        <v>7092</v>
      </c>
      <c r="V607" s="181">
        <v>2392498</v>
      </c>
      <c r="W607" s="181">
        <v>35206713</v>
      </c>
      <c r="X607" s="178">
        <v>44408</v>
      </c>
      <c r="Y607" s="87" t="s">
        <v>7151</v>
      </c>
      <c r="Z607" s="87" t="s">
        <v>7152</v>
      </c>
      <c r="AA607" s="182" t="s">
        <v>7207</v>
      </c>
    </row>
    <row r="608" spans="1:27" ht="15.75" customHeight="1" x14ac:dyDescent="0.2">
      <c r="A608" s="182">
        <v>7095</v>
      </c>
      <c r="B608" s="75" t="str">
        <f>VLOOKUP(A608,'BASE REGISTRO MAYO'!$A$1:$T$884,2,FALSE)</f>
        <v xml:space="preserve">
I. Municipalidad de Galvarino
</v>
      </c>
      <c r="C608" s="75">
        <f>VLOOKUP(A608,'BASE REGISTRO MAYO'!$A$1:$T$884,3,FALSE)</f>
        <v>691902005</v>
      </c>
      <c r="D608" s="75" t="str">
        <f>VLOOKUP(A608,'BASE REGISTRO MAYO'!$A$1:$T$884,4,FALSE)</f>
        <v>Municipalidad</v>
      </c>
      <c r="E608" s="75" t="str">
        <f>VLOOKUP(A608,'BASE REGISTRO MAYO'!$A$1:$T$884,5,FALSE)</f>
        <v>Constitución Política de la República, art. 107.</v>
      </c>
      <c r="F608" s="75" t="str">
        <f>VLOOKUP(A608,'BASE REGISTRO MAYO'!$A$1:$T$884,6,FALSE)</f>
        <v>Indefinida.</v>
      </c>
      <c r="G608" s="75" t="str">
        <f>VLOOKUP(A608,'BASE REGISTRO MAYO'!$A$1:$T$884,7,FALSE)</f>
        <v>Según Ley Orgánica Nº 18.695, arts. 1º al 4º.</v>
      </c>
      <c r="H608" s="75" t="str">
        <f>VLOOKUP(A608,'BASE REGISTRO MAYO'!$A$1:$T$884,8,FALSE)</f>
        <v>no tiene</v>
      </c>
      <c r="I608" s="75">
        <f>VLOOKUP(A608,'BASE REGISTRO MAYO'!$A$1:$T$884,9,FALSE)</f>
        <v>0</v>
      </c>
      <c r="J608" s="75">
        <f>VLOOKUP(A608,'BASE REGISTRO MAYO'!$A$1:$T$884,10,FALSE)</f>
        <v>0</v>
      </c>
      <c r="K608" s="75" t="str">
        <f>VLOOKUP(A608,'BASE REGISTRO MAYO'!$A$1:$T$884,11,FALSE)</f>
        <v xml:space="preserve">José Miguel Hernández Saffirio       </v>
      </c>
      <c r="L608" s="75" t="str">
        <f>VLOOKUP(A608,'BASE REGISTRO MAYO'!$A$1:$T$884,12,FALSE)</f>
        <v>Independencia Nº 90, Galvarino, Novena Región</v>
      </c>
      <c r="M608" s="75" t="str">
        <f>VLOOKUP(A608,'BASE REGISTRO MAYO'!$A$1:$T$884,13,FALSE)</f>
        <v>IX</v>
      </c>
      <c r="N608" s="75" t="str">
        <f>VLOOKUP(A608,'BASE REGISTRO MAYO'!$A$1:$T$884,14,FALSE)</f>
        <v>Galvarino</v>
      </c>
      <c r="O608" s="75">
        <f>VLOOKUP(A608,'BASE REGISTRO MAYO'!$A$1:$T$884,15,FALSE)</f>
        <v>0</v>
      </c>
      <c r="P608" s="75">
        <f>VLOOKUP(A608,'BASE REGISTRO MAYO'!$A$1:$T$884,16,FALSE)</f>
        <v>0</v>
      </c>
      <c r="Q608" s="75">
        <f>VLOOKUP(A608,'BASE REGISTRO MAYO'!$A$1:$T$884,17,FALSE)</f>
        <v>0</v>
      </c>
      <c r="R608" s="75">
        <f>VLOOKUP(A608,'BASE REGISTRO MAYO'!$A$1:$T$884,18,FALSE)</f>
        <v>91001</v>
      </c>
      <c r="S608" s="75" t="str">
        <f>VLOOKUP(A608,'BASE REGISTRO MAYO'!$A$1:$T$884,19,FALSE)</f>
        <v>Se acompaña Certificado Financiero correspondiente al 2008, aprobado por la Unidad de Supervisión Nacional.</v>
      </c>
      <c r="T608" s="177">
        <f>VLOOKUP(A608,'BASE REGISTRO MAYO'!$A$1:$T$884,20,FALSE)</f>
        <v>37970</v>
      </c>
      <c r="U608" s="182">
        <v>7095</v>
      </c>
      <c r="V608" s="181">
        <v>4730622</v>
      </c>
      <c r="W608" s="181">
        <v>28520931</v>
      </c>
      <c r="X608" s="178">
        <v>44408</v>
      </c>
      <c r="Y608" s="87" t="s">
        <v>7151</v>
      </c>
      <c r="Z608" s="87" t="s">
        <v>7152</v>
      </c>
      <c r="AA608" s="182" t="s">
        <v>7322</v>
      </c>
    </row>
    <row r="609" spans="1:27" ht="15.75" customHeight="1" x14ac:dyDescent="0.2">
      <c r="A609" s="182">
        <v>7102</v>
      </c>
      <c r="B609" s="75" t="str">
        <f>VLOOKUP(A609,'BASE REGISTRO MAYO'!$A$1:$T$884,2,FALSE)</f>
        <v>Corporacion “Chile Derechos Centro de Estudios y Desarrollo Social”, CHILE DERECHOS o CHIDERE.</v>
      </c>
      <c r="C609" s="75">
        <f>VLOOKUP(A609,'BASE REGISTRO MAYO'!$A$1:$T$884,3,FALSE)</f>
        <v>651853702</v>
      </c>
      <c r="D609" s="75" t="str">
        <f>VLOOKUP(A609,'BASE REGISTRO MAYO'!$A$1:$T$884,4,FALSE)</f>
        <v>Corporación de Derecho Privado.</v>
      </c>
      <c r="E609" s="75" t="str">
        <f>VLOOKUP(A609,'BASE REGISTRO MAYO'!$A$1:$T$884,5,FALSE)</f>
        <v>Otorgado por Decreto Supremo Nº 13, de fecha 8 de enero de 2003, por el Ministerio de Justicia.  Publicado en el Diario Oficial con fecha 24 de enero de 2003</v>
      </c>
      <c r="F609" s="75" t="str">
        <f>VLOOKUP(A609,'BASE REGISTRO MAYO'!$A$1:$T$884,6,FALSE)</f>
        <v>Certificado de Vigencia Folio Nº 500342396545, de 25 de agosto de 2020, del Servicio de Registro Civil e Identificación.</v>
      </c>
      <c r="G609" s="75" t="str">
        <f>VLOOKUP(A609,'BASE REGISTRO MAYO'!$A$1:$T$884,7,FALSE)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09" s="75" t="str">
        <f>VLOOKUP(A609,'BASE REGISTRO MAYO'!$A$1:$T$884,8,FALSE)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09" s="75" t="str">
        <f>VLOOKUP(A609,'BASE REGISTRO MAYO'!$A$1:$T$884,9,FALSE)</f>
        <v>Durarán 02 años en sus cargos.</v>
      </c>
      <c r="J609" s="75" t="str">
        <f>VLOOKUP(A609,'BASE REGISTRO MAYO'!$A$1:$T$884,10,FALSE)</f>
        <v>Del 18 de julio de 2019 al 18 de julio de 2021</v>
      </c>
      <c r="K609" s="75" t="str">
        <f>VLOOKUP(A609,'BASE REGISTRO MAYO'!$A$1:$T$884,11,FALSE)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09" s="75" t="str">
        <f>VLOOKUP(A609,'BASE REGISTRO MAYO'!$A$1:$T$884,12,FALSE)</f>
        <v xml:space="preserve">Litoral Nº 6225, Lo Hermida, Peñalolén
</v>
      </c>
      <c r="M609" s="75" t="str">
        <f>VLOOKUP(A609,'BASE REGISTRO MAYO'!$A$1:$T$884,13,FALSE)</f>
        <v>XIII</v>
      </c>
      <c r="N609" s="75" t="str">
        <f>VLOOKUP(A609,'BASE REGISTRO MAYO'!$A$1:$T$884,14,FALSE)</f>
        <v xml:space="preserve">Peñañolén </v>
      </c>
      <c r="O609" s="75" t="str">
        <f>VLOOKUP(A609,'BASE REGISTRO MAYO'!$A$1:$T$884,15,FALSE)</f>
        <v xml:space="preserve">22724279
</v>
      </c>
      <c r="P609" s="75" t="str">
        <f>VLOOKUP(A609,'BASE REGISTRO MAYO'!$A$1:$T$884,16,FALSE)</f>
        <v xml:space="preserve">direccion@chilederechos.cl </v>
      </c>
      <c r="Q609" s="75">
        <f>VLOOKUP(A609,'BASE REGISTRO MAYO'!$A$1:$T$884,17,FALSE)</f>
        <v>0</v>
      </c>
      <c r="R609" s="75">
        <f>VLOOKUP(A609,'BASE REGISTRO MAYO'!$A$1:$T$884,18,FALSE)</f>
        <v>93991</v>
      </c>
      <c r="S609" s="75" t="str">
        <f>VLOOKUP(A609,'BASE REGISTRO MAYO'!$A$1:$T$884,19,FALSE)</f>
        <v>Se acompaña certificado financiero correspondiente al año 2019, aprobados por el Sub Departamento de Supervisión Financiera Nacional.</v>
      </c>
      <c r="T609" s="177">
        <f>VLOOKUP(A609,'BASE REGISTRO MAYO'!$A$1:$T$884,20,FALSE)</f>
        <v>37970</v>
      </c>
      <c r="U609" s="182">
        <v>7102</v>
      </c>
      <c r="V609" s="181">
        <v>6413280</v>
      </c>
      <c r="W609" s="181">
        <v>44892960</v>
      </c>
      <c r="X609" s="178">
        <v>44408</v>
      </c>
      <c r="Y609" s="87" t="s">
        <v>7151</v>
      </c>
      <c r="Z609" s="87" t="s">
        <v>7152</v>
      </c>
      <c r="AA609" s="182" t="s">
        <v>7282</v>
      </c>
    </row>
    <row r="610" spans="1:27" ht="15.75" customHeight="1" x14ac:dyDescent="0.2">
      <c r="A610" s="182">
        <v>7102</v>
      </c>
      <c r="B610" s="75" t="str">
        <f>VLOOKUP(A610,'BASE REGISTRO MAYO'!$A$1:$T$884,2,FALSE)</f>
        <v>Corporacion “Chile Derechos Centro de Estudios y Desarrollo Social”, CHILE DERECHOS o CHIDERE.</v>
      </c>
      <c r="C610" s="75">
        <f>VLOOKUP(A610,'BASE REGISTRO MAYO'!$A$1:$T$884,3,FALSE)</f>
        <v>651853702</v>
      </c>
      <c r="D610" s="75" t="str">
        <f>VLOOKUP(A610,'BASE REGISTRO MAYO'!$A$1:$T$884,4,FALSE)</f>
        <v>Corporación de Derecho Privado.</v>
      </c>
      <c r="E610" s="75" t="str">
        <f>VLOOKUP(A610,'BASE REGISTRO MAYO'!$A$1:$T$884,5,FALSE)</f>
        <v>Otorgado por Decreto Supremo Nº 13, de fecha 8 de enero de 2003, por el Ministerio de Justicia.  Publicado en el Diario Oficial con fecha 24 de enero de 2003</v>
      </c>
      <c r="F610" s="75" t="str">
        <f>VLOOKUP(A610,'BASE REGISTRO MAYO'!$A$1:$T$884,6,FALSE)</f>
        <v>Certificado de Vigencia Folio Nº 500342396545, de 25 de agosto de 2020, del Servicio de Registro Civil e Identificación.</v>
      </c>
      <c r="G610" s="75" t="str">
        <f>VLOOKUP(A610,'BASE REGISTRO MAYO'!$A$1:$T$884,7,FALSE)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0" s="75" t="str">
        <f>VLOOKUP(A610,'BASE REGISTRO MAYO'!$A$1:$T$884,8,FALSE)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0" s="75" t="str">
        <f>VLOOKUP(A610,'BASE REGISTRO MAYO'!$A$1:$T$884,9,FALSE)</f>
        <v>Durarán 02 años en sus cargos.</v>
      </c>
      <c r="J610" s="75" t="str">
        <f>VLOOKUP(A610,'BASE REGISTRO MAYO'!$A$1:$T$884,10,FALSE)</f>
        <v>Del 18 de julio de 2019 al 18 de julio de 2021</v>
      </c>
      <c r="K610" s="75" t="str">
        <f>VLOOKUP(A610,'BASE REGISTRO MAYO'!$A$1:$T$884,11,FALSE)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0" s="75" t="str">
        <f>VLOOKUP(A610,'BASE REGISTRO MAYO'!$A$1:$T$884,12,FALSE)</f>
        <v xml:space="preserve">Litoral Nº 6225, Lo Hermida, Peñalolén
</v>
      </c>
      <c r="M610" s="75" t="str">
        <f>VLOOKUP(A610,'BASE REGISTRO MAYO'!$A$1:$T$884,13,FALSE)</f>
        <v>XIII</v>
      </c>
      <c r="N610" s="75" t="str">
        <f>VLOOKUP(A610,'BASE REGISTRO MAYO'!$A$1:$T$884,14,FALSE)</f>
        <v xml:space="preserve">Peñañolén </v>
      </c>
      <c r="O610" s="75" t="str">
        <f>VLOOKUP(A610,'BASE REGISTRO MAYO'!$A$1:$T$884,15,FALSE)</f>
        <v xml:space="preserve">22724279
</v>
      </c>
      <c r="P610" s="75" t="str">
        <f>VLOOKUP(A610,'BASE REGISTRO MAYO'!$A$1:$T$884,16,FALSE)</f>
        <v xml:space="preserve">direccion@chilederechos.cl </v>
      </c>
      <c r="Q610" s="75">
        <f>VLOOKUP(A610,'BASE REGISTRO MAYO'!$A$1:$T$884,17,FALSE)</f>
        <v>0</v>
      </c>
      <c r="R610" s="75">
        <f>VLOOKUP(A610,'BASE REGISTRO MAYO'!$A$1:$T$884,18,FALSE)</f>
        <v>93991</v>
      </c>
      <c r="S610" s="75" t="str">
        <f>VLOOKUP(A610,'BASE REGISTRO MAYO'!$A$1:$T$884,19,FALSE)</f>
        <v>Se acompaña certificado financiero correspondiente al año 2019, aprobados por el Sub Departamento de Supervisión Financiera Nacional.</v>
      </c>
      <c r="T610" s="177">
        <f>VLOOKUP(A610,'BASE REGISTRO MAYO'!$A$1:$T$884,20,FALSE)</f>
        <v>37970</v>
      </c>
      <c r="U610" s="182">
        <v>7102</v>
      </c>
      <c r="V610" s="181">
        <v>6413280</v>
      </c>
      <c r="W610" s="181">
        <v>45057942</v>
      </c>
      <c r="X610" s="178">
        <v>44408</v>
      </c>
      <c r="Y610" s="87" t="s">
        <v>7151</v>
      </c>
      <c r="Z610" s="87" t="s">
        <v>7152</v>
      </c>
      <c r="AA610" s="182" t="s">
        <v>7234</v>
      </c>
    </row>
    <row r="611" spans="1:27" ht="15.75" customHeight="1" x14ac:dyDescent="0.2">
      <c r="A611" s="182">
        <v>7102</v>
      </c>
      <c r="B611" s="75" t="str">
        <f>VLOOKUP(A611,'BASE REGISTRO MAYO'!$A$1:$T$884,2,FALSE)</f>
        <v>Corporacion “Chile Derechos Centro de Estudios y Desarrollo Social”, CHILE DERECHOS o CHIDERE.</v>
      </c>
      <c r="C611" s="75">
        <f>VLOOKUP(A611,'BASE REGISTRO MAYO'!$A$1:$T$884,3,FALSE)</f>
        <v>651853702</v>
      </c>
      <c r="D611" s="75" t="str">
        <f>VLOOKUP(A611,'BASE REGISTRO MAYO'!$A$1:$T$884,4,FALSE)</f>
        <v>Corporación de Derecho Privado.</v>
      </c>
      <c r="E611" s="75" t="str">
        <f>VLOOKUP(A611,'BASE REGISTRO MAYO'!$A$1:$T$884,5,FALSE)</f>
        <v>Otorgado por Decreto Supremo Nº 13, de fecha 8 de enero de 2003, por el Ministerio de Justicia.  Publicado en el Diario Oficial con fecha 24 de enero de 2003</v>
      </c>
      <c r="F611" s="75" t="str">
        <f>VLOOKUP(A611,'BASE REGISTRO MAYO'!$A$1:$T$884,6,FALSE)</f>
        <v>Certificado de Vigencia Folio Nº 500342396545, de 25 de agosto de 2020, del Servicio de Registro Civil e Identificación.</v>
      </c>
      <c r="G611" s="75" t="str">
        <f>VLOOKUP(A611,'BASE REGISTRO MAYO'!$A$1:$T$884,7,FALSE)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1" s="75" t="str">
        <f>VLOOKUP(A611,'BASE REGISTRO MAYO'!$A$1:$T$884,8,FALSE)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1" s="75" t="str">
        <f>VLOOKUP(A611,'BASE REGISTRO MAYO'!$A$1:$T$884,9,FALSE)</f>
        <v>Durarán 02 años en sus cargos.</v>
      </c>
      <c r="J611" s="75" t="str">
        <f>VLOOKUP(A611,'BASE REGISTRO MAYO'!$A$1:$T$884,10,FALSE)</f>
        <v>Del 18 de julio de 2019 al 18 de julio de 2021</v>
      </c>
      <c r="K611" s="75" t="str">
        <f>VLOOKUP(A611,'BASE REGISTRO MAYO'!$A$1:$T$884,11,FALSE)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1" s="75" t="str">
        <f>VLOOKUP(A611,'BASE REGISTRO MAYO'!$A$1:$T$884,12,FALSE)</f>
        <v xml:space="preserve">Litoral Nº 6225, Lo Hermida, Peñalolén
</v>
      </c>
      <c r="M611" s="75" t="str">
        <f>VLOOKUP(A611,'BASE REGISTRO MAYO'!$A$1:$T$884,13,FALSE)</f>
        <v>XIII</v>
      </c>
      <c r="N611" s="75" t="str">
        <f>VLOOKUP(A611,'BASE REGISTRO MAYO'!$A$1:$T$884,14,FALSE)</f>
        <v xml:space="preserve">Peñañolén </v>
      </c>
      <c r="O611" s="75" t="str">
        <f>VLOOKUP(A611,'BASE REGISTRO MAYO'!$A$1:$T$884,15,FALSE)</f>
        <v xml:space="preserve">22724279
</v>
      </c>
      <c r="P611" s="75" t="str">
        <f>VLOOKUP(A611,'BASE REGISTRO MAYO'!$A$1:$T$884,16,FALSE)</f>
        <v xml:space="preserve">direccion@chilederechos.cl </v>
      </c>
      <c r="Q611" s="75">
        <f>VLOOKUP(A611,'BASE REGISTRO MAYO'!$A$1:$T$884,17,FALSE)</f>
        <v>0</v>
      </c>
      <c r="R611" s="75">
        <f>VLOOKUP(A611,'BASE REGISTRO MAYO'!$A$1:$T$884,18,FALSE)</f>
        <v>93991</v>
      </c>
      <c r="S611" s="75" t="str">
        <f>VLOOKUP(A611,'BASE REGISTRO MAYO'!$A$1:$T$884,19,FALSE)</f>
        <v>Se acompaña certificado financiero correspondiente al año 2019, aprobados por el Sub Departamento de Supervisión Financiera Nacional.</v>
      </c>
      <c r="T611" s="177">
        <f>VLOOKUP(A611,'BASE REGISTRO MAYO'!$A$1:$T$884,20,FALSE)</f>
        <v>37970</v>
      </c>
      <c r="U611" s="182">
        <v>7102</v>
      </c>
      <c r="V611" s="181">
        <v>11223240</v>
      </c>
      <c r="W611" s="181">
        <v>78562680</v>
      </c>
      <c r="X611" s="178">
        <v>44408</v>
      </c>
      <c r="Y611" s="87" t="s">
        <v>7151</v>
      </c>
      <c r="Z611" s="87" t="s">
        <v>7152</v>
      </c>
      <c r="AA611" s="182" t="s">
        <v>7213</v>
      </c>
    </row>
    <row r="612" spans="1:27" ht="15.75" customHeight="1" x14ac:dyDescent="0.2">
      <c r="A612" s="182">
        <v>7102</v>
      </c>
      <c r="B612" s="75" t="str">
        <f>VLOOKUP(A612,'BASE REGISTRO MAYO'!$A$1:$T$884,2,FALSE)</f>
        <v>Corporacion “Chile Derechos Centro de Estudios y Desarrollo Social”, CHILE DERECHOS o CHIDERE.</v>
      </c>
      <c r="C612" s="75">
        <f>VLOOKUP(A612,'BASE REGISTRO MAYO'!$A$1:$T$884,3,FALSE)</f>
        <v>651853702</v>
      </c>
      <c r="D612" s="75" t="str">
        <f>VLOOKUP(A612,'BASE REGISTRO MAYO'!$A$1:$T$884,4,FALSE)</f>
        <v>Corporación de Derecho Privado.</v>
      </c>
      <c r="E612" s="75" t="str">
        <f>VLOOKUP(A612,'BASE REGISTRO MAYO'!$A$1:$T$884,5,FALSE)</f>
        <v>Otorgado por Decreto Supremo Nº 13, de fecha 8 de enero de 2003, por el Ministerio de Justicia.  Publicado en el Diario Oficial con fecha 24 de enero de 2003</v>
      </c>
      <c r="F612" s="75" t="str">
        <f>VLOOKUP(A612,'BASE REGISTRO MAYO'!$A$1:$T$884,6,FALSE)</f>
        <v>Certificado de Vigencia Folio Nº 500342396545, de 25 de agosto de 2020, del Servicio de Registro Civil e Identificación.</v>
      </c>
      <c r="G612" s="75" t="str">
        <f>VLOOKUP(A612,'BASE REGISTRO MAYO'!$A$1:$T$884,7,FALSE)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2" s="75" t="str">
        <f>VLOOKUP(A612,'BASE REGISTRO MAYO'!$A$1:$T$884,8,FALSE)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2" s="75" t="str">
        <f>VLOOKUP(A612,'BASE REGISTRO MAYO'!$A$1:$T$884,9,FALSE)</f>
        <v>Durarán 02 años en sus cargos.</v>
      </c>
      <c r="J612" s="75" t="str">
        <f>VLOOKUP(A612,'BASE REGISTRO MAYO'!$A$1:$T$884,10,FALSE)</f>
        <v>Del 18 de julio de 2019 al 18 de julio de 2021</v>
      </c>
      <c r="K612" s="75" t="str">
        <f>VLOOKUP(A612,'BASE REGISTRO MAYO'!$A$1:$T$884,11,FALSE)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2" s="75" t="str">
        <f>VLOOKUP(A612,'BASE REGISTRO MAYO'!$A$1:$T$884,12,FALSE)</f>
        <v xml:space="preserve">Litoral Nº 6225, Lo Hermida, Peñalolén
</v>
      </c>
      <c r="M612" s="75" t="str">
        <f>VLOOKUP(A612,'BASE REGISTRO MAYO'!$A$1:$T$884,13,FALSE)</f>
        <v>XIII</v>
      </c>
      <c r="N612" s="75" t="str">
        <f>VLOOKUP(A612,'BASE REGISTRO MAYO'!$A$1:$T$884,14,FALSE)</f>
        <v xml:space="preserve">Peñañolén </v>
      </c>
      <c r="O612" s="75" t="str">
        <f>VLOOKUP(A612,'BASE REGISTRO MAYO'!$A$1:$T$884,15,FALSE)</f>
        <v xml:space="preserve">22724279
</v>
      </c>
      <c r="P612" s="75" t="str">
        <f>VLOOKUP(A612,'BASE REGISTRO MAYO'!$A$1:$T$884,16,FALSE)</f>
        <v xml:space="preserve">direccion@chilederechos.cl </v>
      </c>
      <c r="Q612" s="75">
        <f>VLOOKUP(A612,'BASE REGISTRO MAYO'!$A$1:$T$884,17,FALSE)</f>
        <v>0</v>
      </c>
      <c r="R612" s="75">
        <f>VLOOKUP(A612,'BASE REGISTRO MAYO'!$A$1:$T$884,18,FALSE)</f>
        <v>93991</v>
      </c>
      <c r="S612" s="75" t="str">
        <f>VLOOKUP(A612,'BASE REGISTRO MAYO'!$A$1:$T$884,19,FALSE)</f>
        <v>Se acompaña certificado financiero correspondiente al año 2019, aprobados por el Sub Departamento de Supervisión Financiera Nacional.</v>
      </c>
      <c r="T612" s="177">
        <f>VLOOKUP(A612,'BASE REGISTRO MAYO'!$A$1:$T$884,20,FALSE)</f>
        <v>37970</v>
      </c>
      <c r="U612" s="182">
        <v>7102</v>
      </c>
      <c r="V612" s="181">
        <v>8016600</v>
      </c>
      <c r="W612" s="181">
        <v>8016600</v>
      </c>
      <c r="X612" s="178">
        <v>44408</v>
      </c>
      <c r="Y612" s="87" t="s">
        <v>7151</v>
      </c>
      <c r="Z612" s="87" t="s">
        <v>7152</v>
      </c>
      <c r="AA612" s="182" t="s">
        <v>7210</v>
      </c>
    </row>
    <row r="613" spans="1:27" ht="15.75" customHeight="1" x14ac:dyDescent="0.2">
      <c r="A613" s="182">
        <v>7102</v>
      </c>
      <c r="B613" s="75" t="str">
        <f>VLOOKUP(A613,'BASE REGISTRO MAYO'!$A$1:$T$884,2,FALSE)</f>
        <v>Corporacion “Chile Derechos Centro de Estudios y Desarrollo Social”, CHILE DERECHOS o CHIDERE.</v>
      </c>
      <c r="C613" s="75">
        <f>VLOOKUP(A613,'BASE REGISTRO MAYO'!$A$1:$T$884,3,FALSE)</f>
        <v>651853702</v>
      </c>
      <c r="D613" s="75" t="str">
        <f>VLOOKUP(A613,'BASE REGISTRO MAYO'!$A$1:$T$884,4,FALSE)</f>
        <v>Corporación de Derecho Privado.</v>
      </c>
      <c r="E613" s="75" t="str">
        <f>VLOOKUP(A613,'BASE REGISTRO MAYO'!$A$1:$T$884,5,FALSE)</f>
        <v>Otorgado por Decreto Supremo Nº 13, de fecha 8 de enero de 2003, por el Ministerio de Justicia.  Publicado en el Diario Oficial con fecha 24 de enero de 2003</v>
      </c>
      <c r="F613" s="75" t="str">
        <f>VLOOKUP(A613,'BASE REGISTRO MAYO'!$A$1:$T$884,6,FALSE)</f>
        <v>Certificado de Vigencia Folio Nº 500342396545, de 25 de agosto de 2020, del Servicio de Registro Civil e Identificación.</v>
      </c>
      <c r="G613" s="75" t="str">
        <f>VLOOKUP(A613,'BASE REGISTRO MAYO'!$A$1:$T$884,7,FALSE)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3" s="75" t="str">
        <f>VLOOKUP(A613,'BASE REGISTRO MAYO'!$A$1:$T$884,8,FALSE)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3" s="75" t="str">
        <f>VLOOKUP(A613,'BASE REGISTRO MAYO'!$A$1:$T$884,9,FALSE)</f>
        <v>Durarán 02 años en sus cargos.</v>
      </c>
      <c r="J613" s="75" t="str">
        <f>VLOOKUP(A613,'BASE REGISTRO MAYO'!$A$1:$T$884,10,FALSE)</f>
        <v>Del 18 de julio de 2019 al 18 de julio de 2021</v>
      </c>
      <c r="K613" s="75" t="str">
        <f>VLOOKUP(A613,'BASE REGISTRO MAYO'!$A$1:$T$884,11,FALSE)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3" s="75" t="str">
        <f>VLOOKUP(A613,'BASE REGISTRO MAYO'!$A$1:$T$884,12,FALSE)</f>
        <v xml:space="preserve">Litoral Nº 6225, Lo Hermida, Peñalolén
</v>
      </c>
      <c r="M613" s="75" t="str">
        <f>VLOOKUP(A613,'BASE REGISTRO MAYO'!$A$1:$T$884,13,FALSE)</f>
        <v>XIII</v>
      </c>
      <c r="N613" s="75" t="str">
        <f>VLOOKUP(A613,'BASE REGISTRO MAYO'!$A$1:$T$884,14,FALSE)</f>
        <v xml:space="preserve">Peñañolén </v>
      </c>
      <c r="O613" s="75" t="str">
        <f>VLOOKUP(A613,'BASE REGISTRO MAYO'!$A$1:$T$884,15,FALSE)</f>
        <v xml:space="preserve">22724279
</v>
      </c>
      <c r="P613" s="75" t="str">
        <f>VLOOKUP(A613,'BASE REGISTRO MAYO'!$A$1:$T$884,16,FALSE)</f>
        <v xml:space="preserve">direccion@chilederechos.cl </v>
      </c>
      <c r="Q613" s="75">
        <f>VLOOKUP(A613,'BASE REGISTRO MAYO'!$A$1:$T$884,17,FALSE)</f>
        <v>0</v>
      </c>
      <c r="R613" s="75">
        <f>VLOOKUP(A613,'BASE REGISTRO MAYO'!$A$1:$T$884,18,FALSE)</f>
        <v>93991</v>
      </c>
      <c r="S613" s="75" t="str">
        <f>VLOOKUP(A613,'BASE REGISTRO MAYO'!$A$1:$T$884,19,FALSE)</f>
        <v>Se acompaña certificado financiero correspondiente al año 2019, aprobados por el Sub Departamento de Supervisión Financiera Nacional.</v>
      </c>
      <c r="T613" s="177">
        <f>VLOOKUP(A613,'BASE REGISTRO MAYO'!$A$1:$T$884,20,FALSE)</f>
        <v>37970</v>
      </c>
      <c r="U613" s="182">
        <v>7102</v>
      </c>
      <c r="V613" s="181">
        <v>6413280</v>
      </c>
      <c r="W613" s="181">
        <v>45053292</v>
      </c>
      <c r="X613" s="178">
        <v>44408</v>
      </c>
      <c r="Y613" s="87" t="s">
        <v>7151</v>
      </c>
      <c r="Z613" s="87" t="s">
        <v>7152</v>
      </c>
      <c r="AA613" s="182" t="s">
        <v>7219</v>
      </c>
    </row>
    <row r="614" spans="1:27" ht="15.75" customHeight="1" x14ac:dyDescent="0.2">
      <c r="A614" s="182">
        <v>7102</v>
      </c>
      <c r="B614" s="75" t="str">
        <f>VLOOKUP(A614,'BASE REGISTRO MAYO'!$A$1:$T$884,2,FALSE)</f>
        <v>Corporacion “Chile Derechos Centro de Estudios y Desarrollo Social”, CHILE DERECHOS o CHIDERE.</v>
      </c>
      <c r="C614" s="75">
        <f>VLOOKUP(A614,'BASE REGISTRO MAYO'!$A$1:$T$884,3,FALSE)</f>
        <v>651853702</v>
      </c>
      <c r="D614" s="75" t="str">
        <f>VLOOKUP(A614,'BASE REGISTRO MAYO'!$A$1:$T$884,4,FALSE)</f>
        <v>Corporación de Derecho Privado.</v>
      </c>
      <c r="E614" s="75" t="str">
        <f>VLOOKUP(A614,'BASE REGISTRO MAYO'!$A$1:$T$884,5,FALSE)</f>
        <v>Otorgado por Decreto Supremo Nº 13, de fecha 8 de enero de 2003, por el Ministerio de Justicia.  Publicado en el Diario Oficial con fecha 24 de enero de 2003</v>
      </c>
      <c r="F614" s="75" t="str">
        <f>VLOOKUP(A614,'BASE REGISTRO MAYO'!$A$1:$T$884,6,FALSE)</f>
        <v>Certificado de Vigencia Folio Nº 500342396545, de 25 de agosto de 2020, del Servicio de Registro Civil e Identificación.</v>
      </c>
      <c r="G614" s="75" t="str">
        <f>VLOOKUP(A614,'BASE REGISTRO MAYO'!$A$1:$T$884,7,FALSE)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4" s="75" t="str">
        <f>VLOOKUP(A614,'BASE REGISTRO MAYO'!$A$1:$T$884,8,FALSE)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4" s="75" t="str">
        <f>VLOOKUP(A614,'BASE REGISTRO MAYO'!$A$1:$T$884,9,FALSE)</f>
        <v>Durarán 02 años en sus cargos.</v>
      </c>
      <c r="J614" s="75" t="str">
        <f>VLOOKUP(A614,'BASE REGISTRO MAYO'!$A$1:$T$884,10,FALSE)</f>
        <v>Del 18 de julio de 2019 al 18 de julio de 2021</v>
      </c>
      <c r="K614" s="75" t="str">
        <f>VLOOKUP(A614,'BASE REGISTRO MAYO'!$A$1:$T$884,11,FALSE)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4" s="75" t="str">
        <f>VLOOKUP(A614,'BASE REGISTRO MAYO'!$A$1:$T$884,12,FALSE)</f>
        <v xml:space="preserve">Litoral Nº 6225, Lo Hermida, Peñalolén
</v>
      </c>
      <c r="M614" s="75" t="str">
        <f>VLOOKUP(A614,'BASE REGISTRO MAYO'!$A$1:$T$884,13,FALSE)</f>
        <v>XIII</v>
      </c>
      <c r="N614" s="75" t="str">
        <f>VLOOKUP(A614,'BASE REGISTRO MAYO'!$A$1:$T$884,14,FALSE)</f>
        <v xml:space="preserve">Peñañolén </v>
      </c>
      <c r="O614" s="75" t="str">
        <f>VLOOKUP(A614,'BASE REGISTRO MAYO'!$A$1:$T$884,15,FALSE)</f>
        <v xml:space="preserve">22724279
</v>
      </c>
      <c r="P614" s="75" t="str">
        <f>VLOOKUP(A614,'BASE REGISTRO MAYO'!$A$1:$T$884,16,FALSE)</f>
        <v xml:space="preserve">direccion@chilederechos.cl </v>
      </c>
      <c r="Q614" s="75">
        <f>VLOOKUP(A614,'BASE REGISTRO MAYO'!$A$1:$T$884,17,FALSE)</f>
        <v>0</v>
      </c>
      <c r="R614" s="75">
        <f>VLOOKUP(A614,'BASE REGISTRO MAYO'!$A$1:$T$884,18,FALSE)</f>
        <v>93991</v>
      </c>
      <c r="S614" s="75" t="str">
        <f>VLOOKUP(A614,'BASE REGISTRO MAYO'!$A$1:$T$884,19,FALSE)</f>
        <v>Se acompaña certificado financiero correspondiente al año 2019, aprobados por el Sub Departamento de Supervisión Financiera Nacional.</v>
      </c>
      <c r="T614" s="177">
        <f>VLOOKUP(A614,'BASE REGISTRO MAYO'!$A$1:$T$884,20,FALSE)</f>
        <v>37970</v>
      </c>
      <c r="U614" s="182">
        <v>7102</v>
      </c>
      <c r="V614" s="181">
        <v>8016600</v>
      </c>
      <c r="W614" s="181">
        <v>56116200</v>
      </c>
      <c r="X614" s="178">
        <v>44408</v>
      </c>
      <c r="Y614" s="87" t="s">
        <v>7151</v>
      </c>
      <c r="Z614" s="87" t="s">
        <v>7152</v>
      </c>
      <c r="AA614" s="182" t="s">
        <v>7235</v>
      </c>
    </row>
    <row r="615" spans="1:27" ht="15.75" customHeight="1" x14ac:dyDescent="0.2">
      <c r="A615" s="182">
        <v>7102</v>
      </c>
      <c r="B615" s="75" t="str">
        <f>VLOOKUP(A615,'BASE REGISTRO MAYO'!$A$1:$T$884,2,FALSE)</f>
        <v>Corporacion “Chile Derechos Centro de Estudios y Desarrollo Social”, CHILE DERECHOS o CHIDERE.</v>
      </c>
      <c r="C615" s="75">
        <f>VLOOKUP(A615,'BASE REGISTRO MAYO'!$A$1:$T$884,3,FALSE)</f>
        <v>651853702</v>
      </c>
      <c r="D615" s="75" t="str">
        <f>VLOOKUP(A615,'BASE REGISTRO MAYO'!$A$1:$T$884,4,FALSE)</f>
        <v>Corporación de Derecho Privado.</v>
      </c>
      <c r="E615" s="75" t="str">
        <f>VLOOKUP(A615,'BASE REGISTRO MAYO'!$A$1:$T$884,5,FALSE)</f>
        <v>Otorgado por Decreto Supremo Nº 13, de fecha 8 de enero de 2003, por el Ministerio de Justicia.  Publicado en el Diario Oficial con fecha 24 de enero de 2003</v>
      </c>
      <c r="F615" s="75" t="str">
        <f>VLOOKUP(A615,'BASE REGISTRO MAYO'!$A$1:$T$884,6,FALSE)</f>
        <v>Certificado de Vigencia Folio Nº 500342396545, de 25 de agosto de 2020, del Servicio de Registro Civil e Identificación.</v>
      </c>
      <c r="G615" s="75" t="str">
        <f>VLOOKUP(A615,'BASE REGISTRO MAYO'!$A$1:$T$884,7,FALSE)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5" s="75" t="str">
        <f>VLOOKUP(A615,'BASE REGISTRO MAYO'!$A$1:$T$884,8,FALSE)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5" s="75" t="str">
        <f>VLOOKUP(A615,'BASE REGISTRO MAYO'!$A$1:$T$884,9,FALSE)</f>
        <v>Durarán 02 años en sus cargos.</v>
      </c>
      <c r="J615" s="75" t="str">
        <f>VLOOKUP(A615,'BASE REGISTRO MAYO'!$A$1:$T$884,10,FALSE)</f>
        <v>Del 18 de julio de 2019 al 18 de julio de 2021</v>
      </c>
      <c r="K615" s="75" t="str">
        <f>VLOOKUP(A615,'BASE REGISTRO MAYO'!$A$1:$T$884,11,FALSE)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5" s="75" t="str">
        <f>VLOOKUP(A615,'BASE REGISTRO MAYO'!$A$1:$T$884,12,FALSE)</f>
        <v xml:space="preserve">Litoral Nº 6225, Lo Hermida, Peñalolén
</v>
      </c>
      <c r="M615" s="75" t="str">
        <f>VLOOKUP(A615,'BASE REGISTRO MAYO'!$A$1:$T$884,13,FALSE)</f>
        <v>XIII</v>
      </c>
      <c r="N615" s="75" t="str">
        <f>VLOOKUP(A615,'BASE REGISTRO MAYO'!$A$1:$T$884,14,FALSE)</f>
        <v xml:space="preserve">Peñañolén </v>
      </c>
      <c r="O615" s="75" t="str">
        <f>VLOOKUP(A615,'BASE REGISTRO MAYO'!$A$1:$T$884,15,FALSE)</f>
        <v xml:space="preserve">22724279
</v>
      </c>
      <c r="P615" s="75" t="str">
        <f>VLOOKUP(A615,'BASE REGISTRO MAYO'!$A$1:$T$884,16,FALSE)</f>
        <v xml:space="preserve">direccion@chilederechos.cl </v>
      </c>
      <c r="Q615" s="75">
        <f>VLOOKUP(A615,'BASE REGISTRO MAYO'!$A$1:$T$884,17,FALSE)</f>
        <v>0</v>
      </c>
      <c r="R615" s="75">
        <f>VLOOKUP(A615,'BASE REGISTRO MAYO'!$A$1:$T$884,18,FALSE)</f>
        <v>93991</v>
      </c>
      <c r="S615" s="75" t="str">
        <f>VLOOKUP(A615,'BASE REGISTRO MAYO'!$A$1:$T$884,19,FALSE)</f>
        <v>Se acompaña certificado financiero correspondiente al año 2019, aprobados por el Sub Departamento de Supervisión Financiera Nacional.</v>
      </c>
      <c r="T615" s="177">
        <f>VLOOKUP(A615,'BASE REGISTRO MAYO'!$A$1:$T$884,20,FALSE)</f>
        <v>37970</v>
      </c>
      <c r="U615" s="182">
        <v>7102</v>
      </c>
      <c r="V615" s="181">
        <v>8016600</v>
      </c>
      <c r="W615" s="181">
        <v>56116200</v>
      </c>
      <c r="X615" s="178">
        <v>44408</v>
      </c>
      <c r="Y615" s="87" t="s">
        <v>7151</v>
      </c>
      <c r="Z615" s="87" t="s">
        <v>7152</v>
      </c>
      <c r="AA615" s="182" t="s">
        <v>7237</v>
      </c>
    </row>
    <row r="616" spans="1:27" ht="15.75" customHeight="1" x14ac:dyDescent="0.2">
      <c r="A616" s="182">
        <v>7102</v>
      </c>
      <c r="B616" s="75" t="str">
        <f>VLOOKUP(A616,'BASE REGISTRO MAYO'!$A$1:$T$884,2,FALSE)</f>
        <v>Corporacion “Chile Derechos Centro de Estudios y Desarrollo Social”, CHILE DERECHOS o CHIDERE.</v>
      </c>
      <c r="C616" s="75">
        <f>VLOOKUP(A616,'BASE REGISTRO MAYO'!$A$1:$T$884,3,FALSE)</f>
        <v>651853702</v>
      </c>
      <c r="D616" s="75" t="str">
        <f>VLOOKUP(A616,'BASE REGISTRO MAYO'!$A$1:$T$884,4,FALSE)</f>
        <v>Corporación de Derecho Privado.</v>
      </c>
      <c r="E616" s="75" t="str">
        <f>VLOOKUP(A616,'BASE REGISTRO MAYO'!$A$1:$T$884,5,FALSE)</f>
        <v>Otorgado por Decreto Supremo Nº 13, de fecha 8 de enero de 2003, por el Ministerio de Justicia.  Publicado en el Diario Oficial con fecha 24 de enero de 2003</v>
      </c>
      <c r="F616" s="75" t="str">
        <f>VLOOKUP(A616,'BASE REGISTRO MAYO'!$A$1:$T$884,6,FALSE)</f>
        <v>Certificado de Vigencia Folio Nº 500342396545, de 25 de agosto de 2020, del Servicio de Registro Civil e Identificación.</v>
      </c>
      <c r="G616" s="75" t="str">
        <f>VLOOKUP(A616,'BASE REGISTRO MAYO'!$A$1:$T$884,7,FALSE)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6" s="75" t="str">
        <f>VLOOKUP(A616,'BASE REGISTRO MAYO'!$A$1:$T$884,8,FALSE)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6" s="75" t="str">
        <f>VLOOKUP(A616,'BASE REGISTRO MAYO'!$A$1:$T$884,9,FALSE)</f>
        <v>Durarán 02 años en sus cargos.</v>
      </c>
      <c r="J616" s="75" t="str">
        <f>VLOOKUP(A616,'BASE REGISTRO MAYO'!$A$1:$T$884,10,FALSE)</f>
        <v>Del 18 de julio de 2019 al 18 de julio de 2021</v>
      </c>
      <c r="K616" s="75" t="str">
        <f>VLOOKUP(A616,'BASE REGISTRO MAYO'!$A$1:$T$884,11,FALSE)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6" s="75" t="str">
        <f>VLOOKUP(A616,'BASE REGISTRO MAYO'!$A$1:$T$884,12,FALSE)</f>
        <v xml:space="preserve">Litoral Nº 6225, Lo Hermida, Peñalolén
</v>
      </c>
      <c r="M616" s="75" t="str">
        <f>VLOOKUP(A616,'BASE REGISTRO MAYO'!$A$1:$T$884,13,FALSE)</f>
        <v>XIII</v>
      </c>
      <c r="N616" s="75" t="str">
        <f>VLOOKUP(A616,'BASE REGISTRO MAYO'!$A$1:$T$884,14,FALSE)</f>
        <v xml:space="preserve">Peñañolén </v>
      </c>
      <c r="O616" s="75" t="str">
        <f>VLOOKUP(A616,'BASE REGISTRO MAYO'!$A$1:$T$884,15,FALSE)</f>
        <v xml:space="preserve">22724279
</v>
      </c>
      <c r="P616" s="75" t="str">
        <f>VLOOKUP(A616,'BASE REGISTRO MAYO'!$A$1:$T$884,16,FALSE)</f>
        <v xml:space="preserve">direccion@chilederechos.cl </v>
      </c>
      <c r="Q616" s="75">
        <f>VLOOKUP(A616,'BASE REGISTRO MAYO'!$A$1:$T$884,17,FALSE)</f>
        <v>0</v>
      </c>
      <c r="R616" s="75">
        <f>VLOOKUP(A616,'BASE REGISTRO MAYO'!$A$1:$T$884,18,FALSE)</f>
        <v>93991</v>
      </c>
      <c r="S616" s="75" t="str">
        <f>VLOOKUP(A616,'BASE REGISTRO MAYO'!$A$1:$T$884,19,FALSE)</f>
        <v>Se acompaña certificado financiero correspondiente al año 2019, aprobados por el Sub Departamento de Supervisión Financiera Nacional.</v>
      </c>
      <c r="T616" s="177">
        <f>VLOOKUP(A616,'BASE REGISTRO MAYO'!$A$1:$T$884,20,FALSE)</f>
        <v>37970</v>
      </c>
      <c r="U616" s="182">
        <v>7102</v>
      </c>
      <c r="V616" s="181">
        <v>12826560</v>
      </c>
      <c r="W616" s="181">
        <v>89785920</v>
      </c>
      <c r="X616" s="178">
        <v>44408</v>
      </c>
      <c r="Y616" s="87" t="s">
        <v>7151</v>
      </c>
      <c r="Z616" s="87" t="s">
        <v>7152</v>
      </c>
      <c r="AA616" s="182" t="s">
        <v>7250</v>
      </c>
    </row>
    <row r="617" spans="1:27" ht="15.75" customHeight="1" x14ac:dyDescent="0.2">
      <c r="A617" s="182">
        <v>7104</v>
      </c>
      <c r="B617" s="75" t="str">
        <f>VLOOKUP(A617,'BASE REGISTRO MAYO'!$A$1:$T$884,2,FALSE)</f>
        <v xml:space="preserve">
I. Municipalidad de Pudahuel  
</v>
      </c>
      <c r="C617" s="75">
        <f>VLOOKUP(A617,'BASE REGISTRO MAYO'!$A$1:$T$884,3,FALSE)</f>
        <v>690711001</v>
      </c>
      <c r="D617" s="75" t="str">
        <f>VLOOKUP(A617,'BASE REGISTRO MAYO'!$A$1:$T$884,4,FALSE)</f>
        <v>Municipalidad</v>
      </c>
      <c r="E617" s="75" t="str">
        <f>VLOOKUP(A617,'BASE REGISTRO MAYO'!$A$1:$T$884,5,FALSE)</f>
        <v>Constitución Política de la República, art. 107.</v>
      </c>
      <c r="F617" s="75" t="str">
        <f>VLOOKUP(A617,'BASE REGISTRO MAYO'!$A$1:$T$884,6,FALSE)</f>
        <v>Indefinida.</v>
      </c>
      <c r="G617" s="75" t="str">
        <f>VLOOKUP(A617,'BASE REGISTRO MAYO'!$A$1:$T$884,7,FALSE)</f>
        <v>Según Ley Orgánica Nº 18.695, arts. 1º al 4º.</v>
      </c>
      <c r="H617" s="75" t="str">
        <f>VLOOKUP(A617,'BASE REGISTRO MAYO'!$A$1:$T$884,8,FALSE)</f>
        <v>no tiene</v>
      </c>
      <c r="I617" s="75">
        <f>VLOOKUP(A617,'BASE REGISTRO MAYO'!$A$1:$T$884,9,FALSE)</f>
        <v>0</v>
      </c>
      <c r="J617" s="75">
        <f>VLOOKUP(A617,'BASE REGISTRO MAYO'!$A$1:$T$884,10,FALSE)</f>
        <v>0</v>
      </c>
      <c r="K617" s="75" t="str">
        <f>VLOOKUP(A617,'BASE REGISTRO MAYO'!$A$1:$T$884,11,FALSE)</f>
        <v xml:space="preserve">Johnny Igradil Carrasco Cerda, </v>
      </c>
      <c r="L617" s="75" t="str">
        <f>VLOOKUP(A617,'BASE REGISTRO MAYO'!$A$1:$T$884,12,FALSE)</f>
        <v>San Pablo Nº 8444, Pudahuel, Región Metropolitana.</v>
      </c>
      <c r="M617" s="75" t="str">
        <f>VLOOKUP(A617,'BASE REGISTRO MAYO'!$A$1:$T$884,13,FALSE)</f>
        <v>XIII</v>
      </c>
      <c r="N617" s="75" t="str">
        <f>VLOOKUP(A617,'BASE REGISTRO MAYO'!$A$1:$T$884,14,FALSE)</f>
        <v>Pudahuel</v>
      </c>
      <c r="O617" s="75">
        <f>VLOOKUP(A617,'BASE REGISTRO MAYO'!$A$1:$T$884,15,FALSE)</f>
        <v>0</v>
      </c>
      <c r="P617" s="75">
        <f>VLOOKUP(A617,'BASE REGISTRO MAYO'!$A$1:$T$884,16,FALSE)</f>
        <v>0</v>
      </c>
      <c r="Q617" s="75">
        <f>VLOOKUP(A617,'BASE REGISTRO MAYO'!$A$1:$T$884,17,FALSE)</f>
        <v>0</v>
      </c>
      <c r="R617" s="75">
        <f>VLOOKUP(A617,'BASE REGISTRO MAYO'!$A$1:$T$884,18,FALSE)</f>
        <v>91001</v>
      </c>
      <c r="S617" s="75" t="str">
        <f>VLOOKUP(A617,'BASE REGISTRO MAYO'!$A$1:$T$884,19,FALSE)</f>
        <v xml:space="preserve">No se acompañan. Aplica Informe Jurídico Nº 09, de  fecha 14 de marzo de 2011 del Departamento Jurídico y Dictamen Nº 070791, de 2009, de la Contraloría General de la República.  </v>
      </c>
      <c r="T617" s="177">
        <f>VLOOKUP(A617,'BASE REGISTRO MAYO'!$A$1:$T$884,20,FALSE)</f>
        <v>37970</v>
      </c>
      <c r="U617" s="182">
        <v>7104</v>
      </c>
      <c r="V617" s="181">
        <v>10897887</v>
      </c>
      <c r="W617" s="181">
        <v>76285209</v>
      </c>
      <c r="X617" s="178">
        <v>44408</v>
      </c>
      <c r="Y617" s="87" t="s">
        <v>7151</v>
      </c>
      <c r="Z617" s="87" t="s">
        <v>7152</v>
      </c>
      <c r="AA617" s="182" t="s">
        <v>7195</v>
      </c>
    </row>
    <row r="618" spans="1:27" ht="15.75" customHeight="1" x14ac:dyDescent="0.2">
      <c r="A618" s="182">
        <v>7105</v>
      </c>
      <c r="B618" s="75" t="str">
        <f>VLOOKUP(A618,'BASE REGISTRO MAYO'!$A$1:$T$884,2,FALSE)</f>
        <v xml:space="preserve">
I. Municipalidad de Traiguen
</v>
      </c>
      <c r="C618" s="75">
        <f>VLOOKUP(A618,'BASE REGISTRO MAYO'!$A$1:$T$884,3,FALSE)</f>
        <v>691807002</v>
      </c>
      <c r="D618" s="75" t="str">
        <f>VLOOKUP(A618,'BASE REGISTRO MAYO'!$A$1:$T$884,4,FALSE)</f>
        <v>Municipalidad</v>
      </c>
      <c r="E618" s="75" t="str">
        <f>VLOOKUP(A618,'BASE REGISTRO MAYO'!$A$1:$T$884,5,FALSE)</f>
        <v>Constitución Política de la República, art. 107.</v>
      </c>
      <c r="F618" s="75" t="str">
        <f>VLOOKUP(A618,'BASE REGISTRO MAYO'!$A$1:$T$884,6,FALSE)</f>
        <v>Indefinida.</v>
      </c>
      <c r="G618" s="75" t="str">
        <f>VLOOKUP(A618,'BASE REGISTRO MAYO'!$A$1:$T$884,7,FALSE)</f>
        <v>Según Ley Orgánica Nº 18.695, arts. 1º al 4º.</v>
      </c>
      <c r="H618" s="75" t="str">
        <f>VLOOKUP(A618,'BASE REGISTRO MAYO'!$A$1:$T$884,8,FALSE)</f>
        <v>no tiene</v>
      </c>
      <c r="I618" s="75">
        <f>VLOOKUP(A618,'BASE REGISTRO MAYO'!$A$1:$T$884,9,FALSE)</f>
        <v>0</v>
      </c>
      <c r="J618" s="75">
        <f>VLOOKUP(A618,'BASE REGISTRO MAYO'!$A$1:$T$884,10,FALSE)</f>
        <v>0</v>
      </c>
      <c r="K618" s="75" t="str">
        <f>VLOOKUP(A618,'BASE REGISTRO MAYO'!$A$1:$T$884,11,FALSE)</f>
        <v>Alcalde: Ricardo Sanhueza Pirce,</v>
      </c>
      <c r="L618" s="75" t="str">
        <f>VLOOKUP(A618,'BASE REGISTRO MAYO'!$A$1:$T$884,12,FALSE)</f>
        <v xml:space="preserve">Basilio Urrutia Nº914, Traiguén, Novena Región.
</v>
      </c>
      <c r="M618" s="75" t="str">
        <f>VLOOKUP(A618,'BASE REGISTRO MAYO'!$A$1:$T$884,13,FALSE)</f>
        <v>IX</v>
      </c>
      <c r="N618" s="75" t="str">
        <f>VLOOKUP(A618,'BASE REGISTRO MAYO'!$A$1:$T$884,14,FALSE)</f>
        <v xml:space="preserve"> Traiguén</v>
      </c>
      <c r="O618" s="75" t="str">
        <f>VLOOKUP(A618,'BASE REGISTRO MAYO'!$A$1:$T$884,15,FALSE)</f>
        <v xml:space="preserve">Fono: (45) 2885500 (Secretaria Alcalde)
Celular: 991792914
</v>
      </c>
      <c r="P618" s="75" t="str">
        <f>VLOOKUP(A618,'BASE REGISTRO MAYO'!$A$1:$T$884,16,FALSE)</f>
        <v xml:space="preserve">alcaldesanhuezap@mtraiguen.cl
municipalidad@traiguen.cl 
</v>
      </c>
      <c r="Q618" s="75">
        <f>VLOOKUP(A618,'BASE REGISTRO MAYO'!$A$1:$T$884,17,FALSE)</f>
        <v>0</v>
      </c>
      <c r="R618" s="75" t="str">
        <f>VLOOKUP(A618,'BASE REGISTRO MAYO'!$A$1:$T$884,18,FALSE)</f>
        <v>91001: Administración Pública.</v>
      </c>
      <c r="S618" s="75" t="str">
        <f>VLOOKUP(A618,'BASE REGISTRO MAYO'!$A$1:$T$884,19,FALSE)</f>
        <v xml:space="preserve">No se acompañan. Aplica Informe Jurídico Nº 09, de  fecha 14 de marzo de 2011 del Departamento Jurídico y Dictamen Nº 070791, de 2009, de la Contraloría General de la República.  
</v>
      </c>
      <c r="T618" s="177">
        <f>VLOOKUP(A618,'BASE REGISTRO MAYO'!$A$1:$T$884,20,FALSE)</f>
        <v>37970</v>
      </c>
      <c r="U618" s="182">
        <v>7105</v>
      </c>
      <c r="V618" s="181">
        <v>5056870</v>
      </c>
      <c r="W618" s="181">
        <v>30487886</v>
      </c>
      <c r="X618" s="178">
        <v>44408</v>
      </c>
      <c r="Y618" s="87" t="s">
        <v>7151</v>
      </c>
      <c r="Z618" s="87" t="s">
        <v>7152</v>
      </c>
      <c r="AA618" s="182" t="s">
        <v>7161</v>
      </c>
    </row>
    <row r="619" spans="1:27" ht="15.75" customHeight="1" x14ac:dyDescent="0.2">
      <c r="A619" s="182">
        <v>7106</v>
      </c>
      <c r="B619" s="75" t="str">
        <f>VLOOKUP(A619,'BASE REGISTRO MAYO'!$A$1:$T$884,2,FALSE)</f>
        <v>I. Municipalidad de Puerto Montt</v>
      </c>
      <c r="C619" s="75">
        <f>VLOOKUP(A619,'BASE REGISTRO MAYO'!$A$1:$T$884,3,FALSE)</f>
        <v>692201000</v>
      </c>
      <c r="D619" s="75" t="str">
        <f>VLOOKUP(A619,'BASE REGISTRO MAYO'!$A$1:$T$884,4,FALSE)</f>
        <v>Municipalidad</v>
      </c>
      <c r="E619" s="75" t="str">
        <f>VLOOKUP(A619,'BASE REGISTRO MAYO'!$A$1:$T$884,5,FALSE)</f>
        <v>Constitución Política de la República, artículo 107</v>
      </c>
      <c r="F619" s="75" t="str">
        <f>VLOOKUP(A619,'BASE REGISTRO MAYO'!$A$1:$T$884,6,FALSE)</f>
        <v>Indefinida</v>
      </c>
      <c r="G619" s="75" t="str">
        <f>VLOOKUP(A619,'BASE REGISTRO MAYO'!$A$1:$T$884,7,FALSE)</f>
        <v>Según ley Orgánica N° 18.695, artículos 1° al 4°</v>
      </c>
      <c r="H619" s="75" t="str">
        <f>VLOOKUP(A619,'BASE REGISTRO MAYO'!$A$1:$T$884,8,FALSE)</f>
        <v>no tiene</v>
      </c>
      <c r="I619" s="75">
        <f>VLOOKUP(A619,'BASE REGISTRO MAYO'!$A$1:$T$884,9,FALSE)</f>
        <v>0</v>
      </c>
      <c r="J619" s="75">
        <f>VLOOKUP(A619,'BASE REGISTRO MAYO'!$A$1:$T$884,10,FALSE)</f>
        <v>0</v>
      </c>
      <c r="K619" s="75" t="str">
        <f>VLOOKUP(A619,'BASE REGISTRO MAYO'!$A$1:$T$884,11,FALSE)</f>
        <v xml:space="preserve">Carlos Armando Soto Ojeda
</v>
      </c>
      <c r="L619" s="75" t="str">
        <f>VLOOKUP(A619,'BASE REGISTRO MAYO'!$A$1:$T$884,12,FALSE)</f>
        <v xml:space="preserve">San Felipe N° 80, tercer piso, comuna de Puerto Montt, Décima Región
Casilla 77
</v>
      </c>
      <c r="M619" s="75" t="str">
        <f>VLOOKUP(A619,'BASE REGISTRO MAYO'!$A$1:$T$884,13,FALSE)</f>
        <v>X</v>
      </c>
      <c r="N619" s="75" t="str">
        <f>VLOOKUP(A619,'BASE REGISTRO MAYO'!$A$1:$T$884,14,FALSE)</f>
        <v>Puerto Montt</v>
      </c>
      <c r="O619" s="75" t="str">
        <f>VLOOKUP(A619,'BASE REGISTRO MAYO'!$A$1:$T$884,15,FALSE)</f>
        <v>F. 261741</v>
      </c>
      <c r="P619" s="75" t="str">
        <f>VLOOKUP(A619,'BASE REGISTRO MAYO'!$A$1:$T$884,16,FALSE)</f>
        <v xml:space="preserve">Email: contamont.@puertomonttchile.cl
</v>
      </c>
      <c r="Q619" s="75">
        <f>VLOOKUP(A619,'BASE REGISTRO MAYO'!$A$1:$T$884,17,FALSE)</f>
        <v>0</v>
      </c>
      <c r="R619" s="75">
        <f>VLOOKUP(A619,'BASE REGISTRO MAYO'!$A$1:$T$884,18,FALSE)</f>
        <v>91001</v>
      </c>
      <c r="S619" s="75" t="str">
        <f>VLOOKUP(A619,'BASE REGISTRO MAYO'!$A$1:$T$884,19,FALSE)</f>
        <v xml:space="preserve">Se acompaña certificado de antecedentes financiero, aprobado por la Unidad de Supervisión Financiera Nacional.
Patrimonio: $23.672.771.000.-(no actualizado)
</v>
      </c>
      <c r="T619" s="177">
        <f>VLOOKUP(A619,'BASE REGISTRO MAYO'!$A$1:$T$884,20,FALSE)</f>
        <v>37970</v>
      </c>
      <c r="U619" s="182">
        <v>7106</v>
      </c>
      <c r="V619" s="181">
        <v>9298117</v>
      </c>
      <c r="W619" s="181">
        <v>56058374</v>
      </c>
      <c r="X619" s="178">
        <v>44408</v>
      </c>
      <c r="Y619" s="87" t="s">
        <v>7151</v>
      </c>
      <c r="Z619" s="87" t="s">
        <v>7152</v>
      </c>
      <c r="AA619" s="182" t="s">
        <v>7197</v>
      </c>
    </row>
    <row r="620" spans="1:27" ht="15.75" customHeight="1" x14ac:dyDescent="0.2">
      <c r="A620" s="182">
        <v>7110</v>
      </c>
      <c r="B620" s="75" t="str">
        <f>VLOOKUP(A620,'BASE REGISTRO MAYO'!$A$1:$T$884,2,FALSE)</f>
        <v xml:space="preserve">
I. Municipalidad de La Ligua
</v>
      </c>
      <c r="C620" s="75">
        <f>VLOOKUP(A620,'BASE REGISTRO MAYO'!$A$1:$T$884,3,FALSE)</f>
        <v>690501007</v>
      </c>
      <c r="D620" s="75" t="str">
        <f>VLOOKUP(A620,'BASE REGISTRO MAYO'!$A$1:$T$884,4,FALSE)</f>
        <v>Municipalidad</v>
      </c>
      <c r="E620" s="75" t="str">
        <f>VLOOKUP(A620,'BASE REGISTRO MAYO'!$A$1:$T$884,5,FALSE)</f>
        <v>Constitución Política de la República, art. 107.</v>
      </c>
      <c r="F620" s="75" t="str">
        <f>VLOOKUP(A620,'BASE REGISTRO MAYO'!$A$1:$T$884,6,FALSE)</f>
        <v>Indefinida.</v>
      </c>
      <c r="G620" s="75" t="str">
        <f>VLOOKUP(A620,'BASE REGISTRO MAYO'!$A$1:$T$884,7,FALSE)</f>
        <v>Según Ley Orgánica Nº 18.695, arts. 1º al 4º.</v>
      </c>
      <c r="H620" s="75" t="str">
        <f>VLOOKUP(A620,'BASE REGISTRO MAYO'!$A$1:$T$884,8,FALSE)</f>
        <v>no tiene</v>
      </c>
      <c r="I620" s="75">
        <f>VLOOKUP(A620,'BASE REGISTRO MAYO'!$A$1:$T$884,9,FALSE)</f>
        <v>0</v>
      </c>
      <c r="J620" s="75">
        <f>VLOOKUP(A620,'BASE REGISTRO MAYO'!$A$1:$T$884,10,FALSE)</f>
        <v>0</v>
      </c>
      <c r="K620" s="75" t="str">
        <f>VLOOKUP(A620,'BASE REGISTRO MAYO'!$A$1:$T$884,11,FALSE)</f>
        <v xml:space="preserve">Rodrigo Sánchez Villalobos, </v>
      </c>
      <c r="L620" s="75" t="str">
        <f>VLOOKUP(A620,'BASE REGISTRO MAYO'!$A$1:$T$884,12,FALSE)</f>
        <v>Portales Nº 555, La Ligua, Quinta Región.</v>
      </c>
      <c r="M620" s="75" t="str">
        <f>VLOOKUP(A620,'BASE REGISTRO MAYO'!$A$1:$T$884,13,FALSE)</f>
        <v>V</v>
      </c>
      <c r="N620" s="75" t="str">
        <f>VLOOKUP(A620,'BASE REGISTRO MAYO'!$A$1:$T$884,14,FALSE)</f>
        <v>La Ligua</v>
      </c>
      <c r="O620" s="75">
        <f>VLOOKUP(A620,'BASE REGISTRO MAYO'!$A$1:$T$884,15,FALSE)</f>
        <v>0</v>
      </c>
      <c r="P620" s="75">
        <f>VLOOKUP(A620,'BASE REGISTRO MAYO'!$A$1:$T$884,16,FALSE)</f>
        <v>0</v>
      </c>
      <c r="Q620" s="75">
        <f>VLOOKUP(A620,'BASE REGISTRO MAYO'!$A$1:$T$884,17,FALSE)</f>
        <v>0</v>
      </c>
      <c r="R620" s="75">
        <f>VLOOKUP(A620,'BASE REGISTRO MAYO'!$A$1:$T$884,18,FALSE)</f>
        <v>91001</v>
      </c>
      <c r="S620" s="75" t="str">
        <f>VLOOKUP(A620,'BASE REGISTRO MAYO'!$A$1:$T$884,19,FALSE)</f>
        <v xml:space="preserve">No se acompañan. Aplica Informe Jurídico Nº 09, de  fecha 14 de marzo de 2011 del Departamento Jurídico y Dictamen Nº 070791, de 2009, de la Contraloría General de la República.  
</v>
      </c>
      <c r="T620" s="177">
        <f>VLOOKUP(A620,'BASE REGISTRO MAYO'!$A$1:$T$884,20,FALSE)</f>
        <v>37970</v>
      </c>
      <c r="U620" s="182">
        <v>7110</v>
      </c>
      <c r="V620" s="181">
        <v>5866772</v>
      </c>
      <c r="W620" s="181">
        <v>35370782</v>
      </c>
      <c r="X620" s="178">
        <v>44408</v>
      </c>
      <c r="Y620" s="87" t="s">
        <v>7151</v>
      </c>
      <c r="Z620" s="87" t="s">
        <v>7152</v>
      </c>
      <c r="AA620" s="182" t="s">
        <v>7174</v>
      </c>
    </row>
    <row r="621" spans="1:27" ht="15.75" customHeight="1" x14ac:dyDescent="0.2">
      <c r="A621" s="182">
        <v>7116</v>
      </c>
      <c r="B621" s="75" t="str">
        <f>VLOOKUP(A621,'BASE REGISTRO MAYO'!$A$1:$T$884,2,FALSE)</f>
        <v xml:space="preserve">
I. Municipalidad de Puente Alto
</v>
      </c>
      <c r="C621" s="75">
        <f>VLOOKUP(A621,'BASE REGISTRO MAYO'!$A$1:$T$884,3,FALSE)</f>
        <v>690721007</v>
      </c>
      <c r="D621" s="75" t="str">
        <f>VLOOKUP(A621,'BASE REGISTRO MAYO'!$A$1:$T$884,4,FALSE)</f>
        <v>Municipalidad</v>
      </c>
      <c r="E621" s="75" t="str">
        <f>VLOOKUP(A621,'BASE REGISTRO MAYO'!$A$1:$T$884,5,FALSE)</f>
        <v>Constitución Política de la República, art. 107.</v>
      </c>
      <c r="F621" s="75" t="str">
        <f>VLOOKUP(A621,'BASE REGISTRO MAYO'!$A$1:$T$884,6,FALSE)</f>
        <v>Indefinida.</v>
      </c>
      <c r="G621" s="75" t="str">
        <f>VLOOKUP(A621,'BASE REGISTRO MAYO'!$A$1:$T$884,7,FALSE)</f>
        <v>Según Ley Orgánica Nº 18.695, arts. 1º al 4º.</v>
      </c>
      <c r="H621" s="75" t="str">
        <f>VLOOKUP(A621,'BASE REGISTRO MAYO'!$A$1:$T$884,8,FALSE)</f>
        <v>no tiene</v>
      </c>
      <c r="I621" s="75">
        <f>VLOOKUP(A621,'BASE REGISTRO MAYO'!$A$1:$T$884,9,FALSE)</f>
        <v>0</v>
      </c>
      <c r="J621" s="75">
        <f>VLOOKUP(A621,'BASE REGISTRO MAYO'!$A$1:$T$884,10,FALSE)</f>
        <v>0</v>
      </c>
      <c r="K621" s="75" t="str">
        <f>VLOOKUP(A621,'BASE REGISTRO MAYO'!$A$1:$T$884,11,FALSE)</f>
        <v xml:space="preserve">Germán Codina Powers  </v>
      </c>
      <c r="L621" s="75" t="str">
        <f>VLOOKUP(A621,'BASE REGISTRO MAYO'!$A$1:$T$884,12,FALSE)</f>
        <v>José Manuel Balmaceda Nº 265, Edificio Consistorial, Puente Alto, Región Metropolitana.</v>
      </c>
      <c r="M621" s="75" t="str">
        <f>VLOOKUP(A621,'BASE REGISTRO MAYO'!$A$1:$T$884,13,FALSE)</f>
        <v>XIII</v>
      </c>
      <c r="N621" s="75" t="str">
        <f>VLOOKUP(A621,'BASE REGISTRO MAYO'!$A$1:$T$884,14,FALSE)</f>
        <v>Puente Alto</v>
      </c>
      <c r="O621" s="75">
        <f>VLOOKUP(A621,'BASE REGISTRO MAYO'!$A$1:$T$884,15,FALSE)</f>
        <v>0</v>
      </c>
      <c r="P621" s="75">
        <f>VLOOKUP(A621,'BASE REGISTRO MAYO'!$A$1:$T$884,16,FALSE)</f>
        <v>0</v>
      </c>
      <c r="Q621" s="75">
        <f>VLOOKUP(A621,'BASE REGISTRO MAYO'!$A$1:$T$884,17,FALSE)</f>
        <v>0</v>
      </c>
      <c r="R621" s="75">
        <f>VLOOKUP(A621,'BASE REGISTRO MAYO'!$A$1:$T$884,18,FALSE)</f>
        <v>91001</v>
      </c>
      <c r="S621" s="75" t="str">
        <f>VLOOKUP(A621,'BASE REGISTRO MAYO'!$A$1:$T$884,19,FALSE)</f>
        <v xml:space="preserve">No se acompañan. Aplica Informe Jurídico Nº 09, de  fecha 14 de marzo de 2011 del Departamento Jurídico y Dictamen Nº 070791, de 2009, de la Contraloría General de la República.  
</v>
      </c>
      <c r="T621" s="177">
        <f>VLOOKUP(A621,'BASE REGISTRO MAYO'!$A$1:$T$884,20,FALSE)</f>
        <v>37970</v>
      </c>
      <c r="U621" s="182">
        <v>7116</v>
      </c>
      <c r="V621" s="181">
        <v>11327163</v>
      </c>
      <c r="W621" s="181">
        <v>79290141</v>
      </c>
      <c r="X621" s="178">
        <v>44408</v>
      </c>
      <c r="Y621" s="87" t="s">
        <v>7151</v>
      </c>
      <c r="Z621" s="87" t="s">
        <v>7152</v>
      </c>
      <c r="AA621" s="182" t="s">
        <v>7196</v>
      </c>
    </row>
    <row r="622" spans="1:27" ht="15.75" customHeight="1" x14ac:dyDescent="0.2">
      <c r="A622" s="182">
        <v>7117</v>
      </c>
      <c r="B622" s="75" t="str">
        <f>VLOOKUP(A622,'BASE REGISTRO MAYO'!$A$1:$T$884,2,FALSE)</f>
        <v xml:space="preserve">
I. Municipalidad de Illapel
</v>
      </c>
      <c r="C622" s="75">
        <f>VLOOKUP(A622,'BASE REGISTRO MAYO'!$A$1:$T$884,3,FALSE)</f>
        <v>690412004</v>
      </c>
      <c r="D622" s="75" t="str">
        <f>VLOOKUP(A622,'BASE REGISTRO MAYO'!$A$1:$T$884,4,FALSE)</f>
        <v>Municipalidad</v>
      </c>
      <c r="E622" s="75" t="str">
        <f>VLOOKUP(A622,'BASE REGISTRO MAYO'!$A$1:$T$884,5,FALSE)</f>
        <v>Constitución Política de la República, art. 107.</v>
      </c>
      <c r="F622" s="75" t="str">
        <f>VLOOKUP(A622,'BASE REGISTRO MAYO'!$A$1:$T$884,6,FALSE)</f>
        <v>Indefinida.</v>
      </c>
      <c r="G622" s="75" t="str">
        <f>VLOOKUP(A622,'BASE REGISTRO MAYO'!$A$1:$T$884,7,FALSE)</f>
        <v>Según Ley Orgánica Nº 18.695, arts. 1º al 4º.</v>
      </c>
      <c r="H622" s="75" t="str">
        <f>VLOOKUP(A622,'BASE REGISTRO MAYO'!$A$1:$T$884,8,FALSE)</f>
        <v>no tiene</v>
      </c>
      <c r="I622" s="75">
        <f>VLOOKUP(A622,'BASE REGISTRO MAYO'!$A$1:$T$884,9,FALSE)</f>
        <v>0</v>
      </c>
      <c r="J622" s="75">
        <f>VLOOKUP(A622,'BASE REGISTRO MAYO'!$A$1:$T$884,10,FALSE)</f>
        <v>0</v>
      </c>
      <c r="K622" s="75" t="str">
        <f>VLOOKUP(A622,'BASE REGISTRO MAYO'!$A$1:$T$884,11,FALSE)</f>
        <v xml:space="preserve">Denis Enrique Cortés Vargas </v>
      </c>
      <c r="L622" s="75" t="str">
        <f>VLOOKUP(A622,'BASE REGISTRO MAYO'!$A$1:$T$884,12,FALSE)</f>
        <v>Constitución 24, Illapel, Cuarta Región.</v>
      </c>
      <c r="M622" s="75" t="str">
        <f>VLOOKUP(A622,'BASE REGISTRO MAYO'!$A$1:$T$884,13,FALSE)</f>
        <v>IV</v>
      </c>
      <c r="N622" s="75" t="str">
        <f>VLOOKUP(A622,'BASE REGISTRO MAYO'!$A$1:$T$884,14,FALSE)</f>
        <v xml:space="preserve"> Illapel</v>
      </c>
      <c r="O622" s="75">
        <f>VLOOKUP(A622,'BASE REGISTRO MAYO'!$A$1:$T$884,15,FALSE)</f>
        <v>532662300</v>
      </c>
      <c r="P622" s="75" t="str">
        <f>VLOOKUP(A622,'BASE REGISTRO MAYO'!$A$1:$T$884,16,FALSE)</f>
        <v>denis.cortes@municipalidadillapel.cl</v>
      </c>
      <c r="Q622" s="75">
        <f>VLOOKUP(A622,'BASE REGISTRO MAYO'!$A$1:$T$884,17,FALSE)</f>
        <v>0</v>
      </c>
      <c r="R622" s="75">
        <f>VLOOKUP(A622,'BASE REGISTRO MAYO'!$A$1:$T$884,18,FALSE)</f>
        <v>91001</v>
      </c>
      <c r="S622" s="75" t="str">
        <f>VLOOKUP(A622,'BASE REGISTRO MAYO'!$A$1:$T$884,19,FALSE)</f>
        <v xml:space="preserve">No se acompañan. Aplica Informe Jurídico Nº 09, de  fecha 14 de marzo de 2011 del Departamento Jurídico y Dictamen Nº 070791, de 2009, de la Contraloría General de la República.  
</v>
      </c>
      <c r="T622" s="177">
        <f>VLOOKUP(A622,'BASE REGISTRO MAYO'!$A$1:$T$884,20,FALSE)</f>
        <v>37970</v>
      </c>
      <c r="U622" s="182">
        <v>7117</v>
      </c>
      <c r="V622" s="181">
        <v>11722095</v>
      </c>
      <c r="W622" s="181">
        <v>41197319</v>
      </c>
      <c r="X622" s="178">
        <v>44408</v>
      </c>
      <c r="Y622" s="87" t="s">
        <v>7151</v>
      </c>
      <c r="Z622" s="87" t="s">
        <v>7152</v>
      </c>
      <c r="AA622" s="182" t="s">
        <v>7186</v>
      </c>
    </row>
    <row r="623" spans="1:27" ht="15.75" customHeight="1" x14ac:dyDescent="0.2">
      <c r="A623" s="182">
        <v>7118</v>
      </c>
      <c r="B623" s="75" t="str">
        <f>VLOOKUP(A623,'BASE REGISTRO MAYO'!$A$1:$T$884,2,FALSE)</f>
        <v xml:space="preserve">
I. Municipalidad de La Serena.
</v>
      </c>
      <c r="C623" s="75">
        <f>VLOOKUP(A623,'BASE REGISTRO MAYO'!$A$1:$T$884,3,FALSE)</f>
        <v>690401002</v>
      </c>
      <c r="D623" s="75" t="str">
        <f>VLOOKUP(A623,'BASE REGISTRO MAYO'!$A$1:$T$884,4,FALSE)</f>
        <v>Municipalidad</v>
      </c>
      <c r="E623" s="75" t="str">
        <f>VLOOKUP(A623,'BASE REGISTRO MAYO'!$A$1:$T$884,5,FALSE)</f>
        <v>Constitución Política de la República, art. 107.</v>
      </c>
      <c r="F623" s="75" t="str">
        <f>VLOOKUP(A623,'BASE REGISTRO MAYO'!$A$1:$T$884,6,FALSE)</f>
        <v>Indefinida.</v>
      </c>
      <c r="G623" s="75" t="str">
        <f>VLOOKUP(A623,'BASE REGISTRO MAYO'!$A$1:$T$884,7,FALSE)</f>
        <v>Según Ley Orgánica Nº 18.695, arts. 1º al 4º.</v>
      </c>
      <c r="H623" s="75" t="str">
        <f>VLOOKUP(A623,'BASE REGISTRO MAYO'!$A$1:$T$884,8,FALSE)</f>
        <v>no tiene</v>
      </c>
      <c r="I623" s="75">
        <f>VLOOKUP(A623,'BASE REGISTRO MAYO'!$A$1:$T$884,9,FALSE)</f>
        <v>0</v>
      </c>
      <c r="J623" s="75">
        <f>VLOOKUP(A623,'BASE REGISTRO MAYO'!$A$1:$T$884,10,FALSE)</f>
        <v>0</v>
      </c>
      <c r="K623" s="75" t="str">
        <f>VLOOKUP(A623,'BASE REGISTRO MAYO'!$A$1:$T$884,11,FALSE)</f>
        <v xml:space="preserve">Roberto Elías Jacob Jure, </v>
      </c>
      <c r="L623" s="75" t="str">
        <f>VLOOKUP(A623,'BASE REGISTRO MAYO'!$A$1:$T$884,12,FALSE)</f>
        <v>Arturo Prat Nº 451, comuna de La Serena, Cuarta Región.</v>
      </c>
      <c r="M623" s="75" t="str">
        <f>VLOOKUP(A623,'BASE REGISTRO MAYO'!$A$1:$T$884,13,FALSE)</f>
        <v>IV</v>
      </c>
      <c r="N623" s="75" t="str">
        <f>VLOOKUP(A623,'BASE REGISTRO MAYO'!$A$1:$T$884,14,FALSE)</f>
        <v>La Serena</v>
      </c>
      <c r="O623" s="75">
        <f>VLOOKUP(A623,'BASE REGISTRO MAYO'!$A$1:$T$884,15,FALSE)</f>
        <v>0</v>
      </c>
      <c r="P623" s="75">
        <f>VLOOKUP(A623,'BASE REGISTRO MAYO'!$A$1:$T$884,16,FALSE)</f>
        <v>0</v>
      </c>
      <c r="Q623" s="75">
        <f>VLOOKUP(A623,'BASE REGISTRO MAYO'!$A$1:$T$884,17,FALSE)</f>
        <v>0</v>
      </c>
      <c r="R623" s="75">
        <f>VLOOKUP(A623,'BASE REGISTRO MAYO'!$A$1:$T$884,18,FALSE)</f>
        <v>91001</v>
      </c>
      <c r="S623" s="75" t="str">
        <f>VLOOKUP(A623,'BASE REGISTRO MAYO'!$A$1:$T$884,19,FALSE)</f>
        <v xml:space="preserve">No se acompañan. Aplica Informe Jurídico Nº 09, de  fecha 14 de marzo de 2011 del Departamento Jurídico y Dictamen Nº 070791, de 2009, de la Contraloría General de la República.  
</v>
      </c>
      <c r="T623" s="177">
        <f>VLOOKUP(A623,'BASE REGISTRO MAYO'!$A$1:$T$884,20,FALSE)</f>
        <v>37970</v>
      </c>
      <c r="U623" s="182">
        <v>7118</v>
      </c>
      <c r="V623" s="181">
        <v>7405869</v>
      </c>
      <c r="W623" s="181">
        <v>66252760</v>
      </c>
      <c r="X623" s="178">
        <v>44408</v>
      </c>
      <c r="Y623" s="87" t="s">
        <v>7151</v>
      </c>
      <c r="Z623" s="87" t="s">
        <v>7152</v>
      </c>
      <c r="AA623" s="182" t="s">
        <v>7187</v>
      </c>
    </row>
    <row r="624" spans="1:27" ht="15.75" customHeight="1" x14ac:dyDescent="0.2">
      <c r="A624" s="182">
        <v>7125</v>
      </c>
      <c r="B624" s="75" t="str">
        <f>VLOOKUP(A624,'BASE REGISTRO MAYO'!$A$1:$T$884,2,FALSE)</f>
        <v xml:space="preserve">
I. Municipalidad de Quinta Normal
</v>
      </c>
      <c r="C624" s="75">
        <f>VLOOKUP(A624,'BASE REGISTRO MAYO'!$A$1:$T$884,3,FALSE)</f>
        <v>690710005</v>
      </c>
      <c r="D624" s="75" t="str">
        <f>VLOOKUP(A624,'BASE REGISTRO MAYO'!$A$1:$T$884,4,FALSE)</f>
        <v>Municipalidad</v>
      </c>
      <c r="E624" s="75" t="str">
        <f>VLOOKUP(A624,'BASE REGISTRO MAYO'!$A$1:$T$884,5,FALSE)</f>
        <v>Constitución Política de la República, art. 107.</v>
      </c>
      <c r="F624" s="75" t="str">
        <f>VLOOKUP(A624,'BASE REGISTRO MAYO'!$A$1:$T$884,6,FALSE)</f>
        <v>Indefinida.</v>
      </c>
      <c r="G624" s="75" t="str">
        <f>VLOOKUP(A624,'BASE REGISTRO MAYO'!$A$1:$T$884,7,FALSE)</f>
        <v>Según Ley Orgánica Nº 18.695, arts. 1º al 4º.</v>
      </c>
      <c r="H624" s="75" t="str">
        <f>VLOOKUP(A624,'BASE REGISTRO MAYO'!$A$1:$T$884,8,FALSE)</f>
        <v>no tiene</v>
      </c>
      <c r="I624" s="75">
        <f>VLOOKUP(A624,'BASE REGISTRO MAYO'!$A$1:$T$884,9,FALSE)</f>
        <v>0</v>
      </c>
      <c r="J624" s="75">
        <f>VLOOKUP(A624,'BASE REGISTRO MAYO'!$A$1:$T$884,10,FALSE)</f>
        <v>0</v>
      </c>
      <c r="K624" s="75" t="str">
        <f>VLOOKUP(A624,'BASE REGISTRO MAYO'!$A$1:$T$884,11,FALSE)</f>
        <v xml:space="preserve">Carmen Gloria Fernández Valenzuela  
</v>
      </c>
      <c r="L624" s="75" t="str">
        <f>VLOOKUP(A624,'BASE REGISTRO MAYO'!$A$1:$T$884,12,FALSE)</f>
        <v xml:space="preserve">Avenida Carrascal Nº 4447, Quinta Normal, Región Metropolitana. 
</v>
      </c>
      <c r="M624" s="75" t="str">
        <f>VLOOKUP(A624,'BASE REGISTRO MAYO'!$A$1:$T$884,13,FALSE)</f>
        <v>XIII</v>
      </c>
      <c r="N624" s="75" t="str">
        <f>VLOOKUP(A624,'BASE REGISTRO MAYO'!$A$1:$T$884,14,FALSE)</f>
        <v>Quinta Normal</v>
      </c>
      <c r="O624" s="75" t="str">
        <f>VLOOKUP(A624,'BASE REGISTRO MAYO'!$A$1:$T$884,15,FALSE)</f>
        <v xml:space="preserve">Fono: 22-8928802; 22-8928803; 22-8928808
</v>
      </c>
      <c r="P624" s="75" t="str">
        <f>VLOOKUP(A624,'BASE REGISTRO MAYO'!$A$1:$T$884,16,FALSE)</f>
        <v>alcaldesa@quintanormal.cl</v>
      </c>
      <c r="Q624" s="75">
        <f>VLOOKUP(A624,'BASE REGISTRO MAYO'!$A$1:$T$884,17,FALSE)</f>
        <v>0</v>
      </c>
      <c r="R624" s="75">
        <f>VLOOKUP(A624,'BASE REGISTRO MAYO'!$A$1:$T$884,18,FALSE)</f>
        <v>91001</v>
      </c>
      <c r="S624" s="75" t="str">
        <f>VLOOKUP(A624,'BASE REGISTRO MAYO'!$A$1:$T$884,19,FALSE)</f>
        <v xml:space="preserve">No se acompañan. Aplica Informe Jurídico Nº 09, de  fecha 14 de marzo de 2011 del Departamento Jurídico y Dictamen Nº 070791, de 2009, de la Contraloría General de la República.  
</v>
      </c>
      <c r="T624" s="177">
        <f>VLOOKUP(A624,'BASE REGISTRO MAYO'!$A$1:$T$884,20,FALSE)</f>
        <v>38159</v>
      </c>
      <c r="U624" s="182">
        <v>7125</v>
      </c>
      <c r="V624" s="181">
        <v>6439140</v>
      </c>
      <c r="W624" s="181">
        <v>45073980</v>
      </c>
      <c r="X624" s="178">
        <v>44408</v>
      </c>
      <c r="Y624" s="87" t="s">
        <v>7151</v>
      </c>
      <c r="Z624" s="87" t="s">
        <v>7152</v>
      </c>
      <c r="AA624" s="182" t="s">
        <v>7284</v>
      </c>
    </row>
    <row r="625" spans="1:27" ht="15.75" customHeight="1" x14ac:dyDescent="0.2">
      <c r="A625" s="182">
        <v>7128</v>
      </c>
      <c r="B625" s="75" t="str">
        <f>VLOOKUP(A625,'BASE REGISTRO MAYO'!$A$1:$T$884,2,FALSE)</f>
        <v xml:space="preserve">
I. Municipalidad de los Andes
</v>
      </c>
      <c r="C625" s="75">
        <f>VLOOKUP(A625,'BASE REGISTRO MAYO'!$A$1:$T$884,3,FALSE)</f>
        <v>690511002</v>
      </c>
      <c r="D625" s="75" t="str">
        <f>VLOOKUP(A625,'BASE REGISTRO MAYO'!$A$1:$T$884,4,FALSE)</f>
        <v>Municipalidad</v>
      </c>
      <c r="E625" s="75" t="str">
        <f>VLOOKUP(A625,'BASE REGISTRO MAYO'!$A$1:$T$884,5,FALSE)</f>
        <v>Constitución Política de la República, art. 107.</v>
      </c>
      <c r="F625" s="75" t="str">
        <f>VLOOKUP(A625,'BASE REGISTRO MAYO'!$A$1:$T$884,6,FALSE)</f>
        <v>Indefinida.</v>
      </c>
      <c r="G625" s="75" t="str">
        <f>VLOOKUP(A625,'BASE REGISTRO MAYO'!$A$1:$T$884,7,FALSE)</f>
        <v>Según Ley Orgánica Nº 18.695, arts. 1º al 4º.</v>
      </c>
      <c r="H625" s="75" t="str">
        <f>VLOOKUP(A625,'BASE REGISTRO MAYO'!$A$1:$T$884,8,FALSE)</f>
        <v>no tiene</v>
      </c>
      <c r="I625" s="75">
        <f>VLOOKUP(A625,'BASE REGISTRO MAYO'!$A$1:$T$884,9,FALSE)</f>
        <v>0</v>
      </c>
      <c r="J625" s="75">
        <f>VLOOKUP(A625,'BASE REGISTRO MAYO'!$A$1:$T$884,10,FALSE)</f>
        <v>0</v>
      </c>
      <c r="K625" s="75" t="str">
        <f>VLOOKUP(A625,'BASE REGISTRO MAYO'!$A$1:$T$884,11,FALSE)</f>
        <v xml:space="preserve">Manuel Eduardo Rivera Martínez  </v>
      </c>
      <c r="L625" s="75" t="str">
        <f>VLOOKUP(A625,'BASE REGISTRO MAYO'!$A$1:$T$884,12,FALSE)</f>
        <v>Esmeralda Nº536, Los Andes, Quinta Región.</v>
      </c>
      <c r="M625" s="75" t="str">
        <f>VLOOKUP(A625,'BASE REGISTRO MAYO'!$A$1:$T$884,13,FALSE)</f>
        <v>V</v>
      </c>
      <c r="N625" s="75" t="str">
        <f>VLOOKUP(A625,'BASE REGISTRO MAYO'!$A$1:$T$884,14,FALSE)</f>
        <v>Los Andes</v>
      </c>
      <c r="O625" s="75" t="str">
        <f>VLOOKUP(A625,'BASE REGISTRO MAYO'!$A$1:$T$884,15,FALSE)</f>
        <v>34-250-7753</v>
      </c>
      <c r="P625" s="75" t="str">
        <f>VLOOKUP(A625,'BASE REGISTRO MAYO'!$A$1:$T$884,16,FALSE)</f>
        <v>nquero@munilosandes.cl</v>
      </c>
      <c r="Q625" s="75">
        <f>VLOOKUP(A625,'BASE REGISTRO MAYO'!$A$1:$T$884,17,FALSE)</f>
        <v>0</v>
      </c>
      <c r="R625" s="75" t="str">
        <f>VLOOKUP(A625,'BASE REGISTRO MAYO'!$A$1:$T$884,18,FALSE)</f>
        <v>91001: Administración Pública.</v>
      </c>
      <c r="S625" s="75" t="str">
        <f>VLOOKUP(A625,'BASE REGISTRO MAYO'!$A$1:$T$884,19,FALSE)</f>
        <v xml:space="preserve">No se acompañan. Aplica Informe Jurídico Nº 09, de  fecha 14 de marzo de 2011 del Departamento Jurídico y Dictamen Nº 070791, de 2009, de la Contraloría General de la República.  
</v>
      </c>
      <c r="T625" s="177">
        <f>VLOOKUP(A625,'BASE REGISTRO MAYO'!$A$1:$T$884,20,FALSE)</f>
        <v>38159</v>
      </c>
      <c r="U625" s="182">
        <v>7128</v>
      </c>
      <c r="V625" s="181">
        <v>5008219</v>
      </c>
      <c r="W625" s="181">
        <v>30194569</v>
      </c>
      <c r="X625" s="178">
        <v>44408</v>
      </c>
      <c r="Y625" s="87" t="s">
        <v>7151</v>
      </c>
      <c r="Z625" s="87" t="s">
        <v>7152</v>
      </c>
      <c r="AA625" s="182" t="s">
        <v>7278</v>
      </c>
    </row>
    <row r="626" spans="1:27" ht="15.75" customHeight="1" x14ac:dyDescent="0.2">
      <c r="A626" s="182">
        <v>7132</v>
      </c>
      <c r="B626" s="75" t="str">
        <f>VLOOKUP(A626,'BASE REGISTRO MAYO'!$A$1:$T$884,2,FALSE)</f>
        <v xml:space="preserve">
I. Municipalidad de Pucon
</v>
      </c>
      <c r="C626" s="75">
        <f>VLOOKUP(A626,'BASE REGISTRO MAYO'!$A$1:$T$884,3,FALSE)</f>
        <v>691916006</v>
      </c>
      <c r="D626" s="75" t="str">
        <f>VLOOKUP(A626,'BASE REGISTRO MAYO'!$A$1:$T$884,4,FALSE)</f>
        <v>Municipalidad</v>
      </c>
      <c r="E626" s="75" t="str">
        <f>VLOOKUP(A626,'BASE REGISTRO MAYO'!$A$1:$T$884,5,FALSE)</f>
        <v>Constitución Política de la República, art. 107.</v>
      </c>
      <c r="F626" s="75" t="str">
        <f>VLOOKUP(A626,'BASE REGISTRO MAYO'!$A$1:$T$884,6,FALSE)</f>
        <v>Indefinida.</v>
      </c>
      <c r="G626" s="75" t="str">
        <f>VLOOKUP(A626,'BASE REGISTRO MAYO'!$A$1:$T$884,7,FALSE)</f>
        <v>Según Ley Orgánica Nº 18.695, arts. 1º al 4º.</v>
      </c>
      <c r="H626" s="75" t="str">
        <f>VLOOKUP(A626,'BASE REGISTRO MAYO'!$A$1:$T$884,8,FALSE)</f>
        <v>no tiene</v>
      </c>
      <c r="I626" s="75">
        <f>VLOOKUP(A626,'BASE REGISTRO MAYO'!$A$1:$T$884,9,FALSE)</f>
        <v>0</v>
      </c>
      <c r="J626" s="75">
        <f>VLOOKUP(A626,'BASE REGISTRO MAYO'!$A$1:$T$884,10,FALSE)</f>
        <v>0</v>
      </c>
      <c r="K626" s="75" t="str">
        <f>VLOOKUP(A626,'BASE REGISTRO MAYO'!$A$1:$T$884,11,FALSE)</f>
        <v xml:space="preserve">Carlos Reinaldo Barra Matamala </v>
      </c>
      <c r="L626" s="75" t="str">
        <f>VLOOKUP(A626,'BASE REGISTRO MAYO'!$A$1:$T$884,12,FALSE)</f>
        <v>O´Higgins 483, Pucón, Novena Región.</v>
      </c>
      <c r="M626" s="75" t="str">
        <f>VLOOKUP(A626,'BASE REGISTRO MAYO'!$A$1:$T$884,13,FALSE)</f>
        <v>IX</v>
      </c>
      <c r="N626" s="75" t="str">
        <f>VLOOKUP(A626,'BASE REGISTRO MAYO'!$A$1:$T$884,14,FALSE)</f>
        <v>Pucón</v>
      </c>
      <c r="O626" s="75">
        <f>VLOOKUP(A626,'BASE REGISTRO MAYO'!$A$1:$T$884,15,FALSE)</f>
        <v>0</v>
      </c>
      <c r="P626" s="75">
        <f>VLOOKUP(A626,'BASE REGISTRO MAYO'!$A$1:$T$884,16,FALSE)</f>
        <v>0</v>
      </c>
      <c r="Q626" s="75">
        <f>VLOOKUP(A626,'BASE REGISTRO MAYO'!$A$1:$T$884,17,FALSE)</f>
        <v>0</v>
      </c>
      <c r="R626" s="75">
        <f>VLOOKUP(A626,'BASE REGISTRO MAYO'!$A$1:$T$884,18,FALSE)</f>
        <v>91001</v>
      </c>
      <c r="S626" s="75" t="str">
        <f>VLOOKUP(A626,'BASE REGISTRO MAYO'!$A$1:$T$884,19,FALSE)</f>
        <v xml:space="preserve">No se acompañan. Aplica Informe Jurídico Nº 09, de  fecha 14 de marzo de 2011 del Departamento Jurídico y Dictamen Nº 070791, de 2009, de la Contraloría General de la República </v>
      </c>
      <c r="T626" s="177">
        <f>VLOOKUP(A626,'BASE REGISTRO MAYO'!$A$1:$T$884,20,FALSE)</f>
        <v>38159</v>
      </c>
      <c r="U626" s="182">
        <v>7132</v>
      </c>
      <c r="V626" s="181">
        <v>5056871</v>
      </c>
      <c r="W626" s="181">
        <v>30487887</v>
      </c>
      <c r="X626" s="178">
        <v>44408</v>
      </c>
      <c r="Y626" s="87" t="s">
        <v>7151</v>
      </c>
      <c r="Z626" s="87" t="s">
        <v>7152</v>
      </c>
      <c r="AA626" s="182" t="s">
        <v>7320</v>
      </c>
    </row>
    <row r="627" spans="1:27" ht="15.75" customHeight="1" x14ac:dyDescent="0.2">
      <c r="A627" s="182">
        <v>7137</v>
      </c>
      <c r="B627" s="75" t="str">
        <f>VLOOKUP(A627,'BASE REGISTRO MAYO'!$A$1:$T$884,2,FALSE)</f>
        <v xml:space="preserve">
I. Municipalidad de Coronel
</v>
      </c>
      <c r="C627" s="75">
        <f>VLOOKUP(A627,'BASE REGISTRO MAYO'!$A$1:$T$884,3,FALSE)</f>
        <v>691512002</v>
      </c>
      <c r="D627" s="75" t="str">
        <f>VLOOKUP(A627,'BASE REGISTRO MAYO'!$A$1:$T$884,4,FALSE)</f>
        <v>Municipalidad</v>
      </c>
      <c r="E627" s="75" t="str">
        <f>VLOOKUP(A627,'BASE REGISTRO MAYO'!$A$1:$T$884,5,FALSE)</f>
        <v>Constitución Política de la República, art. 107.</v>
      </c>
      <c r="F627" s="75" t="str">
        <f>VLOOKUP(A627,'BASE REGISTRO MAYO'!$A$1:$T$884,6,FALSE)</f>
        <v>Indefinida.</v>
      </c>
      <c r="G627" s="75" t="str">
        <f>VLOOKUP(A627,'BASE REGISTRO MAYO'!$A$1:$T$884,7,FALSE)</f>
        <v>Según Ley Orgánica Nº 18.695, arts. 1º al 4º.</v>
      </c>
      <c r="H627" s="75" t="str">
        <f>VLOOKUP(A627,'BASE REGISTRO MAYO'!$A$1:$T$884,8,FALSE)</f>
        <v>no tiene</v>
      </c>
      <c r="I627" s="75">
        <f>VLOOKUP(A627,'BASE REGISTRO MAYO'!$A$1:$T$884,9,FALSE)</f>
        <v>0</v>
      </c>
      <c r="J627" s="75">
        <f>VLOOKUP(A627,'BASE REGISTRO MAYO'!$A$1:$T$884,10,FALSE)</f>
        <v>0</v>
      </c>
      <c r="K627" s="75" t="str">
        <f>VLOOKUP(A627,'BASE REGISTRO MAYO'!$A$1:$T$884,11,FALSE)</f>
        <v xml:space="preserve">Boris Felipe Chamorro Rebolledo.
</v>
      </c>
      <c r="L627" s="75" t="str">
        <f>VLOOKUP(A627,'BASE REGISTRO MAYO'!$A$1:$T$884,12,FALSE)</f>
        <v>Bannen 70, Coronel, Octava Región.</v>
      </c>
      <c r="M627" s="75" t="str">
        <f>VLOOKUP(A627,'BASE REGISTRO MAYO'!$A$1:$T$884,13,FALSE)</f>
        <v>VIII</v>
      </c>
      <c r="N627" s="75" t="str">
        <f>VLOOKUP(A627,'BASE REGISTRO MAYO'!$A$1:$T$884,14,FALSE)</f>
        <v>Coronel</v>
      </c>
      <c r="O627" s="75">
        <f>VLOOKUP(A627,'BASE REGISTRO MAYO'!$A$1:$T$884,15,FALSE)</f>
        <v>0</v>
      </c>
      <c r="P627" s="75">
        <f>VLOOKUP(A627,'BASE REGISTRO MAYO'!$A$1:$T$884,16,FALSE)</f>
        <v>0</v>
      </c>
      <c r="Q627" s="75">
        <f>VLOOKUP(A627,'BASE REGISTRO MAYO'!$A$1:$T$884,17,FALSE)</f>
        <v>0</v>
      </c>
      <c r="R627" s="75" t="str">
        <f>VLOOKUP(A627,'BASE REGISTRO MAYO'!$A$1:$T$884,18,FALSE)</f>
        <v>91001: Administración Pública.</v>
      </c>
      <c r="S627" s="75" t="str">
        <f>VLOOKUP(A627,'BASE REGISTRO MAYO'!$A$1:$T$884,19,FALSE)</f>
        <v>No se acompañan. Aplica Informe Jurídico Nº 09, de  fecha 14 de marzo de 2011 del Departamento Jurídico y Dictamen Nº 070791, de 2009, de la Contraloría General de la República.</v>
      </c>
      <c r="T627" s="177">
        <f>VLOOKUP(A627,'BASE REGISTRO MAYO'!$A$1:$T$884,20,FALSE)</f>
        <v>38159</v>
      </c>
      <c r="U627" s="182">
        <v>7137</v>
      </c>
      <c r="V627" s="181">
        <v>6851244</v>
      </c>
      <c r="W627" s="181">
        <v>41306171</v>
      </c>
      <c r="X627" s="178">
        <v>44408</v>
      </c>
      <c r="Y627" s="87" t="s">
        <v>7151</v>
      </c>
      <c r="Z627" s="87" t="s">
        <v>7152</v>
      </c>
      <c r="AA627" s="182" t="s">
        <v>7183</v>
      </c>
    </row>
    <row r="628" spans="1:27" ht="15.75" customHeight="1" x14ac:dyDescent="0.2">
      <c r="A628" s="182">
        <v>7138</v>
      </c>
      <c r="B628" s="75" t="str">
        <f>VLOOKUP(A628,'BASE REGISTRO MAYO'!$A$1:$T$884,2,FALSE)</f>
        <v xml:space="preserve">
I. Municipalidad de Iquique
</v>
      </c>
      <c r="C628" s="75">
        <f>VLOOKUP(A628,'BASE REGISTRO MAYO'!$A$1:$T$884,3,FALSE)</f>
        <v>690103001</v>
      </c>
      <c r="D628" s="75" t="str">
        <f>VLOOKUP(A628,'BASE REGISTRO MAYO'!$A$1:$T$884,4,FALSE)</f>
        <v>Municipalidad</v>
      </c>
      <c r="E628" s="75" t="str">
        <f>VLOOKUP(A628,'BASE REGISTRO MAYO'!$A$1:$T$884,5,FALSE)</f>
        <v>Constitución Política de la República, art. 107.</v>
      </c>
      <c r="F628" s="75" t="str">
        <f>VLOOKUP(A628,'BASE REGISTRO MAYO'!$A$1:$T$884,6,FALSE)</f>
        <v>Indefinida.</v>
      </c>
      <c r="G628" s="75" t="str">
        <f>VLOOKUP(A628,'BASE REGISTRO MAYO'!$A$1:$T$884,7,FALSE)</f>
        <v>Según Ley Orgánica Nº 18.695, arts. 1º al 4º.</v>
      </c>
      <c r="H628" s="75" t="str">
        <f>VLOOKUP(A628,'BASE REGISTRO MAYO'!$A$1:$T$884,8,FALSE)</f>
        <v>no tiene</v>
      </c>
      <c r="I628" s="75">
        <f>VLOOKUP(A628,'BASE REGISTRO MAYO'!$A$1:$T$884,9,FALSE)</f>
        <v>0</v>
      </c>
      <c r="J628" s="75">
        <f>VLOOKUP(A628,'BASE REGISTRO MAYO'!$A$1:$T$884,10,FALSE)</f>
        <v>0</v>
      </c>
      <c r="K628" s="75" t="str">
        <f>VLOOKUP(A628,'BASE REGISTRO MAYO'!$A$1:$T$884,11,FALSE)</f>
        <v xml:space="preserve">Jorge Alejandro Soria Quiroga, </v>
      </c>
      <c r="L628" s="75" t="str">
        <f>VLOOKUP(A628,'BASE REGISTRO MAYO'!$A$1:$T$884,12,FALSE)</f>
        <v>Tarapacá Nº 477, Iquique, Primera Región.</v>
      </c>
      <c r="M628" s="75" t="str">
        <f>VLOOKUP(A628,'BASE REGISTRO MAYO'!$A$1:$T$884,13,FALSE)</f>
        <v>I</v>
      </c>
      <c r="N628" s="75" t="str">
        <f>VLOOKUP(A628,'BASE REGISTRO MAYO'!$A$1:$T$884,14,FALSE)</f>
        <v>Iquique</v>
      </c>
      <c r="O628" s="75">
        <f>VLOOKUP(A628,'BASE REGISTRO MAYO'!$A$1:$T$884,15,FALSE)</f>
        <v>0</v>
      </c>
      <c r="P628" s="75">
        <f>VLOOKUP(A628,'BASE REGISTRO MAYO'!$A$1:$T$884,16,FALSE)</f>
        <v>0</v>
      </c>
      <c r="Q628" s="75">
        <f>VLOOKUP(A628,'BASE REGISTRO MAYO'!$A$1:$T$884,17,FALSE)</f>
        <v>0</v>
      </c>
      <c r="R628" s="75">
        <f>VLOOKUP(A628,'BASE REGISTRO MAYO'!$A$1:$T$884,18,FALSE)</f>
        <v>91001</v>
      </c>
      <c r="S628" s="75" t="str">
        <f>VLOOKUP(A628,'BASE REGISTRO MAYO'!$A$1:$T$884,19,FALSE)</f>
        <v xml:space="preserve">No se acompañan. Aplica Informe Jurídico Nº 09, de  fecha 14 de marzo de 2011 del Departamento Jurídico y Dictamen Nº 070791, de 2009, de la Contraloría General de la República.  
</v>
      </c>
      <c r="T628" s="177">
        <f>VLOOKUP(A628,'BASE REGISTRO MAYO'!$A$1:$T$884,20,FALSE)</f>
        <v>38159</v>
      </c>
      <c r="U628" s="182">
        <v>7138</v>
      </c>
      <c r="V628" s="181">
        <v>9524202</v>
      </c>
      <c r="W628" s="181">
        <v>57421441</v>
      </c>
      <c r="X628" s="178">
        <v>44408</v>
      </c>
      <c r="Y628" s="87" t="s">
        <v>7151</v>
      </c>
      <c r="Z628" s="87" t="s">
        <v>7152</v>
      </c>
      <c r="AA628" s="182" t="s">
        <v>173</v>
      </c>
    </row>
    <row r="629" spans="1:27" ht="15.75" customHeight="1" x14ac:dyDescent="0.2">
      <c r="A629" s="182">
        <v>7139</v>
      </c>
      <c r="B629" s="75" t="str">
        <f>VLOOKUP(A629,'BASE REGISTRO MAYO'!$A$1:$T$884,2,FALSE)</f>
        <v>I. Municipalidad de San Carlos</v>
      </c>
      <c r="C629" s="75">
        <f>VLOOKUP(A629,'BASE REGISTRO MAYO'!$A$1:$T$884,3,FALSE)</f>
        <v>691405001</v>
      </c>
      <c r="D629" s="75" t="str">
        <f>VLOOKUP(A629,'BASE REGISTRO MAYO'!$A$1:$T$884,4,FALSE)</f>
        <v>Municipalidad</v>
      </c>
      <c r="E629" s="75" t="str">
        <f>VLOOKUP(A629,'BASE REGISTRO MAYO'!$A$1:$T$884,5,FALSE)</f>
        <v>Constitución Política de la República, art. 107</v>
      </c>
      <c r="F629" s="75" t="str">
        <f>VLOOKUP(A629,'BASE REGISTRO MAYO'!$A$1:$T$884,6,FALSE)</f>
        <v>Indefinida</v>
      </c>
      <c r="G629" s="75" t="str">
        <f>VLOOKUP(A629,'BASE REGISTRO MAYO'!$A$1:$T$884,7,FALSE)</f>
        <v xml:space="preserve">Según Ley Orgánica N° 18.695, art 1 a 4
</v>
      </c>
      <c r="H629" s="75" t="str">
        <f>VLOOKUP(A629,'BASE REGISTRO MAYO'!$A$1:$T$884,8,FALSE)</f>
        <v>no tiene</v>
      </c>
      <c r="I629" s="75">
        <f>VLOOKUP(A629,'BASE REGISTRO MAYO'!$A$1:$T$884,9,FALSE)</f>
        <v>0</v>
      </c>
      <c r="J629" s="75">
        <f>VLOOKUP(A629,'BASE REGISTRO MAYO'!$A$1:$T$884,10,FALSE)</f>
        <v>0</v>
      </c>
      <c r="K629" s="75" t="str">
        <f>VLOOKUP(A629,'BASE REGISTRO MAYO'!$A$1:$T$884,11,FALSE)</f>
        <v xml:space="preserve">Hugo Naim Gebrie Asfura,
</v>
      </c>
      <c r="L629" s="75" t="str">
        <f>VLOOKUP(A629,'BASE REGISTRO MAYO'!$A$1:$T$884,12,FALSE)</f>
        <v xml:space="preserve">Vicuña Mackenna N° 436, comuna de San Carlos
</v>
      </c>
      <c r="M629" s="75" t="str">
        <f>VLOOKUP(A629,'BASE REGISTRO MAYO'!$A$1:$T$884,13,FALSE)</f>
        <v>XVI</v>
      </c>
      <c r="N629" s="75" t="str">
        <f>VLOOKUP(A629,'BASE REGISTRO MAYO'!$A$1:$T$884,14,FALSE)</f>
        <v>San Carlos</v>
      </c>
      <c r="O629" s="75" t="str">
        <f>VLOOKUP(A629,'BASE REGISTRO MAYO'!$A$1:$T$884,15,FALSE)</f>
        <v>41-201300</v>
      </c>
      <c r="P629" s="75">
        <f>VLOOKUP(A629,'BASE REGISTRO MAYO'!$A$1:$T$884,16,FALSE)</f>
        <v>0</v>
      </c>
      <c r="Q629" s="75">
        <f>VLOOKUP(A629,'BASE REGISTRO MAYO'!$A$1:$T$884,17,FALSE)</f>
        <v>0</v>
      </c>
      <c r="R629" s="75">
        <f>VLOOKUP(A629,'BASE REGISTRO MAYO'!$A$1:$T$884,18,FALSE)</f>
        <v>91001</v>
      </c>
      <c r="S629" s="75" t="str">
        <f>VLOOKUP(A629,'BASE REGISTRO MAYO'!$A$1:$T$884,19,FALSE)</f>
        <v xml:space="preserve">No se acompañan. Aplica Informe Jurídico Nº 09, de  fecha 14 de marzo de 2011 del Departamento Jurídico y Dictamen Nº 070791, de 2009, de la Contraloría General de la República.  
.
</v>
      </c>
      <c r="T629" s="177">
        <f>VLOOKUP(A629,'BASE REGISTRO MAYO'!$A$1:$T$884,20,FALSE)</f>
        <v>37970</v>
      </c>
      <c r="U629" s="182">
        <v>7139</v>
      </c>
      <c r="V629" s="181">
        <v>5056871</v>
      </c>
      <c r="W629" s="181">
        <v>35398097</v>
      </c>
      <c r="X629" s="178">
        <v>44408</v>
      </c>
      <c r="Y629" s="87" t="s">
        <v>7151</v>
      </c>
      <c r="Z629" s="87" t="s">
        <v>7152</v>
      </c>
      <c r="AA629" s="182" t="s">
        <v>7249</v>
      </c>
    </row>
    <row r="630" spans="1:27" ht="15.75" customHeight="1" x14ac:dyDescent="0.2">
      <c r="A630" s="182">
        <v>7141</v>
      </c>
      <c r="B630" s="75" t="str">
        <f>VLOOKUP(A630,'BASE REGISTRO MAYO'!$A$1:$T$884,2,FALSE)</f>
        <v>Fundacion Social Novo Millennio</v>
      </c>
      <c r="C630" s="75">
        <f>VLOOKUP(A630,'BASE REGISTRO MAYO'!$A$1:$T$884,3,FALSE)</f>
        <v>650165500</v>
      </c>
      <c r="D630" s="75" t="str">
        <f>VLOOKUP(A630,'BASE REGISTRO MAYO'!$A$1:$T$884,4,FALSE)</f>
        <v>Fundación de derecho público.</v>
      </c>
      <c r="E630" s="75" t="str">
        <f>VLOOKUP(A630,'BASE REGISTRO MAYO'!$A$1:$T$884,5,FALSE)</f>
        <v>Erigida de acuerdo al Derecho Canónico, por Decreto Eclesiástico Nº 431/2001, del  10 de junio del 2001.</v>
      </c>
      <c r="F630" s="75" t="str">
        <f>VLOOKUP(A630,'BASE REGISTRO MAYO'!$A$1:$T$884,6,FALSE)</f>
        <v>Indefinida.</v>
      </c>
      <c r="G630" s="75" t="str">
        <f>VLOOKUP(A630,'BASE REGISTRO MAYO'!$A$1:$T$884,7,FALSE)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30" s="75" t="str">
        <f>VLOOKUP(A630,'BASE REGISTRO MAYO'!$A$1:$T$884,8,FALSE)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30" s="75" t="str">
        <f>VLOOKUP(A630,'BASE REGISTRO MAYO'!$A$1:$T$884,9,FALSE)</f>
        <v>3 años</v>
      </c>
      <c r="J630" s="75" t="str">
        <f>VLOOKUP(A630,'BASE REGISTRO MAYO'!$A$1:$T$884,10,FALSE)</f>
        <v xml:space="preserve">Consta en Decreto de fecha 03 de enero de 2018, del Arzobispo de Concepción, que el Directorio vigente está compuesto por los integrantes señalados precedentemente. </v>
      </c>
      <c r="K630" s="75" t="str">
        <f>VLOOKUP(A630,'BASE REGISTRO MAYO'!$A$1:$T$884,11,FALSE)</f>
        <v xml:space="preserve">Presbítero José Teodoro Cartes Gómez                        
</v>
      </c>
      <c r="L630" s="75" t="str">
        <f>VLOOKUP(A630,'BASE REGISTRO MAYO'!$A$1:$T$884,12,FALSE)</f>
        <v xml:space="preserve">Calle Castellón Nº1438, Concepción, Región del Biobío. 
</v>
      </c>
      <c r="M630" s="75" t="str">
        <f>VLOOKUP(A630,'BASE REGISTRO MAYO'!$A$1:$T$884,13,FALSE)</f>
        <v>VIII</v>
      </c>
      <c r="N630" s="75" t="str">
        <f>VLOOKUP(A630,'BASE REGISTRO MAYO'!$A$1:$T$884,14,FALSE)</f>
        <v>Concepción</v>
      </c>
      <c r="O630" s="75" t="str">
        <f>VLOOKUP(A630,'BASE REGISTRO MAYO'!$A$1:$T$884,15,FALSE)</f>
        <v xml:space="preserve">Teléfono: 41-2293100
</v>
      </c>
      <c r="P630" s="75" t="str">
        <f>VLOOKUP(A630,'BASE REGISTRO MAYO'!$A$1:$T$884,16,FALSE)</f>
        <v xml:space="preserve">Correo electrónico: psocialconce@gmail.com
</v>
      </c>
      <c r="Q630" s="75">
        <f>VLOOKUP(A630,'BASE REGISTRO MAYO'!$A$1:$T$884,17,FALSE)</f>
        <v>0</v>
      </c>
      <c r="R630" s="75">
        <f>VLOOKUP(A630,'BASE REGISTRO MAYO'!$A$1:$T$884,18,FALSE)</f>
        <v>93401</v>
      </c>
      <c r="S630" s="75" t="str">
        <f>VLOOKUP(A630,'BASE REGISTRO MAYO'!$A$1:$T$884,19,FALSE)</f>
        <v xml:space="preserve">Se acompaña Certificado Financiero, correspondiente al año 2019, aprobado por el Sub Depto. de Supervisión Financiera Nacional.
</v>
      </c>
      <c r="T630" s="177">
        <f>VLOOKUP(A630,'BASE REGISTRO MAYO'!$A$1:$T$884,20,FALSE)</f>
        <v>38600</v>
      </c>
      <c r="U630" s="182">
        <v>7141</v>
      </c>
      <c r="V630" s="181">
        <v>2269995</v>
      </c>
      <c r="W630" s="181">
        <v>20883924</v>
      </c>
      <c r="X630" s="178">
        <v>44408</v>
      </c>
      <c r="Y630" s="87" t="s">
        <v>7151</v>
      </c>
      <c r="Z630" s="87" t="s">
        <v>7152</v>
      </c>
      <c r="AA630" s="182" t="s">
        <v>149</v>
      </c>
    </row>
    <row r="631" spans="1:27" ht="15.75" customHeight="1" x14ac:dyDescent="0.2">
      <c r="A631" s="182">
        <v>7141</v>
      </c>
      <c r="B631" s="75" t="str">
        <f>VLOOKUP(A631,'BASE REGISTRO MAYO'!$A$1:$T$884,2,FALSE)</f>
        <v>Fundacion Social Novo Millennio</v>
      </c>
      <c r="C631" s="75">
        <f>VLOOKUP(A631,'BASE REGISTRO MAYO'!$A$1:$T$884,3,FALSE)</f>
        <v>650165500</v>
      </c>
      <c r="D631" s="75" t="str">
        <f>VLOOKUP(A631,'BASE REGISTRO MAYO'!$A$1:$T$884,4,FALSE)</f>
        <v>Fundación de derecho público.</v>
      </c>
      <c r="E631" s="75" t="str">
        <f>VLOOKUP(A631,'BASE REGISTRO MAYO'!$A$1:$T$884,5,FALSE)</f>
        <v>Erigida de acuerdo al Derecho Canónico, por Decreto Eclesiástico Nº 431/2001, del  10 de junio del 2001.</v>
      </c>
      <c r="F631" s="75" t="str">
        <f>VLOOKUP(A631,'BASE REGISTRO MAYO'!$A$1:$T$884,6,FALSE)</f>
        <v>Indefinida.</v>
      </c>
      <c r="G631" s="75" t="str">
        <f>VLOOKUP(A631,'BASE REGISTRO MAYO'!$A$1:$T$884,7,FALSE)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31" s="75" t="str">
        <f>VLOOKUP(A631,'BASE REGISTRO MAYO'!$A$1:$T$884,8,FALSE)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31" s="75" t="str">
        <f>VLOOKUP(A631,'BASE REGISTRO MAYO'!$A$1:$T$884,9,FALSE)</f>
        <v>3 años</v>
      </c>
      <c r="J631" s="75" t="str">
        <f>VLOOKUP(A631,'BASE REGISTRO MAYO'!$A$1:$T$884,10,FALSE)</f>
        <v xml:space="preserve">Consta en Decreto de fecha 03 de enero de 2018, del Arzobispo de Concepción, que el Directorio vigente está compuesto por los integrantes señalados precedentemente. </v>
      </c>
      <c r="K631" s="75" t="str">
        <f>VLOOKUP(A631,'BASE REGISTRO MAYO'!$A$1:$T$884,11,FALSE)</f>
        <v xml:space="preserve">Presbítero José Teodoro Cartes Gómez                        
</v>
      </c>
      <c r="L631" s="75" t="str">
        <f>VLOOKUP(A631,'BASE REGISTRO MAYO'!$A$1:$T$884,12,FALSE)</f>
        <v xml:space="preserve">Calle Castellón Nº1438, Concepción, Región del Biobío. 
</v>
      </c>
      <c r="M631" s="75" t="str">
        <f>VLOOKUP(A631,'BASE REGISTRO MAYO'!$A$1:$T$884,13,FALSE)</f>
        <v>VIII</v>
      </c>
      <c r="N631" s="75" t="str">
        <f>VLOOKUP(A631,'BASE REGISTRO MAYO'!$A$1:$T$884,14,FALSE)</f>
        <v>Concepción</v>
      </c>
      <c r="O631" s="75" t="str">
        <f>VLOOKUP(A631,'BASE REGISTRO MAYO'!$A$1:$T$884,15,FALSE)</f>
        <v xml:space="preserve">Teléfono: 41-2293100
</v>
      </c>
      <c r="P631" s="75" t="str">
        <f>VLOOKUP(A631,'BASE REGISTRO MAYO'!$A$1:$T$884,16,FALSE)</f>
        <v xml:space="preserve">Correo electrónico: psocialconce@gmail.com
</v>
      </c>
      <c r="Q631" s="75">
        <f>VLOOKUP(A631,'BASE REGISTRO MAYO'!$A$1:$T$884,17,FALSE)</f>
        <v>0</v>
      </c>
      <c r="R631" s="75">
        <f>VLOOKUP(A631,'BASE REGISTRO MAYO'!$A$1:$T$884,18,FALSE)</f>
        <v>93401</v>
      </c>
      <c r="S631" s="75" t="str">
        <f>VLOOKUP(A631,'BASE REGISTRO MAYO'!$A$1:$T$884,19,FALSE)</f>
        <v xml:space="preserve">Se acompaña Certificado Financiero, correspondiente al año 2019, aprobado por el Sub Depto. de Supervisión Financiera Nacional.
</v>
      </c>
      <c r="T631" s="177">
        <f>VLOOKUP(A631,'BASE REGISTRO MAYO'!$A$1:$T$884,20,FALSE)</f>
        <v>38600</v>
      </c>
      <c r="U631" s="182">
        <v>7141</v>
      </c>
      <c r="V631" s="181">
        <v>15741706</v>
      </c>
      <c r="W631" s="181">
        <v>117653173</v>
      </c>
      <c r="X631" s="178">
        <v>44408</v>
      </c>
      <c r="Y631" s="87" t="s">
        <v>7151</v>
      </c>
      <c r="Z631" s="87" t="s">
        <v>7152</v>
      </c>
      <c r="AA631" s="182" t="s">
        <v>7183</v>
      </c>
    </row>
    <row r="632" spans="1:27" ht="15.75" customHeight="1" x14ac:dyDescent="0.2">
      <c r="A632" s="182">
        <v>7141</v>
      </c>
      <c r="B632" s="75" t="str">
        <f>VLOOKUP(A632,'BASE REGISTRO MAYO'!$A$1:$T$884,2,FALSE)</f>
        <v>Fundacion Social Novo Millennio</v>
      </c>
      <c r="C632" s="75">
        <f>VLOOKUP(A632,'BASE REGISTRO MAYO'!$A$1:$T$884,3,FALSE)</f>
        <v>650165500</v>
      </c>
      <c r="D632" s="75" t="str">
        <f>VLOOKUP(A632,'BASE REGISTRO MAYO'!$A$1:$T$884,4,FALSE)</f>
        <v>Fundación de derecho público.</v>
      </c>
      <c r="E632" s="75" t="str">
        <f>VLOOKUP(A632,'BASE REGISTRO MAYO'!$A$1:$T$884,5,FALSE)</f>
        <v>Erigida de acuerdo al Derecho Canónico, por Decreto Eclesiástico Nº 431/2001, del  10 de junio del 2001.</v>
      </c>
      <c r="F632" s="75" t="str">
        <f>VLOOKUP(A632,'BASE REGISTRO MAYO'!$A$1:$T$884,6,FALSE)</f>
        <v>Indefinida.</v>
      </c>
      <c r="G632" s="75" t="str">
        <f>VLOOKUP(A632,'BASE REGISTRO MAYO'!$A$1:$T$884,7,FALSE)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32" s="75" t="str">
        <f>VLOOKUP(A632,'BASE REGISTRO MAYO'!$A$1:$T$884,8,FALSE)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32" s="75" t="str">
        <f>VLOOKUP(A632,'BASE REGISTRO MAYO'!$A$1:$T$884,9,FALSE)</f>
        <v>3 años</v>
      </c>
      <c r="J632" s="75" t="str">
        <f>VLOOKUP(A632,'BASE REGISTRO MAYO'!$A$1:$T$884,10,FALSE)</f>
        <v xml:space="preserve">Consta en Decreto de fecha 03 de enero de 2018, del Arzobispo de Concepción, que el Directorio vigente está compuesto por los integrantes señalados precedentemente. </v>
      </c>
      <c r="K632" s="75" t="str">
        <f>VLOOKUP(A632,'BASE REGISTRO MAYO'!$A$1:$T$884,11,FALSE)</f>
        <v xml:space="preserve">Presbítero José Teodoro Cartes Gómez                        
</v>
      </c>
      <c r="L632" s="75" t="str">
        <f>VLOOKUP(A632,'BASE REGISTRO MAYO'!$A$1:$T$884,12,FALSE)</f>
        <v xml:space="preserve">Calle Castellón Nº1438, Concepción, Región del Biobío. 
</v>
      </c>
      <c r="M632" s="75" t="str">
        <f>VLOOKUP(A632,'BASE REGISTRO MAYO'!$A$1:$T$884,13,FALSE)</f>
        <v>VIII</v>
      </c>
      <c r="N632" s="75" t="str">
        <f>VLOOKUP(A632,'BASE REGISTRO MAYO'!$A$1:$T$884,14,FALSE)</f>
        <v>Concepción</v>
      </c>
      <c r="O632" s="75" t="str">
        <f>VLOOKUP(A632,'BASE REGISTRO MAYO'!$A$1:$T$884,15,FALSE)</f>
        <v xml:space="preserve">Teléfono: 41-2293100
</v>
      </c>
      <c r="P632" s="75" t="str">
        <f>VLOOKUP(A632,'BASE REGISTRO MAYO'!$A$1:$T$884,16,FALSE)</f>
        <v xml:space="preserve">Correo electrónico: psocialconce@gmail.com
</v>
      </c>
      <c r="Q632" s="75">
        <f>VLOOKUP(A632,'BASE REGISTRO MAYO'!$A$1:$T$884,17,FALSE)</f>
        <v>0</v>
      </c>
      <c r="R632" s="75">
        <f>VLOOKUP(A632,'BASE REGISTRO MAYO'!$A$1:$T$884,18,FALSE)</f>
        <v>93401</v>
      </c>
      <c r="S632" s="75" t="str">
        <f>VLOOKUP(A632,'BASE REGISTRO MAYO'!$A$1:$T$884,19,FALSE)</f>
        <v xml:space="preserve">Se acompaña Certificado Financiero, correspondiente al año 2019, aprobado por el Sub Depto. de Supervisión Financiera Nacional.
</v>
      </c>
      <c r="T632" s="177">
        <f>VLOOKUP(A632,'BASE REGISTRO MAYO'!$A$1:$T$884,20,FALSE)</f>
        <v>38600</v>
      </c>
      <c r="U632" s="182">
        <v>7141</v>
      </c>
      <c r="V632" s="181">
        <v>18345816</v>
      </c>
      <c r="W632" s="181">
        <v>116319773</v>
      </c>
      <c r="X632" s="178">
        <v>44408</v>
      </c>
      <c r="Y632" s="87" t="s">
        <v>7151</v>
      </c>
      <c r="Z632" s="87" t="s">
        <v>7152</v>
      </c>
      <c r="AA632" s="182" t="s">
        <v>7173</v>
      </c>
    </row>
    <row r="633" spans="1:27" ht="15.75" customHeight="1" x14ac:dyDescent="0.2">
      <c r="A633" s="182">
        <v>7141</v>
      </c>
      <c r="B633" s="75" t="str">
        <f>VLOOKUP(A633,'BASE REGISTRO MAYO'!$A$1:$T$884,2,FALSE)</f>
        <v>Fundacion Social Novo Millennio</v>
      </c>
      <c r="C633" s="75">
        <f>VLOOKUP(A633,'BASE REGISTRO MAYO'!$A$1:$T$884,3,FALSE)</f>
        <v>650165500</v>
      </c>
      <c r="D633" s="75" t="str">
        <f>VLOOKUP(A633,'BASE REGISTRO MAYO'!$A$1:$T$884,4,FALSE)</f>
        <v>Fundación de derecho público.</v>
      </c>
      <c r="E633" s="75" t="str">
        <f>VLOOKUP(A633,'BASE REGISTRO MAYO'!$A$1:$T$884,5,FALSE)</f>
        <v>Erigida de acuerdo al Derecho Canónico, por Decreto Eclesiástico Nº 431/2001, del  10 de junio del 2001.</v>
      </c>
      <c r="F633" s="75" t="str">
        <f>VLOOKUP(A633,'BASE REGISTRO MAYO'!$A$1:$T$884,6,FALSE)</f>
        <v>Indefinida.</v>
      </c>
      <c r="G633" s="75" t="str">
        <f>VLOOKUP(A633,'BASE REGISTRO MAYO'!$A$1:$T$884,7,FALSE)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33" s="75" t="str">
        <f>VLOOKUP(A633,'BASE REGISTRO MAYO'!$A$1:$T$884,8,FALSE)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33" s="75" t="str">
        <f>VLOOKUP(A633,'BASE REGISTRO MAYO'!$A$1:$T$884,9,FALSE)</f>
        <v>3 años</v>
      </c>
      <c r="J633" s="75" t="str">
        <f>VLOOKUP(A633,'BASE REGISTRO MAYO'!$A$1:$T$884,10,FALSE)</f>
        <v xml:space="preserve">Consta en Decreto de fecha 03 de enero de 2018, del Arzobispo de Concepción, que el Directorio vigente está compuesto por los integrantes señalados precedentemente. </v>
      </c>
      <c r="K633" s="75" t="str">
        <f>VLOOKUP(A633,'BASE REGISTRO MAYO'!$A$1:$T$884,11,FALSE)</f>
        <v xml:space="preserve">Presbítero José Teodoro Cartes Gómez                        
</v>
      </c>
      <c r="L633" s="75" t="str">
        <f>VLOOKUP(A633,'BASE REGISTRO MAYO'!$A$1:$T$884,12,FALSE)</f>
        <v xml:space="preserve">Calle Castellón Nº1438, Concepción, Región del Biobío. 
</v>
      </c>
      <c r="M633" s="75" t="str">
        <f>VLOOKUP(A633,'BASE REGISTRO MAYO'!$A$1:$T$884,13,FALSE)</f>
        <v>VIII</v>
      </c>
      <c r="N633" s="75" t="str">
        <f>VLOOKUP(A633,'BASE REGISTRO MAYO'!$A$1:$T$884,14,FALSE)</f>
        <v>Concepción</v>
      </c>
      <c r="O633" s="75" t="str">
        <f>VLOOKUP(A633,'BASE REGISTRO MAYO'!$A$1:$T$884,15,FALSE)</f>
        <v xml:space="preserve">Teléfono: 41-2293100
</v>
      </c>
      <c r="P633" s="75" t="str">
        <f>VLOOKUP(A633,'BASE REGISTRO MAYO'!$A$1:$T$884,16,FALSE)</f>
        <v xml:space="preserve">Correo electrónico: psocialconce@gmail.com
</v>
      </c>
      <c r="Q633" s="75">
        <f>VLOOKUP(A633,'BASE REGISTRO MAYO'!$A$1:$T$884,17,FALSE)</f>
        <v>0</v>
      </c>
      <c r="R633" s="75">
        <f>VLOOKUP(A633,'BASE REGISTRO MAYO'!$A$1:$T$884,18,FALSE)</f>
        <v>93401</v>
      </c>
      <c r="S633" s="75" t="str">
        <f>VLOOKUP(A633,'BASE REGISTRO MAYO'!$A$1:$T$884,19,FALSE)</f>
        <v xml:space="preserve">Se acompaña Certificado Financiero, correspondiente al año 2019, aprobado por el Sub Depto. de Supervisión Financiera Nacional.
</v>
      </c>
      <c r="T633" s="177">
        <f>VLOOKUP(A633,'BASE REGISTRO MAYO'!$A$1:$T$884,20,FALSE)</f>
        <v>38600</v>
      </c>
      <c r="U633" s="182">
        <v>7141</v>
      </c>
      <c r="V633" s="181">
        <v>14352507</v>
      </c>
      <c r="W633" s="181">
        <v>135910023</v>
      </c>
      <c r="X633" s="178">
        <v>44408</v>
      </c>
      <c r="Y633" s="87" t="s">
        <v>7151</v>
      </c>
      <c r="Z633" s="87" t="s">
        <v>7152</v>
      </c>
      <c r="AA633" s="182" t="s">
        <v>7259</v>
      </c>
    </row>
    <row r="634" spans="1:27" ht="15.75" customHeight="1" x14ac:dyDescent="0.2">
      <c r="A634" s="182">
        <v>7141</v>
      </c>
      <c r="B634" s="75" t="str">
        <f>VLOOKUP(A634,'BASE REGISTRO MAYO'!$A$1:$T$884,2,FALSE)</f>
        <v>Fundacion Social Novo Millennio</v>
      </c>
      <c r="C634" s="75">
        <f>VLOOKUP(A634,'BASE REGISTRO MAYO'!$A$1:$T$884,3,FALSE)</f>
        <v>650165500</v>
      </c>
      <c r="D634" s="75" t="str">
        <f>VLOOKUP(A634,'BASE REGISTRO MAYO'!$A$1:$T$884,4,FALSE)</f>
        <v>Fundación de derecho público.</v>
      </c>
      <c r="E634" s="75" t="str">
        <f>VLOOKUP(A634,'BASE REGISTRO MAYO'!$A$1:$T$884,5,FALSE)</f>
        <v>Erigida de acuerdo al Derecho Canónico, por Decreto Eclesiástico Nº 431/2001, del  10 de junio del 2001.</v>
      </c>
      <c r="F634" s="75" t="str">
        <f>VLOOKUP(A634,'BASE REGISTRO MAYO'!$A$1:$T$884,6,FALSE)</f>
        <v>Indefinida.</v>
      </c>
      <c r="G634" s="75" t="str">
        <f>VLOOKUP(A634,'BASE REGISTRO MAYO'!$A$1:$T$884,7,FALSE)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34" s="75" t="str">
        <f>VLOOKUP(A634,'BASE REGISTRO MAYO'!$A$1:$T$884,8,FALSE)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34" s="75" t="str">
        <f>VLOOKUP(A634,'BASE REGISTRO MAYO'!$A$1:$T$884,9,FALSE)</f>
        <v>3 años</v>
      </c>
      <c r="J634" s="75" t="str">
        <f>VLOOKUP(A634,'BASE REGISTRO MAYO'!$A$1:$T$884,10,FALSE)</f>
        <v xml:space="preserve">Consta en Decreto de fecha 03 de enero de 2018, del Arzobispo de Concepción, que el Directorio vigente está compuesto por los integrantes señalados precedentemente. </v>
      </c>
      <c r="K634" s="75" t="str">
        <f>VLOOKUP(A634,'BASE REGISTRO MAYO'!$A$1:$T$884,11,FALSE)</f>
        <v xml:space="preserve">Presbítero José Teodoro Cartes Gómez                        
</v>
      </c>
      <c r="L634" s="75" t="str">
        <f>VLOOKUP(A634,'BASE REGISTRO MAYO'!$A$1:$T$884,12,FALSE)</f>
        <v xml:space="preserve">Calle Castellón Nº1438, Concepción, Región del Biobío. 
</v>
      </c>
      <c r="M634" s="75" t="str">
        <f>VLOOKUP(A634,'BASE REGISTRO MAYO'!$A$1:$T$884,13,FALSE)</f>
        <v>VIII</v>
      </c>
      <c r="N634" s="75" t="str">
        <f>VLOOKUP(A634,'BASE REGISTRO MAYO'!$A$1:$T$884,14,FALSE)</f>
        <v>Concepción</v>
      </c>
      <c r="O634" s="75" t="str">
        <f>VLOOKUP(A634,'BASE REGISTRO MAYO'!$A$1:$T$884,15,FALSE)</f>
        <v xml:space="preserve">Teléfono: 41-2293100
</v>
      </c>
      <c r="P634" s="75" t="str">
        <f>VLOOKUP(A634,'BASE REGISTRO MAYO'!$A$1:$T$884,16,FALSE)</f>
        <v xml:space="preserve">Correo electrónico: psocialconce@gmail.com
</v>
      </c>
      <c r="Q634" s="75">
        <f>VLOOKUP(A634,'BASE REGISTRO MAYO'!$A$1:$T$884,17,FALSE)</f>
        <v>0</v>
      </c>
      <c r="R634" s="75">
        <f>VLOOKUP(A634,'BASE REGISTRO MAYO'!$A$1:$T$884,18,FALSE)</f>
        <v>93401</v>
      </c>
      <c r="S634" s="75" t="str">
        <f>VLOOKUP(A634,'BASE REGISTRO MAYO'!$A$1:$T$884,19,FALSE)</f>
        <v xml:space="preserve">Se acompaña Certificado Financiero, correspondiente al año 2019, aprobado por el Sub Depto. de Supervisión Financiera Nacional.
</v>
      </c>
      <c r="T634" s="177">
        <f>VLOOKUP(A634,'BASE REGISTRO MAYO'!$A$1:$T$884,20,FALSE)</f>
        <v>38600</v>
      </c>
      <c r="U634" s="182">
        <v>7141</v>
      </c>
      <c r="V634" s="181">
        <v>29975671</v>
      </c>
      <c r="W634" s="181">
        <v>114419306</v>
      </c>
      <c r="X634" s="178">
        <v>44408</v>
      </c>
      <c r="Y634" s="87" t="s">
        <v>7151</v>
      </c>
      <c r="Z634" s="87" t="s">
        <v>7152</v>
      </c>
      <c r="AA634" s="182" t="s">
        <v>7233</v>
      </c>
    </row>
    <row r="635" spans="1:27" ht="15.75" customHeight="1" x14ac:dyDescent="0.2">
      <c r="A635" s="182">
        <v>7143</v>
      </c>
      <c r="B635" s="75" t="str">
        <f>VLOOKUP(A635,'BASE REGISTRO MAYO'!$A$1:$T$884,2,FALSE)</f>
        <v xml:space="preserve">
I. Municipalidad de Osorno
</v>
      </c>
      <c r="C635" s="75">
        <f>VLOOKUP(A635,'BASE REGISTRO MAYO'!$A$1:$T$884,3,FALSE)</f>
        <v>692101006</v>
      </c>
      <c r="D635" s="75" t="str">
        <f>VLOOKUP(A635,'BASE REGISTRO MAYO'!$A$1:$T$884,4,FALSE)</f>
        <v>Municipalidad</v>
      </c>
      <c r="E635" s="75" t="str">
        <f>VLOOKUP(A635,'BASE REGISTRO MAYO'!$A$1:$T$884,5,FALSE)</f>
        <v>Constitución Política de la República, art. 107.</v>
      </c>
      <c r="F635" s="75" t="str">
        <f>VLOOKUP(A635,'BASE REGISTRO MAYO'!$A$1:$T$884,6,FALSE)</f>
        <v>Indefinida.</v>
      </c>
      <c r="G635" s="75" t="str">
        <f>VLOOKUP(A635,'BASE REGISTRO MAYO'!$A$1:$T$884,7,FALSE)</f>
        <v>Según Ley Orgánica Constitucional Nº 18.695, arts. 1º al 4º.</v>
      </c>
      <c r="H635" s="75" t="str">
        <f>VLOOKUP(A635,'BASE REGISTRO MAYO'!$A$1:$T$884,8,FALSE)</f>
        <v>no tiene</v>
      </c>
      <c r="I635" s="75">
        <f>VLOOKUP(A635,'BASE REGISTRO MAYO'!$A$1:$T$884,9,FALSE)</f>
        <v>0</v>
      </c>
      <c r="J635" s="75">
        <f>VLOOKUP(A635,'BASE REGISTRO MAYO'!$A$1:$T$884,10,FALSE)</f>
        <v>0</v>
      </c>
      <c r="K635" s="75" t="str">
        <f>VLOOKUP(A635,'BASE REGISTRO MAYO'!$A$1:$T$884,11,FALSE)</f>
        <v xml:space="preserve">Jaime Alberto Bertin Valenzuela   
</v>
      </c>
      <c r="L635" s="75" t="str">
        <f>VLOOKUP(A635,'BASE REGISTRO MAYO'!$A$1:$T$884,12,FALSE)</f>
        <v>Mackenna Nº 851, comuna de Osorno, Décima Región</v>
      </c>
      <c r="M635" s="75" t="str">
        <f>VLOOKUP(A635,'BASE REGISTRO MAYO'!$A$1:$T$884,13,FALSE)</f>
        <v>X</v>
      </c>
      <c r="N635" s="75" t="str">
        <f>VLOOKUP(A635,'BASE REGISTRO MAYO'!$A$1:$T$884,14,FALSE)</f>
        <v>Osorno</v>
      </c>
      <c r="O635" s="75" t="str">
        <f>VLOOKUP(A635,'BASE REGISTRO MAYO'!$A$1:$T$884,15,FALSE)</f>
        <v xml:space="preserve">Fono: (64) 2264200/ (64) 2264201/ (64) 2264204
</v>
      </c>
      <c r="P635" s="75" t="str">
        <f>VLOOKUP(A635,'BASE REGISTRO MAYO'!$A$1:$T$884,16,FALSE)</f>
        <v>Correo electrónico: alcaldia@imo.cl
                             rocio.castro@imo.cl</v>
      </c>
      <c r="Q635" s="75">
        <f>VLOOKUP(A635,'BASE REGISTRO MAYO'!$A$1:$T$884,17,FALSE)</f>
        <v>0</v>
      </c>
      <c r="R635" s="75">
        <f>VLOOKUP(A635,'BASE REGISTRO MAYO'!$A$1:$T$884,18,FALSE)</f>
        <v>91001</v>
      </c>
      <c r="S635" s="75" t="str">
        <f>VLOOKUP(A635,'BASE REGISTRO MAYO'!$A$1:$T$884,19,FALSE)</f>
        <v xml:space="preserve">No se acompañan. Aplica Informe Jurídico Nº 09, de  fecha 14 de marzo de 2011 del Departamento Jurídico y Dictamen Nº 070791, de 2009, de la Contraloría General de la República.  
</v>
      </c>
      <c r="T635" s="177">
        <f>VLOOKUP(A635,'BASE REGISTRO MAYO'!$A$1:$T$884,20,FALSE)</f>
        <v>37970</v>
      </c>
      <c r="U635" s="182">
        <v>7143</v>
      </c>
      <c r="V635" s="181">
        <v>6851245</v>
      </c>
      <c r="W635" s="181">
        <v>41306172</v>
      </c>
      <c r="X635" s="178">
        <v>44408</v>
      </c>
      <c r="Y635" s="87" t="s">
        <v>7151</v>
      </c>
      <c r="Z635" s="87" t="s">
        <v>7152</v>
      </c>
      <c r="AA635" s="182" t="s">
        <v>7153</v>
      </c>
    </row>
    <row r="636" spans="1:27" ht="15.75" customHeight="1" x14ac:dyDescent="0.2">
      <c r="A636" s="182">
        <v>7145</v>
      </c>
      <c r="B636" s="75" t="str">
        <f>VLOOKUP(A636,'BASE REGISTRO MAYO'!$A$1:$T$884,2,FALSE)</f>
        <v xml:space="preserve">Servicio de Salud Magallanes </v>
      </c>
      <c r="C636" s="75" t="str">
        <f>VLOOKUP(A636,'BASE REGISTRO MAYO'!$A$1:$T$884,3,FALSE)</f>
        <v>61607900K</v>
      </c>
      <c r="D636" s="75" t="str">
        <f>VLOOKUP(A636,'BASE REGISTRO MAYO'!$A$1:$T$884,4,FALSE)</f>
        <v>Servicio Público</v>
      </c>
      <c r="E636" s="75" t="str">
        <f>VLOOKUP(A636,'BASE REGISTRO MAYO'!$A$1:$T$884,5,FALSE)</f>
        <v>Según Decreto Ley Nº 2763 del año 1979, que forma los Servicios de Salud, reglamentado por el Decreto Nº 42, del año 1981.</v>
      </c>
      <c r="F636" s="75" t="str">
        <f>VLOOKUP(A636,'BASE REGISTRO MAYO'!$A$1:$T$884,6,FALSE)</f>
        <v>Indefinida.</v>
      </c>
      <c r="G636" s="75" t="str">
        <f>VLOOKUP(A636,'BASE REGISTRO MAYO'!$A$1:$T$884,7,FALSE)</f>
        <v>Administrar prestaciones de salud pública.</v>
      </c>
      <c r="H636" s="75" t="str">
        <f>VLOOKUP(A636,'BASE REGISTRO MAYO'!$A$1:$T$884,8,FALSE)</f>
        <v>no tiene</v>
      </c>
      <c r="I636" s="75">
        <f>VLOOKUP(A636,'BASE REGISTRO MAYO'!$A$1:$T$884,9,FALSE)</f>
        <v>0</v>
      </c>
      <c r="J636" s="75">
        <f>VLOOKUP(A636,'BASE REGISTRO MAYO'!$A$1:$T$884,10,FALSE)</f>
        <v>0</v>
      </c>
      <c r="K636" s="75" t="str">
        <f>VLOOKUP(A636,'BASE REGISTRO MAYO'!$A$1:$T$884,11,FALSE)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636" s="75" t="str">
        <f>VLOOKUP(A636,'BASE REGISTRO MAYO'!$A$1:$T$884,12,FALSE)</f>
        <v xml:space="preserve">Lautaro Navarro Nº1223, comuna y provincia de Punta Arenas.  
</v>
      </c>
      <c r="M636" s="75" t="str">
        <f>VLOOKUP(A636,'BASE REGISTRO MAYO'!$A$1:$T$884,13,FALSE)</f>
        <v>XII</v>
      </c>
      <c r="N636" s="75" t="str">
        <f>VLOOKUP(A636,'BASE REGISTRO MAYO'!$A$1:$T$884,14,FALSE)</f>
        <v>Punta Arenas</v>
      </c>
      <c r="O636" s="75" t="str">
        <f>VLOOKUP(A636,'BASE REGISTRO MAYO'!$A$1:$T$884,15,FALSE)</f>
        <v xml:space="preserve">F:291100-291117
</v>
      </c>
      <c r="P636" s="75">
        <f>VLOOKUP(A636,'BASE REGISTRO MAYO'!$A$1:$T$884,16,FALSE)</f>
        <v>0</v>
      </c>
      <c r="Q636" s="75">
        <f>VLOOKUP(A636,'BASE REGISTRO MAYO'!$A$1:$T$884,17,FALSE)</f>
        <v>0</v>
      </c>
      <c r="R636" s="75">
        <f>VLOOKUP(A636,'BASE REGISTRO MAYO'!$A$1:$T$884,18,FALSE)</f>
        <v>91001</v>
      </c>
      <c r="S636" s="75" t="str">
        <f>VLOOKUP(A636,'BASE REGISTRO MAYO'!$A$1:$T$884,19,FALSE)</f>
        <v>No se acompañan. Aplica Informe Jurídico Nº 09, de  fecha 14 de marzo de 2011 del Departamento Jurídico y Dictamen Nº 070791, de 2009, de la Contraloría General de la República</v>
      </c>
      <c r="T636" s="177">
        <f>VLOOKUP(A636,'BASE REGISTRO MAYO'!$A$1:$T$884,20,FALSE)</f>
        <v>38266</v>
      </c>
      <c r="U636" s="182">
        <v>7145</v>
      </c>
      <c r="V636" s="181">
        <v>11255310</v>
      </c>
      <c r="W636" s="181">
        <v>80788092</v>
      </c>
      <c r="X636" s="178">
        <v>44408</v>
      </c>
      <c r="Y636" s="87" t="s">
        <v>7151</v>
      </c>
      <c r="Z636" s="87" t="s">
        <v>7152</v>
      </c>
      <c r="AA636" s="182" t="s">
        <v>7226</v>
      </c>
    </row>
    <row r="637" spans="1:27" ht="15.75" customHeight="1" x14ac:dyDescent="0.2">
      <c r="A637" s="182">
        <v>7146</v>
      </c>
      <c r="B637" s="75" t="str">
        <f>VLOOKUP(A637,'BASE REGISTRO MAYO'!$A$1:$T$884,2,FALSE)</f>
        <v xml:space="preserve">Organizacion Comunitaria Funcional Centro de Ayuda al Nino Bernardita Serrano. 
</v>
      </c>
      <c r="C637" s="75">
        <f>VLOOKUP(A637,'BASE REGISTRO MAYO'!$A$1:$T$884,3,FALSE)</f>
        <v>652115705</v>
      </c>
      <c r="D637" s="75" t="str">
        <f>VLOOKUP(A637,'BASE REGISTRO MAYO'!$A$1:$T$884,4,FALSE)</f>
        <v>Organización Comunitaria Funcional.</v>
      </c>
      <c r="E637" s="75" t="str">
        <f>VLOOKUP(A637,'BASE REGISTRO MAYO'!$A$1:$T$884,5,FALSE)</f>
        <v>Regida por la Ley 19.418, e inscrita bajo el Nº 338 con fecha 29 de abril de 2003, en los Registros de la Secretaría de la I. Municipalidad de San Pedro de la Paz.</v>
      </c>
      <c r="F637" s="75" t="str">
        <f>VLOOKUP(A637,'BASE REGISTRO MAYO'!$A$1:$T$884,6,FALSE)</f>
        <v xml:space="preserve">Certificado Nº 417 emitido por Renzo Riffo Lillo, Secretario Municipal de la I. Municipalidad de San Pedro de la Paz, de fecha 18 de noviembre de 2019. </v>
      </c>
      <c r="G637" s="75" t="str">
        <f>VLOOKUP(A637,'BASE REGISTRO MAYO'!$A$1:$T$884,7,FALSE)</f>
        <v xml:space="preserve">a) Brindar atención integral a los niños en riesgo social.
b) Lograr la reinserción del niño en su familia de origen.
c) Favorecer la toma de conciencia de la realidad familiar.
</v>
      </c>
      <c r="H637" s="75" t="str">
        <f>VLOOKUP(A637,'BASE REGISTRO MAYO'!$A$1:$T$884,8,FALSE)</f>
        <v xml:space="preserve">
Presidente: Giovanni Pastorini Riquelme,
Secretaria: Rossana Tapia Paredes, 
Tesorera: Valentina Paz Sandoval Díaz, 
Suplente: Verónica Pastorini Riquelme, 
Suplente: Sergio Bermedo Pérez, 
Suplente: Gisela Sanhueza Tapia, 
</v>
      </c>
      <c r="I637" s="75" t="str">
        <f>VLOOKUP(A637,'BASE REGISTRO MAYO'!$A$1:$T$884,9,FALSE)</f>
        <v>Durarán dos años en sus cargos</v>
      </c>
      <c r="J637" s="75" t="str">
        <f>VLOOKUP(A637,'BASE REGISTRO MAYO'!$A$1:$T$884,10,FALSE)</f>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
      <c r="K637" s="75" t="str">
        <f>VLOOKUP(A637,'BASE REGISTRO MAYO'!$A$1:$T$884,11,FALSE)</f>
        <v xml:space="preserve">Giovanni Pastorini Riquelme                
</v>
      </c>
      <c r="L637" s="75" t="str">
        <f>VLOOKUP(A637,'BASE REGISTRO MAYO'!$A$1:$T$884,12,FALSE)</f>
        <v>Enrique Soro 1998, San Pedro de la Paz, Octava Región.</v>
      </c>
      <c r="M637" s="75" t="str">
        <f>VLOOKUP(A637,'BASE REGISTRO MAYO'!$A$1:$T$884,13,FALSE)</f>
        <v>VIII</v>
      </c>
      <c r="N637" s="75" t="str">
        <f>VLOOKUP(A637,'BASE REGISTRO MAYO'!$A$1:$T$884,14,FALSE)</f>
        <v>San Pedro de la Paz</v>
      </c>
      <c r="O637" s="75" t="str">
        <f>VLOOKUP(A637,'BASE REGISTRO MAYO'!$A$1:$T$884,15,FALSE)</f>
        <v>041-2947165</v>
      </c>
      <c r="P637" s="75">
        <f>VLOOKUP(A637,'BASE REGISTRO MAYO'!$A$1:$T$884,16,FALSE)</f>
        <v>0</v>
      </c>
      <c r="Q637" s="75">
        <f>VLOOKUP(A637,'BASE REGISTRO MAYO'!$A$1:$T$884,17,FALSE)</f>
        <v>0</v>
      </c>
      <c r="R637" s="75" t="str">
        <f>VLOOKUP(A637,'BASE REGISTRO MAYO'!$A$1:$T$884,18,FALSE)</f>
        <v>93401: Institución de Asistencia Social</v>
      </c>
      <c r="S637" s="75" t="str">
        <f>VLOOKUP(A637,'BASE REGISTRO MAYO'!$A$1:$T$884,19,FALSE)</f>
        <v xml:space="preserve">Se acompaña Certificado correspondiente a los antecedentes financieros del año 2019, aprobados por el Subdepartamento de Supervisión Financiera Nacional. </v>
      </c>
      <c r="T637" s="177">
        <f>VLOOKUP(A637,'BASE REGISTRO MAYO'!$A$1:$T$884,20,FALSE)</f>
        <v>38228</v>
      </c>
      <c r="U637" s="182">
        <v>7146</v>
      </c>
      <c r="V637" s="181">
        <v>23286413</v>
      </c>
      <c r="W637" s="181">
        <v>151115928</v>
      </c>
      <c r="X637" s="178">
        <v>44408</v>
      </c>
      <c r="Y637" s="87" t="s">
        <v>7151</v>
      </c>
      <c r="Z637" s="87" t="s">
        <v>7152</v>
      </c>
      <c r="AA637" s="182" t="s">
        <v>7204</v>
      </c>
    </row>
    <row r="638" spans="1:27" ht="15.75" customHeight="1" x14ac:dyDescent="0.2">
      <c r="A638" s="182">
        <v>7147</v>
      </c>
      <c r="B638" s="75" t="str">
        <f>VLOOKUP(A638,'BASE REGISTRO MAYO'!$A$1:$T$884,2,FALSE)</f>
        <v xml:space="preserve">
I. Municipalidad de Talca
</v>
      </c>
      <c r="C638" s="75">
        <f>VLOOKUP(A638,'BASE REGISTRO MAYO'!$A$1:$T$884,3,FALSE)</f>
        <v>691104001</v>
      </c>
      <c r="D638" s="75" t="str">
        <f>VLOOKUP(A638,'BASE REGISTRO MAYO'!$A$1:$T$884,4,FALSE)</f>
        <v>Municipalidad</v>
      </c>
      <c r="E638" s="75" t="str">
        <f>VLOOKUP(A638,'BASE REGISTRO MAYO'!$A$1:$T$884,5,FALSE)</f>
        <v>Constitución Política de la República, art. 107.</v>
      </c>
      <c r="F638" s="75" t="str">
        <f>VLOOKUP(A638,'BASE REGISTRO MAYO'!$A$1:$T$884,6,FALSE)</f>
        <v>Indefinida.</v>
      </c>
      <c r="G638" s="75" t="str">
        <f>VLOOKUP(A638,'BASE REGISTRO MAYO'!$A$1:$T$884,7,FALSE)</f>
        <v>Según Ley Orgánica Constitucional Nº 18.695, arts. 1º al 4º.</v>
      </c>
      <c r="H638" s="75" t="str">
        <f>VLOOKUP(A638,'BASE REGISTRO MAYO'!$A$1:$T$884,8,FALSE)</f>
        <v>no tiene</v>
      </c>
      <c r="I638" s="75">
        <f>VLOOKUP(A638,'BASE REGISTRO MAYO'!$A$1:$T$884,9,FALSE)</f>
        <v>0</v>
      </c>
      <c r="J638" s="75">
        <f>VLOOKUP(A638,'BASE REGISTRO MAYO'!$A$1:$T$884,10,FALSE)</f>
        <v>0</v>
      </c>
      <c r="K638" s="75" t="str">
        <f>VLOOKUP(A638,'BASE REGISTRO MAYO'!$A$1:$T$884,11,FALSE)</f>
        <v xml:space="preserve">Juan Carlos Díaz Avendaño </v>
      </c>
      <c r="L638" s="75" t="str">
        <f>VLOOKUP(A638,'BASE REGISTRO MAYO'!$A$1:$T$884,12,FALSE)</f>
        <v>1 Norte Nº 797, comuna de Talca, Séptima Región.</v>
      </c>
      <c r="M638" s="75" t="str">
        <f>VLOOKUP(A638,'BASE REGISTRO MAYO'!$A$1:$T$884,13,FALSE)</f>
        <v>VII</v>
      </c>
      <c r="N638" s="75" t="str">
        <f>VLOOKUP(A638,'BASE REGISTRO MAYO'!$A$1:$T$884,14,FALSE)</f>
        <v xml:space="preserve"> Talca</v>
      </c>
      <c r="O638" s="75" t="str">
        <f>VLOOKUP(A638,'BASE REGISTRO MAYO'!$A$1:$T$884,15,FALSE)</f>
        <v>Teléfonos: (71) 2212344 / (71) 2203651</v>
      </c>
      <c r="P638" s="75" t="str">
        <f>VLOOKUP(A638,'BASE REGISTRO MAYO'!$A$1:$T$884,16,FALSE)</f>
        <v>Correo Electrónico: jdiaz@talca.cl / alcaldia@talca.cl</v>
      </c>
      <c r="Q638" s="75">
        <f>VLOOKUP(A638,'BASE REGISTRO MAYO'!$A$1:$T$884,17,FALSE)</f>
        <v>0</v>
      </c>
      <c r="R638" s="75">
        <f>VLOOKUP(A638,'BASE REGISTRO MAYO'!$A$1:$T$884,18,FALSE)</f>
        <v>91001</v>
      </c>
      <c r="S638" s="75" t="str">
        <f>VLOOKUP(A638,'BASE REGISTRO MAYO'!$A$1:$T$884,19,FALSE)</f>
        <v>No se acompañan. Aplica Informe Jurídico Nº 09, de  fecha 14 de marzo de 2011 del Departamento Jurídico y Dictamen Nº 070791, de 2009, de la Contraloría General de la República</v>
      </c>
      <c r="T638" s="177">
        <f>VLOOKUP(A638,'BASE REGISTRO MAYO'!$A$1:$T$884,20,FALSE)</f>
        <v>38287</v>
      </c>
      <c r="U638" s="182">
        <v>7147</v>
      </c>
      <c r="V638" s="181">
        <v>6610850</v>
      </c>
      <c r="W638" s="181">
        <v>51946280</v>
      </c>
      <c r="X638" s="178">
        <v>44408</v>
      </c>
      <c r="Y638" s="87" t="s">
        <v>7151</v>
      </c>
      <c r="Z638" s="87" t="s">
        <v>7152</v>
      </c>
      <c r="AA638" s="182" t="s">
        <v>7170</v>
      </c>
    </row>
    <row r="639" spans="1:27" ht="15.75" customHeight="1" x14ac:dyDescent="0.2">
      <c r="A639" s="182">
        <v>7158</v>
      </c>
      <c r="B639" s="75" t="str">
        <f>VLOOKUP(A639,'BASE REGISTRO MAYO'!$A$1:$T$884,2,FALSE)</f>
        <v>Fundacion Casa Esperanza E.V.</v>
      </c>
      <c r="C639" s="75">
        <f>VLOOKUP(A639,'BASE REGISTRO MAYO'!$A$1:$T$884,3,FALSE)</f>
        <v>652041302</v>
      </c>
      <c r="D639" s="75" t="str">
        <f>VLOOKUP(A639,'BASE REGISTRO MAYO'!$A$1:$T$884,4,FALSE)</f>
        <v>Fundación de Derecho Privado.</v>
      </c>
      <c r="E639" s="75" t="str">
        <f>VLOOKUP(A639,'BASE REGISTRO MAYO'!$A$1:$T$884,5,FALSE)</f>
        <v xml:space="preserve">Decreto Supremo Nº 372, de 31 de marzo de 2003, del Ministerio de Justicia. </v>
      </c>
      <c r="F639" s="75" t="str">
        <f>VLOOKUP(A639,'BASE REGISTRO MAYO'!$A$1:$T$884,6,FALSE)</f>
        <v>Certificado de Vigencia Folio Nº 80431062, de 10 de noviembre de 2020, emitido por el Servicio de Registro Civil e Identificación.</v>
      </c>
      <c r="G639" s="75" t="str">
        <f>VLOOKUP(A639,'BASE REGISTRO MAYO'!$A$1:$T$884,7,FALSE)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39" s="75" t="str">
        <f>VLOOKUP(A639,'BASE REGISTRO MAYO'!$A$1:$T$884,8,FALSE)</f>
        <v>no tiene</v>
      </c>
      <c r="I639" s="75" t="str">
        <f>VLOOKUP(A639,'BASE REGISTRO MAYO'!$A$1:$T$884,9,FALSE)</f>
        <v>No tiene</v>
      </c>
      <c r="J639" s="75" t="str">
        <f>VLOOKUP(A639,'BASE REGISTRO MAYO'!$A$1:$T$884,10,FALSE)</f>
        <v>no tiene</v>
      </c>
      <c r="K639" s="75" t="str">
        <f>VLOOKUP(A639,'BASE REGISTRO MAYO'!$A$1:$T$884,11,FALSE)</f>
        <v xml:space="preserve">Germán Enrique Briceño Molina,  
</v>
      </c>
      <c r="L639" s="75" t="str">
        <f>VLOOKUP(A639,'BASE REGISTRO MAYO'!$A$1:$T$884,12,FALSE)</f>
        <v xml:space="preserve">Angachilla, Km. 5, Parcela Arquenco, S/N,  Valdivia, 
</v>
      </c>
      <c r="M639" s="75" t="str">
        <f>VLOOKUP(A639,'BASE REGISTRO MAYO'!$A$1:$T$884,13,FALSE)</f>
        <v>XIV</v>
      </c>
      <c r="N639" s="75" t="str">
        <f>VLOOKUP(A639,'BASE REGISTRO MAYO'!$A$1:$T$884,14,FALSE)</f>
        <v>Valdivia</v>
      </c>
      <c r="O639" s="75" t="str">
        <f>VLOOKUP(A639,'BASE REGISTRO MAYO'!$A$1:$T$884,15,FALSE)</f>
        <v>Fono: 63-2204154</v>
      </c>
      <c r="P639" s="75" t="str">
        <f>VLOOKUP(A639,'BASE REGISTRO MAYO'!$A$1:$T$884,16,FALSE)</f>
        <v xml:space="preserve">parras@terra.cl    residencialaspasrras@gmail.com
</v>
      </c>
      <c r="Q639" s="75">
        <f>VLOOKUP(A639,'BASE REGISTRO MAYO'!$A$1:$T$884,17,FALSE)</f>
        <v>0</v>
      </c>
      <c r="R639" s="75">
        <f>VLOOKUP(A639,'BASE REGISTRO MAYO'!$A$1:$T$884,18,FALSE)</f>
        <v>93401</v>
      </c>
      <c r="S639" s="75" t="str">
        <f>VLOOKUP(A639,'BASE REGISTRO MAYO'!$A$1:$T$884,19,FALSE)</f>
        <v xml:space="preserve">Antecedentes Financieros correspondientes al año 2019, aprobados por el Subdepartamento de Supervisión Financiera de la Dirección Nacional.
</v>
      </c>
      <c r="T639" s="177">
        <f>VLOOKUP(A639,'BASE REGISTRO MAYO'!$A$1:$T$884,20,FALSE)</f>
        <v>38412</v>
      </c>
      <c r="U639" s="182">
        <v>7158</v>
      </c>
      <c r="V639" s="181">
        <v>22055882</v>
      </c>
      <c r="W639" s="181">
        <v>137691238</v>
      </c>
      <c r="X639" s="178">
        <v>44408</v>
      </c>
      <c r="Y639" s="87" t="s">
        <v>7151</v>
      </c>
      <c r="Z639" s="87" t="s">
        <v>7152</v>
      </c>
      <c r="AA639" s="182" t="s">
        <v>7194</v>
      </c>
    </row>
    <row r="640" spans="1:27" ht="15.75" customHeight="1" x14ac:dyDescent="0.2">
      <c r="A640" s="182">
        <v>7158</v>
      </c>
      <c r="B640" s="75" t="str">
        <f>VLOOKUP(A640,'BASE REGISTRO MAYO'!$A$1:$T$884,2,FALSE)</f>
        <v>Fundacion Casa Esperanza E.V.</v>
      </c>
      <c r="C640" s="75">
        <f>VLOOKUP(A640,'BASE REGISTRO MAYO'!$A$1:$T$884,3,FALSE)</f>
        <v>652041302</v>
      </c>
      <c r="D640" s="75" t="str">
        <f>VLOOKUP(A640,'BASE REGISTRO MAYO'!$A$1:$T$884,4,FALSE)</f>
        <v>Fundación de Derecho Privado.</v>
      </c>
      <c r="E640" s="75" t="str">
        <f>VLOOKUP(A640,'BASE REGISTRO MAYO'!$A$1:$T$884,5,FALSE)</f>
        <v xml:space="preserve">Decreto Supremo Nº 372, de 31 de marzo de 2003, del Ministerio de Justicia. </v>
      </c>
      <c r="F640" s="75" t="str">
        <f>VLOOKUP(A640,'BASE REGISTRO MAYO'!$A$1:$T$884,6,FALSE)</f>
        <v>Certificado de Vigencia Folio Nº 80431062, de 10 de noviembre de 2020, emitido por el Servicio de Registro Civil e Identificación.</v>
      </c>
      <c r="G640" s="75" t="str">
        <f>VLOOKUP(A640,'BASE REGISTRO MAYO'!$A$1:$T$884,7,FALSE)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40" s="75" t="str">
        <f>VLOOKUP(A640,'BASE REGISTRO MAYO'!$A$1:$T$884,8,FALSE)</f>
        <v>no tiene</v>
      </c>
      <c r="I640" s="75" t="str">
        <f>VLOOKUP(A640,'BASE REGISTRO MAYO'!$A$1:$T$884,9,FALSE)</f>
        <v>No tiene</v>
      </c>
      <c r="J640" s="75" t="str">
        <f>VLOOKUP(A640,'BASE REGISTRO MAYO'!$A$1:$T$884,10,FALSE)</f>
        <v>no tiene</v>
      </c>
      <c r="K640" s="75" t="str">
        <f>VLOOKUP(A640,'BASE REGISTRO MAYO'!$A$1:$T$884,11,FALSE)</f>
        <v xml:space="preserve">Germán Enrique Briceño Molina,  
</v>
      </c>
      <c r="L640" s="75" t="str">
        <f>VLOOKUP(A640,'BASE REGISTRO MAYO'!$A$1:$T$884,12,FALSE)</f>
        <v xml:space="preserve">Angachilla, Km. 5, Parcela Arquenco, S/N,  Valdivia, 
</v>
      </c>
      <c r="M640" s="75" t="str">
        <f>VLOOKUP(A640,'BASE REGISTRO MAYO'!$A$1:$T$884,13,FALSE)</f>
        <v>XIV</v>
      </c>
      <c r="N640" s="75" t="str">
        <f>VLOOKUP(A640,'BASE REGISTRO MAYO'!$A$1:$T$884,14,FALSE)</f>
        <v>Valdivia</v>
      </c>
      <c r="O640" s="75" t="str">
        <f>VLOOKUP(A640,'BASE REGISTRO MAYO'!$A$1:$T$884,15,FALSE)</f>
        <v>Fono: 63-2204154</v>
      </c>
      <c r="P640" s="75" t="str">
        <f>VLOOKUP(A640,'BASE REGISTRO MAYO'!$A$1:$T$884,16,FALSE)</f>
        <v xml:space="preserve">parras@terra.cl    residencialaspasrras@gmail.com
</v>
      </c>
      <c r="Q640" s="75">
        <f>VLOOKUP(A640,'BASE REGISTRO MAYO'!$A$1:$T$884,17,FALSE)</f>
        <v>0</v>
      </c>
      <c r="R640" s="75">
        <f>VLOOKUP(A640,'BASE REGISTRO MAYO'!$A$1:$T$884,18,FALSE)</f>
        <v>93401</v>
      </c>
      <c r="S640" s="75" t="str">
        <f>VLOOKUP(A640,'BASE REGISTRO MAYO'!$A$1:$T$884,19,FALSE)</f>
        <v xml:space="preserve">Antecedentes Financieros correspondientes al año 2019, aprobados por el Subdepartamento de Supervisión Financiera de la Dirección Nacional.
</v>
      </c>
      <c r="T640" s="177">
        <f>VLOOKUP(A640,'BASE REGISTRO MAYO'!$A$1:$T$884,20,FALSE)</f>
        <v>38412</v>
      </c>
      <c r="U640" s="182">
        <v>7158</v>
      </c>
      <c r="V640" s="181">
        <v>14984118</v>
      </c>
      <c r="W640" s="181">
        <v>100309234</v>
      </c>
      <c r="X640" s="178">
        <v>44408</v>
      </c>
      <c r="Y640" s="87" t="s">
        <v>7151</v>
      </c>
      <c r="Z640" s="87" t="s">
        <v>7152</v>
      </c>
      <c r="AA640" s="182" t="s">
        <v>7207</v>
      </c>
    </row>
    <row r="641" spans="1:27" ht="15.75" customHeight="1" x14ac:dyDescent="0.2">
      <c r="A641" s="182">
        <v>7159</v>
      </c>
      <c r="B641" s="75" t="str">
        <f>VLOOKUP(A641,'BASE REGISTRO MAYO'!$A$1:$T$884,2,FALSE)</f>
        <v>“Corporacion de Apoyo Integral para el Adulto Mayor” y/o “Corporacion Laureles”.</v>
      </c>
      <c r="C641" s="75">
        <f>VLOOKUP(A641,'BASE REGISTRO MAYO'!$A$1:$T$884,3,FALSE)</f>
        <v>653932502</v>
      </c>
      <c r="D641" s="75" t="str">
        <f>VLOOKUP(A641,'BASE REGISTRO MAYO'!$A$1:$T$884,4,FALSE)</f>
        <v>Corporación de Derecho Privado.</v>
      </c>
      <c r="E641" s="75" t="str">
        <f>VLOOKUP(A641,'BASE REGISTRO MAYO'!$A$1:$T$884,5,FALSE)</f>
        <v xml:space="preserve">Otorgada por Decreto Exento Nº 31, de fecha 12 de enero de 2004,  por el Ministerio de Justicia.  </v>
      </c>
      <c r="F641" s="75" t="str">
        <f>VLOOKUP(A641,'BASE REGISTRO MAYO'!$A$1:$T$884,6,FALSE)</f>
        <v>Certificado de vigencia Nº 728/2019, de fecha 03 de mayo de 2019 del Secretario Municipal de la Ilustre Municipalidad de Antofagasta.</v>
      </c>
      <c r="G641" s="75" t="str">
        <f>VLOOKUP(A641,'BASE REGISTRO MAYO'!$A$1:$T$884,7,FALSE)</f>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
      <c r="H641" s="75" t="str">
        <f>VLOOKUP(A641,'BASE REGISTRO MAYO'!$A$1:$T$884,8,FALSE)</f>
        <v xml:space="preserve">Presidenta: Patricia González Bravo 
Vicepresidente: Raúl Rodríguez Cortés
Secretaria: Edith Reyes Villazón
Tesorero: Herman Mundaca Alfaro
</v>
      </c>
      <c r="I641" s="75" t="str">
        <f>VLOOKUP(A641,'BASE REGISTRO MAYO'!$A$1:$T$884,9,FALSE)</f>
        <v>Durarán dos años en sus cargos</v>
      </c>
      <c r="J641" s="75" t="str">
        <f>VLOOKUP(A641,'BASE REGISTRO MAYO'!$A$1:$T$884,10,FALSE)</f>
        <v>16 de abril de 2021</v>
      </c>
      <c r="K641" s="75" t="str">
        <f>VLOOKUP(A641,'BASE REGISTRO MAYO'!$A$1:$T$884,11,FALSE)</f>
        <v xml:space="preserve">Presidenta: Patricia González Bravo 
Vicepresidente: Raúl Rodríguez Cortés
Secretaria: Edith Reyes Villazón
Tesorero: Herman Mundaca Alfaro
</v>
      </c>
      <c r="L641" s="75" t="str">
        <f>VLOOKUP(A641,'BASE REGISTRO MAYO'!$A$1:$T$884,12,FALSE)</f>
        <v>Washington N° 2675, Depto.  702, Antofagasta</v>
      </c>
      <c r="M641" s="75" t="str">
        <f>VLOOKUP(A641,'BASE REGISTRO MAYO'!$A$1:$T$884,13,FALSE)</f>
        <v>II</v>
      </c>
      <c r="N641" s="75" t="str">
        <f>VLOOKUP(A641,'BASE REGISTRO MAYO'!$A$1:$T$884,14,FALSE)</f>
        <v>Antofagasta</v>
      </c>
      <c r="O641" s="75">
        <f>VLOOKUP(A641,'BASE REGISTRO MAYO'!$A$1:$T$884,15,FALSE)</f>
        <v>0</v>
      </c>
      <c r="P641" s="75">
        <f>VLOOKUP(A641,'BASE REGISTRO MAYO'!$A$1:$T$884,16,FALSE)</f>
        <v>0</v>
      </c>
      <c r="Q641" s="75">
        <f>VLOOKUP(A641,'BASE REGISTRO MAYO'!$A$1:$T$884,17,FALSE)</f>
        <v>0</v>
      </c>
      <c r="R641" s="75" t="str">
        <f>VLOOKUP(A641,'BASE REGISTRO MAYO'!$A$1:$T$884,18,FALSE)</f>
        <v>93401: Institución de Asistencia Social</v>
      </c>
      <c r="S641" s="75" t="str">
        <f>VLOOKUP(A641,'BASE REGISTRO MAYO'!$A$1:$T$884,19,FALSE)</f>
        <v xml:space="preserve">Se acompaña Certificado de antecedentes financieros correspondientes al año 2016, aprobados por el Subdepartamento de Supervisión Financiera. </v>
      </c>
      <c r="T641" s="177">
        <f>VLOOKUP(A641,'BASE REGISTRO MAYO'!$A$1:$T$884,20,FALSE)</f>
        <v>38414</v>
      </c>
      <c r="U641" s="182">
        <v>7159</v>
      </c>
      <c r="V641" s="181">
        <v>80375881</v>
      </c>
      <c r="W641" s="181">
        <v>285882209</v>
      </c>
      <c r="X641" s="178">
        <v>44408</v>
      </c>
      <c r="Y641" s="87" t="s">
        <v>7151</v>
      </c>
      <c r="Z641" s="87" t="s">
        <v>7152</v>
      </c>
      <c r="AA641" s="182" t="s">
        <v>7154</v>
      </c>
    </row>
    <row r="642" spans="1:27" ht="15.75" customHeight="1" x14ac:dyDescent="0.2">
      <c r="A642" s="182">
        <v>7160</v>
      </c>
      <c r="B642" s="75" t="str">
        <f>VLOOKUP(A642,'BASE REGISTRO MAYO'!$A$1:$T$884,2,FALSE)</f>
        <v>Corporacion de Beneficencia Maria Ayuda</v>
      </c>
      <c r="C642" s="75">
        <f>VLOOKUP(A642,'BASE REGISTRO MAYO'!$A$1:$T$884,3,FALSE)</f>
        <v>712091002</v>
      </c>
      <c r="D642" s="75" t="str">
        <f>VLOOKUP(A642,'BASE REGISTRO MAYO'!$A$1:$T$884,4,FALSE)</f>
        <v>Corporación de Derecho Privado.</v>
      </c>
      <c r="E642" s="75" t="str">
        <f>VLOOKUP(A642,'BASE REGISTRO MAYO'!$A$1:$T$884,5,FALSE)</f>
        <v>Otorgada por Decreto Supremo Nº 1042, de fecha 30 de noviembre de 1984, del Ministerio de Justicia, publicado en el Diario Oficial el día  29 de diciembre de 1984.</v>
      </c>
      <c r="F642" s="75" t="str">
        <f>VLOOKUP(A642,'BASE REGISTRO MAYO'!$A$1:$T$884,6,FALSE)</f>
        <v xml:space="preserve">Certificado de vigencia, folio Nº50330996275, de 21 de julio de 2020, del Servicio de Registro Civil e Identificación. </v>
      </c>
      <c r="G642" s="75" t="str">
        <f>VLOOKUP(A642,'BASE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2" s="75" t="str">
        <f>VLOOKUP(A642,'BASE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2" s="75" t="str">
        <f>VLOOKUP(A642,'BASE REGISTRO MAYO'!$A$1:$T$884,9,FALSE)</f>
        <v>Durarán 02 años en sus cargos. En caso de que no se nombre Asamblea, permanece la que esta nombrada.</v>
      </c>
      <c r="J642" s="75" t="str">
        <f>VLOOKUP(A642,'BASE REGISTRO MAYO'!$A$1:$T$884,10,FALSE)</f>
        <v>30 de mayo de 2018</v>
      </c>
      <c r="K642" s="75" t="str">
        <f>VLOOKUP(A642,'BASE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2" s="75" t="str">
        <f>VLOOKUP(A642,'BASE REGISTRO MAYO'!$A$1:$T$884,12,FALSE)</f>
        <v>Colombia Nº 7742, comuna de La Florida, Región Metropolitana.</v>
      </c>
      <c r="M642" s="75" t="str">
        <f>VLOOKUP(A642,'BASE REGISTRO MAYO'!$A$1:$T$884,13,FALSE)</f>
        <v>XIII</v>
      </c>
      <c r="N642" s="75" t="str">
        <f>VLOOKUP(A642,'BASE REGISTRO MAYO'!$A$1:$T$884,14,FALSE)</f>
        <v>La Florida</v>
      </c>
      <c r="O642" s="75" t="str">
        <f>VLOOKUP(A642,'BASE REGISTRO MAYO'!$A$1:$T$884,15,FALSE)</f>
        <v xml:space="preserve">02) 23280100, </v>
      </c>
      <c r="P642" s="75" t="str">
        <f>VLOOKUP(A642,'BASE REGISTRO MAYO'!$A$1:$T$884,16,FALSE)</f>
        <v xml:space="preserve">mariaayuda@mariaayuda.cl
www.mariaayuda.cl
</v>
      </c>
      <c r="Q642" s="75">
        <f>VLOOKUP(A642,'BASE REGISTRO MAYO'!$A$1:$T$884,17,FALSE)</f>
        <v>0</v>
      </c>
      <c r="R642" s="75" t="str">
        <f>VLOOKUP(A642,'BASE REGISTRO MAYO'!$A$1:$T$884,18,FALSE)</f>
        <v>93401: Institución de Asistencia Social</v>
      </c>
      <c r="S642" s="75" t="str">
        <f>VLOOKUP(A642,'BASE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2" s="177">
        <f>VLOOKUP(A642,'BASE REGISTRO MAYO'!$A$1:$T$884,20,FALSE)</f>
        <v>38344</v>
      </c>
      <c r="U642" s="182">
        <v>7160</v>
      </c>
      <c r="V642" s="181">
        <v>23302964</v>
      </c>
      <c r="W642" s="181">
        <v>167452692</v>
      </c>
      <c r="X642" s="178">
        <v>44408</v>
      </c>
      <c r="Y642" s="87" t="s">
        <v>7151</v>
      </c>
      <c r="Z642" s="87" t="s">
        <v>7152</v>
      </c>
      <c r="AA642" s="182" t="s">
        <v>7154</v>
      </c>
    </row>
    <row r="643" spans="1:27" ht="15.75" customHeight="1" x14ac:dyDescent="0.2">
      <c r="A643" s="182">
        <v>7160</v>
      </c>
      <c r="B643" s="75" t="str">
        <f>VLOOKUP(A643,'BASE REGISTRO MAYO'!$A$1:$T$884,2,FALSE)</f>
        <v>Corporacion de Beneficencia Maria Ayuda</v>
      </c>
      <c r="C643" s="75">
        <f>VLOOKUP(A643,'BASE REGISTRO MAYO'!$A$1:$T$884,3,FALSE)</f>
        <v>712091002</v>
      </c>
      <c r="D643" s="75" t="str">
        <f>VLOOKUP(A643,'BASE REGISTRO MAYO'!$A$1:$T$884,4,FALSE)</f>
        <v>Corporación de Derecho Privado.</v>
      </c>
      <c r="E643" s="75" t="str">
        <f>VLOOKUP(A643,'BASE REGISTRO MAYO'!$A$1:$T$884,5,FALSE)</f>
        <v>Otorgada por Decreto Supremo Nº 1042, de fecha 30 de noviembre de 1984, del Ministerio de Justicia, publicado en el Diario Oficial el día  29 de diciembre de 1984.</v>
      </c>
      <c r="F643" s="75" t="str">
        <f>VLOOKUP(A643,'BASE REGISTRO MAYO'!$A$1:$T$884,6,FALSE)</f>
        <v xml:space="preserve">Certificado de vigencia, folio Nº50330996275, de 21 de julio de 2020, del Servicio de Registro Civil e Identificación. </v>
      </c>
      <c r="G643" s="75" t="str">
        <f>VLOOKUP(A643,'BASE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3" s="75" t="str">
        <f>VLOOKUP(A643,'BASE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3" s="75" t="str">
        <f>VLOOKUP(A643,'BASE REGISTRO MAYO'!$A$1:$T$884,9,FALSE)</f>
        <v>Durarán 02 años en sus cargos. En caso de que no se nombre Asamblea, permanece la que esta nombrada.</v>
      </c>
      <c r="J643" s="75" t="str">
        <f>VLOOKUP(A643,'BASE REGISTRO MAYO'!$A$1:$T$884,10,FALSE)</f>
        <v>30 de mayo de 2018</v>
      </c>
      <c r="K643" s="75" t="str">
        <f>VLOOKUP(A643,'BASE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3" s="75" t="str">
        <f>VLOOKUP(A643,'BASE REGISTRO MAYO'!$A$1:$T$884,12,FALSE)</f>
        <v>Colombia Nº 7742, comuna de La Florida, Región Metropolitana.</v>
      </c>
      <c r="M643" s="75" t="str">
        <f>VLOOKUP(A643,'BASE REGISTRO MAYO'!$A$1:$T$884,13,FALSE)</f>
        <v>XIII</v>
      </c>
      <c r="N643" s="75" t="str">
        <f>VLOOKUP(A643,'BASE REGISTRO MAYO'!$A$1:$T$884,14,FALSE)</f>
        <v>La Florida</v>
      </c>
      <c r="O643" s="75" t="str">
        <f>VLOOKUP(A643,'BASE REGISTRO MAYO'!$A$1:$T$884,15,FALSE)</f>
        <v xml:space="preserve">02) 23280100, </v>
      </c>
      <c r="P643" s="75" t="str">
        <f>VLOOKUP(A643,'BASE REGISTRO MAYO'!$A$1:$T$884,16,FALSE)</f>
        <v xml:space="preserve">mariaayuda@mariaayuda.cl
www.mariaayuda.cl
</v>
      </c>
      <c r="Q643" s="75">
        <f>VLOOKUP(A643,'BASE REGISTRO MAYO'!$A$1:$T$884,17,FALSE)</f>
        <v>0</v>
      </c>
      <c r="R643" s="75" t="str">
        <f>VLOOKUP(A643,'BASE REGISTRO MAYO'!$A$1:$T$884,18,FALSE)</f>
        <v>93401: Institución de Asistencia Social</v>
      </c>
      <c r="S643" s="75" t="str">
        <f>VLOOKUP(A643,'BASE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3" s="177">
        <f>VLOOKUP(A643,'BASE REGISTRO MAYO'!$A$1:$T$884,20,FALSE)</f>
        <v>38344</v>
      </c>
      <c r="U643" s="182">
        <v>7160</v>
      </c>
      <c r="V643" s="181">
        <v>0</v>
      </c>
      <c r="W643" s="181">
        <v>84447006</v>
      </c>
      <c r="X643" s="178">
        <v>44408</v>
      </c>
      <c r="Y643" s="87" t="s">
        <v>7151</v>
      </c>
      <c r="Z643" s="87" t="s">
        <v>7152</v>
      </c>
      <c r="AA643" s="182" t="s">
        <v>7323</v>
      </c>
    </row>
    <row r="644" spans="1:27" ht="15.75" customHeight="1" x14ac:dyDescent="0.2">
      <c r="A644" s="182">
        <v>7160</v>
      </c>
      <c r="B644" s="75" t="str">
        <f>VLOOKUP(A644,'BASE REGISTRO MAYO'!$A$1:$T$884,2,FALSE)</f>
        <v>Corporacion de Beneficencia Maria Ayuda</v>
      </c>
      <c r="C644" s="75">
        <f>VLOOKUP(A644,'BASE REGISTRO MAYO'!$A$1:$T$884,3,FALSE)</f>
        <v>712091002</v>
      </c>
      <c r="D644" s="75" t="str">
        <f>VLOOKUP(A644,'BASE REGISTRO MAYO'!$A$1:$T$884,4,FALSE)</f>
        <v>Corporación de Derecho Privado.</v>
      </c>
      <c r="E644" s="75" t="str">
        <f>VLOOKUP(A644,'BASE REGISTRO MAYO'!$A$1:$T$884,5,FALSE)</f>
        <v>Otorgada por Decreto Supremo Nº 1042, de fecha 30 de noviembre de 1984, del Ministerio de Justicia, publicado en el Diario Oficial el día  29 de diciembre de 1984.</v>
      </c>
      <c r="F644" s="75" t="str">
        <f>VLOOKUP(A644,'BASE REGISTRO MAYO'!$A$1:$T$884,6,FALSE)</f>
        <v xml:space="preserve">Certificado de vigencia, folio Nº50330996275, de 21 de julio de 2020, del Servicio de Registro Civil e Identificación. </v>
      </c>
      <c r="G644" s="75" t="str">
        <f>VLOOKUP(A644,'BASE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4" s="75" t="str">
        <f>VLOOKUP(A644,'BASE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4" s="75" t="str">
        <f>VLOOKUP(A644,'BASE REGISTRO MAYO'!$A$1:$T$884,9,FALSE)</f>
        <v>Durarán 02 años en sus cargos. En caso de que no se nombre Asamblea, permanece la que esta nombrada.</v>
      </c>
      <c r="J644" s="75" t="str">
        <f>VLOOKUP(A644,'BASE REGISTRO MAYO'!$A$1:$T$884,10,FALSE)</f>
        <v>30 de mayo de 2018</v>
      </c>
      <c r="K644" s="75" t="str">
        <f>VLOOKUP(A644,'BASE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4" s="75" t="str">
        <f>VLOOKUP(A644,'BASE REGISTRO MAYO'!$A$1:$T$884,12,FALSE)</f>
        <v>Colombia Nº 7742, comuna de La Florida, Región Metropolitana.</v>
      </c>
      <c r="M644" s="75" t="str">
        <f>VLOOKUP(A644,'BASE REGISTRO MAYO'!$A$1:$T$884,13,FALSE)</f>
        <v>XIII</v>
      </c>
      <c r="N644" s="75" t="str">
        <f>VLOOKUP(A644,'BASE REGISTRO MAYO'!$A$1:$T$884,14,FALSE)</f>
        <v>La Florida</v>
      </c>
      <c r="O644" s="75" t="str">
        <f>VLOOKUP(A644,'BASE REGISTRO MAYO'!$A$1:$T$884,15,FALSE)</f>
        <v xml:space="preserve">02) 23280100, </v>
      </c>
      <c r="P644" s="75" t="str">
        <f>VLOOKUP(A644,'BASE REGISTRO MAYO'!$A$1:$T$884,16,FALSE)</f>
        <v xml:space="preserve">mariaayuda@mariaayuda.cl
www.mariaayuda.cl
</v>
      </c>
      <c r="Q644" s="75">
        <f>VLOOKUP(A644,'BASE REGISTRO MAYO'!$A$1:$T$884,17,FALSE)</f>
        <v>0</v>
      </c>
      <c r="R644" s="75" t="str">
        <f>VLOOKUP(A644,'BASE REGISTRO MAYO'!$A$1:$T$884,18,FALSE)</f>
        <v>93401: Institución de Asistencia Social</v>
      </c>
      <c r="S644" s="75" t="str">
        <f>VLOOKUP(A644,'BASE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4" s="177">
        <f>VLOOKUP(A644,'BASE REGISTRO MAYO'!$A$1:$T$884,20,FALSE)</f>
        <v>38344</v>
      </c>
      <c r="U644" s="182">
        <v>7160</v>
      </c>
      <c r="V644" s="181">
        <v>18758529</v>
      </c>
      <c r="W644" s="181">
        <v>155730134</v>
      </c>
      <c r="X644" s="178">
        <v>44408</v>
      </c>
      <c r="Y644" s="87" t="s">
        <v>7151</v>
      </c>
      <c r="Z644" s="87" t="s">
        <v>7152</v>
      </c>
      <c r="AA644" s="182" t="s">
        <v>149</v>
      </c>
    </row>
    <row r="645" spans="1:27" ht="15.75" customHeight="1" x14ac:dyDescent="0.2">
      <c r="A645" s="182">
        <v>7160</v>
      </c>
      <c r="B645" s="75" t="str">
        <f>VLOOKUP(A645,'BASE REGISTRO MAYO'!$A$1:$T$884,2,FALSE)</f>
        <v>Corporacion de Beneficencia Maria Ayuda</v>
      </c>
      <c r="C645" s="75">
        <f>VLOOKUP(A645,'BASE REGISTRO MAYO'!$A$1:$T$884,3,FALSE)</f>
        <v>712091002</v>
      </c>
      <c r="D645" s="75" t="str">
        <f>VLOOKUP(A645,'BASE REGISTRO MAYO'!$A$1:$T$884,4,FALSE)</f>
        <v>Corporación de Derecho Privado.</v>
      </c>
      <c r="E645" s="75" t="str">
        <f>VLOOKUP(A645,'BASE REGISTRO MAYO'!$A$1:$T$884,5,FALSE)</f>
        <v>Otorgada por Decreto Supremo Nº 1042, de fecha 30 de noviembre de 1984, del Ministerio de Justicia, publicado en el Diario Oficial el día  29 de diciembre de 1984.</v>
      </c>
      <c r="F645" s="75" t="str">
        <f>VLOOKUP(A645,'BASE REGISTRO MAYO'!$A$1:$T$884,6,FALSE)</f>
        <v xml:space="preserve">Certificado de vigencia, folio Nº50330996275, de 21 de julio de 2020, del Servicio de Registro Civil e Identificación. </v>
      </c>
      <c r="G645" s="75" t="str">
        <f>VLOOKUP(A645,'BASE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5" s="75" t="str">
        <f>VLOOKUP(A645,'BASE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5" s="75" t="str">
        <f>VLOOKUP(A645,'BASE REGISTRO MAYO'!$A$1:$T$884,9,FALSE)</f>
        <v>Durarán 02 años en sus cargos. En caso de que no se nombre Asamblea, permanece la que esta nombrada.</v>
      </c>
      <c r="J645" s="75" t="str">
        <f>VLOOKUP(A645,'BASE REGISTRO MAYO'!$A$1:$T$884,10,FALSE)</f>
        <v>30 de mayo de 2018</v>
      </c>
      <c r="K645" s="75" t="str">
        <f>VLOOKUP(A645,'BASE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5" s="75" t="str">
        <f>VLOOKUP(A645,'BASE REGISTRO MAYO'!$A$1:$T$884,12,FALSE)</f>
        <v>Colombia Nº 7742, comuna de La Florida, Región Metropolitana.</v>
      </c>
      <c r="M645" s="75" t="str">
        <f>VLOOKUP(A645,'BASE REGISTRO MAYO'!$A$1:$T$884,13,FALSE)</f>
        <v>XIII</v>
      </c>
      <c r="N645" s="75" t="str">
        <f>VLOOKUP(A645,'BASE REGISTRO MAYO'!$A$1:$T$884,14,FALSE)</f>
        <v>La Florida</v>
      </c>
      <c r="O645" s="75" t="str">
        <f>VLOOKUP(A645,'BASE REGISTRO MAYO'!$A$1:$T$884,15,FALSE)</f>
        <v xml:space="preserve">02) 23280100, </v>
      </c>
      <c r="P645" s="75" t="str">
        <f>VLOOKUP(A645,'BASE REGISTRO MAYO'!$A$1:$T$884,16,FALSE)</f>
        <v xml:space="preserve">mariaayuda@mariaayuda.cl
www.mariaayuda.cl
</v>
      </c>
      <c r="Q645" s="75">
        <f>VLOOKUP(A645,'BASE REGISTRO MAYO'!$A$1:$T$884,17,FALSE)</f>
        <v>0</v>
      </c>
      <c r="R645" s="75" t="str">
        <f>VLOOKUP(A645,'BASE REGISTRO MAYO'!$A$1:$T$884,18,FALSE)</f>
        <v>93401: Institución de Asistencia Social</v>
      </c>
      <c r="S645" s="75" t="str">
        <f>VLOOKUP(A645,'BASE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5" s="177">
        <f>VLOOKUP(A645,'BASE REGISTRO MAYO'!$A$1:$T$884,20,FALSE)</f>
        <v>38344</v>
      </c>
      <c r="U645" s="182">
        <v>7160</v>
      </c>
      <c r="V645" s="181">
        <v>25601330</v>
      </c>
      <c r="W645" s="181">
        <v>181120022</v>
      </c>
      <c r="X645" s="178">
        <v>44408</v>
      </c>
      <c r="Y645" s="87" t="s">
        <v>7151</v>
      </c>
      <c r="Z645" s="87" t="s">
        <v>7152</v>
      </c>
      <c r="AA645" s="182" t="s">
        <v>173</v>
      </c>
    </row>
    <row r="646" spans="1:27" ht="15.75" customHeight="1" x14ac:dyDescent="0.2">
      <c r="A646" s="182">
        <v>7160</v>
      </c>
      <c r="B646" s="75" t="str">
        <f>VLOOKUP(A646,'BASE REGISTRO MAYO'!$A$1:$T$884,2,FALSE)</f>
        <v>Corporacion de Beneficencia Maria Ayuda</v>
      </c>
      <c r="C646" s="75">
        <f>VLOOKUP(A646,'BASE REGISTRO MAYO'!$A$1:$T$884,3,FALSE)</f>
        <v>712091002</v>
      </c>
      <c r="D646" s="75" t="str">
        <f>VLOOKUP(A646,'BASE REGISTRO MAYO'!$A$1:$T$884,4,FALSE)</f>
        <v>Corporación de Derecho Privado.</v>
      </c>
      <c r="E646" s="75" t="str">
        <f>VLOOKUP(A646,'BASE REGISTRO MAYO'!$A$1:$T$884,5,FALSE)</f>
        <v>Otorgada por Decreto Supremo Nº 1042, de fecha 30 de noviembre de 1984, del Ministerio de Justicia, publicado en el Diario Oficial el día  29 de diciembre de 1984.</v>
      </c>
      <c r="F646" s="75" t="str">
        <f>VLOOKUP(A646,'BASE REGISTRO MAYO'!$A$1:$T$884,6,FALSE)</f>
        <v xml:space="preserve">Certificado de vigencia, folio Nº50330996275, de 21 de julio de 2020, del Servicio de Registro Civil e Identificación. </v>
      </c>
      <c r="G646" s="75" t="str">
        <f>VLOOKUP(A646,'BASE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6" s="75" t="str">
        <f>VLOOKUP(A646,'BASE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6" s="75" t="str">
        <f>VLOOKUP(A646,'BASE REGISTRO MAYO'!$A$1:$T$884,9,FALSE)</f>
        <v>Durarán 02 años en sus cargos. En caso de que no se nombre Asamblea, permanece la que esta nombrada.</v>
      </c>
      <c r="J646" s="75" t="str">
        <f>VLOOKUP(A646,'BASE REGISTRO MAYO'!$A$1:$T$884,10,FALSE)</f>
        <v>30 de mayo de 2018</v>
      </c>
      <c r="K646" s="75" t="str">
        <f>VLOOKUP(A646,'BASE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6" s="75" t="str">
        <f>VLOOKUP(A646,'BASE REGISTRO MAYO'!$A$1:$T$884,12,FALSE)</f>
        <v>Colombia Nº 7742, comuna de La Florida, Región Metropolitana.</v>
      </c>
      <c r="M646" s="75" t="str">
        <f>VLOOKUP(A646,'BASE REGISTRO MAYO'!$A$1:$T$884,13,FALSE)</f>
        <v>XIII</v>
      </c>
      <c r="N646" s="75" t="str">
        <f>VLOOKUP(A646,'BASE REGISTRO MAYO'!$A$1:$T$884,14,FALSE)</f>
        <v>La Florida</v>
      </c>
      <c r="O646" s="75" t="str">
        <f>VLOOKUP(A646,'BASE REGISTRO MAYO'!$A$1:$T$884,15,FALSE)</f>
        <v xml:space="preserve">02) 23280100, </v>
      </c>
      <c r="P646" s="75" t="str">
        <f>VLOOKUP(A646,'BASE REGISTRO MAYO'!$A$1:$T$884,16,FALSE)</f>
        <v xml:space="preserve">mariaayuda@mariaayuda.cl
www.mariaayuda.cl
</v>
      </c>
      <c r="Q646" s="75">
        <f>VLOOKUP(A646,'BASE REGISTRO MAYO'!$A$1:$T$884,17,FALSE)</f>
        <v>0</v>
      </c>
      <c r="R646" s="75" t="str">
        <f>VLOOKUP(A646,'BASE REGISTRO MAYO'!$A$1:$T$884,18,FALSE)</f>
        <v>93401: Institución de Asistencia Social</v>
      </c>
      <c r="S646" s="75" t="str">
        <f>VLOOKUP(A646,'BASE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6" s="177">
        <f>VLOOKUP(A646,'BASE REGISTRO MAYO'!$A$1:$T$884,20,FALSE)</f>
        <v>38344</v>
      </c>
      <c r="U646" s="182">
        <v>7160</v>
      </c>
      <c r="V646" s="181">
        <v>31119924</v>
      </c>
      <c r="W646" s="181">
        <v>84533671</v>
      </c>
      <c r="X646" s="178">
        <v>44408</v>
      </c>
      <c r="Y646" s="87" t="s">
        <v>7151</v>
      </c>
      <c r="Z646" s="87" t="s">
        <v>7152</v>
      </c>
      <c r="AA646" s="182" t="s">
        <v>7228</v>
      </c>
    </row>
    <row r="647" spans="1:27" ht="15.75" customHeight="1" x14ac:dyDescent="0.2">
      <c r="A647" s="182">
        <v>7160</v>
      </c>
      <c r="B647" s="75" t="str">
        <f>VLOOKUP(A647,'BASE REGISTRO MAYO'!$A$1:$T$884,2,FALSE)</f>
        <v>Corporacion de Beneficencia Maria Ayuda</v>
      </c>
      <c r="C647" s="75">
        <f>VLOOKUP(A647,'BASE REGISTRO MAYO'!$A$1:$T$884,3,FALSE)</f>
        <v>712091002</v>
      </c>
      <c r="D647" s="75" t="str">
        <f>VLOOKUP(A647,'BASE REGISTRO MAYO'!$A$1:$T$884,4,FALSE)</f>
        <v>Corporación de Derecho Privado.</v>
      </c>
      <c r="E647" s="75" t="str">
        <f>VLOOKUP(A647,'BASE REGISTRO MAYO'!$A$1:$T$884,5,FALSE)</f>
        <v>Otorgada por Decreto Supremo Nº 1042, de fecha 30 de noviembre de 1984, del Ministerio de Justicia, publicado en el Diario Oficial el día  29 de diciembre de 1984.</v>
      </c>
      <c r="F647" s="75" t="str">
        <f>VLOOKUP(A647,'BASE REGISTRO MAYO'!$A$1:$T$884,6,FALSE)</f>
        <v xml:space="preserve">Certificado de vigencia, folio Nº50330996275, de 21 de julio de 2020, del Servicio de Registro Civil e Identificación. </v>
      </c>
      <c r="G647" s="75" t="str">
        <f>VLOOKUP(A647,'BASE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7" s="75" t="str">
        <f>VLOOKUP(A647,'BASE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7" s="75" t="str">
        <f>VLOOKUP(A647,'BASE REGISTRO MAYO'!$A$1:$T$884,9,FALSE)</f>
        <v>Durarán 02 años en sus cargos. En caso de que no se nombre Asamblea, permanece la que esta nombrada.</v>
      </c>
      <c r="J647" s="75" t="str">
        <f>VLOOKUP(A647,'BASE REGISTRO MAYO'!$A$1:$T$884,10,FALSE)</f>
        <v>30 de mayo de 2018</v>
      </c>
      <c r="K647" s="75" t="str">
        <f>VLOOKUP(A647,'BASE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7" s="75" t="str">
        <f>VLOOKUP(A647,'BASE REGISTRO MAYO'!$A$1:$T$884,12,FALSE)</f>
        <v>Colombia Nº 7742, comuna de La Florida, Región Metropolitana.</v>
      </c>
      <c r="M647" s="75" t="str">
        <f>VLOOKUP(A647,'BASE REGISTRO MAYO'!$A$1:$T$884,13,FALSE)</f>
        <v>XIII</v>
      </c>
      <c r="N647" s="75" t="str">
        <f>VLOOKUP(A647,'BASE REGISTRO MAYO'!$A$1:$T$884,14,FALSE)</f>
        <v>La Florida</v>
      </c>
      <c r="O647" s="75" t="str">
        <f>VLOOKUP(A647,'BASE REGISTRO MAYO'!$A$1:$T$884,15,FALSE)</f>
        <v xml:space="preserve">02) 23280100, </v>
      </c>
      <c r="P647" s="75" t="str">
        <f>VLOOKUP(A647,'BASE REGISTRO MAYO'!$A$1:$T$884,16,FALSE)</f>
        <v xml:space="preserve">mariaayuda@mariaayuda.cl
www.mariaayuda.cl
</v>
      </c>
      <c r="Q647" s="75">
        <f>VLOOKUP(A647,'BASE REGISTRO MAYO'!$A$1:$T$884,17,FALSE)</f>
        <v>0</v>
      </c>
      <c r="R647" s="75" t="str">
        <f>VLOOKUP(A647,'BASE REGISTRO MAYO'!$A$1:$T$884,18,FALSE)</f>
        <v>93401: Institución de Asistencia Social</v>
      </c>
      <c r="S647" s="75" t="str">
        <f>VLOOKUP(A647,'BASE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7" s="177">
        <f>VLOOKUP(A647,'BASE REGISTRO MAYO'!$A$1:$T$884,20,FALSE)</f>
        <v>38344</v>
      </c>
      <c r="U647" s="182">
        <v>7160</v>
      </c>
      <c r="V647" s="181">
        <v>17877220</v>
      </c>
      <c r="W647" s="181">
        <v>112280276</v>
      </c>
      <c r="X647" s="178">
        <v>44408</v>
      </c>
      <c r="Y647" s="87" t="s">
        <v>7151</v>
      </c>
      <c r="Z647" s="87" t="s">
        <v>7152</v>
      </c>
      <c r="AA647" s="182" t="s">
        <v>7164</v>
      </c>
    </row>
    <row r="648" spans="1:27" ht="15.75" customHeight="1" x14ac:dyDescent="0.2">
      <c r="A648" s="182">
        <v>7160</v>
      </c>
      <c r="B648" s="75" t="str">
        <f>VLOOKUP(A648,'BASE REGISTRO MAYO'!$A$1:$T$884,2,FALSE)</f>
        <v>Corporacion de Beneficencia Maria Ayuda</v>
      </c>
      <c r="C648" s="75">
        <f>VLOOKUP(A648,'BASE REGISTRO MAYO'!$A$1:$T$884,3,FALSE)</f>
        <v>712091002</v>
      </c>
      <c r="D648" s="75" t="str">
        <f>VLOOKUP(A648,'BASE REGISTRO MAYO'!$A$1:$T$884,4,FALSE)</f>
        <v>Corporación de Derecho Privado.</v>
      </c>
      <c r="E648" s="75" t="str">
        <f>VLOOKUP(A648,'BASE REGISTRO MAYO'!$A$1:$T$884,5,FALSE)</f>
        <v>Otorgada por Decreto Supremo Nº 1042, de fecha 30 de noviembre de 1984, del Ministerio de Justicia, publicado en el Diario Oficial el día  29 de diciembre de 1984.</v>
      </c>
      <c r="F648" s="75" t="str">
        <f>VLOOKUP(A648,'BASE REGISTRO MAYO'!$A$1:$T$884,6,FALSE)</f>
        <v xml:space="preserve">Certificado de vigencia, folio Nº50330996275, de 21 de julio de 2020, del Servicio de Registro Civil e Identificación. </v>
      </c>
      <c r="G648" s="75" t="str">
        <f>VLOOKUP(A648,'BASE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8" s="75" t="str">
        <f>VLOOKUP(A648,'BASE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8" s="75" t="str">
        <f>VLOOKUP(A648,'BASE REGISTRO MAYO'!$A$1:$T$884,9,FALSE)</f>
        <v>Durarán 02 años en sus cargos. En caso de que no se nombre Asamblea, permanece la que esta nombrada.</v>
      </c>
      <c r="J648" s="75" t="str">
        <f>VLOOKUP(A648,'BASE REGISTRO MAYO'!$A$1:$T$884,10,FALSE)</f>
        <v>30 de mayo de 2018</v>
      </c>
      <c r="K648" s="75" t="str">
        <f>VLOOKUP(A648,'BASE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8" s="75" t="str">
        <f>VLOOKUP(A648,'BASE REGISTRO MAYO'!$A$1:$T$884,12,FALSE)</f>
        <v>Colombia Nº 7742, comuna de La Florida, Región Metropolitana.</v>
      </c>
      <c r="M648" s="75" t="str">
        <f>VLOOKUP(A648,'BASE REGISTRO MAYO'!$A$1:$T$884,13,FALSE)</f>
        <v>XIII</v>
      </c>
      <c r="N648" s="75" t="str">
        <f>VLOOKUP(A648,'BASE REGISTRO MAYO'!$A$1:$T$884,14,FALSE)</f>
        <v>La Florida</v>
      </c>
      <c r="O648" s="75" t="str">
        <f>VLOOKUP(A648,'BASE REGISTRO MAYO'!$A$1:$T$884,15,FALSE)</f>
        <v xml:space="preserve">02) 23280100, </v>
      </c>
      <c r="P648" s="75" t="str">
        <f>VLOOKUP(A648,'BASE REGISTRO MAYO'!$A$1:$T$884,16,FALSE)</f>
        <v xml:space="preserve">mariaayuda@mariaayuda.cl
www.mariaayuda.cl
</v>
      </c>
      <c r="Q648" s="75">
        <f>VLOOKUP(A648,'BASE REGISTRO MAYO'!$A$1:$T$884,17,FALSE)</f>
        <v>0</v>
      </c>
      <c r="R648" s="75" t="str">
        <f>VLOOKUP(A648,'BASE REGISTRO MAYO'!$A$1:$T$884,18,FALSE)</f>
        <v>93401: Institución de Asistencia Social</v>
      </c>
      <c r="S648" s="75" t="str">
        <f>VLOOKUP(A648,'BASE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8" s="177">
        <f>VLOOKUP(A648,'BASE REGISTRO MAYO'!$A$1:$T$884,20,FALSE)</f>
        <v>38344</v>
      </c>
      <c r="U648" s="182">
        <v>7160</v>
      </c>
      <c r="V648" s="181">
        <v>21872388</v>
      </c>
      <c r="W648" s="181">
        <v>138150382</v>
      </c>
      <c r="X648" s="178">
        <v>44408</v>
      </c>
      <c r="Y648" s="87" t="s">
        <v>7151</v>
      </c>
      <c r="Z648" s="87" t="s">
        <v>7152</v>
      </c>
      <c r="AA648" s="182" t="s">
        <v>7291</v>
      </c>
    </row>
    <row r="649" spans="1:27" ht="15.75" customHeight="1" x14ac:dyDescent="0.2">
      <c r="A649" s="182">
        <v>7160</v>
      </c>
      <c r="B649" s="75" t="str">
        <f>VLOOKUP(A649,'BASE REGISTRO MAYO'!$A$1:$T$884,2,FALSE)</f>
        <v>Corporacion de Beneficencia Maria Ayuda</v>
      </c>
      <c r="C649" s="75">
        <f>VLOOKUP(A649,'BASE REGISTRO MAYO'!$A$1:$T$884,3,FALSE)</f>
        <v>712091002</v>
      </c>
      <c r="D649" s="75" t="str">
        <f>VLOOKUP(A649,'BASE REGISTRO MAYO'!$A$1:$T$884,4,FALSE)</f>
        <v>Corporación de Derecho Privado.</v>
      </c>
      <c r="E649" s="75" t="str">
        <f>VLOOKUP(A649,'BASE REGISTRO MAYO'!$A$1:$T$884,5,FALSE)</f>
        <v>Otorgada por Decreto Supremo Nº 1042, de fecha 30 de noviembre de 1984, del Ministerio de Justicia, publicado en el Diario Oficial el día  29 de diciembre de 1984.</v>
      </c>
      <c r="F649" s="75" t="str">
        <f>VLOOKUP(A649,'BASE REGISTRO MAYO'!$A$1:$T$884,6,FALSE)</f>
        <v xml:space="preserve">Certificado de vigencia, folio Nº50330996275, de 21 de julio de 2020, del Servicio de Registro Civil e Identificación. </v>
      </c>
      <c r="G649" s="75" t="str">
        <f>VLOOKUP(A649,'BASE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9" s="75" t="str">
        <f>VLOOKUP(A649,'BASE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9" s="75" t="str">
        <f>VLOOKUP(A649,'BASE REGISTRO MAYO'!$A$1:$T$884,9,FALSE)</f>
        <v>Durarán 02 años en sus cargos. En caso de que no se nombre Asamblea, permanece la que esta nombrada.</v>
      </c>
      <c r="J649" s="75" t="str">
        <f>VLOOKUP(A649,'BASE REGISTRO MAYO'!$A$1:$T$884,10,FALSE)</f>
        <v>30 de mayo de 2018</v>
      </c>
      <c r="K649" s="75" t="str">
        <f>VLOOKUP(A649,'BASE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9" s="75" t="str">
        <f>VLOOKUP(A649,'BASE REGISTRO MAYO'!$A$1:$T$884,12,FALSE)</f>
        <v>Colombia Nº 7742, comuna de La Florida, Región Metropolitana.</v>
      </c>
      <c r="M649" s="75" t="str">
        <f>VLOOKUP(A649,'BASE REGISTRO MAYO'!$A$1:$T$884,13,FALSE)</f>
        <v>XIII</v>
      </c>
      <c r="N649" s="75" t="str">
        <f>VLOOKUP(A649,'BASE REGISTRO MAYO'!$A$1:$T$884,14,FALSE)</f>
        <v>La Florida</v>
      </c>
      <c r="O649" s="75" t="str">
        <f>VLOOKUP(A649,'BASE REGISTRO MAYO'!$A$1:$T$884,15,FALSE)</f>
        <v xml:space="preserve">02) 23280100, </v>
      </c>
      <c r="P649" s="75" t="str">
        <f>VLOOKUP(A649,'BASE REGISTRO MAYO'!$A$1:$T$884,16,FALSE)</f>
        <v xml:space="preserve">mariaayuda@mariaayuda.cl
www.mariaayuda.cl
</v>
      </c>
      <c r="Q649" s="75">
        <f>VLOOKUP(A649,'BASE REGISTRO MAYO'!$A$1:$T$884,17,FALSE)</f>
        <v>0</v>
      </c>
      <c r="R649" s="75" t="str">
        <f>VLOOKUP(A649,'BASE REGISTRO MAYO'!$A$1:$T$884,18,FALSE)</f>
        <v>93401: Institución de Asistencia Social</v>
      </c>
      <c r="S649" s="75" t="str">
        <f>VLOOKUP(A649,'BASE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9" s="177">
        <f>VLOOKUP(A649,'BASE REGISTRO MAYO'!$A$1:$T$884,20,FALSE)</f>
        <v>38344</v>
      </c>
      <c r="U649" s="182">
        <v>7160</v>
      </c>
      <c r="V649" s="181">
        <v>22404909</v>
      </c>
      <c r="W649" s="181">
        <v>145742485</v>
      </c>
      <c r="X649" s="178">
        <v>44408</v>
      </c>
      <c r="Y649" s="87" t="s">
        <v>7151</v>
      </c>
      <c r="Z649" s="87" t="s">
        <v>7152</v>
      </c>
      <c r="AA649" s="182" t="s">
        <v>7225</v>
      </c>
    </row>
    <row r="650" spans="1:27" ht="15.75" customHeight="1" x14ac:dyDescent="0.2">
      <c r="A650" s="182">
        <v>7160</v>
      </c>
      <c r="B650" s="75" t="str">
        <f>VLOOKUP(A650,'BASE REGISTRO MAYO'!$A$1:$T$884,2,FALSE)</f>
        <v>Corporacion de Beneficencia Maria Ayuda</v>
      </c>
      <c r="C650" s="75">
        <f>VLOOKUP(A650,'BASE REGISTRO MAYO'!$A$1:$T$884,3,FALSE)</f>
        <v>712091002</v>
      </c>
      <c r="D650" s="75" t="str">
        <f>VLOOKUP(A650,'BASE REGISTRO MAYO'!$A$1:$T$884,4,FALSE)</f>
        <v>Corporación de Derecho Privado.</v>
      </c>
      <c r="E650" s="75" t="str">
        <f>VLOOKUP(A650,'BASE REGISTRO MAYO'!$A$1:$T$884,5,FALSE)</f>
        <v>Otorgada por Decreto Supremo Nº 1042, de fecha 30 de noviembre de 1984, del Ministerio de Justicia, publicado en el Diario Oficial el día  29 de diciembre de 1984.</v>
      </c>
      <c r="F650" s="75" t="str">
        <f>VLOOKUP(A650,'BASE REGISTRO MAYO'!$A$1:$T$884,6,FALSE)</f>
        <v xml:space="preserve">Certificado de vigencia, folio Nº50330996275, de 21 de julio de 2020, del Servicio de Registro Civil e Identificación. </v>
      </c>
      <c r="G650" s="75" t="str">
        <f>VLOOKUP(A650,'BASE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0" s="75" t="str">
        <f>VLOOKUP(A650,'BASE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0" s="75" t="str">
        <f>VLOOKUP(A650,'BASE REGISTRO MAYO'!$A$1:$T$884,9,FALSE)</f>
        <v>Durarán 02 años en sus cargos. En caso de que no se nombre Asamblea, permanece la que esta nombrada.</v>
      </c>
      <c r="J650" s="75" t="str">
        <f>VLOOKUP(A650,'BASE REGISTRO MAYO'!$A$1:$T$884,10,FALSE)</f>
        <v>30 de mayo de 2018</v>
      </c>
      <c r="K650" s="75" t="str">
        <f>VLOOKUP(A650,'BASE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0" s="75" t="str">
        <f>VLOOKUP(A650,'BASE REGISTRO MAYO'!$A$1:$T$884,12,FALSE)</f>
        <v>Colombia Nº 7742, comuna de La Florida, Región Metropolitana.</v>
      </c>
      <c r="M650" s="75" t="str">
        <f>VLOOKUP(A650,'BASE REGISTRO MAYO'!$A$1:$T$884,13,FALSE)</f>
        <v>XIII</v>
      </c>
      <c r="N650" s="75" t="str">
        <f>VLOOKUP(A650,'BASE REGISTRO MAYO'!$A$1:$T$884,14,FALSE)</f>
        <v>La Florida</v>
      </c>
      <c r="O650" s="75" t="str">
        <f>VLOOKUP(A650,'BASE REGISTRO MAYO'!$A$1:$T$884,15,FALSE)</f>
        <v xml:space="preserve">02) 23280100, </v>
      </c>
      <c r="P650" s="75" t="str">
        <f>VLOOKUP(A650,'BASE REGISTRO MAYO'!$A$1:$T$884,16,FALSE)</f>
        <v xml:space="preserve">mariaayuda@mariaayuda.cl
www.mariaayuda.cl
</v>
      </c>
      <c r="Q650" s="75">
        <f>VLOOKUP(A650,'BASE REGISTRO MAYO'!$A$1:$T$884,17,FALSE)</f>
        <v>0</v>
      </c>
      <c r="R650" s="75" t="str">
        <f>VLOOKUP(A650,'BASE REGISTRO MAYO'!$A$1:$T$884,18,FALSE)</f>
        <v>93401: Institución de Asistencia Social</v>
      </c>
      <c r="S650" s="75" t="str">
        <f>VLOOKUP(A650,'BASE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0" s="177">
        <f>VLOOKUP(A650,'BASE REGISTRO MAYO'!$A$1:$T$884,20,FALSE)</f>
        <v>38344</v>
      </c>
      <c r="U650" s="182">
        <v>7160</v>
      </c>
      <c r="V650" s="181">
        <v>19063302</v>
      </c>
      <c r="W650" s="181">
        <v>160124388</v>
      </c>
      <c r="X650" s="178">
        <v>44408</v>
      </c>
      <c r="Y650" s="87" t="s">
        <v>7151</v>
      </c>
      <c r="Z650" s="87" t="s">
        <v>7152</v>
      </c>
      <c r="AA650" s="182" t="s">
        <v>7169</v>
      </c>
    </row>
    <row r="651" spans="1:27" ht="15.75" customHeight="1" x14ac:dyDescent="0.2">
      <c r="A651" s="182">
        <v>7160</v>
      </c>
      <c r="B651" s="75" t="str">
        <f>VLOOKUP(A651,'BASE REGISTRO MAYO'!$A$1:$T$884,2,FALSE)</f>
        <v>Corporacion de Beneficencia Maria Ayuda</v>
      </c>
      <c r="C651" s="75">
        <f>VLOOKUP(A651,'BASE REGISTRO MAYO'!$A$1:$T$884,3,FALSE)</f>
        <v>712091002</v>
      </c>
      <c r="D651" s="75" t="str">
        <f>VLOOKUP(A651,'BASE REGISTRO MAYO'!$A$1:$T$884,4,FALSE)</f>
        <v>Corporación de Derecho Privado.</v>
      </c>
      <c r="E651" s="75" t="str">
        <f>VLOOKUP(A651,'BASE REGISTRO MAYO'!$A$1:$T$884,5,FALSE)</f>
        <v>Otorgada por Decreto Supremo Nº 1042, de fecha 30 de noviembre de 1984, del Ministerio de Justicia, publicado en el Diario Oficial el día  29 de diciembre de 1984.</v>
      </c>
      <c r="F651" s="75" t="str">
        <f>VLOOKUP(A651,'BASE REGISTRO MAYO'!$A$1:$T$884,6,FALSE)</f>
        <v xml:space="preserve">Certificado de vigencia, folio Nº50330996275, de 21 de julio de 2020, del Servicio de Registro Civil e Identificación. </v>
      </c>
      <c r="G651" s="75" t="str">
        <f>VLOOKUP(A651,'BASE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1" s="75" t="str">
        <f>VLOOKUP(A651,'BASE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1" s="75" t="str">
        <f>VLOOKUP(A651,'BASE REGISTRO MAYO'!$A$1:$T$884,9,FALSE)</f>
        <v>Durarán 02 años en sus cargos. En caso de que no se nombre Asamblea, permanece la que esta nombrada.</v>
      </c>
      <c r="J651" s="75" t="str">
        <f>VLOOKUP(A651,'BASE REGISTRO MAYO'!$A$1:$T$884,10,FALSE)</f>
        <v>30 de mayo de 2018</v>
      </c>
      <c r="K651" s="75" t="str">
        <f>VLOOKUP(A651,'BASE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1" s="75" t="str">
        <f>VLOOKUP(A651,'BASE REGISTRO MAYO'!$A$1:$T$884,12,FALSE)</f>
        <v>Colombia Nº 7742, comuna de La Florida, Región Metropolitana.</v>
      </c>
      <c r="M651" s="75" t="str">
        <f>VLOOKUP(A651,'BASE REGISTRO MAYO'!$A$1:$T$884,13,FALSE)</f>
        <v>XIII</v>
      </c>
      <c r="N651" s="75" t="str">
        <f>VLOOKUP(A651,'BASE REGISTRO MAYO'!$A$1:$T$884,14,FALSE)</f>
        <v>La Florida</v>
      </c>
      <c r="O651" s="75" t="str">
        <f>VLOOKUP(A651,'BASE REGISTRO MAYO'!$A$1:$T$884,15,FALSE)</f>
        <v xml:space="preserve">02) 23280100, </v>
      </c>
      <c r="P651" s="75" t="str">
        <f>VLOOKUP(A651,'BASE REGISTRO MAYO'!$A$1:$T$884,16,FALSE)</f>
        <v xml:space="preserve">mariaayuda@mariaayuda.cl
www.mariaayuda.cl
</v>
      </c>
      <c r="Q651" s="75">
        <f>VLOOKUP(A651,'BASE REGISTRO MAYO'!$A$1:$T$884,17,FALSE)</f>
        <v>0</v>
      </c>
      <c r="R651" s="75" t="str">
        <f>VLOOKUP(A651,'BASE REGISTRO MAYO'!$A$1:$T$884,18,FALSE)</f>
        <v>93401: Institución de Asistencia Social</v>
      </c>
      <c r="S651" s="75" t="str">
        <f>VLOOKUP(A651,'BASE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1" s="177">
        <f>VLOOKUP(A651,'BASE REGISTRO MAYO'!$A$1:$T$884,20,FALSE)</f>
        <v>38344</v>
      </c>
      <c r="U651" s="182">
        <v>7160</v>
      </c>
      <c r="V651" s="181">
        <v>-12999001</v>
      </c>
      <c r="W651" s="181">
        <v>155826438</v>
      </c>
      <c r="X651" s="178">
        <v>44408</v>
      </c>
      <c r="Y651" s="87" t="s">
        <v>7151</v>
      </c>
      <c r="Z651" s="87" t="s">
        <v>7152</v>
      </c>
      <c r="AA651" s="182" t="s">
        <v>7159</v>
      </c>
    </row>
    <row r="652" spans="1:27" ht="15.75" customHeight="1" x14ac:dyDescent="0.2">
      <c r="A652" s="182">
        <v>7160</v>
      </c>
      <c r="B652" s="75" t="str">
        <f>VLOOKUP(A652,'BASE REGISTRO MAYO'!$A$1:$T$884,2,FALSE)</f>
        <v>Corporacion de Beneficencia Maria Ayuda</v>
      </c>
      <c r="C652" s="75">
        <f>VLOOKUP(A652,'BASE REGISTRO MAYO'!$A$1:$T$884,3,FALSE)</f>
        <v>712091002</v>
      </c>
      <c r="D652" s="75" t="str">
        <f>VLOOKUP(A652,'BASE REGISTRO MAYO'!$A$1:$T$884,4,FALSE)</f>
        <v>Corporación de Derecho Privado.</v>
      </c>
      <c r="E652" s="75" t="str">
        <f>VLOOKUP(A652,'BASE REGISTRO MAYO'!$A$1:$T$884,5,FALSE)</f>
        <v>Otorgada por Decreto Supremo Nº 1042, de fecha 30 de noviembre de 1984, del Ministerio de Justicia, publicado en el Diario Oficial el día  29 de diciembre de 1984.</v>
      </c>
      <c r="F652" s="75" t="str">
        <f>VLOOKUP(A652,'BASE REGISTRO MAYO'!$A$1:$T$884,6,FALSE)</f>
        <v xml:space="preserve">Certificado de vigencia, folio Nº50330996275, de 21 de julio de 2020, del Servicio de Registro Civil e Identificación. </v>
      </c>
      <c r="G652" s="75" t="str">
        <f>VLOOKUP(A652,'BASE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2" s="75" t="str">
        <f>VLOOKUP(A652,'BASE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2" s="75" t="str">
        <f>VLOOKUP(A652,'BASE REGISTRO MAYO'!$A$1:$T$884,9,FALSE)</f>
        <v>Durarán 02 años en sus cargos. En caso de que no se nombre Asamblea, permanece la que esta nombrada.</v>
      </c>
      <c r="J652" s="75" t="str">
        <f>VLOOKUP(A652,'BASE REGISTRO MAYO'!$A$1:$T$884,10,FALSE)</f>
        <v>30 de mayo de 2018</v>
      </c>
      <c r="K652" s="75" t="str">
        <f>VLOOKUP(A652,'BASE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2" s="75" t="str">
        <f>VLOOKUP(A652,'BASE REGISTRO MAYO'!$A$1:$T$884,12,FALSE)</f>
        <v>Colombia Nº 7742, comuna de La Florida, Región Metropolitana.</v>
      </c>
      <c r="M652" s="75" t="str">
        <f>VLOOKUP(A652,'BASE REGISTRO MAYO'!$A$1:$T$884,13,FALSE)</f>
        <v>XIII</v>
      </c>
      <c r="N652" s="75" t="str">
        <f>VLOOKUP(A652,'BASE REGISTRO MAYO'!$A$1:$T$884,14,FALSE)</f>
        <v>La Florida</v>
      </c>
      <c r="O652" s="75" t="str">
        <f>VLOOKUP(A652,'BASE REGISTRO MAYO'!$A$1:$T$884,15,FALSE)</f>
        <v xml:space="preserve">02) 23280100, </v>
      </c>
      <c r="P652" s="75" t="str">
        <f>VLOOKUP(A652,'BASE REGISTRO MAYO'!$A$1:$T$884,16,FALSE)</f>
        <v xml:space="preserve">mariaayuda@mariaayuda.cl
www.mariaayuda.cl
</v>
      </c>
      <c r="Q652" s="75">
        <f>VLOOKUP(A652,'BASE REGISTRO MAYO'!$A$1:$T$884,17,FALSE)</f>
        <v>0</v>
      </c>
      <c r="R652" s="75" t="str">
        <f>VLOOKUP(A652,'BASE REGISTRO MAYO'!$A$1:$T$884,18,FALSE)</f>
        <v>93401: Institución de Asistencia Social</v>
      </c>
      <c r="S652" s="75" t="str">
        <f>VLOOKUP(A652,'BASE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2" s="177">
        <f>VLOOKUP(A652,'BASE REGISTRO MAYO'!$A$1:$T$884,20,FALSE)</f>
        <v>38344</v>
      </c>
      <c r="U652" s="182">
        <v>7160</v>
      </c>
      <c r="V652" s="181">
        <v>22401307</v>
      </c>
      <c r="W652" s="181">
        <v>74028730</v>
      </c>
      <c r="X652" s="178">
        <v>44408</v>
      </c>
      <c r="Y652" s="87" t="s">
        <v>7151</v>
      </c>
      <c r="Z652" s="87" t="s">
        <v>7152</v>
      </c>
      <c r="AA652" s="182" t="s">
        <v>5877</v>
      </c>
    </row>
    <row r="653" spans="1:27" ht="15.75" customHeight="1" x14ac:dyDescent="0.2">
      <c r="A653" s="182">
        <v>7160</v>
      </c>
      <c r="B653" s="75" t="str">
        <f>VLOOKUP(A653,'BASE REGISTRO MAYO'!$A$1:$T$884,2,FALSE)</f>
        <v>Corporacion de Beneficencia Maria Ayuda</v>
      </c>
      <c r="C653" s="75">
        <f>VLOOKUP(A653,'BASE REGISTRO MAYO'!$A$1:$T$884,3,FALSE)</f>
        <v>712091002</v>
      </c>
      <c r="D653" s="75" t="str">
        <f>VLOOKUP(A653,'BASE REGISTRO MAYO'!$A$1:$T$884,4,FALSE)</f>
        <v>Corporación de Derecho Privado.</v>
      </c>
      <c r="E653" s="75" t="str">
        <f>VLOOKUP(A653,'BASE REGISTRO MAYO'!$A$1:$T$884,5,FALSE)</f>
        <v>Otorgada por Decreto Supremo Nº 1042, de fecha 30 de noviembre de 1984, del Ministerio de Justicia, publicado en el Diario Oficial el día  29 de diciembre de 1984.</v>
      </c>
      <c r="F653" s="75" t="str">
        <f>VLOOKUP(A653,'BASE REGISTRO MAYO'!$A$1:$T$884,6,FALSE)</f>
        <v xml:space="preserve">Certificado de vigencia, folio Nº50330996275, de 21 de julio de 2020, del Servicio de Registro Civil e Identificación. </v>
      </c>
      <c r="G653" s="75" t="str">
        <f>VLOOKUP(A653,'BASE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3" s="75" t="str">
        <f>VLOOKUP(A653,'BASE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3" s="75" t="str">
        <f>VLOOKUP(A653,'BASE REGISTRO MAYO'!$A$1:$T$884,9,FALSE)</f>
        <v>Durarán 02 años en sus cargos. En caso de que no se nombre Asamblea, permanece la que esta nombrada.</v>
      </c>
      <c r="J653" s="75" t="str">
        <f>VLOOKUP(A653,'BASE REGISTRO MAYO'!$A$1:$T$884,10,FALSE)</f>
        <v>30 de mayo de 2018</v>
      </c>
      <c r="K653" s="75" t="str">
        <f>VLOOKUP(A653,'BASE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3" s="75" t="str">
        <f>VLOOKUP(A653,'BASE REGISTRO MAYO'!$A$1:$T$884,12,FALSE)</f>
        <v>Colombia Nº 7742, comuna de La Florida, Región Metropolitana.</v>
      </c>
      <c r="M653" s="75" t="str">
        <f>VLOOKUP(A653,'BASE REGISTRO MAYO'!$A$1:$T$884,13,FALSE)</f>
        <v>XIII</v>
      </c>
      <c r="N653" s="75" t="str">
        <f>VLOOKUP(A653,'BASE REGISTRO MAYO'!$A$1:$T$884,14,FALSE)</f>
        <v>La Florida</v>
      </c>
      <c r="O653" s="75" t="str">
        <f>VLOOKUP(A653,'BASE REGISTRO MAYO'!$A$1:$T$884,15,FALSE)</f>
        <v xml:space="preserve">02) 23280100, </v>
      </c>
      <c r="P653" s="75" t="str">
        <f>VLOOKUP(A653,'BASE REGISTRO MAYO'!$A$1:$T$884,16,FALSE)</f>
        <v xml:space="preserve">mariaayuda@mariaayuda.cl
www.mariaayuda.cl
</v>
      </c>
      <c r="Q653" s="75">
        <f>VLOOKUP(A653,'BASE REGISTRO MAYO'!$A$1:$T$884,17,FALSE)</f>
        <v>0</v>
      </c>
      <c r="R653" s="75" t="str">
        <f>VLOOKUP(A653,'BASE REGISTRO MAYO'!$A$1:$T$884,18,FALSE)</f>
        <v>93401: Institución de Asistencia Social</v>
      </c>
      <c r="S653" s="75" t="str">
        <f>VLOOKUP(A653,'BASE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3" s="177">
        <f>VLOOKUP(A653,'BASE REGISTRO MAYO'!$A$1:$T$884,20,FALSE)</f>
        <v>38344</v>
      </c>
      <c r="U653" s="182">
        <v>7160</v>
      </c>
      <c r="V653" s="181">
        <v>29271648</v>
      </c>
      <c r="W653" s="181">
        <v>187240398</v>
      </c>
      <c r="X653" s="178">
        <v>44408</v>
      </c>
      <c r="Y653" s="87" t="s">
        <v>7151</v>
      </c>
      <c r="Z653" s="87" t="s">
        <v>7152</v>
      </c>
      <c r="AA653" s="182" t="s">
        <v>183</v>
      </c>
    </row>
    <row r="654" spans="1:27" ht="15.75" customHeight="1" x14ac:dyDescent="0.2">
      <c r="A654" s="182">
        <v>7160</v>
      </c>
      <c r="B654" s="75" t="str">
        <f>VLOOKUP(A654,'BASE REGISTRO MAYO'!$A$1:$T$884,2,FALSE)</f>
        <v>Corporacion de Beneficencia Maria Ayuda</v>
      </c>
      <c r="C654" s="75">
        <f>VLOOKUP(A654,'BASE REGISTRO MAYO'!$A$1:$T$884,3,FALSE)</f>
        <v>712091002</v>
      </c>
      <c r="D654" s="75" t="str">
        <f>VLOOKUP(A654,'BASE REGISTRO MAYO'!$A$1:$T$884,4,FALSE)</f>
        <v>Corporación de Derecho Privado.</v>
      </c>
      <c r="E654" s="75" t="str">
        <f>VLOOKUP(A654,'BASE REGISTRO MAYO'!$A$1:$T$884,5,FALSE)</f>
        <v>Otorgada por Decreto Supremo Nº 1042, de fecha 30 de noviembre de 1984, del Ministerio de Justicia, publicado en el Diario Oficial el día  29 de diciembre de 1984.</v>
      </c>
      <c r="F654" s="75" t="str">
        <f>VLOOKUP(A654,'BASE REGISTRO MAYO'!$A$1:$T$884,6,FALSE)</f>
        <v xml:space="preserve">Certificado de vigencia, folio Nº50330996275, de 21 de julio de 2020, del Servicio de Registro Civil e Identificación. </v>
      </c>
      <c r="G654" s="75" t="str">
        <f>VLOOKUP(A654,'BASE REGISTRO MAYO'!$A$1:$T$884,7,FALSE)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4" s="75" t="str">
        <f>VLOOKUP(A654,'BASE REGISTRO MAYO'!$A$1:$T$884,8,FALSE)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4" s="75" t="str">
        <f>VLOOKUP(A654,'BASE REGISTRO MAYO'!$A$1:$T$884,9,FALSE)</f>
        <v>Durarán 02 años en sus cargos. En caso de que no se nombre Asamblea, permanece la que esta nombrada.</v>
      </c>
      <c r="J654" s="75" t="str">
        <f>VLOOKUP(A654,'BASE REGISTRO MAYO'!$A$1:$T$884,10,FALSE)</f>
        <v>30 de mayo de 2018</v>
      </c>
      <c r="K654" s="75" t="str">
        <f>VLOOKUP(A654,'BASE REGISTRO MAYO'!$A$1:$T$884,11,FALSE)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4" s="75" t="str">
        <f>VLOOKUP(A654,'BASE REGISTRO MAYO'!$A$1:$T$884,12,FALSE)</f>
        <v>Colombia Nº 7742, comuna de La Florida, Región Metropolitana.</v>
      </c>
      <c r="M654" s="75" t="str">
        <f>VLOOKUP(A654,'BASE REGISTRO MAYO'!$A$1:$T$884,13,FALSE)</f>
        <v>XIII</v>
      </c>
      <c r="N654" s="75" t="str">
        <f>VLOOKUP(A654,'BASE REGISTRO MAYO'!$A$1:$T$884,14,FALSE)</f>
        <v>La Florida</v>
      </c>
      <c r="O654" s="75" t="str">
        <f>VLOOKUP(A654,'BASE REGISTRO MAYO'!$A$1:$T$884,15,FALSE)</f>
        <v xml:space="preserve">02) 23280100, </v>
      </c>
      <c r="P654" s="75" t="str">
        <f>VLOOKUP(A654,'BASE REGISTRO MAYO'!$A$1:$T$884,16,FALSE)</f>
        <v xml:space="preserve">mariaayuda@mariaayuda.cl
www.mariaayuda.cl
</v>
      </c>
      <c r="Q654" s="75">
        <f>VLOOKUP(A654,'BASE REGISTRO MAYO'!$A$1:$T$884,17,FALSE)</f>
        <v>0</v>
      </c>
      <c r="R654" s="75" t="str">
        <f>VLOOKUP(A654,'BASE REGISTRO MAYO'!$A$1:$T$884,18,FALSE)</f>
        <v>93401: Institución de Asistencia Social</v>
      </c>
      <c r="S654" s="75" t="str">
        <f>VLOOKUP(A654,'BASE REGISTRO MAYO'!$A$1:$T$884,19,FALSE)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4" s="177">
        <f>VLOOKUP(A654,'BASE REGISTRO MAYO'!$A$1:$T$884,20,FALSE)</f>
        <v>38344</v>
      </c>
      <c r="U654" s="182">
        <v>7160</v>
      </c>
      <c r="V654" s="181">
        <v>13284109</v>
      </c>
      <c r="W654" s="181">
        <v>93213695</v>
      </c>
      <c r="X654" s="178">
        <v>44408</v>
      </c>
      <c r="Y654" s="87" t="s">
        <v>7151</v>
      </c>
      <c r="Z654" s="87" t="s">
        <v>7152</v>
      </c>
      <c r="AA654" s="182" t="s">
        <v>8188</v>
      </c>
    </row>
    <row r="655" spans="1:27" ht="15.75" customHeight="1" x14ac:dyDescent="0.2">
      <c r="A655" s="182">
        <v>7162</v>
      </c>
      <c r="B655" s="75" t="str">
        <f>VLOOKUP(A655,'BASE REGISTRO MAYO'!$A$1:$T$884,2,FALSE)</f>
        <v xml:space="preserve">
I. Municipalidad de Codegua
</v>
      </c>
      <c r="C655" s="75" t="str">
        <f>VLOOKUP(A655,'BASE REGISTRO MAYO'!$A$1:$T$884,3,FALSE)</f>
        <v>69080400K</v>
      </c>
      <c r="D655" s="75" t="str">
        <f>VLOOKUP(A655,'BASE REGISTRO MAYO'!$A$1:$T$884,4,FALSE)</f>
        <v>Municipalidad</v>
      </c>
      <c r="E655" s="75" t="str">
        <f>VLOOKUP(A655,'BASE REGISTRO MAYO'!$A$1:$T$884,5,FALSE)</f>
        <v>Constitución Política de la República, art. 107.</v>
      </c>
      <c r="F655" s="75" t="str">
        <f>VLOOKUP(A655,'BASE REGISTRO MAYO'!$A$1:$T$884,6,FALSE)</f>
        <v>Indefinida.</v>
      </c>
      <c r="G655" s="75" t="str">
        <f>VLOOKUP(A655,'BASE REGISTRO MAYO'!$A$1:$T$884,7,FALSE)</f>
        <v>Según Ley Orgánica Nº 18.695, arts. 1º al 4º.</v>
      </c>
      <c r="H655" s="75" t="str">
        <f>VLOOKUP(A655,'BASE REGISTRO MAYO'!$A$1:$T$884,8,FALSE)</f>
        <v>no tiene</v>
      </c>
      <c r="I655" s="75">
        <f>VLOOKUP(A655,'BASE REGISTRO MAYO'!$A$1:$T$884,9,FALSE)</f>
        <v>0</v>
      </c>
      <c r="J655" s="75">
        <f>VLOOKUP(A655,'BASE REGISTRO MAYO'!$A$1:$T$884,10,FALSE)</f>
        <v>0</v>
      </c>
      <c r="K655" s="75" t="str">
        <f>VLOOKUP(A655,'BASE REGISTRO MAYO'!$A$1:$T$884,11,FALSE)</f>
        <v xml:space="preserve">Ana María Silva Gutiérrez      </v>
      </c>
      <c r="L655" s="75" t="str">
        <f>VLOOKUP(A655,'BASE REGISTRO MAYO'!$A$1:$T$884,12,FALSE)</f>
        <v xml:space="preserve">O’Higgins Nº 376, Codegua, provincia de Cachapoal, Sexta Región.
</v>
      </c>
      <c r="M655" s="75" t="str">
        <f>VLOOKUP(A655,'BASE REGISTRO MAYO'!$A$1:$T$884,13,FALSE)</f>
        <v>VI</v>
      </c>
      <c r="N655" s="75" t="str">
        <f>VLOOKUP(A655,'BASE REGISTRO MAYO'!$A$1:$T$884,14,FALSE)</f>
        <v>Codegua</v>
      </c>
      <c r="O655" s="75" t="str">
        <f>VLOOKUP(A655,'BASE REGISTRO MAYO'!$A$1:$T$884,15,FALSE)</f>
        <v xml:space="preserve">Alcaldía: 1) alcalde@municipalidaddecodegua.cl 2) alcaldia@municipalidaddecodegua.cl. Fono: (72)-2 973500 y (72)-2 973513.
POD: opdconveniocordillera@gmail.com. Fono: (72)-2 973521 y Fono: (72)-2 973522
</v>
      </c>
      <c r="P655" s="75" t="str">
        <f>VLOOKUP(A655,'BASE REGISTRO MAYO'!$A$1:$T$884,16,FALSE)</f>
        <v xml:space="preserve"> soporte@municipalidaddecodegua.cl</v>
      </c>
      <c r="Q655" s="75">
        <f>VLOOKUP(A655,'BASE REGISTRO MAYO'!$A$1:$T$884,17,FALSE)</f>
        <v>0</v>
      </c>
      <c r="R655" s="75">
        <f>VLOOKUP(A655,'BASE REGISTRO MAYO'!$A$1:$T$884,18,FALSE)</f>
        <v>91001</v>
      </c>
      <c r="S655" s="75" t="str">
        <f>VLOOKUP(A655,'BASE REGISTRO MAYO'!$A$1:$T$884,19,FALSE)</f>
        <v xml:space="preserve">No se acompañan. Aplica Informe Jurídico Nº 09, de  fecha 14 de marzo de 2011 del Departamento Jurídico y Dictamen Nº 070791, de 2009, de la Contraloría General de la República.  
</v>
      </c>
      <c r="T655" s="177">
        <f>VLOOKUP(A655,'BASE REGISTRO MAYO'!$A$1:$T$884,20,FALSE)</f>
        <v>38443</v>
      </c>
      <c r="U655" s="182">
        <v>7162</v>
      </c>
      <c r="V655" s="181">
        <v>3434208</v>
      </c>
      <c r="W655" s="181">
        <v>20704848</v>
      </c>
      <c r="X655" s="178">
        <v>44408</v>
      </c>
      <c r="Y655" s="87" t="s">
        <v>7151</v>
      </c>
      <c r="Z655" s="87" t="s">
        <v>7152</v>
      </c>
      <c r="AA655" s="182" t="s">
        <v>7324</v>
      </c>
    </row>
    <row r="656" spans="1:27" ht="15.75" customHeight="1" x14ac:dyDescent="0.2">
      <c r="A656" s="182">
        <v>7163</v>
      </c>
      <c r="B656" s="75" t="str">
        <f>VLOOKUP(A656,'BASE REGISTRO MAYO'!$A$1:$T$884,2,FALSE)</f>
        <v xml:space="preserve">Organizacion No Gubernamental de Desarrollo Raices u ONG Raices Santiago
</v>
      </c>
      <c r="C656" s="75">
        <f>VLOOKUP(A656,'BASE REGISTRO MAYO'!$A$1:$T$884,3,FALSE)</f>
        <v>744943000</v>
      </c>
      <c r="D656" s="75" t="str">
        <f>VLOOKUP(A656,'BASE REGISTRO MAYO'!$A$1:$T$884,4,FALSE)</f>
        <v>Corporación de Derecho Privado.</v>
      </c>
      <c r="E656" s="75" t="str">
        <f>VLOOKUP(A656,'BASE REGISTRO MAYO'!$A$1:$T$884,5,FALSE)</f>
        <v>Otorgado por Decreto Supremo Nº 1285, de fecha 2 de diciembre de 1998, del Ministerio de Justicia.</v>
      </c>
      <c r="F656" s="75" t="str">
        <f>VLOOKUP(A656,'BASE REGISTRO MAYO'!$A$1:$T$884,6,FALSE)</f>
        <v xml:space="preserve">Certificado de Directorio de Persona Jurídica sin fines de Lucro Nº de Folio 500340274468, de 12 de agosto del 2020, del Servicio de Registro Civil e Identificación.
</v>
      </c>
      <c r="G656" s="75" t="str">
        <f>VLOOKUP(A656,'BASE REGISTRO MAYO'!$A$1:$T$884,7,FALSE)</f>
        <v>Promoción del desarrollo, especialmente de las personas, familias, grupos y comunidades que viven en condiciones de pobreza y/o marginalidad.</v>
      </c>
      <c r="H656" s="75" t="str">
        <f>VLOOKUP(A656,'BASE REGISTRO MAYO'!$A$1:$T$884,8,FALSE)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56" s="75" t="str">
        <f>VLOOKUP(A656,'BASE REGISTRO MAYO'!$A$1:$T$884,9,FALSE)</f>
        <v>Cada 5 Años</v>
      </c>
      <c r="J656" s="75" t="str">
        <f>VLOOKUP(A656,'BASE REGISTRO MAYO'!$A$1:$T$884,10,FALSE)</f>
        <v>De fecha 12 de marzo de 2019 a 12 de marzo de 2024.</v>
      </c>
      <c r="K656" s="75" t="str">
        <f>VLOOKUP(A656,'BASE REGISTRO MAYO'!$A$1:$T$884,11,FALSE)</f>
        <v xml:space="preserve">Presidenta: Rosa Parissi Morales, 
Secretaria Ejecutiva: Denisse Araya Castelli, 
</v>
      </c>
      <c r="L656" s="75" t="str">
        <f>VLOOKUP(A656,'BASE REGISTRO MAYO'!$A$1:$T$884,12,FALSE)</f>
        <v xml:space="preserve">Moneda Nº 812, oficina 1014, Santiago, Región Metropolitana Situación CORONAVIRUS: Calle Santa Isabel, N° 41, departamento 607. Comuna de Santiago, Stgo
</v>
      </c>
      <c r="M656" s="75" t="str">
        <f>VLOOKUP(A656,'BASE REGISTRO MAYO'!$A$1:$T$884,13,FALSE)</f>
        <v>XIII</v>
      </c>
      <c r="N656" s="75" t="str">
        <f>VLOOKUP(A656,'BASE REGISTRO MAYO'!$A$1:$T$884,14,FALSE)</f>
        <v>Santiago</v>
      </c>
      <c r="O656" s="75">
        <f>VLOOKUP(A656,'BASE REGISTRO MAYO'!$A$1:$T$884,15,FALSE)</f>
        <v>0</v>
      </c>
      <c r="P656" s="75" t="str">
        <f>VLOOKUP(A656,'BASE REGISTRO MAYO'!$A$1:$T$884,16,FALSE)</f>
        <v>raices@tie.cl
www.ongraices.org</v>
      </c>
      <c r="Q656" s="75">
        <f>VLOOKUP(A656,'BASE REGISTRO MAYO'!$A$1:$T$884,17,FALSE)</f>
        <v>0</v>
      </c>
      <c r="R656" s="75" t="str">
        <f>VLOOKUP(A656,'BASE REGISTRO MAYO'!$A$1:$T$884,18,FALSE)</f>
        <v>93401: Institución de Asistencia Social</v>
      </c>
      <c r="S656" s="75" t="str">
        <f>VLOOKUP(A656,'BASE REGISTRO MAYO'!$A$1:$T$884,19,FALSE)</f>
        <v xml:space="preserve">
Certificado financiero correspondiente al año 2019, aprobado  por el Sub Departamento de Supervisión Nacional de SENAME.
</v>
      </c>
      <c r="T656" s="177">
        <f>VLOOKUP(A656,'BASE REGISTRO MAYO'!$A$1:$T$884,20,FALSE)</f>
        <v>37970</v>
      </c>
      <c r="U656" s="182">
        <v>7163</v>
      </c>
      <c r="V656" s="181">
        <v>9051000</v>
      </c>
      <c r="W656" s="181">
        <v>9051000</v>
      </c>
      <c r="X656" s="178">
        <v>44408</v>
      </c>
      <c r="Y656" s="87" t="s">
        <v>7151</v>
      </c>
      <c r="Z656" s="87" t="s">
        <v>7152</v>
      </c>
      <c r="AA656" s="182" t="s">
        <v>7278</v>
      </c>
    </row>
    <row r="657" spans="1:27" ht="15.75" customHeight="1" x14ac:dyDescent="0.2">
      <c r="A657" s="182">
        <v>7163</v>
      </c>
      <c r="B657" s="75" t="str">
        <f>VLOOKUP(A657,'BASE REGISTRO MAYO'!$A$1:$T$884,2,FALSE)</f>
        <v xml:space="preserve">Organizacion No Gubernamental de Desarrollo Raices u ONG Raices Santiago
</v>
      </c>
      <c r="C657" s="75">
        <f>VLOOKUP(A657,'BASE REGISTRO MAYO'!$A$1:$T$884,3,FALSE)</f>
        <v>744943000</v>
      </c>
      <c r="D657" s="75" t="str">
        <f>VLOOKUP(A657,'BASE REGISTRO MAYO'!$A$1:$T$884,4,FALSE)</f>
        <v>Corporación de Derecho Privado.</v>
      </c>
      <c r="E657" s="75" t="str">
        <f>VLOOKUP(A657,'BASE REGISTRO MAYO'!$A$1:$T$884,5,FALSE)</f>
        <v>Otorgado por Decreto Supremo Nº 1285, de fecha 2 de diciembre de 1998, del Ministerio de Justicia.</v>
      </c>
      <c r="F657" s="75" t="str">
        <f>VLOOKUP(A657,'BASE REGISTRO MAYO'!$A$1:$T$884,6,FALSE)</f>
        <v xml:space="preserve">Certificado de Directorio de Persona Jurídica sin fines de Lucro Nº de Folio 500340274468, de 12 de agosto del 2020, del Servicio de Registro Civil e Identificación.
</v>
      </c>
      <c r="G657" s="75" t="str">
        <f>VLOOKUP(A657,'BASE REGISTRO MAYO'!$A$1:$T$884,7,FALSE)</f>
        <v>Promoción del desarrollo, especialmente de las personas, familias, grupos y comunidades que viven en condiciones de pobreza y/o marginalidad.</v>
      </c>
      <c r="H657" s="75" t="str">
        <f>VLOOKUP(A657,'BASE REGISTRO MAYO'!$A$1:$T$884,8,FALSE)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57" s="75" t="str">
        <f>VLOOKUP(A657,'BASE REGISTRO MAYO'!$A$1:$T$884,9,FALSE)</f>
        <v>Cada 5 Años</v>
      </c>
      <c r="J657" s="75" t="str">
        <f>VLOOKUP(A657,'BASE REGISTRO MAYO'!$A$1:$T$884,10,FALSE)</f>
        <v>De fecha 12 de marzo de 2019 a 12 de marzo de 2024.</v>
      </c>
      <c r="K657" s="75" t="str">
        <f>VLOOKUP(A657,'BASE REGISTRO MAYO'!$A$1:$T$884,11,FALSE)</f>
        <v xml:space="preserve">Presidenta: Rosa Parissi Morales, 
Secretaria Ejecutiva: Denisse Araya Castelli, 
</v>
      </c>
      <c r="L657" s="75" t="str">
        <f>VLOOKUP(A657,'BASE REGISTRO MAYO'!$A$1:$T$884,12,FALSE)</f>
        <v xml:space="preserve">Moneda Nº 812, oficina 1014, Santiago, Región Metropolitana Situación CORONAVIRUS: Calle Santa Isabel, N° 41, departamento 607. Comuna de Santiago, Stgo
</v>
      </c>
      <c r="M657" s="75" t="str">
        <f>VLOOKUP(A657,'BASE REGISTRO MAYO'!$A$1:$T$884,13,FALSE)</f>
        <v>XIII</v>
      </c>
      <c r="N657" s="75" t="str">
        <f>VLOOKUP(A657,'BASE REGISTRO MAYO'!$A$1:$T$884,14,FALSE)</f>
        <v>Santiago</v>
      </c>
      <c r="O657" s="75">
        <f>VLOOKUP(A657,'BASE REGISTRO MAYO'!$A$1:$T$884,15,FALSE)</f>
        <v>0</v>
      </c>
      <c r="P657" s="75" t="str">
        <f>VLOOKUP(A657,'BASE REGISTRO MAYO'!$A$1:$T$884,16,FALSE)</f>
        <v>raices@tie.cl
www.ongraices.org</v>
      </c>
      <c r="Q657" s="75">
        <f>VLOOKUP(A657,'BASE REGISTRO MAYO'!$A$1:$T$884,17,FALSE)</f>
        <v>0</v>
      </c>
      <c r="R657" s="75" t="str">
        <f>VLOOKUP(A657,'BASE REGISTRO MAYO'!$A$1:$T$884,18,FALSE)</f>
        <v>93401: Institución de Asistencia Social</v>
      </c>
      <c r="S657" s="75" t="str">
        <f>VLOOKUP(A657,'BASE REGISTRO MAYO'!$A$1:$T$884,19,FALSE)</f>
        <v xml:space="preserve">
Certificado financiero correspondiente al año 2019, aprobado  por el Sub Departamento de Supervisión Nacional de SENAME.
</v>
      </c>
      <c r="T657" s="177">
        <f>VLOOKUP(A657,'BASE REGISTRO MAYO'!$A$1:$T$884,20,FALSE)</f>
        <v>37970</v>
      </c>
      <c r="U657" s="182">
        <v>7163</v>
      </c>
      <c r="V657" s="181">
        <v>0</v>
      </c>
      <c r="W657" s="181">
        <v>82234800</v>
      </c>
      <c r="X657" s="178">
        <v>44408</v>
      </c>
      <c r="Y657" s="87" t="s">
        <v>7151</v>
      </c>
      <c r="Z657" s="87" t="s">
        <v>7152</v>
      </c>
      <c r="AA657" s="182" t="s">
        <v>7195</v>
      </c>
    </row>
    <row r="658" spans="1:27" ht="15.75" customHeight="1" x14ac:dyDescent="0.2">
      <c r="A658" s="182">
        <v>7163</v>
      </c>
      <c r="B658" s="75" t="str">
        <f>VLOOKUP(A658,'BASE REGISTRO MAYO'!$A$1:$T$884,2,FALSE)</f>
        <v xml:space="preserve">Organizacion No Gubernamental de Desarrollo Raices u ONG Raices Santiago
</v>
      </c>
      <c r="C658" s="75">
        <f>VLOOKUP(A658,'BASE REGISTRO MAYO'!$A$1:$T$884,3,FALSE)</f>
        <v>744943000</v>
      </c>
      <c r="D658" s="75" t="str">
        <f>VLOOKUP(A658,'BASE REGISTRO MAYO'!$A$1:$T$884,4,FALSE)</f>
        <v>Corporación de Derecho Privado.</v>
      </c>
      <c r="E658" s="75" t="str">
        <f>VLOOKUP(A658,'BASE REGISTRO MAYO'!$A$1:$T$884,5,FALSE)</f>
        <v>Otorgado por Decreto Supremo Nº 1285, de fecha 2 de diciembre de 1998, del Ministerio de Justicia.</v>
      </c>
      <c r="F658" s="75" t="str">
        <f>VLOOKUP(A658,'BASE REGISTRO MAYO'!$A$1:$T$884,6,FALSE)</f>
        <v xml:space="preserve">Certificado de Directorio de Persona Jurídica sin fines de Lucro Nº de Folio 500340274468, de 12 de agosto del 2020, del Servicio de Registro Civil e Identificación.
</v>
      </c>
      <c r="G658" s="75" t="str">
        <f>VLOOKUP(A658,'BASE REGISTRO MAYO'!$A$1:$T$884,7,FALSE)</f>
        <v>Promoción del desarrollo, especialmente de las personas, familias, grupos y comunidades que viven en condiciones de pobreza y/o marginalidad.</v>
      </c>
      <c r="H658" s="75" t="str">
        <f>VLOOKUP(A658,'BASE REGISTRO MAYO'!$A$1:$T$884,8,FALSE)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58" s="75" t="str">
        <f>VLOOKUP(A658,'BASE REGISTRO MAYO'!$A$1:$T$884,9,FALSE)</f>
        <v>Cada 5 Años</v>
      </c>
      <c r="J658" s="75" t="str">
        <f>VLOOKUP(A658,'BASE REGISTRO MAYO'!$A$1:$T$884,10,FALSE)</f>
        <v>De fecha 12 de marzo de 2019 a 12 de marzo de 2024.</v>
      </c>
      <c r="K658" s="75" t="str">
        <f>VLOOKUP(A658,'BASE REGISTRO MAYO'!$A$1:$T$884,11,FALSE)</f>
        <v xml:space="preserve">Presidenta: Rosa Parissi Morales, 
Secretaria Ejecutiva: Denisse Araya Castelli, 
</v>
      </c>
      <c r="L658" s="75" t="str">
        <f>VLOOKUP(A658,'BASE REGISTRO MAYO'!$A$1:$T$884,12,FALSE)</f>
        <v xml:space="preserve">Moneda Nº 812, oficina 1014, Santiago, Región Metropolitana Situación CORONAVIRUS: Calle Santa Isabel, N° 41, departamento 607. Comuna de Santiago, Stgo
</v>
      </c>
      <c r="M658" s="75" t="str">
        <f>VLOOKUP(A658,'BASE REGISTRO MAYO'!$A$1:$T$884,13,FALSE)</f>
        <v>XIII</v>
      </c>
      <c r="N658" s="75" t="str">
        <f>VLOOKUP(A658,'BASE REGISTRO MAYO'!$A$1:$T$884,14,FALSE)</f>
        <v>Santiago</v>
      </c>
      <c r="O658" s="75">
        <f>VLOOKUP(A658,'BASE REGISTRO MAYO'!$A$1:$T$884,15,FALSE)</f>
        <v>0</v>
      </c>
      <c r="P658" s="75" t="str">
        <f>VLOOKUP(A658,'BASE REGISTRO MAYO'!$A$1:$T$884,16,FALSE)</f>
        <v>raices@tie.cl
www.ongraices.org</v>
      </c>
      <c r="Q658" s="75">
        <f>VLOOKUP(A658,'BASE REGISTRO MAYO'!$A$1:$T$884,17,FALSE)</f>
        <v>0</v>
      </c>
      <c r="R658" s="75" t="str">
        <f>VLOOKUP(A658,'BASE REGISTRO MAYO'!$A$1:$T$884,18,FALSE)</f>
        <v>93401: Institución de Asistencia Social</v>
      </c>
      <c r="S658" s="75" t="str">
        <f>VLOOKUP(A658,'BASE REGISTRO MAYO'!$A$1:$T$884,19,FALSE)</f>
        <v xml:space="preserve">
Certificado financiero correspondiente al año 2019, aprobado  por el Sub Departamento de Supervisión Nacional de SENAME.
</v>
      </c>
      <c r="T658" s="177">
        <f>VLOOKUP(A658,'BASE REGISTRO MAYO'!$A$1:$T$884,20,FALSE)</f>
        <v>37970</v>
      </c>
      <c r="U658" s="182">
        <v>7163</v>
      </c>
      <c r="V658" s="181">
        <v>76489697</v>
      </c>
      <c r="W658" s="181">
        <v>246454257</v>
      </c>
      <c r="X658" s="178">
        <v>44408</v>
      </c>
      <c r="Y658" s="87" t="s">
        <v>7151</v>
      </c>
      <c r="Z658" s="87" t="s">
        <v>7152</v>
      </c>
      <c r="AA658" s="182" t="s">
        <v>7226</v>
      </c>
    </row>
    <row r="659" spans="1:27" ht="15.75" customHeight="1" x14ac:dyDescent="0.2">
      <c r="A659" s="182">
        <v>7163</v>
      </c>
      <c r="B659" s="75" t="str">
        <f>VLOOKUP(A659,'BASE REGISTRO MAYO'!$A$1:$T$884,2,FALSE)</f>
        <v xml:space="preserve">Organizacion No Gubernamental de Desarrollo Raices u ONG Raices Santiago
</v>
      </c>
      <c r="C659" s="75">
        <f>VLOOKUP(A659,'BASE REGISTRO MAYO'!$A$1:$T$884,3,FALSE)</f>
        <v>744943000</v>
      </c>
      <c r="D659" s="75" t="str">
        <f>VLOOKUP(A659,'BASE REGISTRO MAYO'!$A$1:$T$884,4,FALSE)</f>
        <v>Corporación de Derecho Privado.</v>
      </c>
      <c r="E659" s="75" t="str">
        <f>VLOOKUP(A659,'BASE REGISTRO MAYO'!$A$1:$T$884,5,FALSE)</f>
        <v>Otorgado por Decreto Supremo Nº 1285, de fecha 2 de diciembre de 1998, del Ministerio de Justicia.</v>
      </c>
      <c r="F659" s="75" t="str">
        <f>VLOOKUP(A659,'BASE REGISTRO MAYO'!$A$1:$T$884,6,FALSE)</f>
        <v xml:space="preserve">Certificado de Directorio de Persona Jurídica sin fines de Lucro Nº de Folio 500340274468, de 12 de agosto del 2020, del Servicio de Registro Civil e Identificación.
</v>
      </c>
      <c r="G659" s="75" t="str">
        <f>VLOOKUP(A659,'BASE REGISTRO MAYO'!$A$1:$T$884,7,FALSE)</f>
        <v>Promoción del desarrollo, especialmente de las personas, familias, grupos y comunidades que viven en condiciones de pobreza y/o marginalidad.</v>
      </c>
      <c r="H659" s="75" t="str">
        <f>VLOOKUP(A659,'BASE REGISTRO MAYO'!$A$1:$T$884,8,FALSE)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59" s="75" t="str">
        <f>VLOOKUP(A659,'BASE REGISTRO MAYO'!$A$1:$T$884,9,FALSE)</f>
        <v>Cada 5 Años</v>
      </c>
      <c r="J659" s="75" t="str">
        <f>VLOOKUP(A659,'BASE REGISTRO MAYO'!$A$1:$T$884,10,FALSE)</f>
        <v>De fecha 12 de marzo de 2019 a 12 de marzo de 2024.</v>
      </c>
      <c r="K659" s="75" t="str">
        <f>VLOOKUP(A659,'BASE REGISTRO MAYO'!$A$1:$T$884,11,FALSE)</f>
        <v xml:space="preserve">Presidenta: Rosa Parissi Morales, 
Secretaria Ejecutiva: Denisse Araya Castelli, 
</v>
      </c>
      <c r="L659" s="75" t="str">
        <f>VLOOKUP(A659,'BASE REGISTRO MAYO'!$A$1:$T$884,12,FALSE)</f>
        <v xml:space="preserve">Moneda Nº 812, oficina 1014, Santiago, Región Metropolitana Situación CORONAVIRUS: Calle Santa Isabel, N° 41, departamento 607. Comuna de Santiago, Stgo
</v>
      </c>
      <c r="M659" s="75" t="str">
        <f>VLOOKUP(A659,'BASE REGISTRO MAYO'!$A$1:$T$884,13,FALSE)</f>
        <v>XIII</v>
      </c>
      <c r="N659" s="75" t="str">
        <f>VLOOKUP(A659,'BASE REGISTRO MAYO'!$A$1:$T$884,14,FALSE)</f>
        <v>Santiago</v>
      </c>
      <c r="O659" s="75">
        <f>VLOOKUP(A659,'BASE REGISTRO MAYO'!$A$1:$T$884,15,FALSE)</f>
        <v>0</v>
      </c>
      <c r="P659" s="75" t="str">
        <f>VLOOKUP(A659,'BASE REGISTRO MAYO'!$A$1:$T$884,16,FALSE)</f>
        <v>raices@tie.cl
www.ongraices.org</v>
      </c>
      <c r="Q659" s="75">
        <f>VLOOKUP(A659,'BASE REGISTRO MAYO'!$A$1:$T$884,17,FALSE)</f>
        <v>0</v>
      </c>
      <c r="R659" s="75" t="str">
        <f>VLOOKUP(A659,'BASE REGISTRO MAYO'!$A$1:$T$884,18,FALSE)</f>
        <v>93401: Institución de Asistencia Social</v>
      </c>
      <c r="S659" s="75" t="str">
        <f>VLOOKUP(A659,'BASE REGISTRO MAYO'!$A$1:$T$884,19,FALSE)</f>
        <v xml:space="preserve">
Certificado financiero correspondiente al año 2019, aprobado  por el Sub Departamento de Supervisión Nacional de SENAME.
</v>
      </c>
      <c r="T659" s="177">
        <f>VLOOKUP(A659,'BASE REGISTRO MAYO'!$A$1:$T$884,20,FALSE)</f>
        <v>37970</v>
      </c>
      <c r="U659" s="182">
        <v>7163</v>
      </c>
      <c r="V659" s="181">
        <v>18102000</v>
      </c>
      <c r="W659" s="181">
        <v>18102000</v>
      </c>
      <c r="X659" s="178">
        <v>44408</v>
      </c>
      <c r="Y659" s="87" t="s">
        <v>7151</v>
      </c>
      <c r="Z659" s="87" t="s">
        <v>7152</v>
      </c>
      <c r="AA659" s="182" t="s">
        <v>7160</v>
      </c>
    </row>
    <row r="660" spans="1:27" ht="15.75" customHeight="1" x14ac:dyDescent="0.2">
      <c r="A660" s="182">
        <v>7168</v>
      </c>
      <c r="B660" s="75" t="str">
        <f>VLOOKUP(A660,'BASE REGISTRO MAYO'!$A$1:$T$884,2,FALSE)</f>
        <v>I. Municipalidad de Penalolen</v>
      </c>
      <c r="C660" s="75" t="str">
        <f>VLOOKUP(A660,'BASE REGISTRO MAYO'!$A$1:$T$884,3,FALSE)</f>
        <v>69254000K</v>
      </c>
      <c r="D660" s="75" t="str">
        <f>VLOOKUP(A660,'BASE REGISTRO MAYO'!$A$1:$T$884,4,FALSE)</f>
        <v>Municipalidad</v>
      </c>
      <c r="E660" s="75" t="str">
        <f>VLOOKUP(A660,'BASE REGISTRO MAYO'!$A$1:$T$884,5,FALSE)</f>
        <v>Constitución Política de la República, artículo 107</v>
      </c>
      <c r="F660" s="75" t="str">
        <f>VLOOKUP(A660,'BASE REGISTRO MAYO'!$A$1:$T$884,6,FALSE)</f>
        <v>Indefinida</v>
      </c>
      <c r="G660" s="75" t="str">
        <f>VLOOKUP(A660,'BASE REGISTRO MAYO'!$A$1:$T$884,7,FALSE)</f>
        <v>Según ley Orgánica N° 18.695, artículos 1° al 4°</v>
      </c>
      <c r="H660" s="75" t="str">
        <f>VLOOKUP(A660,'BASE REGISTRO MAYO'!$A$1:$T$884,8,FALSE)</f>
        <v>no tiene</v>
      </c>
      <c r="I660" s="75">
        <f>VLOOKUP(A660,'BASE REGISTRO MAYO'!$A$1:$T$884,9,FALSE)</f>
        <v>0</v>
      </c>
      <c r="J660" s="75">
        <f>VLOOKUP(A660,'BASE REGISTRO MAYO'!$A$1:$T$884,10,FALSE)</f>
        <v>0</v>
      </c>
      <c r="K660" s="75" t="str">
        <f>VLOOKUP(A660,'BASE REGISTRO MAYO'!$A$1:$T$884,11,FALSE)</f>
        <v xml:space="preserve">Carolina Leitao Alvarez Salamanca, 
</v>
      </c>
      <c r="L660" s="75" t="str">
        <f>VLOOKUP(A660,'BASE REGISTRO MAYO'!$A$1:$T$884,12,FALSE)</f>
        <v xml:space="preserve">Avda. Grecia N° 8735, comuna de Peñalolén, Región Metropolitana.
</v>
      </c>
      <c r="M660" s="75" t="str">
        <f>VLOOKUP(A660,'BASE REGISTRO MAYO'!$A$1:$T$884,13,FALSE)</f>
        <v>XIII</v>
      </c>
      <c r="N660" s="75" t="str">
        <f>VLOOKUP(A660,'BASE REGISTRO MAYO'!$A$1:$T$884,14,FALSE)</f>
        <v>Peñalolén</v>
      </c>
      <c r="O660" s="75" t="str">
        <f>VLOOKUP(A660,'BASE REGISTRO MAYO'!$A$1:$T$884,15,FALSE)</f>
        <v>224868052/ 2248688050/ 224868051</v>
      </c>
      <c r="P660" s="75" t="str">
        <f>VLOOKUP(A660,'BASE REGISTRO MAYO'!$A$1:$T$884,16,FALSE)</f>
        <v xml:space="preserve">Correo electrónico: alcaldesa@penalolen.cl
                            nmaray@penalolen.cl
</v>
      </c>
      <c r="Q660" s="75">
        <f>VLOOKUP(A660,'BASE REGISTRO MAYO'!$A$1:$T$884,17,FALSE)</f>
        <v>0</v>
      </c>
      <c r="R660" s="75">
        <f>VLOOKUP(A660,'BASE REGISTRO MAYO'!$A$1:$T$884,18,FALSE)</f>
        <v>91001</v>
      </c>
      <c r="S660" s="75" t="str">
        <f>VLOOKUP(A660,'BASE REGISTRO MAYO'!$A$1:$T$884,19,FALSE)</f>
        <v xml:space="preserve">No se acompañan. Aplica Informe Jurídico Nº 09, de  fecha 14 de marzo de 2011 del Departamento Jurídico y Dictamen Nº 070791, de 2009, de la Contraloría General de la República.  
</v>
      </c>
      <c r="T660" s="177">
        <f>VLOOKUP(A660,'BASE REGISTRO MAYO'!$A$1:$T$884,20,FALSE)</f>
        <v>38478</v>
      </c>
      <c r="U660" s="182">
        <v>7168</v>
      </c>
      <c r="V660" s="181">
        <v>20678139</v>
      </c>
      <c r="W660" s="181">
        <v>146991621</v>
      </c>
      <c r="X660" s="178">
        <v>44408</v>
      </c>
      <c r="Y660" s="87" t="s">
        <v>7151</v>
      </c>
      <c r="Z660" s="87" t="s">
        <v>7152</v>
      </c>
      <c r="AA660" s="182" t="s">
        <v>8194</v>
      </c>
    </row>
    <row r="661" spans="1:27" ht="15.75" customHeight="1" x14ac:dyDescent="0.2">
      <c r="A661" s="182">
        <v>7169</v>
      </c>
      <c r="B661" s="75" t="str">
        <f>VLOOKUP(A661,'BASE REGISTRO MAYO'!$A$1:$T$884,2,FALSE)</f>
        <v xml:space="preserve">
I. Municipalidad de Alto Hospicio
</v>
      </c>
      <c r="C661" s="75">
        <f>VLOOKUP(A661,'BASE REGISTRO MAYO'!$A$1:$T$884,3,FALSE)</f>
        <v>692651006</v>
      </c>
      <c r="D661" s="75" t="str">
        <f>VLOOKUP(A661,'BASE REGISTRO MAYO'!$A$1:$T$884,4,FALSE)</f>
        <v>Municipalidad</v>
      </c>
      <c r="E661" s="75" t="str">
        <f>VLOOKUP(A661,'BASE REGISTRO MAYO'!$A$1:$T$884,5,FALSE)</f>
        <v>Constitución Política de la República, art. 107.</v>
      </c>
      <c r="F661" s="75" t="str">
        <f>VLOOKUP(A661,'BASE REGISTRO MAYO'!$A$1:$T$884,6,FALSE)</f>
        <v>Indefinida.</v>
      </c>
      <c r="G661" s="75" t="str">
        <f>VLOOKUP(A661,'BASE REGISTRO MAYO'!$A$1:$T$884,7,FALSE)</f>
        <v>Según Ley Orgánica Nº 18.695, arts. 1º al 4º.</v>
      </c>
      <c r="H661" s="75" t="str">
        <f>VLOOKUP(A661,'BASE REGISTRO MAYO'!$A$1:$T$884,8,FALSE)</f>
        <v>no tiene</v>
      </c>
      <c r="I661" s="75">
        <f>VLOOKUP(A661,'BASE REGISTRO MAYO'!$A$1:$T$884,9,FALSE)</f>
        <v>0</v>
      </c>
      <c r="J661" s="75">
        <f>VLOOKUP(A661,'BASE REGISTRO MAYO'!$A$1:$T$884,10,FALSE)</f>
        <v>0</v>
      </c>
      <c r="K661" s="75" t="str">
        <f>VLOOKUP(A661,'BASE REGISTRO MAYO'!$A$1:$T$884,11,FALSE)</f>
        <v xml:space="preserve">Patricio Ferreira Rivera  </v>
      </c>
      <c r="L661" s="75" t="str">
        <f>VLOOKUP(A661,'BASE REGISTRO MAYO'!$A$1:$T$884,12,FALSE)</f>
        <v>Avenida Los Álamos esquina calle Los Nogales, S/N, Alto Hospicio</v>
      </c>
      <c r="M661" s="75" t="str">
        <f>VLOOKUP(A661,'BASE REGISTRO MAYO'!$A$1:$T$884,13,FALSE)</f>
        <v>I</v>
      </c>
      <c r="N661" s="75">
        <f>VLOOKUP(A661,'BASE REGISTRO MAYO'!$A$1:$T$884,14,FALSE)</f>
        <v>0</v>
      </c>
      <c r="O661" s="75">
        <f>VLOOKUP(A661,'BASE REGISTRO MAYO'!$A$1:$T$884,15,FALSE)</f>
        <v>0</v>
      </c>
      <c r="P661" s="75">
        <f>VLOOKUP(A661,'BASE REGISTRO MAYO'!$A$1:$T$884,16,FALSE)</f>
        <v>0</v>
      </c>
      <c r="Q661" s="75">
        <f>VLOOKUP(A661,'BASE REGISTRO MAYO'!$A$1:$T$884,17,FALSE)</f>
        <v>0</v>
      </c>
      <c r="R661" s="75">
        <f>VLOOKUP(A661,'BASE REGISTRO MAYO'!$A$1:$T$884,18,FALSE)</f>
        <v>91001</v>
      </c>
      <c r="S661" s="75" t="str">
        <f>VLOOKUP(A661,'BASE REGISTRO MAYO'!$A$1:$T$884,19,FALSE)</f>
        <v xml:space="preserve">No se acompañan. Aplica Informe Jurídico Nº 09, de  fecha 14 de marzo de 2011 del Departamento Jurídico y Dictamen Nº 070791, de 2009, de la Contraloría General de la República.  
</v>
      </c>
      <c r="T661" s="177">
        <f>VLOOKUP(A661,'BASE REGISTRO MAYO'!$A$1:$T$884,20,FALSE)</f>
        <v>38488</v>
      </c>
      <c r="U661" s="182">
        <v>7169</v>
      </c>
      <c r="V661" s="181">
        <v>9157888</v>
      </c>
      <c r="W661" s="181">
        <v>55212928</v>
      </c>
      <c r="X661" s="178">
        <v>44408</v>
      </c>
      <c r="Y661" s="87" t="s">
        <v>7151</v>
      </c>
      <c r="Z661" s="87" t="s">
        <v>7152</v>
      </c>
      <c r="AA661" s="182" t="s">
        <v>173</v>
      </c>
    </row>
    <row r="662" spans="1:27" ht="15.75" customHeight="1" x14ac:dyDescent="0.2">
      <c r="A662" s="182">
        <v>7171</v>
      </c>
      <c r="B662" s="75" t="str">
        <f>VLOOKUP(A662,'BASE REGISTRO MAYO'!$A$1:$T$884,2,FALSE)</f>
        <v xml:space="preserve">
I. Municipalidad de Maria Pinto.
</v>
      </c>
      <c r="C662" s="75">
        <f>VLOOKUP(A662,'BASE REGISTRO MAYO'!$A$1:$T$884,3,FALSE)</f>
        <v>690733005</v>
      </c>
      <c r="D662" s="75" t="str">
        <f>VLOOKUP(A662,'BASE REGISTRO MAYO'!$A$1:$T$884,4,FALSE)</f>
        <v>Municipalidad</v>
      </c>
      <c r="E662" s="75" t="str">
        <f>VLOOKUP(A662,'BASE REGISTRO MAYO'!$A$1:$T$884,5,FALSE)</f>
        <v>Constitución Política de la República, art. 107.</v>
      </c>
      <c r="F662" s="75" t="str">
        <f>VLOOKUP(A662,'BASE REGISTRO MAYO'!$A$1:$T$884,6,FALSE)</f>
        <v>Indefinida.</v>
      </c>
      <c r="G662" s="75" t="str">
        <f>VLOOKUP(A662,'BASE REGISTRO MAYO'!$A$1:$T$884,7,FALSE)</f>
        <v>Según Ley Orgánica Nº 18.695, arts. 1º al 4º.</v>
      </c>
      <c r="H662" s="75" t="str">
        <f>VLOOKUP(A662,'BASE REGISTRO MAYO'!$A$1:$T$884,8,FALSE)</f>
        <v>no tiene</v>
      </c>
      <c r="I662" s="75">
        <f>VLOOKUP(A662,'BASE REGISTRO MAYO'!$A$1:$T$884,9,FALSE)</f>
        <v>0</v>
      </c>
      <c r="J662" s="75">
        <f>VLOOKUP(A662,'BASE REGISTRO MAYO'!$A$1:$T$884,10,FALSE)</f>
        <v>0</v>
      </c>
      <c r="K662" s="75" t="str">
        <f>VLOOKUP(A662,'BASE REGISTRO MAYO'!$A$1:$T$884,11,FALSE)</f>
        <v xml:space="preserve">Jessica Paola del Carmen Mualim Fajuri.
</v>
      </c>
      <c r="L662" s="75" t="str">
        <f>VLOOKUP(A662,'BASE REGISTRO MAYO'!$A$1:$T$884,12,FALSE)</f>
        <v xml:space="preserve">Francisco Costabal Nº 78, comuna de María Pinto, Región Metropolitana. 
</v>
      </c>
      <c r="M662" s="75" t="str">
        <f>VLOOKUP(A662,'BASE REGISTRO MAYO'!$A$1:$T$884,13,FALSE)</f>
        <v>XIII</v>
      </c>
      <c r="N662" s="75" t="str">
        <f>VLOOKUP(A662,'BASE REGISTRO MAYO'!$A$1:$T$884,14,FALSE)</f>
        <v>María Pinto</v>
      </c>
      <c r="O662" s="75" t="str">
        <f>VLOOKUP(A662,'BASE REGISTRO MAYO'!$A$1:$T$884,15,FALSE)</f>
        <v>Fonos: 8354252/8351936</v>
      </c>
      <c r="P662" s="75" t="str">
        <f>VLOOKUP(A662,'BASE REGISTRO MAYO'!$A$1:$T$884,16,FALSE)</f>
        <v>www.municipalidaddemariapinto.cl</v>
      </c>
      <c r="Q662" s="75">
        <f>VLOOKUP(A662,'BASE REGISTRO MAYO'!$A$1:$T$884,17,FALSE)</f>
        <v>0</v>
      </c>
      <c r="R662" s="75">
        <f>VLOOKUP(A662,'BASE REGISTRO MAYO'!$A$1:$T$884,18,FALSE)</f>
        <v>91001</v>
      </c>
      <c r="S662" s="75" t="str">
        <f>VLOOKUP(A662,'BASE REGISTRO MAYO'!$A$1:$T$884,19,FALSE)</f>
        <v xml:space="preserve">No se acompañan. Aplica Informe Jurídico Nº 09, de  fecha 14 de marzo de 2011 del Departamento Jurídico y Dictamen Nº 070791, de 2009, de la Contraloría General de la República.  
</v>
      </c>
      <c r="T662" s="177">
        <f>VLOOKUP(A662,'BASE REGISTRO MAYO'!$A$1:$T$884,20,FALSE)</f>
        <v>38509</v>
      </c>
      <c r="U662" s="182">
        <v>7171</v>
      </c>
      <c r="V662" s="181">
        <v>3577299</v>
      </c>
      <c r="W662" s="181">
        <v>21567549</v>
      </c>
      <c r="X662" s="178">
        <v>44408</v>
      </c>
      <c r="Y662" s="87" t="s">
        <v>7151</v>
      </c>
      <c r="Z662" s="87" t="s">
        <v>7152</v>
      </c>
      <c r="AA662" s="182" t="s">
        <v>7868</v>
      </c>
    </row>
    <row r="663" spans="1:27" ht="15.75" customHeight="1" x14ac:dyDescent="0.2">
      <c r="A663" s="182">
        <v>7173</v>
      </c>
      <c r="B663" s="75" t="str">
        <f>VLOOKUP(A663,'BASE REGISTRO MAYO'!$A$1:$T$884,2,FALSE)</f>
        <v>Corporacion Nuestra Ayuda Inspirada en Maria-Curico, tambien denominada Corporacion Naim Curico.</v>
      </c>
      <c r="C663" s="75">
        <f>VLOOKUP(A663,'BASE REGISTRO MAYO'!$A$1:$T$884,3,FALSE)</f>
        <v>653686706</v>
      </c>
      <c r="D663" s="75" t="str">
        <f>VLOOKUP(A663,'BASE REGISTRO MAYO'!$A$1:$T$884,4,FALSE)</f>
        <v>Corporación de Derecho Privado</v>
      </c>
      <c r="E663" s="75" t="str">
        <f>VLOOKUP(A663,'BASE REGISTRO MAYO'!$A$1:$T$884,5,FALSE)</f>
        <v xml:space="preserve">Otorgada por Decreto Supremo N° 1803, de fecha 11 de mayo de 2004, del Ministerio de Justicia.
</v>
      </c>
      <c r="F663" s="75" t="str">
        <f>VLOOKUP(A663,'BASE REGISTRO MAYO'!$A$1:$T$884,6,FALSE)</f>
        <v xml:space="preserve">Certificado de Vigencia Folio N°500355226907, de 09 de noviembre de 2020, del Registro Civil e Identificación                                                                                                                                                                                                                                       </v>
      </c>
      <c r="G663" s="75" t="str">
        <f>VLOOKUP(A663,'BASE REGISTRO MAYO'!$A$1:$T$884,7,FALSE)</f>
        <v xml:space="preserve">Fundación y mantenimiento de obras de beneficencia y educación al servicio de los más postergados, principalmente de los niños que han abandonado sus estudios formales o están en peligro de hacerlo. </v>
      </c>
      <c r="H663" s="75" t="str">
        <f>VLOOKUP(A663,'BASE REGISTRO MAYO'!$A$1:$T$884,8,FALSE)</f>
        <v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v>
      </c>
      <c r="I663" s="75" t="str">
        <f>VLOOKUP(A663,'BASE REGISTRO MAYO'!$A$1:$T$884,9,FALSE)</f>
        <v>: 2 años en sus cargos.</v>
      </c>
      <c r="J663" s="75" t="str">
        <f>VLOOKUP(A663,'BASE REGISTRO MAYO'!$A$1:$T$884,10,FALSE)</f>
        <v>19 de febrero de 2019 a 19 de febrero de 2021.</v>
      </c>
      <c r="K663" s="75" t="str">
        <f>VLOOKUP(A663,'BASE REGISTRO MAYO'!$A$1:$T$884,11,FALSE)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663" s="75" t="str">
        <f>VLOOKUP(A663,'BASE REGISTRO MAYO'!$A$1:$T$884,12,FALSE)</f>
        <v xml:space="preserve">Avenida Licantén S/N, Población Aguas Negras, comuna de Curicó, Región del Maule.
</v>
      </c>
      <c r="M663" s="75" t="str">
        <f>VLOOKUP(A663,'BASE REGISTRO MAYO'!$A$1:$T$884,13,FALSE)</f>
        <v>VII</v>
      </c>
      <c r="N663" s="75" t="str">
        <f>VLOOKUP(A663,'BASE REGISTRO MAYO'!$A$1:$T$884,14,FALSE)</f>
        <v>Curicó</v>
      </c>
      <c r="O663" s="75" t="str">
        <f>VLOOKUP(A663,'BASE REGISTRO MAYO'!$A$1:$T$884,15,FALSE)</f>
        <v xml:space="preserve">75-325297, 
</v>
      </c>
      <c r="P663" s="75" t="str">
        <f>VLOOKUP(A663,'BASE REGISTRO MAYO'!$A$1:$T$884,16,FALSE)</f>
        <v xml:space="preserve">naimcurico@gmail.com
</v>
      </c>
      <c r="Q663" s="75">
        <f>VLOOKUP(A663,'BASE REGISTRO MAYO'!$A$1:$T$884,17,FALSE)</f>
        <v>0</v>
      </c>
      <c r="R663" s="75" t="str">
        <f>VLOOKUP(A663,'BASE REGISTRO MAYO'!$A$1:$T$884,18,FALSE)</f>
        <v>93401: Instituciones de Asistencia Social</v>
      </c>
      <c r="S663" s="75" t="str">
        <f>VLOOKUP(A663,'BASE REGISTRO MAYO'!$A$1:$T$884,19,FALSE)</f>
        <v>Se acompaña Certificado Financiero de la Institución, correspondiente al año 2019, aprobado por el Subdepartamento de Supervisión Financiera Nacional.</v>
      </c>
      <c r="T663" s="177">
        <f>VLOOKUP(A663,'BASE REGISTRO MAYO'!$A$1:$T$884,20,FALSE)</f>
        <v>38523</v>
      </c>
      <c r="U663" s="182">
        <v>7173</v>
      </c>
      <c r="V663" s="181">
        <v>9387180</v>
      </c>
      <c r="W663" s="181">
        <v>59271119</v>
      </c>
      <c r="X663" s="178">
        <v>44408</v>
      </c>
      <c r="Y663" s="87" t="s">
        <v>7151</v>
      </c>
      <c r="Z663" s="87" t="s">
        <v>7152</v>
      </c>
      <c r="AA663" s="182" t="s">
        <v>7184</v>
      </c>
    </row>
    <row r="664" spans="1:27" ht="15.75" customHeight="1" x14ac:dyDescent="0.2">
      <c r="A664" s="182">
        <v>7174</v>
      </c>
      <c r="B664" s="75" t="str">
        <f>VLOOKUP(A664,'BASE REGISTRO MAYO'!$A$1:$T$884,2,FALSE)</f>
        <v xml:space="preserve">
I. Municipalidad de Gorbea
</v>
      </c>
      <c r="C664" s="75">
        <f>VLOOKUP(A664,'BASE REGISTRO MAYO'!$A$1:$T$884,3,FALSE)</f>
        <v>691912000</v>
      </c>
      <c r="D664" s="75" t="str">
        <f>VLOOKUP(A664,'BASE REGISTRO MAYO'!$A$1:$T$884,4,FALSE)</f>
        <v>Municipalidad</v>
      </c>
      <c r="E664" s="75" t="str">
        <f>VLOOKUP(A664,'BASE REGISTRO MAYO'!$A$1:$T$884,5,FALSE)</f>
        <v>Constitución Política de la República, art. 107.</v>
      </c>
      <c r="F664" s="75" t="str">
        <f>VLOOKUP(A664,'BASE REGISTRO MAYO'!$A$1:$T$884,6,FALSE)</f>
        <v>Indefinida.</v>
      </c>
      <c r="G664" s="75" t="str">
        <f>VLOOKUP(A664,'BASE REGISTRO MAYO'!$A$1:$T$884,7,FALSE)</f>
        <v>Según Ley Orgánica Nº 18.695, arts. 1º al 4º.</v>
      </c>
      <c r="H664" s="75" t="str">
        <f>VLOOKUP(A664,'BASE REGISTRO MAYO'!$A$1:$T$884,8,FALSE)</f>
        <v>no tiene</v>
      </c>
      <c r="I664" s="75">
        <f>VLOOKUP(A664,'BASE REGISTRO MAYO'!$A$1:$T$884,9,FALSE)</f>
        <v>0</v>
      </c>
      <c r="J664" s="75">
        <f>VLOOKUP(A664,'BASE REGISTRO MAYO'!$A$1:$T$884,10,FALSE)</f>
        <v>0</v>
      </c>
      <c r="K664" s="75" t="str">
        <f>VLOOKUP(A664,'BASE REGISTRO MAYO'!$A$1:$T$884,11,FALSE)</f>
        <v xml:space="preserve">Guido Germán Siegmund González, </v>
      </c>
      <c r="L664" s="75" t="str">
        <f>VLOOKUP(A664,'BASE REGISTRO MAYO'!$A$1:$T$884,12,FALSE)</f>
        <v xml:space="preserve">Ramón Freire Nº 590, comuna de Gorbea, Provincia de Cautín, IX Región.
</v>
      </c>
      <c r="M664" s="75" t="str">
        <f>VLOOKUP(A664,'BASE REGISTRO MAYO'!$A$1:$T$884,13,FALSE)</f>
        <v>IX</v>
      </c>
      <c r="N664" s="75" t="str">
        <f>VLOOKUP(A664,'BASE REGISTRO MAYO'!$A$1:$T$884,14,FALSE)</f>
        <v xml:space="preserve"> Gorbea</v>
      </c>
      <c r="O664" s="75" t="str">
        <f>VLOOKUP(A664,'BASE REGISTRO MAYO'!$A$1:$T$884,15,FALSE)</f>
        <v xml:space="preserve">Teléfonos: (45) 201900 </v>
      </c>
      <c r="P664" s="75">
        <f>VLOOKUP(A664,'BASE REGISTRO MAYO'!$A$1:$T$884,16,FALSE)</f>
        <v>0</v>
      </c>
      <c r="Q664" s="75">
        <f>VLOOKUP(A664,'BASE REGISTRO MAYO'!$A$1:$T$884,17,FALSE)</f>
        <v>0</v>
      </c>
      <c r="R664" s="75">
        <f>VLOOKUP(A664,'BASE REGISTRO MAYO'!$A$1:$T$884,18,FALSE)</f>
        <v>91001</v>
      </c>
      <c r="S664" s="75" t="str">
        <f>VLOOKUP(A664,'BASE REGISTRO MAYO'!$A$1:$T$884,19,FALSE)</f>
        <v xml:space="preserve">No se acompañan. Aplica Informe Jurídico Nº 09, de  fecha 14 de marzo de 2011 del Departamento Jurídico y Dictamen Nº 070791, de 2009, de la Contraloría General de la República.  
</v>
      </c>
      <c r="T664" s="177">
        <f>VLOOKUP(A664,'BASE REGISTRO MAYO'!$A$1:$T$884,20,FALSE)</f>
        <v>38518</v>
      </c>
      <c r="U664" s="182">
        <v>7174</v>
      </c>
      <c r="V664" s="181">
        <v>6361870</v>
      </c>
      <c r="W664" s="181">
        <v>38355729</v>
      </c>
      <c r="X664" s="178">
        <v>44408</v>
      </c>
      <c r="Y664" s="87" t="s">
        <v>7151</v>
      </c>
      <c r="Z664" s="87" t="s">
        <v>7152</v>
      </c>
      <c r="AA664" s="182" t="s">
        <v>7325</v>
      </c>
    </row>
    <row r="665" spans="1:27" ht="15.75" customHeight="1" x14ac:dyDescent="0.2">
      <c r="A665" s="182">
        <v>7175</v>
      </c>
      <c r="B665" s="75" t="str">
        <f>VLOOKUP(A665,'BASE REGISTRO MAYO'!$A$1:$T$884,2,FALSE)</f>
        <v xml:space="preserve">
I. Municipalidad de Ovalle
</v>
      </c>
      <c r="C665" s="75">
        <f>VLOOKUP(A665,'BASE REGISTRO MAYO'!$A$1:$T$884,3,FALSE)</f>
        <v>690407000</v>
      </c>
      <c r="D665" s="75" t="str">
        <f>VLOOKUP(A665,'BASE REGISTRO MAYO'!$A$1:$T$884,4,FALSE)</f>
        <v>Municipalidad</v>
      </c>
      <c r="E665" s="75" t="str">
        <f>VLOOKUP(A665,'BASE REGISTRO MAYO'!$A$1:$T$884,5,FALSE)</f>
        <v>Constitución Política de la República, art. 107.</v>
      </c>
      <c r="F665" s="75" t="str">
        <f>VLOOKUP(A665,'BASE REGISTRO MAYO'!$A$1:$T$884,6,FALSE)</f>
        <v>Indefinida.</v>
      </c>
      <c r="G665" s="75" t="str">
        <f>VLOOKUP(A665,'BASE REGISTRO MAYO'!$A$1:$T$884,7,FALSE)</f>
        <v>Según Ley Orgánica Nº 18.695, arts. 1º al 4º.</v>
      </c>
      <c r="H665" s="75" t="str">
        <f>VLOOKUP(A665,'BASE REGISTRO MAYO'!$A$1:$T$884,8,FALSE)</f>
        <v>no tiene</v>
      </c>
      <c r="I665" s="75">
        <f>VLOOKUP(A665,'BASE REGISTRO MAYO'!$A$1:$T$884,9,FALSE)</f>
        <v>0</v>
      </c>
      <c r="J665" s="75">
        <f>VLOOKUP(A665,'BASE REGISTRO MAYO'!$A$1:$T$884,10,FALSE)</f>
        <v>0</v>
      </c>
      <c r="K665" s="75" t="str">
        <f>VLOOKUP(A665,'BASE REGISTRO MAYO'!$A$1:$T$884,11,FALSE)</f>
        <v xml:space="preserve">Claudio Fermín Rentería Larrondo, </v>
      </c>
      <c r="L665" s="75" t="str">
        <f>VLOOKUP(A665,'BASE REGISTRO MAYO'!$A$1:$T$884,12,FALSE)</f>
        <v>Vicuña Mackenna Nº441, comuna de Ovalle, provincia del Limari IV Región,</v>
      </c>
      <c r="M665" s="75" t="str">
        <f>VLOOKUP(A665,'BASE REGISTRO MAYO'!$A$1:$T$884,13,FALSE)</f>
        <v>IV</v>
      </c>
      <c r="N665" s="75" t="str">
        <f>VLOOKUP(A665,'BASE REGISTRO MAYO'!$A$1:$T$884,14,FALSE)</f>
        <v>Ovalle</v>
      </c>
      <c r="O665" s="75" t="str">
        <f>VLOOKUP(A665,'BASE REGISTRO MAYO'!$A$1:$T$884,15,FALSE)</f>
        <v xml:space="preserve"> Fono: 53-2-627361/ 53-2-661202/ 53-2-661209
</v>
      </c>
      <c r="P665" s="75" t="str">
        <f>VLOOKUP(A665,'BASE REGISTRO MAYO'!$A$1:$T$884,16,FALSE)</f>
        <v>Correo electrónico: gabineteovalle@gmail.com
                             opdmuniovaalle@gmail.com
                      hflores@municipalidaddeovallle.cl</v>
      </c>
      <c r="Q665" s="75">
        <f>VLOOKUP(A665,'BASE REGISTRO MAYO'!$A$1:$T$884,17,FALSE)</f>
        <v>0</v>
      </c>
      <c r="R665" s="75">
        <f>VLOOKUP(A665,'BASE REGISTRO MAYO'!$A$1:$T$884,18,FALSE)</f>
        <v>91001</v>
      </c>
      <c r="S665" s="75" t="str">
        <f>VLOOKUP(A665,'BASE REGISTRO MAYO'!$A$1:$T$884,19,FALSE)</f>
        <v xml:space="preserve">
No se acompañan. Aplica Informe Jurídico Nº 09, de  fecha 14 de marzo de 2011 del Departamento Jurídico y Dictamen Nº 070791, de 2009, de la Contraloría General de la República.  
</v>
      </c>
      <c r="T665" s="177">
        <f>VLOOKUP(A665,'BASE REGISTRO MAYO'!$A$1:$T$884,20,FALSE)</f>
        <v>38526</v>
      </c>
      <c r="U665" s="182">
        <v>7175</v>
      </c>
      <c r="V665" s="181">
        <v>6851244</v>
      </c>
      <c r="W665" s="181">
        <v>41306171</v>
      </c>
      <c r="X665" s="178">
        <v>44408</v>
      </c>
      <c r="Y665" s="87" t="s">
        <v>7151</v>
      </c>
      <c r="Z665" s="87" t="s">
        <v>7152</v>
      </c>
      <c r="AA665" s="182" t="s">
        <v>7225</v>
      </c>
    </row>
    <row r="666" spans="1:27" ht="15.75" customHeight="1" x14ac:dyDescent="0.2">
      <c r="A666" s="182">
        <v>7176</v>
      </c>
      <c r="B666" s="75" t="str">
        <f>VLOOKUP(A666,'BASE REGISTRO MAYO'!$A$1:$T$884,2,FALSE)</f>
        <v xml:space="preserve">
I. Municipalidad de Maipu
</v>
      </c>
      <c r="C666" s="75">
        <f>VLOOKUP(A666,'BASE REGISTRO MAYO'!$A$1:$T$884,3,FALSE)</f>
        <v>690709007</v>
      </c>
      <c r="D666" s="75" t="str">
        <f>VLOOKUP(A666,'BASE REGISTRO MAYO'!$A$1:$T$884,4,FALSE)</f>
        <v>Municipalidad</v>
      </c>
      <c r="E666" s="75" t="str">
        <f>VLOOKUP(A666,'BASE REGISTRO MAYO'!$A$1:$T$884,5,FALSE)</f>
        <v>Constitución Política de la República, art. 107.</v>
      </c>
      <c r="F666" s="75" t="str">
        <f>VLOOKUP(A666,'BASE REGISTRO MAYO'!$A$1:$T$884,6,FALSE)</f>
        <v>Indefinida.</v>
      </c>
      <c r="G666" s="75" t="str">
        <f>VLOOKUP(A666,'BASE REGISTRO MAYO'!$A$1:$T$884,7,FALSE)</f>
        <v>Según Ley Orgánica Nº 18.695, arts. 1º al 4º.</v>
      </c>
      <c r="H666" s="75" t="str">
        <f>VLOOKUP(A666,'BASE REGISTRO MAYO'!$A$1:$T$884,8,FALSE)</f>
        <v>no tiene</v>
      </c>
      <c r="I666" s="75">
        <f>VLOOKUP(A666,'BASE REGISTRO MAYO'!$A$1:$T$884,9,FALSE)</f>
        <v>0</v>
      </c>
      <c r="J666" s="75">
        <f>VLOOKUP(A666,'BASE REGISTRO MAYO'!$A$1:$T$884,10,FALSE)</f>
        <v>0</v>
      </c>
      <c r="K666" s="75" t="str">
        <f>VLOOKUP(A666,'BASE REGISTRO MAYO'!$A$1:$T$884,11,FALSE)</f>
        <v xml:space="preserve">Cathy Carolina Barriga Guerra.   </v>
      </c>
      <c r="L666" s="75" t="str">
        <f>VLOOKUP(A666,'BASE REGISTRO MAYO'!$A$1:$T$884,12,FALSE)</f>
        <v xml:space="preserve">Avda. 5 de abril Nº 0260, comuna Maipú, Región Metropolitana.
</v>
      </c>
      <c r="M666" s="75" t="str">
        <f>VLOOKUP(A666,'BASE REGISTRO MAYO'!$A$1:$T$884,13,FALSE)</f>
        <v>XIII</v>
      </c>
      <c r="N666" s="75" t="str">
        <f>VLOOKUP(A666,'BASE REGISTRO MAYO'!$A$1:$T$884,14,FALSE)</f>
        <v>Maipú</v>
      </c>
      <c r="O666" s="75" t="str">
        <f>VLOOKUP(A666,'BASE REGISTRO MAYO'!$A$1:$T$884,15,FALSE)</f>
        <v xml:space="preserve">Teléfonos: 677 6000 – 677 6092 – 677 6095. </v>
      </c>
      <c r="P666" s="75">
        <f>VLOOKUP(A666,'BASE REGISTRO MAYO'!$A$1:$T$884,16,FALSE)</f>
        <v>0</v>
      </c>
      <c r="Q666" s="75">
        <f>VLOOKUP(A666,'BASE REGISTRO MAYO'!$A$1:$T$884,17,FALSE)</f>
        <v>0</v>
      </c>
      <c r="R666" s="75">
        <f>VLOOKUP(A666,'BASE REGISTRO MAYO'!$A$1:$T$884,18,FALSE)</f>
        <v>91001</v>
      </c>
      <c r="S666" s="75" t="str">
        <f>VLOOKUP(A666,'BASE REGISTRO MAYO'!$A$1:$T$884,19,FALSE)</f>
        <v>No se acompañan. Aplica Informe Jurídico Nº 09, de fecha 14 de marzo de 2011 del Departamento Jurídico y Dictamen Nº 070791, de 2009, de la Contraloría General de la República.</v>
      </c>
      <c r="T666" s="177">
        <f>VLOOKUP(A666,'BASE REGISTRO MAYO'!$A$1:$T$884,20,FALSE)</f>
        <v>38531</v>
      </c>
      <c r="U666" s="182">
        <v>7176</v>
      </c>
      <c r="V666" s="181">
        <v>7297692</v>
      </c>
      <c r="W666" s="181">
        <v>64030682</v>
      </c>
      <c r="X666" s="178">
        <v>44408</v>
      </c>
      <c r="Y666" s="87" t="s">
        <v>7151</v>
      </c>
      <c r="Z666" s="87" t="s">
        <v>7152</v>
      </c>
      <c r="AA666" s="182" t="s">
        <v>7191</v>
      </c>
    </row>
    <row r="667" spans="1:27" ht="15.75" customHeight="1" x14ac:dyDescent="0.2">
      <c r="A667" s="182">
        <v>7177</v>
      </c>
      <c r="B667" s="75" t="str">
        <f>VLOOKUP(A667,'BASE REGISTRO MAYO'!$A$1:$T$884,2,FALSE)</f>
        <v xml:space="preserve">
I. Municipalidad de Vallenar
</v>
      </c>
      <c r="C667" s="75">
        <f>VLOOKUP(A667,'BASE REGISTRO MAYO'!$A$1:$T$884,3,FALSE)</f>
        <v>690305003</v>
      </c>
      <c r="D667" s="75" t="str">
        <f>VLOOKUP(A667,'BASE REGISTRO MAYO'!$A$1:$T$884,4,FALSE)</f>
        <v>Municipalidad</v>
      </c>
      <c r="E667" s="75" t="str">
        <f>VLOOKUP(A667,'BASE REGISTRO MAYO'!$A$1:$T$884,5,FALSE)</f>
        <v>Constitución Política de la República, art. 107.</v>
      </c>
      <c r="F667" s="75" t="str">
        <f>VLOOKUP(A667,'BASE REGISTRO MAYO'!$A$1:$T$884,6,FALSE)</f>
        <v>Indefinida.</v>
      </c>
      <c r="G667" s="75" t="str">
        <f>VLOOKUP(A667,'BASE REGISTRO MAYO'!$A$1:$T$884,7,FALSE)</f>
        <v>Según Ley Orgánica Nº 18.695, arts. 1º al 4º.</v>
      </c>
      <c r="H667" s="75" t="str">
        <f>VLOOKUP(A667,'BASE REGISTRO MAYO'!$A$1:$T$884,8,FALSE)</f>
        <v>no tiene</v>
      </c>
      <c r="I667" s="75">
        <f>VLOOKUP(A667,'BASE REGISTRO MAYO'!$A$1:$T$884,9,FALSE)</f>
        <v>0</v>
      </c>
      <c r="J667" s="75">
        <f>VLOOKUP(A667,'BASE REGISTRO MAYO'!$A$1:$T$884,10,FALSE)</f>
        <v>0</v>
      </c>
      <c r="K667" s="75" t="str">
        <f>VLOOKUP(A667,'BASE REGISTRO MAYO'!$A$1:$T$884,11,FALSE)</f>
        <v xml:space="preserve">Victor Manuel Isla Lutz
</v>
      </c>
      <c r="L667" s="75" t="str">
        <f>VLOOKUP(A667,'BASE REGISTRO MAYO'!$A$1:$T$884,12,FALSE)</f>
        <v xml:space="preserve">Plaza Nº 25, comuna de Vallenar, provincia de Huasco, Tercera Región.
</v>
      </c>
      <c r="M667" s="75" t="str">
        <f>VLOOKUP(A667,'BASE REGISTRO MAYO'!$A$1:$T$884,13,FALSE)</f>
        <v>III</v>
      </c>
      <c r="N667" s="75" t="str">
        <f>VLOOKUP(A667,'BASE REGISTRO MAYO'!$A$1:$T$884,14,FALSE)</f>
        <v>Vallenar</v>
      </c>
      <c r="O667" s="75" t="str">
        <f>VLOOKUP(A667,'BASE REGISTRO MAYO'!$A$1:$T$884,15,FALSE)</f>
        <v>Teléfono: (51) 611320</v>
      </c>
      <c r="P667" s="75" t="str">
        <f>VLOOKUP(A667,'BASE REGISTRO MAYO'!$A$1:$T$884,16,FALSE)</f>
        <v xml:space="preserve">contacto@vallenar.cl
</v>
      </c>
      <c r="Q667" s="75">
        <f>VLOOKUP(A667,'BASE REGISTRO MAYO'!$A$1:$T$884,17,FALSE)</f>
        <v>0</v>
      </c>
      <c r="R667" s="75">
        <f>VLOOKUP(A667,'BASE REGISTRO MAYO'!$A$1:$T$884,18,FALSE)</f>
        <v>911001</v>
      </c>
      <c r="S667" s="75" t="str">
        <f>VLOOKUP(A667,'BASE REGISTRO MAYO'!$A$1:$T$884,19,FALSE)</f>
        <v xml:space="preserve">No se acompañan. Aplica Informe Jurídico Nº 09, de  fecha 14 de marzo de 2011 del Departamento Jurídico y Dictamen Nº 070791, de 2009, de la Contraloría General de la República.  
</v>
      </c>
      <c r="T667" s="177">
        <f>VLOOKUP(A667,'BASE REGISTRO MAYO'!$A$1:$T$884,20,FALSE)</f>
        <v>38532</v>
      </c>
      <c r="U667" s="182">
        <v>7177</v>
      </c>
      <c r="V667" s="181">
        <v>24992138</v>
      </c>
      <c r="W667" s="181">
        <v>158473121</v>
      </c>
      <c r="X667" s="178">
        <v>44408</v>
      </c>
      <c r="Y667" s="87" t="s">
        <v>7151</v>
      </c>
      <c r="Z667" s="87" t="s">
        <v>7152</v>
      </c>
      <c r="AA667" s="182" t="s">
        <v>7176</v>
      </c>
    </row>
    <row r="668" spans="1:27" ht="15.75" customHeight="1" x14ac:dyDescent="0.2">
      <c r="A668" s="182">
        <v>7179</v>
      </c>
      <c r="B668" s="75" t="str">
        <f>VLOOKUP(A668,'BASE REGISTRO MAYO'!$A$1:$T$884,2,FALSE)</f>
        <v xml:space="preserve">
I. Municipalidad de Nueva Imperial.
</v>
      </c>
      <c r="C668" s="75">
        <f>VLOOKUP(A668,'BASE REGISTRO MAYO'!$A$1:$T$884,3,FALSE)</f>
        <v>691904008</v>
      </c>
      <c r="D668" s="75" t="str">
        <f>VLOOKUP(A668,'BASE REGISTRO MAYO'!$A$1:$T$884,4,FALSE)</f>
        <v>Municipalidad</v>
      </c>
      <c r="E668" s="75" t="str">
        <f>VLOOKUP(A668,'BASE REGISTRO MAYO'!$A$1:$T$884,5,FALSE)</f>
        <v>Constitución Política de la República, art. 107.</v>
      </c>
      <c r="F668" s="75" t="str">
        <f>VLOOKUP(A668,'BASE REGISTRO MAYO'!$A$1:$T$884,6,FALSE)</f>
        <v>Indefinida.</v>
      </c>
      <c r="G668" s="75" t="str">
        <f>VLOOKUP(A668,'BASE REGISTRO MAYO'!$A$1:$T$884,7,FALSE)</f>
        <v>Según Ley Orgánica Nº 18.695, arts. 1º al 4º.</v>
      </c>
      <c r="H668" s="75" t="str">
        <f>VLOOKUP(A668,'BASE REGISTRO MAYO'!$A$1:$T$884,8,FALSE)</f>
        <v>no tiene</v>
      </c>
      <c r="I668" s="75">
        <f>VLOOKUP(A668,'BASE REGISTRO MAYO'!$A$1:$T$884,9,FALSE)</f>
        <v>0</v>
      </c>
      <c r="J668" s="75">
        <f>VLOOKUP(A668,'BASE REGISTRO MAYO'!$A$1:$T$884,10,FALSE)</f>
        <v>0</v>
      </c>
      <c r="K668" s="75" t="str">
        <f>VLOOKUP(A668,'BASE REGISTRO MAYO'!$A$1:$T$884,11,FALSE)</f>
        <v xml:space="preserve">Manuel Adolfo Salas Trautmann, </v>
      </c>
      <c r="L668" s="75" t="str">
        <f>VLOOKUP(A668,'BASE REGISTRO MAYO'!$A$1:$T$884,12,FALSE)</f>
        <v xml:space="preserve">Arturo Prat Nº 65, comuna de Nueva Imperial, Novena Región, 
</v>
      </c>
      <c r="M668" s="75" t="str">
        <f>VLOOKUP(A668,'BASE REGISTRO MAYO'!$A$1:$T$884,13,FALSE)</f>
        <v>IX</v>
      </c>
      <c r="N668" s="75" t="str">
        <f>VLOOKUP(A668,'BASE REGISTRO MAYO'!$A$1:$T$884,14,FALSE)</f>
        <v xml:space="preserve"> Nueva Imperial,</v>
      </c>
      <c r="O668" s="75" t="str">
        <f>VLOOKUP(A668,'BASE REGISTRO MAYO'!$A$1:$T$884,15,FALSE)</f>
        <v>fono (45)611006 – 611054,</v>
      </c>
      <c r="P668" s="75" t="str">
        <f>VLOOKUP(A668,'BASE REGISTRO MAYO'!$A$1:$T$884,16,FALSE)</f>
        <v xml:space="preserve"> municipalidad@nuevaimperial.cl</v>
      </c>
      <c r="Q668" s="75">
        <f>VLOOKUP(A668,'BASE REGISTRO MAYO'!$A$1:$T$884,17,FALSE)</f>
        <v>0</v>
      </c>
      <c r="R668" s="75">
        <f>VLOOKUP(A668,'BASE REGISTRO MAYO'!$A$1:$T$884,18,FALSE)</f>
        <v>91001</v>
      </c>
      <c r="S668" s="75" t="str">
        <f>VLOOKUP(A668,'BASE REGISTRO MAYO'!$A$1:$T$884,19,FALSE)</f>
        <v xml:space="preserve">No se acompañan. Aplica Informe Jurídico Nº 09, de  fecha 14 de marzo de 2011 del Departamento Jurídico y Dictamen Nº 070791, de 2009, de la Contraloría General de la República.  
</v>
      </c>
      <c r="T668" s="177">
        <f>VLOOKUP(A668,'BASE REGISTRO MAYO'!$A$1:$T$884,20,FALSE)</f>
        <v>38568</v>
      </c>
      <c r="U668" s="182">
        <v>7179</v>
      </c>
      <c r="V668" s="181">
        <v>5056870</v>
      </c>
      <c r="W668" s="181">
        <v>30487886</v>
      </c>
      <c r="X668" s="178">
        <v>44408</v>
      </c>
      <c r="Y668" s="87" t="s">
        <v>7151</v>
      </c>
      <c r="Z668" s="87" t="s">
        <v>7152</v>
      </c>
      <c r="AA668" s="182" t="s">
        <v>7303</v>
      </c>
    </row>
    <row r="669" spans="1:27" ht="15.75" customHeight="1" x14ac:dyDescent="0.2">
      <c r="A669" s="182">
        <v>7180</v>
      </c>
      <c r="B669" s="75" t="str">
        <f>VLOOKUP(A669,'BASE REGISTRO MAYO'!$A$1:$T$884,2,FALSE)</f>
        <v xml:space="preserve">
I. Municipalidad de San Pedro de Atacama
</v>
      </c>
      <c r="C669" s="75">
        <f>VLOOKUP(A669,'BASE REGISTRO MAYO'!$A$1:$T$884,3,FALSE)</f>
        <v>692525000</v>
      </c>
      <c r="D669" s="75" t="str">
        <f>VLOOKUP(A669,'BASE REGISTRO MAYO'!$A$1:$T$884,4,FALSE)</f>
        <v>Municipalidad</v>
      </c>
      <c r="E669" s="75" t="str">
        <f>VLOOKUP(A669,'BASE REGISTRO MAYO'!$A$1:$T$884,5,FALSE)</f>
        <v>Constitución Política de la República, art. 107.</v>
      </c>
      <c r="F669" s="75" t="str">
        <f>VLOOKUP(A669,'BASE REGISTRO MAYO'!$A$1:$T$884,6,FALSE)</f>
        <v>Indefinida.</v>
      </c>
      <c r="G669" s="75" t="str">
        <f>VLOOKUP(A669,'BASE REGISTRO MAYO'!$A$1:$T$884,7,FALSE)</f>
        <v>Según Ley Orgánica Nº 18.695, arts. 1º al 4º.</v>
      </c>
      <c r="H669" s="75" t="str">
        <f>VLOOKUP(A669,'BASE REGISTRO MAYO'!$A$1:$T$884,8,FALSE)</f>
        <v>No tiene</v>
      </c>
      <c r="I669" s="75">
        <f>VLOOKUP(A669,'BASE REGISTRO MAYO'!$A$1:$T$884,9,FALSE)</f>
        <v>0</v>
      </c>
      <c r="J669" s="75">
        <f>VLOOKUP(A669,'BASE REGISTRO MAYO'!$A$1:$T$884,10,FALSE)</f>
        <v>0</v>
      </c>
      <c r="K669" s="75" t="str">
        <f>VLOOKUP(A669,'BASE REGISTRO MAYO'!$A$1:$T$884,11,FALSE)</f>
        <v xml:space="preserve">Sandra Berna Martínez     </v>
      </c>
      <c r="L669" s="75" t="str">
        <f>VLOOKUP(A669,'BASE REGISTRO MAYO'!$A$1:$T$884,12,FALSE)</f>
        <v xml:space="preserve">Gustavo Le Paige Nº 328, casco antiguo, comuna de San Pedro de Atacama, provincia El Loa, II Región de Antofagasta.
</v>
      </c>
      <c r="M669" s="75" t="str">
        <f>VLOOKUP(A669,'BASE REGISTRO MAYO'!$A$1:$T$884,13,FALSE)</f>
        <v>III</v>
      </c>
      <c r="N669" s="75" t="str">
        <f>VLOOKUP(A669,'BASE REGISTRO MAYO'!$A$1:$T$884,14,FALSE)</f>
        <v>San Pedro de Atacama</v>
      </c>
      <c r="O669" s="75" t="str">
        <f>VLOOKUP(A669,'BASE REGISTRO MAYO'!$A$1:$T$884,15,FALSE)</f>
        <v>Teléfonos: (55) 851041 – 851019 – 851103 – 851316 – 851317.</v>
      </c>
      <c r="P669" s="75" t="str">
        <f>VLOOKUP(A669,'BASE REGISTRO MAYO'!$A$1:$T$884,16,FALSE)</f>
        <v xml:space="preserve"> alcaldiaspa@gmail.com </v>
      </c>
      <c r="Q669" s="75">
        <f>VLOOKUP(A669,'BASE REGISTRO MAYO'!$A$1:$T$884,17,FALSE)</f>
        <v>0</v>
      </c>
      <c r="R669" s="75">
        <f>VLOOKUP(A669,'BASE REGISTRO MAYO'!$A$1:$T$884,18,FALSE)</f>
        <v>91001</v>
      </c>
      <c r="S669" s="75" t="str">
        <f>VLOOKUP(A669,'BASE REGISTRO MAYO'!$A$1:$T$884,19,FALSE)</f>
        <v xml:space="preserve">No se acompañan. Aplica Informe Jurídico Nº 09, de  fecha 14 de marzo de 2011 del Departamento Jurídico y Dictamen Nº 070791, de 2009, de la Contraloría General de la República.  
. 
</v>
      </c>
      <c r="T669" s="177">
        <f>VLOOKUP(A669,'BASE REGISTRO MAYO'!$A$1:$T$884,20,FALSE)</f>
        <v>38553</v>
      </c>
      <c r="U669" s="182">
        <v>7180</v>
      </c>
      <c r="V669" s="181">
        <v>15689780</v>
      </c>
      <c r="W669" s="181">
        <v>56748829</v>
      </c>
      <c r="X669" s="178">
        <v>44408</v>
      </c>
      <c r="Y669" s="87" t="s">
        <v>7151</v>
      </c>
      <c r="Z669" s="87" t="s">
        <v>7152</v>
      </c>
      <c r="AA669" s="182" t="s">
        <v>7154</v>
      </c>
    </row>
    <row r="670" spans="1:27" ht="15.75" customHeight="1" x14ac:dyDescent="0.2">
      <c r="A670" s="182">
        <v>7181</v>
      </c>
      <c r="B670" s="75" t="str">
        <f>VLOOKUP(A670,'BASE REGISTRO MAYO'!$A$1:$T$884,2,FALSE)</f>
        <v xml:space="preserve">
I. Municipalidad de Cisnes 
</v>
      </c>
      <c r="C670" s="75">
        <f>VLOOKUP(A670,'BASE REGISTRO MAYO'!$A$1:$T$884,3,FALSE)</f>
        <v>692402006</v>
      </c>
      <c r="D670" s="75" t="str">
        <f>VLOOKUP(A670,'BASE REGISTRO MAYO'!$A$1:$T$884,4,FALSE)</f>
        <v>Municipalidad</v>
      </c>
      <c r="E670" s="75" t="str">
        <f>VLOOKUP(A670,'BASE REGISTRO MAYO'!$A$1:$T$884,5,FALSE)</f>
        <v>Constitución Política de la República, art. 107.</v>
      </c>
      <c r="F670" s="75" t="str">
        <f>VLOOKUP(A670,'BASE REGISTRO MAYO'!$A$1:$T$884,6,FALSE)</f>
        <v>Indefinida.</v>
      </c>
      <c r="G670" s="75" t="str">
        <f>VLOOKUP(A670,'BASE REGISTRO MAYO'!$A$1:$T$884,7,FALSE)</f>
        <v>Según Ley Orgánica Nº 18.695, arts. 1º al 4º.</v>
      </c>
      <c r="H670" s="75" t="str">
        <f>VLOOKUP(A670,'BASE REGISTRO MAYO'!$A$1:$T$884,8,FALSE)</f>
        <v>no tiene</v>
      </c>
      <c r="I670" s="75">
        <f>VLOOKUP(A670,'BASE REGISTRO MAYO'!$A$1:$T$884,9,FALSE)</f>
        <v>0</v>
      </c>
      <c r="J670" s="75">
        <f>VLOOKUP(A670,'BASE REGISTRO MAYO'!$A$1:$T$884,10,FALSE)</f>
        <v>0</v>
      </c>
      <c r="K670" s="75" t="str">
        <f>VLOOKUP(A670,'BASE REGISTRO MAYO'!$A$1:$T$884,11,FALSE)</f>
        <v xml:space="preserve">Francisco Roncagliolo Lepio   </v>
      </c>
      <c r="L670" s="75" t="str">
        <f>VLOOKUP(A670,'BASE REGISTRO MAYO'!$A$1:$T$884,12,FALSE)</f>
        <v>Rafael Sotomayor Nº191, comuna de Cisnes, Provincia de Aysén, Undécima Región de Aysén.</v>
      </c>
      <c r="M670" s="75" t="str">
        <f>VLOOKUP(A670,'BASE REGISTRO MAYO'!$A$1:$T$884,13,FALSE)</f>
        <v>XI</v>
      </c>
      <c r="N670" s="75" t="str">
        <f>VLOOKUP(A670,'BASE REGISTRO MAYO'!$A$1:$T$884,14,FALSE)</f>
        <v>Cisnes</v>
      </c>
      <c r="O670" s="75">
        <f>VLOOKUP(A670,'BASE REGISTRO MAYO'!$A$1:$T$884,15,FALSE)</f>
        <v>0</v>
      </c>
      <c r="P670" s="75">
        <f>VLOOKUP(A670,'BASE REGISTRO MAYO'!$A$1:$T$884,16,FALSE)</f>
        <v>0</v>
      </c>
      <c r="Q670" s="75">
        <f>VLOOKUP(A670,'BASE REGISTRO MAYO'!$A$1:$T$884,17,FALSE)</f>
        <v>0</v>
      </c>
      <c r="R670" s="75">
        <f>VLOOKUP(A670,'BASE REGISTRO MAYO'!$A$1:$T$884,18,FALSE)</f>
        <v>91001</v>
      </c>
      <c r="S670" s="75" t="str">
        <f>VLOOKUP(A670,'BASE REGISTRO MAYO'!$A$1:$T$884,19,FALSE)</f>
        <v xml:space="preserve">No se acompañan. Aplica Informe Jurídico Nº 09, de fecha 14 de marzo de 2011 del Departamento Jurídico y Dictamen Nº 070791, de 2009, de la Contraloría General de la República.  
</v>
      </c>
      <c r="T670" s="177">
        <f>VLOOKUP(A670,'BASE REGISTRO MAYO'!$A$1:$T$884,20,FALSE)</f>
        <v>38572</v>
      </c>
      <c r="U670" s="182">
        <v>7181</v>
      </c>
      <c r="V670" s="181">
        <v>5265786</v>
      </c>
      <c r="W670" s="181">
        <v>31747436</v>
      </c>
      <c r="X670" s="178">
        <v>44408</v>
      </c>
      <c r="Y670" s="87" t="s">
        <v>7151</v>
      </c>
      <c r="Z670" s="87" t="s">
        <v>7152</v>
      </c>
      <c r="AA670" s="182" t="s">
        <v>7326</v>
      </c>
    </row>
    <row r="671" spans="1:27" ht="15.75" customHeight="1" x14ac:dyDescent="0.2">
      <c r="A671" s="182">
        <v>7184</v>
      </c>
      <c r="B671" s="75" t="str">
        <f>VLOOKUP(A671,'BASE REGISTRO MAYO'!$A$1:$T$884,2,FALSE)</f>
        <v xml:space="preserve">
I. Municipalidad de Angol
</v>
      </c>
      <c r="C671" s="75">
        <f>VLOOKUP(A671,'BASE REGISTRO MAYO'!$A$1:$T$884,3,FALSE)</f>
        <v>691801004</v>
      </c>
      <c r="D671" s="75" t="str">
        <f>VLOOKUP(A671,'BASE REGISTRO MAYO'!$A$1:$T$884,4,FALSE)</f>
        <v>Municipalidad</v>
      </c>
      <c r="E671" s="75" t="str">
        <f>VLOOKUP(A671,'BASE REGISTRO MAYO'!$A$1:$T$884,5,FALSE)</f>
        <v>Constitución Política de la República, art. 107.</v>
      </c>
      <c r="F671" s="75" t="str">
        <f>VLOOKUP(A671,'BASE REGISTRO MAYO'!$A$1:$T$884,6,FALSE)</f>
        <v>Indefinida.</v>
      </c>
      <c r="G671" s="75" t="str">
        <f>VLOOKUP(A671,'BASE REGISTRO MAYO'!$A$1:$T$884,7,FALSE)</f>
        <v>Según Ley Orgánica Nº 18.695, arts. 1º al 4º.</v>
      </c>
      <c r="H671" s="75" t="str">
        <f>VLOOKUP(A671,'BASE REGISTRO MAYO'!$A$1:$T$884,8,FALSE)</f>
        <v>no tiene</v>
      </c>
      <c r="I671" s="75">
        <f>VLOOKUP(A671,'BASE REGISTRO MAYO'!$A$1:$T$884,9,FALSE)</f>
        <v>0</v>
      </c>
      <c r="J671" s="75">
        <f>VLOOKUP(A671,'BASE REGISTRO MAYO'!$A$1:$T$884,10,FALSE)</f>
        <v>0</v>
      </c>
      <c r="K671" s="75" t="str">
        <f>VLOOKUP(A671,'BASE REGISTRO MAYO'!$A$1:$T$884,11,FALSE)</f>
        <v xml:space="preserve">José Enrique Neira Neira    </v>
      </c>
      <c r="L671" s="75" t="str">
        <f>VLOOKUP(A671,'BASE REGISTRO MAYO'!$A$1:$T$884,12,FALSE)</f>
        <v xml:space="preserve">Pedro Aguirre Cerda Nº509, Angol.
</v>
      </c>
      <c r="M671" s="75" t="str">
        <f>VLOOKUP(A671,'BASE REGISTRO MAYO'!$A$1:$T$884,13,FALSE)</f>
        <v>IX</v>
      </c>
      <c r="N671" s="75" t="str">
        <f>VLOOKUP(A671,'BASE REGISTRO MAYO'!$A$1:$T$884,14,FALSE)</f>
        <v>Angol</v>
      </c>
      <c r="O671" s="75" t="str">
        <f>VLOOKUP(A671,'BASE REGISTRO MAYO'!$A$1:$T$884,15,FALSE)</f>
        <v xml:space="preserve">Fono (45) 2657056.
</v>
      </c>
      <c r="P671" s="75" t="str">
        <f>VLOOKUP(A671,'BASE REGISTRO MAYO'!$A$1:$T$884,16,FALSE)</f>
        <v>E-Mail: enrique.neira@angol.cl</v>
      </c>
      <c r="Q671" s="75">
        <f>VLOOKUP(A671,'BASE REGISTRO MAYO'!$A$1:$T$884,17,FALSE)</f>
        <v>0</v>
      </c>
      <c r="R671" s="75">
        <f>VLOOKUP(A671,'BASE REGISTRO MAYO'!$A$1:$T$884,18,FALSE)</f>
        <v>91001</v>
      </c>
      <c r="S671" s="75" t="str">
        <f>VLOOKUP(A671,'BASE REGISTRO MAYO'!$A$1:$T$884,19,FALSE)</f>
        <v>No se acompañan. Aplica Informe Jurídico Nº09 de  fecha 14 de marzo de 2011 del Departamento Jurídico y Dictamen Nº 070791, de 2009, de la Contraloría General de la República.</v>
      </c>
      <c r="T671" s="177">
        <f>VLOOKUP(A671,'BASE REGISTRO MAYO'!$A$1:$T$884,20,FALSE)</f>
        <v>38568</v>
      </c>
      <c r="U671" s="182">
        <v>7184</v>
      </c>
      <c r="V671" s="181">
        <v>18915581</v>
      </c>
      <c r="W671" s="181">
        <v>130179896</v>
      </c>
      <c r="X671" s="178">
        <v>44408</v>
      </c>
      <c r="Y671" s="87" t="s">
        <v>7151</v>
      </c>
      <c r="Z671" s="87" t="s">
        <v>7152</v>
      </c>
      <c r="AA671" s="182" t="s">
        <v>213</v>
      </c>
    </row>
    <row r="672" spans="1:27" ht="15.75" customHeight="1" x14ac:dyDescent="0.2">
      <c r="A672" s="182">
        <v>7186</v>
      </c>
      <c r="B672" s="75" t="str">
        <f>VLOOKUP(A672,'BASE REGISTRO MAYO'!$A$1:$T$884,2,FALSE)</f>
        <v xml:space="preserve">
I. Municipalidad de Tome
</v>
      </c>
      <c r="C672" s="75">
        <f>VLOOKUP(A672,'BASE REGISTRO MAYO'!$A$1:$T$884,3,FALSE)</f>
        <v>691501000</v>
      </c>
      <c r="D672" s="75" t="str">
        <f>VLOOKUP(A672,'BASE REGISTRO MAYO'!$A$1:$T$884,4,FALSE)</f>
        <v>Municipalidad</v>
      </c>
      <c r="E672" s="75" t="str">
        <f>VLOOKUP(A672,'BASE REGISTRO MAYO'!$A$1:$T$884,5,FALSE)</f>
        <v>Constitución Política de la República, artículo 107.</v>
      </c>
      <c r="F672" s="75" t="str">
        <f>VLOOKUP(A672,'BASE REGISTRO MAYO'!$A$1:$T$884,6,FALSE)</f>
        <v>Indefinida.</v>
      </c>
      <c r="G672" s="75" t="str">
        <f>VLOOKUP(A672,'BASE REGISTRO MAYO'!$A$1:$T$884,7,FALSE)</f>
        <v>Según Ley Orgánica Constitucional Nº 18.695, arts. 1º al 4º.</v>
      </c>
      <c r="H672" s="75" t="str">
        <f>VLOOKUP(A672,'BASE REGISTRO MAYO'!$A$1:$T$884,8,FALSE)</f>
        <v>no tiene</v>
      </c>
      <c r="I672" s="75">
        <f>VLOOKUP(A672,'BASE REGISTRO MAYO'!$A$1:$T$884,9,FALSE)</f>
        <v>0</v>
      </c>
      <c r="J672" s="75">
        <f>VLOOKUP(A672,'BASE REGISTRO MAYO'!$A$1:$T$884,10,FALSE)</f>
        <v>0</v>
      </c>
      <c r="K672" s="75" t="str">
        <f>VLOOKUP(A672,'BASE REGISTRO MAYO'!$A$1:$T$884,11,FALSE)</f>
        <v xml:space="preserve">Eduardo Aguilera Aguilera 
</v>
      </c>
      <c r="L672" s="75" t="str">
        <f>VLOOKUP(A672,'BASE REGISTRO MAYO'!$A$1:$T$884,12,FALSE)</f>
        <v xml:space="preserve">Ignacio Serrano N° 1185, , comuna de Tomé, Octava Región del Bío – Bío.
</v>
      </c>
      <c r="M672" s="75" t="str">
        <f>VLOOKUP(A672,'BASE REGISTRO MAYO'!$A$1:$T$884,13,FALSE)</f>
        <v>VIII</v>
      </c>
      <c r="N672" s="75" t="str">
        <f>VLOOKUP(A672,'BASE REGISTRO MAYO'!$A$1:$T$884,14,FALSE)</f>
        <v>Tomé</v>
      </c>
      <c r="O672" s="75" t="str">
        <f>VLOOKUP(A672,'BASE REGISTRO MAYO'!$A$1:$T$884,15,FALSE)</f>
        <v>Fono: (41) 2406400 - (41) 2406410</v>
      </c>
      <c r="P672" s="75" t="str">
        <f>VLOOKUP(A672,'BASE REGISTRO MAYO'!$A$1:$T$884,16,FALSE)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672" s="75">
        <f>VLOOKUP(A672,'BASE REGISTRO MAYO'!$A$1:$T$884,17,FALSE)</f>
        <v>0</v>
      </c>
      <c r="R672" s="75">
        <f>VLOOKUP(A672,'BASE REGISTRO MAYO'!$A$1:$T$884,18,FALSE)</f>
        <v>91001</v>
      </c>
      <c r="S672" s="75" t="str">
        <f>VLOOKUP(A672,'BASE REGISTRO MAYO'!$A$1:$T$884,19,FALSE)</f>
        <v>No procede</v>
      </c>
      <c r="T672" s="177">
        <f>VLOOKUP(A672,'BASE REGISTRO MAYO'!$A$1:$T$884,20,FALSE)</f>
        <v>38572</v>
      </c>
      <c r="U672" s="182">
        <v>7186</v>
      </c>
      <c r="V672" s="181">
        <v>5056871</v>
      </c>
      <c r="W672" s="181">
        <v>30487887</v>
      </c>
      <c r="X672" s="178">
        <v>44408</v>
      </c>
      <c r="Y672" s="87" t="s">
        <v>7151</v>
      </c>
      <c r="Z672" s="87" t="s">
        <v>7152</v>
      </c>
      <c r="AA672" s="182" t="s">
        <v>7299</v>
      </c>
    </row>
    <row r="673" spans="1:27" ht="15.75" customHeight="1" x14ac:dyDescent="0.2">
      <c r="A673" s="182">
        <v>7189</v>
      </c>
      <c r="B673" s="75" t="str">
        <f>VLOOKUP(A673,'BASE REGISTRO MAYO'!$A$1:$T$884,2,FALSE)</f>
        <v>Fundacion Caritas Diocesana de Linares</v>
      </c>
      <c r="C673" s="75">
        <f>VLOOKUP(A673,'BASE REGISTRO MAYO'!$A$1:$T$884,3,FALSE)</f>
        <v>754634006</v>
      </c>
      <c r="D673" s="75" t="str">
        <f>VLOOKUP(A673,'BASE REGISTRO MAYO'!$A$1:$T$884,4,FALSE)</f>
        <v>Fundación de Derecho Público.</v>
      </c>
      <c r="E673" s="75" t="str">
        <f>VLOOKUP(A673,'BASE REGISTRO MAYO'!$A$1:$T$884,5,FALSE)</f>
        <v xml:space="preserve">Canon 114-1 del Código de Derecho Canónico y Decreto Episcopal N° 27, de 30 de noviembre de 1994, emitido por el Obispo de Linares, Monseñor Carlos Camus Larenas. </v>
      </c>
      <c r="F673" s="75" t="str">
        <f>VLOOKUP(A673,'BASE REGISTRO MAYO'!$A$1:$T$884,6,FALSE)</f>
        <v>Indefinida. Certificado emitido por Pbro. Silvio Jara Ramírez, Vicario General del Obispado de San Ambrosio de Linares, de noviembre de 2020.</v>
      </c>
      <c r="G673" s="75" t="str">
        <f>VLOOKUP(A673,'BASE REGISTRO MAYO'!$A$1:$T$884,7,FALSE)</f>
        <v xml:space="preserve">Promover y coordinar las obras de caridad y solidaridad cristiana, y la defensa y promoción de la vida a través de un servicio efectivo a las personas y el fortalecimiento de la familia como eje central de la sociedad.
</v>
      </c>
      <c r="H673" s="75" t="str">
        <f>VLOOKUP(A673,'BASE REGISTRO MAYO'!$A$1:$T$884,8,FALSE)</f>
        <v xml:space="preserve">Presidente: 
Monseñor Tomislav Koljatic Maroevic, 
Consejeros:
Pbro. Luis Fuentealba Sánchez,
Judith Villagran Molina, 
Pbro. José Ulloa Oliveros, 
Rodrigo Barrera Ruz, 
</v>
      </c>
      <c r="I673" s="75" t="str">
        <f>VLOOKUP(A673,'BASE REGISTRO MAYO'!$A$1:$T$884,9,FALSE)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73" s="75" t="str">
        <f>VLOOKUP(A673,'BASE REGISTRO MAYO'!$A$1:$T$884,10,FALSE)</f>
        <v>04 de abril de 2018</v>
      </c>
      <c r="K673" s="75" t="str">
        <f>VLOOKUP(A673,'BASE REGISTRO MAYO'!$A$1:$T$884,11,FALSE)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73" s="75" t="str">
        <f>VLOOKUP(A673,'BASE REGISTRO MAYO'!$A$1:$T$884,12,FALSE)</f>
        <v xml:space="preserve">Freire N° 434, Linares
</v>
      </c>
      <c r="M673" s="75" t="str">
        <f>VLOOKUP(A673,'BASE REGISTRO MAYO'!$A$1:$T$884,13,FALSE)</f>
        <v>VII</v>
      </c>
      <c r="N673" s="75" t="str">
        <f>VLOOKUP(A673,'BASE REGISTRO MAYO'!$A$1:$T$884,14,FALSE)</f>
        <v>Linares</v>
      </c>
      <c r="O673" s="75" t="str">
        <f>VLOOKUP(A673,'BASE REGISTRO MAYO'!$A$1:$T$884,15,FALSE)</f>
        <v>073-627226- 627227</v>
      </c>
      <c r="P673" s="75" t="str">
        <f>VLOOKUP(A673,'BASE REGISTRO MAYO'!$A$1:$T$884,16,FALSE)</f>
        <v xml:space="preserve">Correo electrónico : caritas@caritaslinares.cl
</v>
      </c>
      <c r="Q673" s="75">
        <f>VLOOKUP(A673,'BASE REGISTRO MAYO'!$A$1:$T$884,17,FALSE)</f>
        <v>0</v>
      </c>
      <c r="R673" s="75">
        <f>VLOOKUP(A673,'BASE REGISTRO MAYO'!$A$1:$T$884,18,FALSE)</f>
        <v>93401</v>
      </c>
      <c r="S673" s="75" t="str">
        <f>VLOOKUP(A673,'BASE REGISTRO MAYO'!$A$1:$T$884,19,FALSE)</f>
        <v>Se acompaña certificado financiero correspondiente al año 2019, aprobados por Supervisión Financiera Nacional.</v>
      </c>
      <c r="T673" s="177">
        <f>VLOOKUP(A673,'BASE REGISTRO MAYO'!$A$1:$T$884,20,FALSE)</f>
        <v>38600</v>
      </c>
      <c r="U673" s="182">
        <v>7189</v>
      </c>
      <c r="V673" s="181">
        <v>42861743</v>
      </c>
      <c r="W673" s="181">
        <v>278455016</v>
      </c>
      <c r="X673" s="178">
        <v>44408</v>
      </c>
      <c r="Y673" s="87" t="s">
        <v>7151</v>
      </c>
      <c r="Z673" s="87" t="s">
        <v>7152</v>
      </c>
      <c r="AA673" s="182" t="s">
        <v>7261</v>
      </c>
    </row>
    <row r="674" spans="1:27" ht="15.75" customHeight="1" x14ac:dyDescent="0.2">
      <c r="A674" s="182">
        <v>7189</v>
      </c>
      <c r="B674" s="75" t="str">
        <f>VLOOKUP(A674,'BASE REGISTRO MAYO'!$A$1:$T$884,2,FALSE)</f>
        <v>Fundacion Caritas Diocesana de Linares</v>
      </c>
      <c r="C674" s="75">
        <f>VLOOKUP(A674,'BASE REGISTRO MAYO'!$A$1:$T$884,3,FALSE)</f>
        <v>754634006</v>
      </c>
      <c r="D674" s="75" t="str">
        <f>VLOOKUP(A674,'BASE REGISTRO MAYO'!$A$1:$T$884,4,FALSE)</f>
        <v>Fundación de Derecho Público.</v>
      </c>
      <c r="E674" s="75" t="str">
        <f>VLOOKUP(A674,'BASE REGISTRO MAYO'!$A$1:$T$884,5,FALSE)</f>
        <v xml:space="preserve">Canon 114-1 del Código de Derecho Canónico y Decreto Episcopal N° 27, de 30 de noviembre de 1994, emitido por el Obispo de Linares, Monseñor Carlos Camus Larenas. </v>
      </c>
      <c r="F674" s="75" t="str">
        <f>VLOOKUP(A674,'BASE REGISTRO MAYO'!$A$1:$T$884,6,FALSE)</f>
        <v>Indefinida. Certificado emitido por Pbro. Silvio Jara Ramírez, Vicario General del Obispado de San Ambrosio de Linares, de noviembre de 2020.</v>
      </c>
      <c r="G674" s="75" t="str">
        <f>VLOOKUP(A674,'BASE REGISTRO MAYO'!$A$1:$T$884,7,FALSE)</f>
        <v xml:space="preserve">Promover y coordinar las obras de caridad y solidaridad cristiana, y la defensa y promoción de la vida a través de un servicio efectivo a las personas y el fortalecimiento de la familia como eje central de la sociedad.
</v>
      </c>
      <c r="H674" s="75" t="str">
        <f>VLOOKUP(A674,'BASE REGISTRO MAYO'!$A$1:$T$884,8,FALSE)</f>
        <v xml:space="preserve">Presidente: 
Monseñor Tomislav Koljatic Maroevic, 
Consejeros:
Pbro. Luis Fuentealba Sánchez,
Judith Villagran Molina, 
Pbro. José Ulloa Oliveros, 
Rodrigo Barrera Ruz, 
</v>
      </c>
      <c r="I674" s="75" t="str">
        <f>VLOOKUP(A674,'BASE REGISTRO MAYO'!$A$1:$T$884,9,FALSE)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74" s="75" t="str">
        <f>VLOOKUP(A674,'BASE REGISTRO MAYO'!$A$1:$T$884,10,FALSE)</f>
        <v>04 de abril de 2018</v>
      </c>
      <c r="K674" s="75" t="str">
        <f>VLOOKUP(A674,'BASE REGISTRO MAYO'!$A$1:$T$884,11,FALSE)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74" s="75" t="str">
        <f>VLOOKUP(A674,'BASE REGISTRO MAYO'!$A$1:$T$884,12,FALSE)</f>
        <v xml:space="preserve">Freire N° 434, Linares
</v>
      </c>
      <c r="M674" s="75" t="str">
        <f>VLOOKUP(A674,'BASE REGISTRO MAYO'!$A$1:$T$884,13,FALSE)</f>
        <v>VII</v>
      </c>
      <c r="N674" s="75" t="str">
        <f>VLOOKUP(A674,'BASE REGISTRO MAYO'!$A$1:$T$884,14,FALSE)</f>
        <v>Linares</v>
      </c>
      <c r="O674" s="75" t="str">
        <f>VLOOKUP(A674,'BASE REGISTRO MAYO'!$A$1:$T$884,15,FALSE)</f>
        <v>073-627226- 627227</v>
      </c>
      <c r="P674" s="75" t="str">
        <f>VLOOKUP(A674,'BASE REGISTRO MAYO'!$A$1:$T$884,16,FALSE)</f>
        <v xml:space="preserve">Correo electrónico : caritas@caritaslinares.cl
</v>
      </c>
      <c r="Q674" s="75">
        <f>VLOOKUP(A674,'BASE REGISTRO MAYO'!$A$1:$T$884,17,FALSE)</f>
        <v>0</v>
      </c>
      <c r="R674" s="75">
        <f>VLOOKUP(A674,'BASE REGISTRO MAYO'!$A$1:$T$884,18,FALSE)</f>
        <v>93401</v>
      </c>
      <c r="S674" s="75" t="str">
        <f>VLOOKUP(A674,'BASE REGISTRO MAYO'!$A$1:$T$884,19,FALSE)</f>
        <v>Se acompaña certificado financiero correspondiente al año 2019, aprobados por Supervisión Financiera Nacional.</v>
      </c>
      <c r="T674" s="177">
        <f>VLOOKUP(A674,'BASE REGISTRO MAYO'!$A$1:$T$884,20,FALSE)</f>
        <v>38600</v>
      </c>
      <c r="U674" s="182">
        <v>7189</v>
      </c>
      <c r="V674" s="181">
        <v>19496716</v>
      </c>
      <c r="W674" s="181">
        <v>128582678</v>
      </c>
      <c r="X674" s="178">
        <v>44408</v>
      </c>
      <c r="Y674" s="87" t="s">
        <v>7151</v>
      </c>
      <c r="Z674" s="87" t="s">
        <v>7152</v>
      </c>
      <c r="AA674" s="182" t="s">
        <v>7265</v>
      </c>
    </row>
    <row r="675" spans="1:27" ht="15.75" customHeight="1" x14ac:dyDescent="0.2">
      <c r="A675" s="182">
        <v>7189</v>
      </c>
      <c r="B675" s="75" t="str">
        <f>VLOOKUP(A675,'BASE REGISTRO MAYO'!$A$1:$T$884,2,FALSE)</f>
        <v>Fundacion Caritas Diocesana de Linares</v>
      </c>
      <c r="C675" s="75">
        <f>VLOOKUP(A675,'BASE REGISTRO MAYO'!$A$1:$T$884,3,FALSE)</f>
        <v>754634006</v>
      </c>
      <c r="D675" s="75" t="str">
        <f>VLOOKUP(A675,'BASE REGISTRO MAYO'!$A$1:$T$884,4,FALSE)</f>
        <v>Fundación de Derecho Público.</v>
      </c>
      <c r="E675" s="75" t="str">
        <f>VLOOKUP(A675,'BASE REGISTRO MAYO'!$A$1:$T$884,5,FALSE)</f>
        <v xml:space="preserve">Canon 114-1 del Código de Derecho Canónico y Decreto Episcopal N° 27, de 30 de noviembre de 1994, emitido por el Obispo de Linares, Monseñor Carlos Camus Larenas. </v>
      </c>
      <c r="F675" s="75" t="str">
        <f>VLOOKUP(A675,'BASE REGISTRO MAYO'!$A$1:$T$884,6,FALSE)</f>
        <v>Indefinida. Certificado emitido por Pbro. Silvio Jara Ramírez, Vicario General del Obispado de San Ambrosio de Linares, de noviembre de 2020.</v>
      </c>
      <c r="G675" s="75" t="str">
        <f>VLOOKUP(A675,'BASE REGISTRO MAYO'!$A$1:$T$884,7,FALSE)</f>
        <v xml:space="preserve">Promover y coordinar las obras de caridad y solidaridad cristiana, y la defensa y promoción de la vida a través de un servicio efectivo a las personas y el fortalecimiento de la familia como eje central de la sociedad.
</v>
      </c>
      <c r="H675" s="75" t="str">
        <f>VLOOKUP(A675,'BASE REGISTRO MAYO'!$A$1:$T$884,8,FALSE)</f>
        <v xml:space="preserve">Presidente: 
Monseñor Tomislav Koljatic Maroevic, 
Consejeros:
Pbro. Luis Fuentealba Sánchez,
Judith Villagran Molina, 
Pbro. José Ulloa Oliveros, 
Rodrigo Barrera Ruz, 
</v>
      </c>
      <c r="I675" s="75" t="str">
        <f>VLOOKUP(A675,'BASE REGISTRO MAYO'!$A$1:$T$884,9,FALSE)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75" s="75" t="str">
        <f>VLOOKUP(A675,'BASE REGISTRO MAYO'!$A$1:$T$884,10,FALSE)</f>
        <v>04 de abril de 2018</v>
      </c>
      <c r="K675" s="75" t="str">
        <f>VLOOKUP(A675,'BASE REGISTRO MAYO'!$A$1:$T$884,11,FALSE)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75" s="75" t="str">
        <f>VLOOKUP(A675,'BASE REGISTRO MAYO'!$A$1:$T$884,12,FALSE)</f>
        <v xml:space="preserve">Freire N° 434, Linares
</v>
      </c>
      <c r="M675" s="75" t="str">
        <f>VLOOKUP(A675,'BASE REGISTRO MAYO'!$A$1:$T$884,13,FALSE)</f>
        <v>VII</v>
      </c>
      <c r="N675" s="75" t="str">
        <f>VLOOKUP(A675,'BASE REGISTRO MAYO'!$A$1:$T$884,14,FALSE)</f>
        <v>Linares</v>
      </c>
      <c r="O675" s="75" t="str">
        <f>VLOOKUP(A675,'BASE REGISTRO MAYO'!$A$1:$T$884,15,FALSE)</f>
        <v>073-627226- 627227</v>
      </c>
      <c r="P675" s="75" t="str">
        <f>VLOOKUP(A675,'BASE REGISTRO MAYO'!$A$1:$T$884,16,FALSE)</f>
        <v xml:space="preserve">Correo electrónico : caritas@caritaslinares.cl
</v>
      </c>
      <c r="Q675" s="75">
        <f>VLOOKUP(A675,'BASE REGISTRO MAYO'!$A$1:$T$884,17,FALSE)</f>
        <v>0</v>
      </c>
      <c r="R675" s="75">
        <f>VLOOKUP(A675,'BASE REGISTRO MAYO'!$A$1:$T$884,18,FALSE)</f>
        <v>93401</v>
      </c>
      <c r="S675" s="75" t="str">
        <f>VLOOKUP(A675,'BASE REGISTRO MAYO'!$A$1:$T$884,19,FALSE)</f>
        <v>Se acompaña certificado financiero correspondiente al año 2019, aprobados por Supervisión Financiera Nacional.</v>
      </c>
      <c r="T675" s="177">
        <f>VLOOKUP(A675,'BASE REGISTRO MAYO'!$A$1:$T$884,20,FALSE)</f>
        <v>38600</v>
      </c>
      <c r="U675" s="182">
        <v>7189</v>
      </c>
      <c r="V675" s="181">
        <v>18331292</v>
      </c>
      <c r="W675" s="181">
        <v>119381464</v>
      </c>
      <c r="X675" s="178">
        <v>44408</v>
      </c>
      <c r="Y675" s="87" t="s">
        <v>7151</v>
      </c>
      <c r="Z675" s="87" t="s">
        <v>7152</v>
      </c>
      <c r="AA675" s="182" t="s">
        <v>7267</v>
      </c>
    </row>
    <row r="676" spans="1:27" ht="15.75" customHeight="1" x14ac:dyDescent="0.2">
      <c r="A676" s="182">
        <v>7190</v>
      </c>
      <c r="B676" s="75" t="str">
        <f>VLOOKUP(A676,'BASE REGISTRO MAYO'!$A$1:$T$884,2,FALSE)</f>
        <v xml:space="preserve">
Organizacion Comunitaria Funcional Hogar de Lactantes Ignazio Sibillo
</v>
      </c>
      <c r="C676" s="75" t="str">
        <f>VLOOKUP(A676,'BASE REGISTRO MAYO'!$A$1:$T$884,3,FALSE)</f>
        <v>65469480K</v>
      </c>
      <c r="D676" s="75" t="str">
        <f>VLOOKUP(A676,'BASE REGISTRO MAYO'!$A$1:$T$884,4,FALSE)</f>
        <v xml:space="preserve">Organización comunitaria funcional.
</v>
      </c>
      <c r="E676" s="75" t="str">
        <f>VLOOKUP(A676,'BASE REGISTRO MAYO'!$A$1:$T$884,5,FALSE)</f>
        <v xml:space="preserve">Regida por Ley Nº 19.418, e inscrita en los Registros de organizaciones comunitarias territoriales y funcionales en la Secretaría Municipal de la I. Municipalidad de Punta Arenas.
</v>
      </c>
      <c r="F676" s="75" t="str">
        <f>VLOOKUP(A676,'BASE REGISTRO MAYO'!$A$1:$T$884,6,FALSE)</f>
        <v xml:space="preserve">Certificado de vigencia, folio 500346203845, de fecha 7 de septiembre de 2020, emitido por el Servicio de registro civil e identificación.
</v>
      </c>
      <c r="G676" s="75" t="str">
        <f>VLOOKUP(A676,'BASE REGISTRO MAYO'!$A$1:$T$884,7,FALSE)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676" s="75" t="str">
        <f>VLOOKUP(A676,'BASE REGISTRO MAYO'!$A$1:$T$884,8,FALSE)</f>
        <v>Presidente: Cristóbal Bascuñán Illanes, 
Vicepresidente: Mireya Lambert Cañón, 
Tesorero: Ricardo Rivero Velarde, 
Secretario: Carlos Abarzúa Villegas, 
Directores:
Claudia Loreto Salazar Alasevic, 
Alfonso José Mancilla Avendaño, 
Belinda Ann Mac Leay Coop,</v>
      </c>
      <c r="I676" s="75" t="str">
        <f>VLOOKUP(A676,'BASE REGISTRO MAYO'!$A$1:$T$884,9,FALSE)</f>
        <v>Dos (2) años en sus funciones, según Estatutos.</v>
      </c>
      <c r="J676" s="75" t="str">
        <f>VLOOKUP(A676,'BASE REGISTRO MAYO'!$A$1:$T$884,10,FALSE)</f>
        <v>02 de julio de 2020 al 17 de septiembre de 2022</v>
      </c>
      <c r="K676" s="75" t="str">
        <f>VLOOKUP(A676,'BASE REGISTRO MAYO'!$A$1:$T$884,11,FALSE)</f>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
      <c r="L676" s="75" t="str">
        <f>VLOOKUP(A676,'BASE REGISTRO MAYO'!$A$1:$T$884,12,FALSE)</f>
        <v xml:space="preserve">Avda. España N° 1101, Punta Arenas, Región de Magallanes.
</v>
      </c>
      <c r="M676" s="75" t="str">
        <f>VLOOKUP(A676,'BASE REGISTRO MAYO'!$A$1:$T$884,13,FALSE)</f>
        <v>XII</v>
      </c>
      <c r="N676" s="75" t="str">
        <f>VLOOKUP(A676,'BASE REGISTRO MAYO'!$A$1:$T$884,14,FALSE)</f>
        <v>Punta Arenas</v>
      </c>
      <c r="O676" s="75">
        <f>VLOOKUP(A676,'BASE REGISTRO MAYO'!$A$1:$T$884,15,FALSE)</f>
        <v>0</v>
      </c>
      <c r="P676" s="75">
        <f>VLOOKUP(A676,'BASE REGISTRO MAYO'!$A$1:$T$884,16,FALSE)</f>
        <v>0</v>
      </c>
      <c r="Q676" s="75">
        <f>VLOOKUP(A676,'BASE REGISTRO MAYO'!$A$1:$T$884,17,FALSE)</f>
        <v>0</v>
      </c>
      <c r="R676" s="75" t="str">
        <f>VLOOKUP(A676,'BASE REGISTRO MAYO'!$A$1:$T$884,18,FALSE)</f>
        <v>93401 Institución de Asistencia Social.</v>
      </c>
      <c r="S676" s="75" t="str">
        <f>VLOOKUP(A676,'BASE REGISTRO MAYO'!$A$1:$T$884,19,FALSE)</f>
        <v xml:space="preserve">Se acompaña certificado financiero correspondiente al año 2019, aprobados por el  Subdepartamento de Supervisión Financiera Nacional.
</v>
      </c>
      <c r="T676" s="177">
        <f>VLOOKUP(A676,'BASE REGISTRO MAYO'!$A$1:$T$884,20,FALSE)</f>
        <v>38607</v>
      </c>
      <c r="U676" s="182">
        <v>7190</v>
      </c>
      <c r="V676" s="181">
        <v>25210397</v>
      </c>
      <c r="W676" s="181">
        <v>193398540</v>
      </c>
      <c r="X676" s="178">
        <v>44408</v>
      </c>
      <c r="Y676" s="87" t="s">
        <v>7151</v>
      </c>
      <c r="Z676" s="87" t="s">
        <v>7152</v>
      </c>
      <c r="AA676" s="182" t="s">
        <v>7226</v>
      </c>
    </row>
    <row r="677" spans="1:27" ht="15.75" customHeight="1" x14ac:dyDescent="0.2">
      <c r="A677" s="182">
        <v>7194</v>
      </c>
      <c r="B677" s="75" t="str">
        <f>VLOOKUP(A677,'BASE REGISTRO MAYO'!$A$1:$T$884,2,FALSE)</f>
        <v xml:space="preserve">
I. Municipalidad de Mejillones
</v>
      </c>
      <c r="C677" s="75">
        <f>VLOOKUP(A677,'BASE REGISTRO MAYO'!$A$1:$T$884,3,FALSE)</f>
        <v>690204002</v>
      </c>
      <c r="D677" s="75" t="str">
        <f>VLOOKUP(A677,'BASE REGISTRO MAYO'!$A$1:$T$884,4,FALSE)</f>
        <v>Municipalidad</v>
      </c>
      <c r="E677" s="75" t="str">
        <f>VLOOKUP(A677,'BASE REGISTRO MAYO'!$A$1:$T$884,5,FALSE)</f>
        <v>Constitución Política de la República, artículo 107.</v>
      </c>
      <c r="F677" s="75" t="str">
        <f>VLOOKUP(A677,'BASE REGISTRO MAYO'!$A$1:$T$884,6,FALSE)</f>
        <v>Indefinida.</v>
      </c>
      <c r="G677" s="75" t="str">
        <f>VLOOKUP(A677,'BASE REGISTRO MAYO'!$A$1:$T$884,7,FALSE)</f>
        <v>Según Ley Orgánica Nº 18.695, artículos 1º al 4º.</v>
      </c>
      <c r="H677" s="75" t="str">
        <f>VLOOKUP(A677,'BASE REGISTRO MAYO'!$A$1:$T$884,8,FALSE)</f>
        <v>no tiene</v>
      </c>
      <c r="I677" s="75">
        <f>VLOOKUP(A677,'BASE REGISTRO MAYO'!$A$1:$T$884,9,FALSE)</f>
        <v>0</v>
      </c>
      <c r="J677" s="75">
        <f>VLOOKUP(A677,'BASE REGISTRO MAYO'!$A$1:$T$884,10,FALSE)</f>
        <v>0</v>
      </c>
      <c r="K677" s="75" t="str">
        <f>VLOOKUP(A677,'BASE REGISTRO MAYO'!$A$1:$T$884,11,FALSE)</f>
        <v xml:space="preserve">Alcalde Titular: Sergio Vega Venegas
</v>
      </c>
      <c r="L677" s="75" t="str">
        <f>VLOOKUP(A677,'BASE REGISTRO MAYO'!$A$1:$T$884,12,FALSE)</f>
        <v xml:space="preserve">Francisco Antonio Pinto Nº 200, comuna de Mejillones, Región de Antofagasta.
</v>
      </c>
      <c r="M677" s="75" t="str">
        <f>VLOOKUP(A677,'BASE REGISTRO MAYO'!$A$1:$T$884,13,FALSE)</f>
        <v>III</v>
      </c>
      <c r="N677" s="75" t="str">
        <f>VLOOKUP(A677,'BASE REGISTRO MAYO'!$A$1:$T$884,14,FALSE)</f>
        <v>Mejillones,</v>
      </c>
      <c r="O677" s="75" t="str">
        <f>VLOOKUP(A677,'BASE REGISTRO MAYO'!$A$1:$T$884,15,FALSE)</f>
        <v>Fonos: 55-557300 - 55-557390 - 55-557308</v>
      </c>
      <c r="P677" s="75" t="str">
        <f>VLOOKUP(A677,'BASE REGISTRO MAYO'!$A$1:$T$884,16,FALSE)</f>
        <v xml:space="preserve"> informaciones@mejillones.cl
alcaldia@mejillones.cl</v>
      </c>
      <c r="Q677" s="75">
        <f>VLOOKUP(A677,'BASE REGISTRO MAYO'!$A$1:$T$884,17,FALSE)</f>
        <v>0</v>
      </c>
      <c r="R677" s="75">
        <f>VLOOKUP(A677,'BASE REGISTRO MAYO'!$A$1:$T$884,18,FALSE)</f>
        <v>91001</v>
      </c>
      <c r="S677" s="75" t="str">
        <f>VLOOKUP(A677,'BASE REGISTRO MAYO'!$A$1:$T$884,19,FALSE)</f>
        <v>No se acompañan. Aplica Informe Jurídico Nº 09, de fecha 14 de marzo de 2011 del Departamento Jurídico y Dictamen Nº 070791, de 2009, de la Contraloría General de la República.</v>
      </c>
      <c r="T677" s="177">
        <f>VLOOKUP(A677,'BASE REGISTRO MAYO'!$A$1:$T$884,20,FALSE)</f>
        <v>38618</v>
      </c>
      <c r="U677" s="182">
        <v>7194</v>
      </c>
      <c r="V677" s="181">
        <v>14189178</v>
      </c>
      <c r="W677" s="181">
        <v>83970165</v>
      </c>
      <c r="X677" s="178">
        <v>44408</v>
      </c>
      <c r="Y677" s="87" t="s">
        <v>7151</v>
      </c>
      <c r="Z677" s="87" t="s">
        <v>7152</v>
      </c>
      <c r="AA677" s="182" t="s">
        <v>7327</v>
      </c>
    </row>
    <row r="678" spans="1:27" ht="15.75" customHeight="1" x14ac:dyDescent="0.2">
      <c r="A678" s="182">
        <v>7195</v>
      </c>
      <c r="B678" s="75" t="str">
        <f>VLOOKUP(A678,'BASE REGISTRO MAYO'!$A$1:$T$884,2,FALSE)</f>
        <v xml:space="preserve">
I. Municipalidad de Paine
</v>
      </c>
      <c r="C678" s="75">
        <f>VLOOKUP(A678,'BASE REGISTRO MAYO'!$A$1:$T$884,3,FALSE)</f>
        <v>690726009</v>
      </c>
      <c r="D678" s="75" t="str">
        <f>VLOOKUP(A678,'BASE REGISTRO MAYO'!$A$1:$T$884,4,FALSE)</f>
        <v>Municipalidad</v>
      </c>
      <c r="E678" s="75" t="str">
        <f>VLOOKUP(A678,'BASE REGISTRO MAYO'!$A$1:$T$884,5,FALSE)</f>
        <v>Constitución Política de la República, art. 107.</v>
      </c>
      <c r="F678" s="75" t="str">
        <f>VLOOKUP(A678,'BASE REGISTRO MAYO'!$A$1:$T$884,6,FALSE)</f>
        <v>Indefinida.</v>
      </c>
      <c r="G678" s="75" t="str">
        <f>VLOOKUP(A678,'BASE REGISTRO MAYO'!$A$1:$T$884,7,FALSE)</f>
        <v>Según Ley Orgánica Nº 18.695, arts. 1º al 4º.</v>
      </c>
      <c r="H678" s="75" t="str">
        <f>VLOOKUP(A678,'BASE REGISTRO MAYO'!$A$1:$T$884,8,FALSE)</f>
        <v>no tiene</v>
      </c>
      <c r="I678" s="75">
        <f>VLOOKUP(A678,'BASE REGISTRO MAYO'!$A$1:$T$884,9,FALSE)</f>
        <v>0</v>
      </c>
      <c r="J678" s="75">
        <f>VLOOKUP(A678,'BASE REGISTRO MAYO'!$A$1:$T$884,10,FALSE)</f>
        <v>0</v>
      </c>
      <c r="K678" s="75" t="str">
        <f>VLOOKUP(A678,'BASE REGISTRO MAYO'!$A$1:$T$884,11,FALSE)</f>
        <v xml:space="preserve">Diego Vergara Rodríguez, 
</v>
      </c>
      <c r="L678" s="75" t="str">
        <f>VLOOKUP(A678,'BASE REGISTRO MAYO'!$A$1:$T$884,12,FALSE)</f>
        <v xml:space="preserve">Avenida General Baquedano Nº490, Paine.
</v>
      </c>
      <c r="M678" s="75" t="str">
        <f>VLOOKUP(A678,'BASE REGISTRO MAYO'!$A$1:$T$884,13,FALSE)</f>
        <v>XIII</v>
      </c>
      <c r="N678" s="75" t="str">
        <f>VLOOKUP(A678,'BASE REGISTRO MAYO'!$A$1:$T$884,14,FALSE)</f>
        <v>Paine</v>
      </c>
      <c r="O678" s="75" t="str">
        <f>VLOOKUP(A678,'BASE REGISTRO MAYO'!$A$1:$T$884,15,FALSE)</f>
        <v xml:space="preserve">Fono: 228218615
</v>
      </c>
      <c r="P678" s="75" t="str">
        <f>VLOOKUP(A678,'BASE REGISTRO MAYO'!$A$1:$T$884,16,FALSE)</f>
        <v>Correo electrónico: alcaldia@paine.cl</v>
      </c>
      <c r="Q678" s="75">
        <f>VLOOKUP(A678,'BASE REGISTRO MAYO'!$A$1:$T$884,17,FALSE)</f>
        <v>0</v>
      </c>
      <c r="R678" s="75">
        <f>VLOOKUP(A678,'BASE REGISTRO MAYO'!$A$1:$T$884,18,FALSE)</f>
        <v>91001</v>
      </c>
      <c r="S678" s="75" t="str">
        <f>VLOOKUP(A678,'BASE REGISTRO MAYO'!$A$1:$T$884,19,FALSE)</f>
        <v xml:space="preserve">No se acompañan. Aplica Informe Jurídico Nº 09, de  fecha 14 de marzo de 2011 del Departamento Jurídico y Dictamen Nº 070791, de 2009, de la Contraloría General de la República.  </v>
      </c>
      <c r="T678" s="177">
        <f>VLOOKUP(A678,'BASE REGISTRO MAYO'!$A$1:$T$884,20,FALSE)</f>
        <v>38624</v>
      </c>
      <c r="U678" s="182">
        <v>7195</v>
      </c>
      <c r="V678" s="181">
        <v>4292760</v>
      </c>
      <c r="W678" s="181">
        <v>73769580</v>
      </c>
      <c r="X678" s="178">
        <v>44408</v>
      </c>
      <c r="Y678" s="87" t="s">
        <v>7151</v>
      </c>
      <c r="Z678" s="87" t="s">
        <v>7152</v>
      </c>
      <c r="AA678" s="182" t="s">
        <v>7216</v>
      </c>
    </row>
    <row r="679" spans="1:27" ht="15.75" customHeight="1" x14ac:dyDescent="0.2">
      <c r="A679" s="182">
        <v>7196</v>
      </c>
      <c r="B679" s="75" t="str">
        <f>VLOOKUP(A679,'BASE REGISTRO MAYO'!$A$1:$T$884,2,FALSE)</f>
        <v xml:space="preserve">
I. Municipalidad de La Cisterna
</v>
      </c>
      <c r="C679" s="75">
        <f>VLOOKUP(A679,'BASE REGISTRO MAYO'!$A$1:$T$884,3,FALSE)</f>
        <v>690720000</v>
      </c>
      <c r="D679" s="75" t="str">
        <f>VLOOKUP(A679,'BASE REGISTRO MAYO'!$A$1:$T$884,4,FALSE)</f>
        <v>Municipalidad</v>
      </c>
      <c r="E679" s="75" t="str">
        <f>VLOOKUP(A679,'BASE REGISTRO MAYO'!$A$1:$T$884,5,FALSE)</f>
        <v>Constitución Política de la República, art. 107.</v>
      </c>
      <c r="F679" s="75" t="str">
        <f>VLOOKUP(A679,'BASE REGISTRO MAYO'!$A$1:$T$884,6,FALSE)</f>
        <v>Indefinida.</v>
      </c>
      <c r="G679" s="75" t="str">
        <f>VLOOKUP(A679,'BASE REGISTRO MAYO'!$A$1:$T$884,7,FALSE)</f>
        <v>Según Ley Orgánica Nº 18.695, arts. 1º al 4º.</v>
      </c>
      <c r="H679" s="75" t="str">
        <f>VLOOKUP(A679,'BASE REGISTRO MAYO'!$A$1:$T$884,8,FALSE)</f>
        <v>no tiene</v>
      </c>
      <c r="I679" s="75">
        <f>VLOOKUP(A679,'BASE REGISTRO MAYO'!$A$1:$T$884,9,FALSE)</f>
        <v>0</v>
      </c>
      <c r="J679" s="75">
        <f>VLOOKUP(A679,'BASE REGISTRO MAYO'!$A$1:$T$884,10,FALSE)</f>
        <v>0</v>
      </c>
      <c r="K679" s="75" t="str">
        <f>VLOOKUP(A679,'BASE REGISTRO MAYO'!$A$1:$T$884,11,FALSE)</f>
        <v xml:space="preserve">Reginaldo Santiago Rebolledo Pizarro    </v>
      </c>
      <c r="L679" s="75" t="str">
        <f>VLOOKUP(A679,'BASE REGISTRO MAYO'!$A$1:$T$884,12,FALSE)</f>
        <v xml:space="preserve">Pedro Aguirre Cerda Nº0161, La Cisterna.
</v>
      </c>
      <c r="M679" s="75" t="str">
        <f>VLOOKUP(A679,'BASE REGISTRO MAYO'!$A$1:$T$884,13,FALSE)</f>
        <v>XIII</v>
      </c>
      <c r="N679" s="75" t="str">
        <f>VLOOKUP(A679,'BASE REGISTRO MAYO'!$A$1:$T$884,14,FALSE)</f>
        <v>La Cisterna</v>
      </c>
      <c r="O679" s="75" t="str">
        <f>VLOOKUP(A679,'BASE REGISTRO MAYO'!$A$1:$T$884,15,FALSE)</f>
        <v>Fono 225407541- 225407586</v>
      </c>
      <c r="P679" s="75" t="str">
        <f>VLOOKUP(A679,'BASE REGISTRO MAYO'!$A$1:$T$884,16,FALSE)</f>
        <v>secmunicipal@cisterna.cl</v>
      </c>
      <c r="Q679" s="75">
        <f>VLOOKUP(A679,'BASE REGISTRO MAYO'!$A$1:$T$884,17,FALSE)</f>
        <v>0</v>
      </c>
      <c r="R679" s="75">
        <f>VLOOKUP(A679,'BASE REGISTRO MAYO'!$A$1:$T$884,18,FALSE)</f>
        <v>91001</v>
      </c>
      <c r="S679" s="75" t="str">
        <f>VLOOKUP(A679,'BASE REGISTRO MAYO'!$A$1:$T$884,19,FALSE)</f>
        <v xml:space="preserve">No se acompañan. Aplica Informe Jurídico Nº 09, de  fecha 14 de marzo de 2011 del Departamento Jurídico y Dictamen Nº 070791, de 2009, de la Contraloría General de la República.  
</v>
      </c>
      <c r="T679" s="177">
        <f>VLOOKUP(A679,'BASE REGISTRO MAYO'!$A$1:$T$884,20,FALSE)</f>
        <v>38624</v>
      </c>
      <c r="U679" s="182">
        <v>7196</v>
      </c>
      <c r="V679" s="181">
        <v>5008219</v>
      </c>
      <c r="W679" s="181">
        <v>30194569</v>
      </c>
      <c r="X679" s="178">
        <v>44408</v>
      </c>
      <c r="Y679" s="87" t="s">
        <v>7151</v>
      </c>
      <c r="Z679" s="87" t="s">
        <v>7152</v>
      </c>
      <c r="AA679" s="182" t="s">
        <v>7213</v>
      </c>
    </row>
    <row r="680" spans="1:27" ht="15.75" customHeight="1" x14ac:dyDescent="0.2">
      <c r="A680" s="182">
        <v>7197</v>
      </c>
      <c r="B680" s="75" t="str">
        <f>VLOOKUP(A680,'BASE REGISTRO MAYO'!$A$1:$T$884,2,FALSE)</f>
        <v xml:space="preserve">
I. Municipalidad de Salamanca
</v>
      </c>
      <c r="C680" s="75">
        <f>VLOOKUP(A680,'BASE REGISTRO MAYO'!$A$1:$T$884,3,FALSE)</f>
        <v>690414007</v>
      </c>
      <c r="D680" s="75" t="str">
        <f>VLOOKUP(A680,'BASE REGISTRO MAYO'!$A$1:$T$884,4,FALSE)</f>
        <v>Municipalidad</v>
      </c>
      <c r="E680" s="75" t="str">
        <f>VLOOKUP(A680,'BASE REGISTRO MAYO'!$A$1:$T$884,5,FALSE)</f>
        <v>Constitución Política de la República, art. 107.</v>
      </c>
      <c r="F680" s="75" t="str">
        <f>VLOOKUP(A680,'BASE REGISTRO MAYO'!$A$1:$T$884,6,FALSE)</f>
        <v>Indefinida.</v>
      </c>
      <c r="G680" s="75" t="str">
        <f>VLOOKUP(A680,'BASE REGISTRO MAYO'!$A$1:$T$884,7,FALSE)</f>
        <v>Según Ley Orgánica Nº 18.695, arts. 1º al 4º.</v>
      </c>
      <c r="H680" s="75">
        <f>VLOOKUP(A680,'BASE REGISTRO MAYO'!$A$1:$T$884,8,FALSE)</f>
        <v>0</v>
      </c>
      <c r="I680" s="75">
        <f>VLOOKUP(A680,'BASE REGISTRO MAYO'!$A$1:$T$884,9,FALSE)</f>
        <v>0</v>
      </c>
      <c r="J680" s="75">
        <f>VLOOKUP(A680,'BASE REGISTRO MAYO'!$A$1:$T$884,10,FALSE)</f>
        <v>0</v>
      </c>
      <c r="K680" s="75" t="str">
        <f>VLOOKUP(A680,'BASE REGISTRO MAYO'!$A$1:$T$884,11,FALSE)</f>
        <v xml:space="preserve">Gerardo Andrés Rojas Escudero   </v>
      </c>
      <c r="L680" s="75" t="str">
        <f>VLOOKUP(A680,'BASE REGISTRO MAYO'!$A$1:$T$884,12,FALSE)</f>
        <v xml:space="preserve">Manuel Bulnes Nº599, comuna de Salamanca.
</v>
      </c>
      <c r="M680" s="75" t="str">
        <f>VLOOKUP(A680,'BASE REGISTRO MAYO'!$A$1:$T$884,13,FALSE)</f>
        <v>IV</v>
      </c>
      <c r="N680" s="75" t="str">
        <f>VLOOKUP(A680,'BASE REGISTRO MAYO'!$A$1:$T$884,14,FALSE)</f>
        <v>Salamanca.</v>
      </c>
      <c r="O680" s="75" t="str">
        <f>VLOOKUP(A680,'BASE REGISTRO MAYO'!$A$1:$T$884,15,FALSE)</f>
        <v>Fono (53) 2448600 – (53) 2448601 – (53)-2448539</v>
      </c>
      <c r="P680" s="75" t="str">
        <f>VLOOKUP(A680,'BASE REGISTRO MAYO'!$A$1:$T$884,16,FALSE)</f>
        <v xml:space="preserve">
oirs@salamanca.cl alcaldia@salamanca.cl ncruz@salamanca.cl</v>
      </c>
      <c r="Q680" s="75">
        <f>VLOOKUP(A680,'BASE REGISTRO MAYO'!$A$1:$T$884,17,FALSE)</f>
        <v>0</v>
      </c>
      <c r="R680" s="75">
        <f>VLOOKUP(A680,'BASE REGISTRO MAYO'!$A$1:$T$884,18,FALSE)</f>
        <v>91001</v>
      </c>
      <c r="S680" s="75" t="str">
        <f>VLOOKUP(A680,'BASE REGISTRO MAYO'!$A$1:$T$884,19,FALSE)</f>
        <v xml:space="preserve">No se acompañan. Aplica Informe Jurídico Nº 09, de  fecha 14 de marzo de 2011 del Departamento Jurídico y Dictamen Nº 070791, de 2009, de la Contraloría General de la República.  
</v>
      </c>
      <c r="T680" s="177">
        <f>VLOOKUP(A680,'BASE REGISTRO MAYO'!$A$1:$T$884,20,FALSE)</f>
        <v>38624</v>
      </c>
      <c r="U680" s="182">
        <v>7197</v>
      </c>
      <c r="V680" s="181">
        <v>4730622</v>
      </c>
      <c r="W680" s="181">
        <v>28520931</v>
      </c>
      <c r="X680" s="178">
        <v>44408</v>
      </c>
      <c r="Y680" s="87" t="s">
        <v>7151</v>
      </c>
      <c r="Z680" s="87" t="s">
        <v>7152</v>
      </c>
      <c r="AA680" s="182" t="s">
        <v>7273</v>
      </c>
    </row>
    <row r="681" spans="1:27" ht="15.75" customHeight="1" x14ac:dyDescent="0.2">
      <c r="A681" s="182">
        <v>7198</v>
      </c>
      <c r="B681" s="75" t="str">
        <f>VLOOKUP(A681,'BASE REGISTRO MAYO'!$A$1:$T$884,2,FALSE)</f>
        <v xml:space="preserve">
I. Municipalidad de Buin
</v>
      </c>
      <c r="C681" s="75">
        <f>VLOOKUP(A681,'BASE REGISTRO MAYO'!$A$1:$T$884,3,FALSE)</f>
        <v>690725002</v>
      </c>
      <c r="D681" s="75" t="str">
        <f>VLOOKUP(A681,'BASE REGISTRO MAYO'!$A$1:$T$884,4,FALSE)</f>
        <v>Municipalidad</v>
      </c>
      <c r="E681" s="75" t="str">
        <f>VLOOKUP(A681,'BASE REGISTRO MAYO'!$A$1:$T$884,5,FALSE)</f>
        <v>Constitución Política de la República, art. 107.</v>
      </c>
      <c r="F681" s="75" t="str">
        <f>VLOOKUP(A681,'BASE REGISTRO MAYO'!$A$1:$T$884,6,FALSE)</f>
        <v>Indefinida.</v>
      </c>
      <c r="G681" s="75" t="str">
        <f>VLOOKUP(A681,'BASE REGISTRO MAYO'!$A$1:$T$884,7,FALSE)</f>
        <v>Según Ley Orgánica Nº 18.695, arts. 1º al 4º.</v>
      </c>
      <c r="H681" s="75" t="str">
        <f>VLOOKUP(A681,'BASE REGISTRO MAYO'!$A$1:$T$884,8,FALSE)</f>
        <v>no tiene</v>
      </c>
      <c r="I681" s="75">
        <f>VLOOKUP(A681,'BASE REGISTRO MAYO'!$A$1:$T$884,9,FALSE)</f>
        <v>0</v>
      </c>
      <c r="J681" s="75">
        <f>VLOOKUP(A681,'BASE REGISTRO MAYO'!$A$1:$T$884,10,FALSE)</f>
        <v>0</v>
      </c>
      <c r="K681" s="75" t="str">
        <f>VLOOKUP(A681,'BASE REGISTRO MAYO'!$A$1:$T$884,11,FALSE)</f>
        <v xml:space="preserve">Miguel Leonardo Araya Lobos </v>
      </c>
      <c r="L681" s="75" t="str">
        <f>VLOOKUP(A681,'BASE REGISTRO MAYO'!$A$1:$T$884,12,FALSE)</f>
        <v xml:space="preserve">Carlos Condell Nº415, comuna de Buin.
</v>
      </c>
      <c r="M681" s="75" t="str">
        <f>VLOOKUP(A681,'BASE REGISTRO MAYO'!$A$1:$T$884,13,FALSE)</f>
        <v>XIII</v>
      </c>
      <c r="N681" s="75" t="str">
        <f>VLOOKUP(A681,'BASE REGISTRO MAYO'!$A$1:$T$884,14,FALSE)</f>
        <v>Buin</v>
      </c>
      <c r="O681" s="75" t="str">
        <f>VLOOKUP(A681,'BASE REGISTRO MAYO'!$A$1:$T$884,15,FALSE)</f>
        <v>Fono 28218400,</v>
      </c>
      <c r="P681" s="75">
        <f>VLOOKUP(A681,'BASE REGISTRO MAYO'!$A$1:$T$884,16,FALSE)</f>
        <v>0</v>
      </c>
      <c r="Q681" s="75">
        <f>VLOOKUP(A681,'BASE REGISTRO MAYO'!$A$1:$T$884,17,FALSE)</f>
        <v>0</v>
      </c>
      <c r="R681" s="75">
        <f>VLOOKUP(A681,'BASE REGISTRO MAYO'!$A$1:$T$884,18,FALSE)</f>
        <v>91001</v>
      </c>
      <c r="S681" s="75" t="str">
        <f>VLOOKUP(A681,'BASE REGISTRO MAYO'!$A$1:$T$884,19,FALSE)</f>
        <v xml:space="preserve">No se acompañan. Aplica Informe Jurídico Nº 09, de fecha 14 de marzo de 2011 del Departamento Jurídico y Dictamen Nº 070791, de 2009, de la Contraloría General de la República.  
</v>
      </c>
      <c r="T681" s="177">
        <f>VLOOKUP(A681,'BASE REGISTRO MAYO'!$A$1:$T$884,20,FALSE)</f>
        <v>38624</v>
      </c>
      <c r="U681" s="182">
        <v>7198</v>
      </c>
      <c r="V681" s="181">
        <v>0</v>
      </c>
      <c r="W681" s="181">
        <v>25756560</v>
      </c>
      <c r="X681" s="178">
        <v>44408</v>
      </c>
      <c r="Y681" s="87" t="s">
        <v>7151</v>
      </c>
      <c r="Z681" s="87" t="s">
        <v>7152</v>
      </c>
      <c r="AA681" s="182" t="s">
        <v>7166</v>
      </c>
    </row>
    <row r="682" spans="1:27" ht="15.75" customHeight="1" x14ac:dyDescent="0.2">
      <c r="A682" s="182">
        <v>7200</v>
      </c>
      <c r="B682" s="75" t="str">
        <f>VLOOKUP(A682,'BASE REGISTRO MAYO'!$A$1:$T$884,2,FALSE)</f>
        <v xml:space="preserve">
I. Municipalidad de El Bosque
</v>
      </c>
      <c r="C682" s="75">
        <f>VLOOKUP(A682,'BASE REGISTRO MAYO'!$A$1:$T$884,3,FALSE)</f>
        <v>692553004</v>
      </c>
      <c r="D682" s="75" t="str">
        <f>VLOOKUP(A682,'BASE REGISTRO MAYO'!$A$1:$T$884,4,FALSE)</f>
        <v>Municipalidad</v>
      </c>
      <c r="E682" s="75" t="str">
        <f>VLOOKUP(A682,'BASE REGISTRO MAYO'!$A$1:$T$884,5,FALSE)</f>
        <v>Constitución Política de la República, art. 107.</v>
      </c>
      <c r="F682" s="75" t="str">
        <f>VLOOKUP(A682,'BASE REGISTRO MAYO'!$A$1:$T$884,6,FALSE)</f>
        <v>Indefinida.</v>
      </c>
      <c r="G682" s="75" t="str">
        <f>VLOOKUP(A682,'BASE REGISTRO MAYO'!$A$1:$T$884,7,FALSE)</f>
        <v>Según Ley Orgánica Nº 18.695, arts. 1º al 4º.</v>
      </c>
      <c r="H682" s="75" t="str">
        <f>VLOOKUP(A682,'BASE REGISTRO MAYO'!$A$1:$T$884,8,FALSE)</f>
        <v>no tiene</v>
      </c>
      <c r="I682" s="75">
        <f>VLOOKUP(A682,'BASE REGISTRO MAYO'!$A$1:$T$884,9,FALSE)</f>
        <v>0</v>
      </c>
      <c r="J682" s="75">
        <f>VLOOKUP(A682,'BASE REGISTRO MAYO'!$A$1:$T$884,10,FALSE)</f>
        <v>0</v>
      </c>
      <c r="K682" s="75" t="str">
        <f>VLOOKUP(A682,'BASE REGISTRO MAYO'!$A$1:$T$884,11,FALSE)</f>
        <v xml:space="preserve">Sadi Leonardo Melo Moya (Alcalde Titular) </v>
      </c>
      <c r="L682" s="75" t="str">
        <f>VLOOKUP(A682,'BASE REGISTRO MAYO'!$A$1:$T$884,12,FALSE)</f>
        <v xml:space="preserve">Alejandro Guzmán Nº735, comuna de El Bosque.
</v>
      </c>
      <c r="M682" s="75" t="str">
        <f>VLOOKUP(A682,'BASE REGISTRO MAYO'!$A$1:$T$884,13,FALSE)</f>
        <v>XIII</v>
      </c>
      <c r="N682" s="75" t="str">
        <f>VLOOKUP(A682,'BASE REGISTRO MAYO'!$A$1:$T$884,14,FALSE)</f>
        <v>El Bosque.</v>
      </c>
      <c r="O682" s="75" t="str">
        <f>VLOOKUP(A682,'BASE REGISTRO MAYO'!$A$1:$T$884,15,FALSE)</f>
        <v>Fono 5401600 – 5401671 – 5274299</v>
      </c>
      <c r="P682" s="75">
        <f>VLOOKUP(A682,'BASE REGISTRO MAYO'!$A$1:$T$884,16,FALSE)</f>
        <v>0</v>
      </c>
      <c r="Q682" s="75">
        <f>VLOOKUP(A682,'BASE REGISTRO MAYO'!$A$1:$T$884,17,FALSE)</f>
        <v>0</v>
      </c>
      <c r="R682" s="75">
        <f>VLOOKUP(A682,'BASE REGISTRO MAYO'!$A$1:$T$884,18,FALSE)</f>
        <v>91001</v>
      </c>
      <c r="S682" s="75" t="str">
        <f>VLOOKUP(A682,'BASE REGISTRO MAYO'!$A$1:$T$884,19,FALSE)</f>
        <v xml:space="preserve">No se acompañan. Aplica Informe Jurídico Nº 09, de  fecha 14 de marzo de 2011 del Departamento Jurídico y Dictamen Nº 070791, de 2009, de la Contraloría General de la República.  
</v>
      </c>
      <c r="T682" s="177">
        <f>VLOOKUP(A682,'BASE REGISTRO MAYO'!$A$1:$T$884,20,FALSE)</f>
        <v>38624</v>
      </c>
      <c r="U682" s="182">
        <v>7200</v>
      </c>
      <c r="V682" s="181">
        <v>9730256</v>
      </c>
      <c r="W682" s="181">
        <v>68111792</v>
      </c>
      <c r="X682" s="178">
        <v>44408</v>
      </c>
      <c r="Y682" s="87" t="s">
        <v>7151</v>
      </c>
      <c r="Z682" s="87" t="s">
        <v>7152</v>
      </c>
      <c r="AA682" s="182" t="s">
        <v>7218</v>
      </c>
    </row>
    <row r="683" spans="1:27" ht="15.75" customHeight="1" x14ac:dyDescent="0.2">
      <c r="A683" s="182">
        <v>7201</v>
      </c>
      <c r="B683" s="75" t="str">
        <f>VLOOKUP(A683,'BASE REGISTRO MAYO'!$A$1:$T$884,2,FALSE)</f>
        <v xml:space="preserve">
I. Municipalidad de Purranque
</v>
      </c>
      <c r="C683" s="75">
        <f>VLOOKUP(A683,'BASE REGISTRO MAYO'!$A$1:$T$884,3,FALSE)</f>
        <v>692105001</v>
      </c>
      <c r="D683" s="75" t="str">
        <f>VLOOKUP(A683,'BASE REGISTRO MAYO'!$A$1:$T$884,4,FALSE)</f>
        <v>Municipalidad</v>
      </c>
      <c r="E683" s="75" t="str">
        <f>VLOOKUP(A683,'BASE REGISTRO MAYO'!$A$1:$T$884,5,FALSE)</f>
        <v>Constitución Política de la República, art. 107.</v>
      </c>
      <c r="F683" s="75" t="str">
        <f>VLOOKUP(A683,'BASE REGISTRO MAYO'!$A$1:$T$884,6,FALSE)</f>
        <v>Indefinida.</v>
      </c>
      <c r="G683" s="75" t="str">
        <f>VLOOKUP(A683,'BASE REGISTRO MAYO'!$A$1:$T$884,7,FALSE)</f>
        <v>Según Ley Orgánica Nº 18.695, arts. 1º al 4º.</v>
      </c>
      <c r="H683" s="75" t="str">
        <f>VLOOKUP(A683,'BASE REGISTRO MAYO'!$A$1:$T$884,8,FALSE)</f>
        <v>no tiene</v>
      </c>
      <c r="I683" s="75">
        <f>VLOOKUP(A683,'BASE REGISTRO MAYO'!$A$1:$T$884,9,FALSE)</f>
        <v>0</v>
      </c>
      <c r="J683" s="75">
        <f>VLOOKUP(A683,'BASE REGISTRO MAYO'!$A$1:$T$884,10,FALSE)</f>
        <v>0</v>
      </c>
      <c r="K683" s="75" t="str">
        <f>VLOOKUP(A683,'BASE REGISTRO MAYO'!$A$1:$T$884,11,FALSE)</f>
        <v>César Iván Crot Vargas</v>
      </c>
      <c r="L683" s="75" t="str">
        <f>VLOOKUP(A683,'BASE REGISTRO MAYO'!$A$1:$T$884,12,FALSE)</f>
        <v xml:space="preserve">Pedro Montt Nº249, comuna de Purranque.
</v>
      </c>
      <c r="M683" s="75" t="str">
        <f>VLOOKUP(A683,'BASE REGISTRO MAYO'!$A$1:$T$884,13,FALSE)</f>
        <v>X</v>
      </c>
      <c r="N683" s="75" t="str">
        <f>VLOOKUP(A683,'BASE REGISTRO MAYO'!$A$1:$T$884,14,FALSE)</f>
        <v>Purranque.</v>
      </c>
      <c r="O683" s="75" t="str">
        <f>VLOOKUP(A683,'BASE REGISTRO MAYO'!$A$1:$T$884,15,FALSE)</f>
        <v xml:space="preserve">Fono: 642351133/ 642351129 
</v>
      </c>
      <c r="P683" s="75" t="str">
        <f>VLOOKUP(A683,'BASE REGISTRO MAYO'!$A$1:$T$884,16,FALSE)</f>
        <v xml:space="preserve">Correo electrónico: hector.barria@purranque.cl 
                              gabinete@purranque.cl
                              partes@purranque.cl
</v>
      </c>
      <c r="Q683" s="75">
        <f>VLOOKUP(A683,'BASE REGISTRO MAYO'!$A$1:$T$884,17,FALSE)</f>
        <v>0</v>
      </c>
      <c r="R683" s="75">
        <f>VLOOKUP(A683,'BASE REGISTRO MAYO'!$A$1:$T$884,18,FALSE)</f>
        <v>91001</v>
      </c>
      <c r="S683" s="75" t="str">
        <f>VLOOKUP(A683,'BASE REGISTRO MAYO'!$A$1:$T$884,19,FALSE)</f>
        <v xml:space="preserve">No se acompañan. Aplica Informe Jurídico Nº 09, de  fecha 14 de marzo de 2011 del Departamento Jurídico y Dictamen Nº 070791, de 2009, de la Contraloría General de la República.  
</v>
      </c>
      <c r="T683" s="177">
        <f>VLOOKUP(A683,'BASE REGISTRO MAYO'!$A$1:$T$884,20,FALSE)</f>
        <v>38624</v>
      </c>
      <c r="U683" s="182">
        <v>7201</v>
      </c>
      <c r="V683" s="181">
        <v>5709371</v>
      </c>
      <c r="W683" s="181">
        <v>39965597</v>
      </c>
      <c r="X683" s="178">
        <v>44408</v>
      </c>
      <c r="Y683" s="87" t="s">
        <v>7151</v>
      </c>
      <c r="Z683" s="87" t="s">
        <v>7152</v>
      </c>
      <c r="AA683" s="182" t="s">
        <v>7328</v>
      </c>
    </row>
    <row r="684" spans="1:27" ht="15.75" customHeight="1" x14ac:dyDescent="0.2">
      <c r="A684" s="182">
        <v>7202</v>
      </c>
      <c r="B684" s="75" t="str">
        <f>VLOOKUP(A684,'BASE REGISTRO MAYO'!$A$1:$T$884,2,FALSE)</f>
        <v xml:space="preserve">
I. Municipalidad de Calera de Tango.
</v>
      </c>
      <c r="C684" s="75">
        <f>VLOOKUP(A684,'BASE REGISTRO MAYO'!$A$1:$T$884,3,FALSE)</f>
        <v>690728001</v>
      </c>
      <c r="D684" s="75" t="str">
        <f>VLOOKUP(A684,'BASE REGISTRO MAYO'!$A$1:$T$884,4,FALSE)</f>
        <v>Municipalidad</v>
      </c>
      <c r="E684" s="75" t="str">
        <f>VLOOKUP(A684,'BASE REGISTRO MAYO'!$A$1:$T$884,5,FALSE)</f>
        <v>Constitución Política de la República, art. 107.</v>
      </c>
      <c r="F684" s="75" t="str">
        <f>VLOOKUP(A684,'BASE REGISTRO MAYO'!$A$1:$T$884,6,FALSE)</f>
        <v>Indefinida.</v>
      </c>
      <c r="G684" s="75" t="str">
        <f>VLOOKUP(A684,'BASE REGISTRO MAYO'!$A$1:$T$884,7,FALSE)</f>
        <v>Según Ley Orgánica Nº 18.695, arts. 1º al 4º.</v>
      </c>
      <c r="H684" s="75" t="str">
        <f>VLOOKUP(A684,'BASE REGISTRO MAYO'!$A$1:$T$884,8,FALSE)</f>
        <v>no tiene</v>
      </c>
      <c r="I684" s="75">
        <f>VLOOKUP(A684,'BASE REGISTRO MAYO'!$A$1:$T$884,9,FALSE)</f>
        <v>0</v>
      </c>
      <c r="J684" s="75">
        <f>VLOOKUP(A684,'BASE REGISTRO MAYO'!$A$1:$T$884,10,FALSE)</f>
        <v>0</v>
      </c>
      <c r="K684" s="75" t="str">
        <f>VLOOKUP(A684,'BASE REGISTRO MAYO'!$A$1:$T$884,11,FALSE)</f>
        <v xml:space="preserve">Erasmo Agustín Valenzuela Santibáñez, </v>
      </c>
      <c r="L684" s="75" t="str">
        <f>VLOOKUP(A684,'BASE REGISTRO MAYO'!$A$1:$T$884,12,FALSE)</f>
        <v xml:space="preserve">Avenida Calera de Tango  Nº 345, comuna de Calera de Tango, Región Metropolitana.
</v>
      </c>
      <c r="M684" s="75" t="str">
        <f>VLOOKUP(A684,'BASE REGISTRO MAYO'!$A$1:$T$884,13,FALSE)</f>
        <v>XIII</v>
      </c>
      <c r="N684" s="75" t="str">
        <f>VLOOKUP(A684,'BASE REGISTRO MAYO'!$A$1:$T$884,14,FALSE)</f>
        <v>Calera de Tango</v>
      </c>
      <c r="O684" s="75" t="str">
        <f>VLOOKUP(A684,'BASE REGISTRO MAYO'!$A$1:$T$884,15,FALSE)</f>
        <v>Fono: 8108900</v>
      </c>
      <c r="P684" s="75">
        <f>VLOOKUP(A684,'BASE REGISTRO MAYO'!$A$1:$T$884,16,FALSE)</f>
        <v>0</v>
      </c>
      <c r="Q684" s="75">
        <f>VLOOKUP(A684,'BASE REGISTRO MAYO'!$A$1:$T$884,17,FALSE)</f>
        <v>0</v>
      </c>
      <c r="R684" s="75">
        <f>VLOOKUP(A684,'BASE REGISTRO MAYO'!$A$1:$T$884,18,FALSE)</f>
        <v>91001</v>
      </c>
      <c r="S684" s="75" t="str">
        <f>VLOOKUP(A684,'BASE REGISTRO MAYO'!$A$1:$T$884,19,FALSE)</f>
        <v xml:space="preserve">No se acompañan. Aplica Informe Jurídico Nº 09, de  fecha 14 de marzo de 2011 del Departamento Jurídico y Dictamen Nº 070791, de 2009, de la Contraloría General de la República.  
</v>
      </c>
      <c r="T684" s="177">
        <f>VLOOKUP(A684,'BASE REGISTRO MAYO'!$A$1:$T$884,20,FALSE)</f>
        <v>38624</v>
      </c>
      <c r="U684" s="182">
        <v>7202</v>
      </c>
      <c r="V684" s="181">
        <v>5008219</v>
      </c>
      <c r="W684" s="181">
        <v>30194569</v>
      </c>
      <c r="X684" s="178">
        <v>44408</v>
      </c>
      <c r="Y684" s="87" t="s">
        <v>7151</v>
      </c>
      <c r="Z684" s="87" t="s">
        <v>7152</v>
      </c>
      <c r="AA684" s="182" t="s">
        <v>7240</v>
      </c>
    </row>
    <row r="685" spans="1:27" ht="15.75" customHeight="1" x14ac:dyDescent="0.2">
      <c r="A685" s="182">
        <v>7203</v>
      </c>
      <c r="B685" s="75" t="str">
        <f>VLOOKUP(A685,'BASE REGISTRO MAYO'!$A$1:$T$884,2,FALSE)</f>
        <v>I. Municipalidad de San Miguel</v>
      </c>
      <c r="C685" s="75">
        <f>VLOOKUP(A685,'BASE REGISTRO MAYO'!$A$1:$T$884,3,FALSE)</f>
        <v>690708000</v>
      </c>
      <c r="D685" s="75" t="str">
        <f>VLOOKUP(A685,'BASE REGISTRO MAYO'!$A$1:$T$884,4,FALSE)</f>
        <v>Municipalidad</v>
      </c>
      <c r="E685" s="75" t="str">
        <f>VLOOKUP(A685,'BASE REGISTRO MAYO'!$A$1:$T$884,5,FALSE)</f>
        <v>Constitución Política de la República, artículo 107</v>
      </c>
      <c r="F685" s="75" t="str">
        <f>VLOOKUP(A685,'BASE REGISTRO MAYO'!$A$1:$T$884,6,FALSE)</f>
        <v>Indefinida</v>
      </c>
      <c r="G685" s="75" t="str">
        <f>VLOOKUP(A685,'BASE REGISTRO MAYO'!$A$1:$T$884,7,FALSE)</f>
        <v>Según Ley Orgánica N° 18.695, artículos 1° al 4°</v>
      </c>
      <c r="H685" s="75" t="str">
        <f>VLOOKUP(A685,'BASE REGISTRO MAYO'!$A$1:$T$884,8,FALSE)</f>
        <v>no tiene</v>
      </c>
      <c r="I685" s="75">
        <f>VLOOKUP(A685,'BASE REGISTRO MAYO'!$A$1:$T$884,9,FALSE)</f>
        <v>0</v>
      </c>
      <c r="J685" s="75">
        <f>VLOOKUP(A685,'BASE REGISTRO MAYO'!$A$1:$T$884,10,FALSE)</f>
        <v>0</v>
      </c>
      <c r="K685" s="75" t="str">
        <f>VLOOKUP(A685,'BASE REGISTRO MAYO'!$A$1:$T$884,11,FALSE)</f>
        <v xml:space="preserve">Luis Humberto Sanhueza Bravo, 
</v>
      </c>
      <c r="L685" s="75" t="str">
        <f>VLOOKUP(A685,'BASE REGISTRO MAYO'!$A$1:$T$884,12,FALSE)</f>
        <v xml:space="preserve">Gran Avenida José Miguel Carrera N° 3418, comuna de San Miguel, Región Metropolitana.
</v>
      </c>
      <c r="M685" s="75" t="str">
        <f>VLOOKUP(A685,'BASE REGISTRO MAYO'!$A$1:$T$884,13,FALSE)</f>
        <v>XIII</v>
      </c>
      <c r="N685" s="75" t="str">
        <f>VLOOKUP(A685,'BASE REGISTRO MAYO'!$A$1:$T$884,14,FALSE)</f>
        <v>San Miguel</v>
      </c>
      <c r="O685" s="75" t="str">
        <f>VLOOKUP(A685,'BASE REGISTRO MAYO'!$A$1:$T$884,15,FALSE)</f>
        <v xml:space="preserve">Fono: 26789131-232419301
</v>
      </c>
      <c r="P685" s="75" t="str">
        <f>VLOOKUP(A685,'BASE REGISTRO MAYO'!$A$1:$T$884,16,FALSE)</f>
        <v xml:space="preserve">Correo electrónico: alcaldiasanmiguel@sanmiguel.cl </v>
      </c>
      <c r="Q685" s="75">
        <f>VLOOKUP(A685,'BASE REGISTRO MAYO'!$A$1:$T$884,17,FALSE)</f>
        <v>0</v>
      </c>
      <c r="R685" s="75">
        <f>VLOOKUP(A685,'BASE REGISTRO MAYO'!$A$1:$T$884,18,FALSE)</f>
        <v>91001</v>
      </c>
      <c r="S685" s="75" t="str">
        <f>VLOOKUP(A685,'BASE REGISTRO MAYO'!$A$1:$T$884,19,FALSE)</f>
        <v>No se acompañan. Aplica Informe Jurídico Nº 09, de fecha 14 de marzo de 2011 del Departamento Jurídico y Dictamen Nº 070791, de 2009, de la Contraloría General de la República.</v>
      </c>
      <c r="T685" s="177">
        <f>VLOOKUP(A685,'BASE REGISTRO MAYO'!$A$1:$T$884,20,FALSE)</f>
        <v>38628</v>
      </c>
      <c r="U685" s="182">
        <v>7203</v>
      </c>
      <c r="V685" s="181">
        <v>0</v>
      </c>
      <c r="W685" s="181">
        <v>32403414</v>
      </c>
      <c r="X685" s="178">
        <v>44408</v>
      </c>
      <c r="Y685" s="87" t="s">
        <v>7151</v>
      </c>
      <c r="Z685" s="87" t="s">
        <v>7152</v>
      </c>
      <c r="AA685" s="182" t="s">
        <v>7268</v>
      </c>
    </row>
    <row r="686" spans="1:27" ht="15.75" customHeight="1" x14ac:dyDescent="0.2">
      <c r="A686" s="182">
        <v>7204</v>
      </c>
      <c r="B686" s="75" t="str">
        <f>VLOOKUP(A686,'BASE REGISTRO MAYO'!$A$1:$T$884,2,FALSE)</f>
        <v xml:space="preserve">
I. Municipalidad de Talagante
</v>
      </c>
      <c r="C686" s="75">
        <f>VLOOKUP(A686,'BASE REGISTRO MAYO'!$A$1:$T$884,3,FALSE)</f>
        <v>690718006</v>
      </c>
      <c r="D686" s="75" t="str">
        <f>VLOOKUP(A686,'BASE REGISTRO MAYO'!$A$1:$T$884,4,FALSE)</f>
        <v>Municipalidad</v>
      </c>
      <c r="E686" s="75" t="str">
        <f>VLOOKUP(A686,'BASE REGISTRO MAYO'!$A$1:$T$884,5,FALSE)</f>
        <v>Constitución Política de la República, art. 107.</v>
      </c>
      <c r="F686" s="75" t="str">
        <f>VLOOKUP(A686,'BASE REGISTRO MAYO'!$A$1:$T$884,6,FALSE)</f>
        <v>Indefinida.</v>
      </c>
      <c r="G686" s="75" t="str">
        <f>VLOOKUP(A686,'BASE REGISTRO MAYO'!$A$1:$T$884,7,FALSE)</f>
        <v>Según Ley Orgánica Nº 18.695, arts. 1º al 4º.</v>
      </c>
      <c r="H686" s="75" t="str">
        <f>VLOOKUP(A686,'BASE REGISTRO MAYO'!$A$1:$T$884,8,FALSE)</f>
        <v>no tiene</v>
      </c>
      <c r="I686" s="75">
        <f>VLOOKUP(A686,'BASE REGISTRO MAYO'!$A$1:$T$884,9,FALSE)</f>
        <v>0</v>
      </c>
      <c r="J686" s="75">
        <f>VLOOKUP(A686,'BASE REGISTRO MAYO'!$A$1:$T$884,10,FALSE)</f>
        <v>0</v>
      </c>
      <c r="K686" s="75" t="str">
        <f>VLOOKUP(A686,'BASE REGISTRO MAYO'!$A$1:$T$884,11,FALSE)</f>
        <v xml:space="preserve">Carlos Daniel Álvarez Esteban 
</v>
      </c>
      <c r="L686" s="75" t="str">
        <f>VLOOKUP(A686,'BASE REGISTRO MAYO'!$A$1:$T$884,12,FALSE)</f>
        <v xml:space="preserve">21 de Mayo Nº 875, Talagante.
</v>
      </c>
      <c r="M686" s="75" t="str">
        <f>VLOOKUP(A686,'BASE REGISTRO MAYO'!$A$1:$T$884,13,FALSE)</f>
        <v>XIII</v>
      </c>
      <c r="N686" s="75" t="str">
        <f>VLOOKUP(A686,'BASE REGISTRO MAYO'!$A$1:$T$884,14,FALSE)</f>
        <v>Talagante</v>
      </c>
      <c r="O686" s="75" t="str">
        <f>VLOOKUP(A686,'BASE REGISTRO MAYO'!$A$1:$T$884,15,FALSE)</f>
        <v xml:space="preserve">Fonos: 225989284
</v>
      </c>
      <c r="P686" s="75" t="str">
        <f>VLOOKUP(A686,'BASE REGISTRO MAYO'!$A$1:$T$884,16,FALSE)</f>
        <v xml:space="preserve">
Correo electrónico: alcaldia@talagante.cl
</v>
      </c>
      <c r="Q686" s="75">
        <f>VLOOKUP(A686,'BASE REGISTRO MAYO'!$A$1:$T$884,17,FALSE)</f>
        <v>0</v>
      </c>
      <c r="R686" s="75">
        <f>VLOOKUP(A686,'BASE REGISTRO MAYO'!$A$1:$T$884,18,FALSE)</f>
        <v>91001</v>
      </c>
      <c r="S686" s="75" t="str">
        <f>VLOOKUP(A686,'BASE REGISTRO MAYO'!$A$1:$T$884,19,FALSE)</f>
        <v>No se acompañan. Aplica Informe Jurídico Nº 09, de fecha 14 de marzo de 2011 del Departamento Jurídico y Dictamen Nº 070791, de 2009, de la Contraloría General de la República.</v>
      </c>
      <c r="T686" s="177">
        <f>VLOOKUP(A686,'BASE REGISTRO MAYO'!$A$1:$T$884,20,FALSE)</f>
        <v>38628</v>
      </c>
      <c r="U686" s="182">
        <v>7204</v>
      </c>
      <c r="V686" s="181">
        <v>6439140</v>
      </c>
      <c r="W686" s="181">
        <v>45073980</v>
      </c>
      <c r="X686" s="178">
        <v>44408</v>
      </c>
      <c r="Y686" s="87" t="s">
        <v>7151</v>
      </c>
      <c r="Z686" s="87" t="s">
        <v>7152</v>
      </c>
      <c r="AA686" s="182" t="s">
        <v>7206</v>
      </c>
    </row>
    <row r="687" spans="1:27" ht="15.75" customHeight="1" x14ac:dyDescent="0.2">
      <c r="A687" s="182">
        <v>7205</v>
      </c>
      <c r="B687" s="75" t="str">
        <f>VLOOKUP(A687,'BASE REGISTRO MAYO'!$A$1:$T$884,2,FALSE)</f>
        <v xml:space="preserve">
I. Municipalidad de San Jose de Maipo
</v>
      </c>
      <c r="C687" s="75" t="str">
        <f>VLOOKUP(A687,'BASE REGISTRO MAYO'!$A$1:$T$884,3,FALSE)</f>
        <v>69072300K</v>
      </c>
      <c r="D687" s="75" t="str">
        <f>VLOOKUP(A687,'BASE REGISTRO MAYO'!$A$1:$T$884,4,FALSE)</f>
        <v>Municipalidad</v>
      </c>
      <c r="E687" s="75" t="str">
        <f>VLOOKUP(A687,'BASE REGISTRO MAYO'!$A$1:$T$884,5,FALSE)</f>
        <v>Constitución Política de la República, art. 107.</v>
      </c>
      <c r="F687" s="75" t="str">
        <f>VLOOKUP(A687,'BASE REGISTRO MAYO'!$A$1:$T$884,6,FALSE)</f>
        <v>Indefinida.</v>
      </c>
      <c r="G687" s="75" t="str">
        <f>VLOOKUP(A687,'BASE REGISTRO MAYO'!$A$1:$T$884,7,FALSE)</f>
        <v>Según Ley Orgánica Nº 18.695, arts. 1º al 4º.</v>
      </c>
      <c r="H687" s="75" t="str">
        <f>VLOOKUP(A687,'BASE REGISTRO MAYO'!$A$1:$T$884,8,FALSE)</f>
        <v>no tiene</v>
      </c>
      <c r="I687" s="75">
        <f>VLOOKUP(A687,'BASE REGISTRO MAYO'!$A$1:$T$884,9,FALSE)</f>
        <v>0</v>
      </c>
      <c r="J687" s="75">
        <f>VLOOKUP(A687,'BASE REGISTRO MAYO'!$A$1:$T$884,10,FALSE)</f>
        <v>0</v>
      </c>
      <c r="K687" s="75" t="str">
        <f>VLOOKUP(A687,'BASE REGISTRO MAYO'!$A$1:$T$884,11,FALSE)</f>
        <v xml:space="preserve">Luis Hernán Pezoa Alvarez            </v>
      </c>
      <c r="L687" s="75" t="str">
        <f>VLOOKUP(A687,'BASE REGISTRO MAYO'!$A$1:$T$884,12,FALSE)</f>
        <v xml:space="preserve">Camino El Volcán Nº19775, San José de Maipo.
</v>
      </c>
      <c r="M687" s="75" t="str">
        <f>VLOOKUP(A687,'BASE REGISTRO MAYO'!$A$1:$T$884,13,FALSE)</f>
        <v>XIII</v>
      </c>
      <c r="N687" s="75" t="str">
        <f>VLOOKUP(A687,'BASE REGISTRO MAYO'!$A$1:$T$884,14,FALSE)</f>
        <v>Maipo</v>
      </c>
      <c r="O687" s="75">
        <f>VLOOKUP(A687,'BASE REGISTRO MAYO'!$A$1:$T$884,15,FALSE)</f>
        <v>226784305</v>
      </c>
      <c r="P687" s="75" t="str">
        <f>VLOOKUP(A687,'BASE REGISTRO MAYO'!$A$1:$T$884,16,FALSE)</f>
        <v>marteaga@sanjosedemaipo.cl</v>
      </c>
      <c r="Q687" s="75">
        <f>VLOOKUP(A687,'BASE REGISTRO MAYO'!$A$1:$T$884,17,FALSE)</f>
        <v>0</v>
      </c>
      <c r="R687" s="75">
        <f>VLOOKUP(A687,'BASE REGISTRO MAYO'!$A$1:$T$884,18,FALSE)</f>
        <v>91001</v>
      </c>
      <c r="S687" s="75" t="str">
        <f>VLOOKUP(A687,'BASE REGISTRO MAYO'!$A$1:$T$884,19,FALSE)</f>
        <v xml:space="preserve">No se acompañan. Aplica Informe Jurídico Nº 09, de  fecha 14 de marzo de 2011 del Departamento Jurídico y Dictamen Nº 070791, de 2009, de la Contraloría General de la República.  
.
</v>
      </c>
      <c r="T687" s="177">
        <f>VLOOKUP(A687,'BASE REGISTRO MAYO'!$A$1:$T$884,20,FALSE)</f>
        <v>38628</v>
      </c>
      <c r="U687" s="182">
        <v>7205</v>
      </c>
      <c r="V687" s="181">
        <v>2861840</v>
      </c>
      <c r="W687" s="181">
        <v>17171040</v>
      </c>
      <c r="X687" s="178">
        <v>44408</v>
      </c>
      <c r="Y687" s="87" t="s">
        <v>7151</v>
      </c>
      <c r="Z687" s="87" t="s">
        <v>7152</v>
      </c>
      <c r="AA687" s="182" t="s">
        <v>7275</v>
      </c>
    </row>
    <row r="688" spans="1:27" ht="15.75" customHeight="1" x14ac:dyDescent="0.2">
      <c r="A688" s="182">
        <v>7206</v>
      </c>
      <c r="B688" s="75" t="str">
        <f>VLOOKUP(A688,'BASE REGISTRO MAYO'!$A$1:$T$884,2,FALSE)</f>
        <v>I. Municipalidad de Recoleta</v>
      </c>
      <c r="C688" s="75">
        <f>VLOOKUP(A688,'BASE REGISTRO MAYO'!$A$1:$T$884,3,FALSE)</f>
        <v>692548000</v>
      </c>
      <c r="D688" s="75" t="str">
        <f>VLOOKUP(A688,'BASE REGISTRO MAYO'!$A$1:$T$884,4,FALSE)</f>
        <v>Municipalidad</v>
      </c>
      <c r="E688" s="75" t="str">
        <f>VLOOKUP(A688,'BASE REGISTRO MAYO'!$A$1:$T$884,5,FALSE)</f>
        <v>Constitución Política de la República, artículo 107</v>
      </c>
      <c r="F688" s="75" t="str">
        <f>VLOOKUP(A688,'BASE REGISTRO MAYO'!$A$1:$T$884,6,FALSE)</f>
        <v>Indefinida</v>
      </c>
      <c r="G688" s="75" t="str">
        <f>VLOOKUP(A688,'BASE REGISTRO MAYO'!$A$1:$T$884,7,FALSE)</f>
        <v>Según ley Orgánica N° 18.695, artículos 1° al 4°</v>
      </c>
      <c r="H688" s="75" t="str">
        <f>VLOOKUP(A688,'BASE REGISTRO MAYO'!$A$1:$T$884,8,FALSE)</f>
        <v>no tiene</v>
      </c>
      <c r="I688" s="75">
        <f>VLOOKUP(A688,'BASE REGISTRO MAYO'!$A$1:$T$884,9,FALSE)</f>
        <v>0</v>
      </c>
      <c r="J688" s="75">
        <f>VLOOKUP(A688,'BASE REGISTRO MAYO'!$A$1:$T$884,10,FALSE)</f>
        <v>0</v>
      </c>
      <c r="K688" s="75" t="str">
        <f>VLOOKUP(A688,'BASE REGISTRO MAYO'!$A$1:$T$884,11,FALSE)</f>
        <v xml:space="preserve">Oscar Daniel Jadue Jadue 
</v>
      </c>
      <c r="L688" s="75" t="str">
        <f>VLOOKUP(A688,'BASE REGISTRO MAYO'!$A$1:$T$884,12,FALSE)</f>
        <v xml:space="preserve">Avda. Recoleta N° 676, comuna de Recoleta, Región Metropolitana.
</v>
      </c>
      <c r="M688" s="75" t="str">
        <f>VLOOKUP(A688,'BASE REGISTRO MAYO'!$A$1:$T$884,13,FALSE)</f>
        <v>XIII</v>
      </c>
      <c r="N688" s="75" t="str">
        <f>VLOOKUP(A688,'BASE REGISTRO MAYO'!$A$1:$T$884,14,FALSE)</f>
        <v>Recoleta,</v>
      </c>
      <c r="O688" s="75">
        <f>VLOOKUP(A688,'BASE REGISTRO MAYO'!$A$1:$T$884,15,FALSE)</f>
        <v>229457440</v>
      </c>
      <c r="P688" s="75" t="str">
        <f>VLOOKUP(A688,'BASE REGISTRO MAYO'!$A$1:$T$884,16,FALSE)</f>
        <v xml:space="preserve">daniel.jadue@recoleta.cl </v>
      </c>
      <c r="Q688" s="75">
        <f>VLOOKUP(A688,'BASE REGISTRO MAYO'!$A$1:$T$884,17,FALSE)</f>
        <v>0</v>
      </c>
      <c r="R688" s="75">
        <f>VLOOKUP(A688,'BASE REGISTRO MAYO'!$A$1:$T$884,18,FALSE)</f>
        <v>91001</v>
      </c>
      <c r="S688" s="75" t="str">
        <f>VLOOKUP(A688,'BASE REGISTRO MAYO'!$A$1:$T$884,19,FALSE)</f>
        <v xml:space="preserve">No se acompañan. Aplica Informe Jurídico Nº 09, de  fecha 14 de marzo de 2011 del Departamento Jurídico y Dictamen Nº 070791, de 2009, de la Contraloría General de la República.  
</v>
      </c>
      <c r="T688" s="177">
        <f>VLOOKUP(A688,'BASE REGISTRO MAYO'!$A$1:$T$884,20,FALSE)</f>
        <v>38631</v>
      </c>
      <c r="U688" s="182">
        <v>7206</v>
      </c>
      <c r="V688" s="181">
        <v>13713831</v>
      </c>
      <c r="W688" s="181">
        <v>134147093</v>
      </c>
      <c r="X688" s="178">
        <v>44408</v>
      </c>
      <c r="Y688" s="87" t="s">
        <v>7151</v>
      </c>
      <c r="Z688" s="87" t="s">
        <v>7152</v>
      </c>
      <c r="AA688" s="182" t="s">
        <v>7235</v>
      </c>
    </row>
    <row r="689" spans="1:27" ht="15.75" customHeight="1" x14ac:dyDescent="0.2">
      <c r="A689" s="182">
        <v>7207</v>
      </c>
      <c r="B689" s="75" t="str">
        <f>VLOOKUP(A689,'BASE REGISTRO MAYO'!$A$1:$T$884,2,FALSE)</f>
        <v>I. Municipalidad de San Felipe</v>
      </c>
      <c r="C689" s="75">
        <f>VLOOKUP(A689,'BASE REGISTRO MAYO'!$A$1:$T$884,3,FALSE)</f>
        <v>690506009</v>
      </c>
      <c r="D689" s="75" t="str">
        <f>VLOOKUP(A689,'BASE REGISTRO MAYO'!$A$1:$T$884,4,FALSE)</f>
        <v>Municipalidad</v>
      </c>
      <c r="E689" s="75" t="str">
        <f>VLOOKUP(A689,'BASE REGISTRO MAYO'!$A$1:$T$884,5,FALSE)</f>
        <v>Constitución Política de la República, artículo 107</v>
      </c>
      <c r="F689" s="75" t="str">
        <f>VLOOKUP(A689,'BASE REGISTRO MAYO'!$A$1:$T$884,6,FALSE)</f>
        <v>Indefinida</v>
      </c>
      <c r="G689" s="75" t="str">
        <f>VLOOKUP(A689,'BASE REGISTRO MAYO'!$A$1:$T$884,7,FALSE)</f>
        <v>Según Ley Orgánica N° 18.695, artículos 1° al 4°</v>
      </c>
      <c r="H689" s="75" t="str">
        <f>VLOOKUP(A689,'BASE REGISTRO MAYO'!$A$1:$T$884,8,FALSE)</f>
        <v>no tiene</v>
      </c>
      <c r="I689" s="75">
        <f>VLOOKUP(A689,'BASE REGISTRO MAYO'!$A$1:$T$884,9,FALSE)</f>
        <v>0</v>
      </c>
      <c r="J689" s="75">
        <f>VLOOKUP(A689,'BASE REGISTRO MAYO'!$A$1:$T$884,10,FALSE)</f>
        <v>0</v>
      </c>
      <c r="K689" s="75" t="str">
        <f>VLOOKUP(A689,'BASE REGISTRO MAYO'!$A$1:$T$884,11,FALSE)</f>
        <v xml:space="preserve">Patricio Freire Canto, 
</v>
      </c>
      <c r="L689" s="75" t="str">
        <f>VLOOKUP(A689,'BASE REGISTRO MAYO'!$A$1:$T$884,12,FALSE)</f>
        <v xml:space="preserve">Salinas N° 203, comuna y provincia de San Felipe, Quinta Región
</v>
      </c>
      <c r="M689" s="75" t="str">
        <f>VLOOKUP(A689,'BASE REGISTRO MAYO'!$A$1:$T$884,13,FALSE)</f>
        <v>V</v>
      </c>
      <c r="N689" s="75" t="str">
        <f>VLOOKUP(A689,'BASE REGISTRO MAYO'!$A$1:$T$884,14,FALSE)</f>
        <v>San Felipe</v>
      </c>
      <c r="O689" s="75" t="str">
        <f>VLOOKUP(A689,'BASE REGISTRO MAYO'!$A$1:$T$884,15,FALSE)</f>
        <v>Fonos: (34) -509000- 510077</v>
      </c>
      <c r="P689" s="75" t="str">
        <f>VLOOKUP(A689,'BASE REGISTRO MAYO'!$A$1:$T$884,16,FALSE)</f>
        <v>rrhh@sanfe.cl, secretaria@sanfe.cl</v>
      </c>
      <c r="Q689" s="75">
        <f>VLOOKUP(A689,'BASE REGISTRO MAYO'!$A$1:$T$884,17,FALSE)</f>
        <v>0</v>
      </c>
      <c r="R689" s="75">
        <f>VLOOKUP(A689,'BASE REGISTRO MAYO'!$A$1:$T$884,18,FALSE)</f>
        <v>91001</v>
      </c>
      <c r="S689" s="75" t="str">
        <f>VLOOKUP(A689,'BASE REGISTRO MAYO'!$A$1:$T$884,19,FALSE)</f>
        <v>No se acompañan. Aplica Informe Jurídico Nº 09, de  fecha 14 de marzo de 2011 del Departamento Jurídico y Dictamen Nº 070791, de 2009, de la Contraloría General de la República.</v>
      </c>
      <c r="T689" s="177">
        <f>VLOOKUP(A689,'BASE REGISTRO MAYO'!$A$1:$T$884,20,FALSE)</f>
        <v>38631</v>
      </c>
      <c r="U689" s="182">
        <v>7207</v>
      </c>
      <c r="V689" s="181">
        <v>6439140</v>
      </c>
      <c r="W689" s="181">
        <v>38821590</v>
      </c>
      <c r="X689" s="178">
        <v>44408</v>
      </c>
      <c r="Y689" s="87" t="s">
        <v>7151</v>
      </c>
      <c r="Z689" s="87" t="s">
        <v>7152</v>
      </c>
      <c r="AA689" s="182" t="s">
        <v>7159</v>
      </c>
    </row>
    <row r="690" spans="1:27" ht="15.75" customHeight="1" x14ac:dyDescent="0.2">
      <c r="A690" s="182">
        <v>7208</v>
      </c>
      <c r="B690" s="75" t="str">
        <f>VLOOKUP(A690,'BASE REGISTRO MAYO'!$A$1:$T$884,2,FALSE)</f>
        <v xml:space="preserve">
I. Municipalidad de Huechuraba
</v>
      </c>
      <c r="C690" s="75">
        <f>VLOOKUP(A690,'BASE REGISTRO MAYO'!$A$1:$T$884,3,FALSE)</f>
        <v>692554000</v>
      </c>
      <c r="D690" s="75" t="str">
        <f>VLOOKUP(A690,'BASE REGISTRO MAYO'!$A$1:$T$884,4,FALSE)</f>
        <v>Municipalidad</v>
      </c>
      <c r="E690" s="75" t="str">
        <f>VLOOKUP(A690,'BASE REGISTRO MAYO'!$A$1:$T$884,5,FALSE)</f>
        <v>Constitución Política de la República, art. 107.</v>
      </c>
      <c r="F690" s="75" t="str">
        <f>VLOOKUP(A690,'BASE REGISTRO MAYO'!$A$1:$T$884,6,FALSE)</f>
        <v>Indefinida.</v>
      </c>
      <c r="G690" s="75" t="str">
        <f>VLOOKUP(A690,'BASE REGISTRO MAYO'!$A$1:$T$884,7,FALSE)</f>
        <v>Según Ley Orgánica Constitucional Nº 18.695, arts. 1º al 4º.</v>
      </c>
      <c r="H690" s="75" t="str">
        <f>VLOOKUP(A690,'BASE REGISTRO MAYO'!$A$1:$T$884,8,FALSE)</f>
        <v>no tiene</v>
      </c>
      <c r="I690" s="75">
        <f>VLOOKUP(A690,'BASE REGISTRO MAYO'!$A$1:$T$884,9,FALSE)</f>
        <v>0</v>
      </c>
      <c r="J690" s="75">
        <f>VLOOKUP(A690,'BASE REGISTRO MAYO'!$A$1:$T$884,10,FALSE)</f>
        <v>0</v>
      </c>
      <c r="K690" s="75" t="str">
        <f>VLOOKUP(A690,'BASE REGISTRO MAYO'!$A$1:$T$884,11,FALSE)</f>
        <v xml:space="preserve">Carlos César Luis Cuadrado Prats   
Alcalde
</v>
      </c>
      <c r="L690" s="75" t="str">
        <f>VLOOKUP(A690,'BASE REGISTRO MAYO'!$A$1:$T$884,12,FALSE)</f>
        <v xml:space="preserve">Avenida Premio Nobel Nº5555, comuna de Huechuraba.
</v>
      </c>
      <c r="M690" s="75" t="str">
        <f>VLOOKUP(A690,'BASE REGISTRO MAYO'!$A$1:$T$884,13,FALSE)</f>
        <v>XIII</v>
      </c>
      <c r="N690" s="75" t="str">
        <f>VLOOKUP(A690,'BASE REGISTRO MAYO'!$A$1:$T$884,14,FALSE)</f>
        <v xml:space="preserve"> Huechuraba</v>
      </c>
      <c r="O690" s="75" t="str">
        <f>VLOOKUP(A690,'BASE REGISTRO MAYO'!$A$1:$T$884,15,FALSE)</f>
        <v>Fono 27511100</v>
      </c>
      <c r="P690" s="75" t="str">
        <f>VLOOKUP(A690,'BASE REGISTRO MAYO'!$A$1:$T$884,16,FALSE)</f>
        <v>alcaldecuadrado@huechuraba.cl</v>
      </c>
      <c r="Q690" s="75">
        <f>VLOOKUP(A690,'BASE REGISTRO MAYO'!$A$1:$T$884,17,FALSE)</f>
        <v>0</v>
      </c>
      <c r="R690" s="75">
        <f>VLOOKUP(A690,'BASE REGISTRO MAYO'!$A$1:$T$884,18,FALSE)</f>
        <v>91001</v>
      </c>
      <c r="S690" s="75" t="str">
        <f>VLOOKUP(A690,'BASE REGISTRO MAYO'!$A$1:$T$884,19,FALSE)</f>
        <v xml:space="preserve">No se acompañan. Aplica Informe Jurídico Nº 09, de  fecha 14 de marzo de 2011 del Departamento Jurídico y Dictamen Nº 070791, de 2009, de la Contraloría General de la República.
</v>
      </c>
      <c r="T690" s="177">
        <f>VLOOKUP(A690,'BASE REGISTRO MAYO'!$A$1:$T$884,20,FALSE)</f>
        <v>38649</v>
      </c>
      <c r="U690" s="182">
        <v>7208</v>
      </c>
      <c r="V690" s="181">
        <v>0</v>
      </c>
      <c r="W690" s="181">
        <v>20149080</v>
      </c>
      <c r="X690" s="178">
        <v>44408</v>
      </c>
      <c r="Y690" s="87" t="s">
        <v>7151</v>
      </c>
      <c r="Z690" s="87" t="s">
        <v>7152</v>
      </c>
      <c r="AA690" s="182" t="s">
        <v>7274</v>
      </c>
    </row>
    <row r="691" spans="1:27" ht="15.75" customHeight="1" x14ac:dyDescent="0.2">
      <c r="A691" s="182">
        <v>7209</v>
      </c>
      <c r="B691" s="75" t="str">
        <f>VLOOKUP(A691,'BASE REGISTRO MAYO'!$A$1:$T$884,2,FALSE)</f>
        <v xml:space="preserve">
I. Municipalidad de Pozo Almonte
</v>
      </c>
      <c r="C691" s="75">
        <f>VLOOKUP(A691,'BASE REGISTRO MAYO'!$A$1:$T$884,3,FALSE)</f>
        <v>830175008</v>
      </c>
      <c r="D691" s="75" t="str">
        <f>VLOOKUP(A691,'BASE REGISTRO MAYO'!$A$1:$T$884,4,FALSE)</f>
        <v>Municipalidad</v>
      </c>
      <c r="E691" s="75" t="str">
        <f>VLOOKUP(A691,'BASE REGISTRO MAYO'!$A$1:$T$884,5,FALSE)</f>
        <v>Constitución Política de la República, artículo 107.</v>
      </c>
      <c r="F691" s="75" t="str">
        <f>VLOOKUP(A691,'BASE REGISTRO MAYO'!$A$1:$T$884,6,FALSE)</f>
        <v>Indefinida.</v>
      </c>
      <c r="G691" s="75" t="str">
        <f>VLOOKUP(A691,'BASE REGISTRO MAYO'!$A$1:$T$884,7,FALSE)</f>
        <v>Según Ley Orgánica Nº 18.695, artículos 1º al 4º.</v>
      </c>
      <c r="H691" s="75" t="str">
        <f>VLOOKUP(A691,'BASE REGISTRO MAYO'!$A$1:$T$884,8,FALSE)</f>
        <v>no tiene</v>
      </c>
      <c r="I691" s="75">
        <f>VLOOKUP(A691,'BASE REGISTRO MAYO'!$A$1:$T$884,9,FALSE)</f>
        <v>0</v>
      </c>
      <c r="J691" s="75">
        <f>VLOOKUP(A691,'BASE REGISTRO MAYO'!$A$1:$T$884,10,FALSE)</f>
        <v>0</v>
      </c>
      <c r="K691" s="75" t="str">
        <f>VLOOKUP(A691,'BASE REGISTRO MAYO'!$A$1:$T$884,11,FALSE)</f>
        <v xml:space="preserve">José Fernando Muñoz Cáceres              </v>
      </c>
      <c r="L691" s="75" t="str">
        <f>VLOOKUP(A691,'BASE REGISTRO MAYO'!$A$1:$T$884,12,FALSE)</f>
        <v xml:space="preserve">Balmaceda Nº 276, comuna de Pozo Almonte, Primera Región.
</v>
      </c>
      <c r="M691" s="75" t="str">
        <f>VLOOKUP(A691,'BASE REGISTRO MAYO'!$A$1:$T$884,13,FALSE)</f>
        <v>I</v>
      </c>
      <c r="N691" s="75" t="str">
        <f>VLOOKUP(A691,'BASE REGISTRO MAYO'!$A$1:$T$884,14,FALSE)</f>
        <v>Pozo Almonte</v>
      </c>
      <c r="O691" s="75" t="str">
        <f>VLOOKUP(A691,'BASE REGISTRO MAYO'!$A$1:$T$884,15,FALSE)</f>
        <v>Fonos: 57-751477  57-751220</v>
      </c>
      <c r="P691" s="75">
        <f>VLOOKUP(A691,'BASE REGISTRO MAYO'!$A$1:$T$884,16,FALSE)</f>
        <v>0</v>
      </c>
      <c r="Q691" s="75">
        <f>VLOOKUP(A691,'BASE REGISTRO MAYO'!$A$1:$T$884,17,FALSE)</f>
        <v>0</v>
      </c>
      <c r="R691" s="75">
        <f>VLOOKUP(A691,'BASE REGISTRO MAYO'!$A$1:$T$884,18,FALSE)</f>
        <v>91001</v>
      </c>
      <c r="S691" s="75" t="str">
        <f>VLOOKUP(A691,'BASE REGISTRO MAYO'!$A$1:$T$884,19,FALSE)</f>
        <v xml:space="preserve">No se acompañan. Aplica Informe Jurídico Nº 09, de  fecha 14 de marzo de 2011 del Departamento Jurídico y Dictamen Nº 070791, de 2009, de la Contraloría General de la República.  
</v>
      </c>
      <c r="T691" s="177">
        <f>VLOOKUP(A691,'BASE REGISTRO MAYO'!$A$1:$T$884,20,FALSE)</f>
        <v>38649</v>
      </c>
      <c r="U691" s="182">
        <v>7209</v>
      </c>
      <c r="V691" s="181">
        <v>4945260</v>
      </c>
      <c r="W691" s="181">
        <v>24869724</v>
      </c>
      <c r="X691" s="178">
        <v>44408</v>
      </c>
      <c r="Y691" s="87" t="s">
        <v>7151</v>
      </c>
      <c r="Z691" s="87" t="s">
        <v>7152</v>
      </c>
      <c r="AA691" s="182" t="s">
        <v>7175</v>
      </c>
    </row>
    <row r="692" spans="1:27" ht="15.75" customHeight="1" x14ac:dyDescent="0.2">
      <c r="A692" s="182">
        <v>7211</v>
      </c>
      <c r="B692" s="75" t="str">
        <f>VLOOKUP(A692,'BASE REGISTRO MAYO'!$A$1:$T$884,2,FALSE)</f>
        <v xml:space="preserve">
I. Municipalidad de San Pedro
</v>
      </c>
      <c r="C692" s="75">
        <f>VLOOKUP(A692,'BASE REGISTRO MAYO'!$A$1:$T$884,3,FALSE)</f>
        <v>690731002</v>
      </c>
      <c r="D692" s="75" t="str">
        <f>VLOOKUP(A692,'BASE REGISTRO MAYO'!$A$1:$T$884,4,FALSE)</f>
        <v>Municipalidad</v>
      </c>
      <c r="E692" s="75" t="str">
        <f>VLOOKUP(A692,'BASE REGISTRO MAYO'!$A$1:$T$884,5,FALSE)</f>
        <v>Constitución Política de la República, artículo 107.</v>
      </c>
      <c r="F692" s="75" t="str">
        <f>VLOOKUP(A692,'BASE REGISTRO MAYO'!$A$1:$T$884,6,FALSE)</f>
        <v>Indefinida.</v>
      </c>
      <c r="G692" s="75" t="str">
        <f>VLOOKUP(A692,'BASE REGISTRO MAYO'!$A$1:$T$884,7,FALSE)</f>
        <v>Según Ley Orgánica Nº 18.695, artículos 1º al 4º.</v>
      </c>
      <c r="H692" s="75" t="str">
        <f>VLOOKUP(A692,'BASE REGISTRO MAYO'!$A$1:$T$884,8,FALSE)</f>
        <v>No tiene</v>
      </c>
      <c r="I692" s="75">
        <f>VLOOKUP(A692,'BASE REGISTRO MAYO'!$A$1:$T$884,9,FALSE)</f>
        <v>0</v>
      </c>
      <c r="J692" s="75">
        <f>VLOOKUP(A692,'BASE REGISTRO MAYO'!$A$1:$T$884,10,FALSE)</f>
        <v>0</v>
      </c>
      <c r="K692" s="75" t="str">
        <f>VLOOKUP(A692,'BASE REGISTRO MAYO'!$A$1:$T$884,11,FALSE)</f>
        <v xml:space="preserve">Manuel Devia Vilches, </v>
      </c>
      <c r="L692" s="75" t="str">
        <f>VLOOKUP(A692,'BASE REGISTRO MAYO'!$A$1:$T$884,12,FALSE)</f>
        <v xml:space="preserve">Av. Hermosilla N°11, comuna de San Pedro, provincia de Melipilla, Región Metropolitana.
</v>
      </c>
      <c r="M692" s="75" t="str">
        <f>VLOOKUP(A692,'BASE REGISTRO MAYO'!$A$1:$T$884,13,FALSE)</f>
        <v>XIII</v>
      </c>
      <c r="N692" s="75" t="str">
        <f>VLOOKUP(A692,'BASE REGISTRO MAYO'!$A$1:$T$884,14,FALSE)</f>
        <v>San Pedro</v>
      </c>
      <c r="O692" s="75" t="str">
        <f>VLOOKUP(A692,'BASE REGISTRO MAYO'!$A$1:$T$884,15,FALSE)</f>
        <v xml:space="preserve">Fonos: 228405961 Anexo 16
</v>
      </c>
      <c r="P692" s="75" t="str">
        <f>VLOOKUP(A692,'BASE REGISTRO MAYO'!$A$1:$T$884,16,FALSE)</f>
        <v xml:space="preserve">Correo: 
alcaldia@munisanpedro.cl 
</v>
      </c>
      <c r="Q692" s="75">
        <f>VLOOKUP(A692,'BASE REGISTRO MAYO'!$A$1:$T$884,17,FALSE)</f>
        <v>0</v>
      </c>
      <c r="R692" s="75">
        <f>VLOOKUP(A692,'BASE REGISTRO MAYO'!$A$1:$T$884,18,FALSE)</f>
        <v>91001</v>
      </c>
      <c r="S692" s="75" t="str">
        <f>VLOOKUP(A692,'BASE REGISTRO MAYO'!$A$1:$T$884,19,FALSE)</f>
        <v xml:space="preserve">No se acompañan. Aplica Informe Jurídico Nº 09, de  fecha 14 de marzo de 2011 del Departamento Jurídico y Dictamen Nº 070791, de 2009, de la Contraloría General de la República.  
</v>
      </c>
      <c r="T692" s="177">
        <f>VLOOKUP(A692,'BASE REGISTRO MAYO'!$A$1:$T$884,20,FALSE)</f>
        <v>38656</v>
      </c>
      <c r="U692" s="182">
        <v>7211</v>
      </c>
      <c r="V692" s="181">
        <v>2861840</v>
      </c>
      <c r="W692" s="181">
        <v>20032880</v>
      </c>
      <c r="X692" s="178">
        <v>44408</v>
      </c>
      <c r="Y692" s="87" t="s">
        <v>7151</v>
      </c>
      <c r="Z692" s="87" t="s">
        <v>7152</v>
      </c>
      <c r="AA692" s="182" t="s">
        <v>7329</v>
      </c>
    </row>
    <row r="693" spans="1:27" ht="15.75" customHeight="1" x14ac:dyDescent="0.2">
      <c r="A693" s="182">
        <v>7212</v>
      </c>
      <c r="B693" s="75" t="str">
        <f>VLOOKUP(A693,'BASE REGISTRO MAYO'!$A$1:$T$884,2,FALSE)</f>
        <v xml:space="preserve">
I. Municipalidad de Monte Patria
</v>
      </c>
      <c r="C693" s="75">
        <f>VLOOKUP(A693,'BASE REGISTRO MAYO'!$A$1:$T$884,3,FALSE)</f>
        <v>690408007</v>
      </c>
      <c r="D693" s="75" t="str">
        <f>VLOOKUP(A693,'BASE REGISTRO MAYO'!$A$1:$T$884,4,FALSE)</f>
        <v>Municipalidad</v>
      </c>
      <c r="E693" s="75" t="str">
        <f>VLOOKUP(A693,'BASE REGISTRO MAYO'!$A$1:$T$884,5,FALSE)</f>
        <v>Constitución Política de la República, artículo 107.</v>
      </c>
      <c r="F693" s="75" t="str">
        <f>VLOOKUP(A693,'BASE REGISTRO MAYO'!$A$1:$T$884,6,FALSE)</f>
        <v>Indefinida.</v>
      </c>
      <c r="G693" s="75" t="str">
        <f>VLOOKUP(A693,'BASE REGISTRO MAYO'!$A$1:$T$884,7,FALSE)</f>
        <v>Según Ley Orgánica Nº 18.695, artículos 1º al 4º.</v>
      </c>
      <c r="H693" s="75" t="str">
        <f>VLOOKUP(A693,'BASE REGISTRO MAYO'!$A$1:$T$884,8,FALSE)</f>
        <v>no tiene</v>
      </c>
      <c r="I693" s="75">
        <f>VLOOKUP(A693,'BASE REGISTRO MAYO'!$A$1:$T$884,9,FALSE)</f>
        <v>0</v>
      </c>
      <c r="J693" s="75">
        <f>VLOOKUP(A693,'BASE REGISTRO MAYO'!$A$1:$T$884,10,FALSE)</f>
        <v>0</v>
      </c>
      <c r="K693" s="75" t="str">
        <f>VLOOKUP(A693,'BASE REGISTRO MAYO'!$A$1:$T$884,11,FALSE)</f>
        <v xml:space="preserve">Camilo Valentín Ossandón Espinoza.
</v>
      </c>
      <c r="L693" s="75" t="str">
        <f>VLOOKUP(A693,'BASE REGISTRO MAYO'!$A$1:$T$884,12,FALSE)</f>
        <v xml:space="preserve">Diaguitas 31, comuna de Monte Patria, provincia de Limarí, Cuarta Región.
</v>
      </c>
      <c r="M693" s="75" t="str">
        <f>VLOOKUP(A693,'BASE REGISTRO MAYO'!$A$1:$T$884,13,FALSE)</f>
        <v>IV</v>
      </c>
      <c r="N693" s="75" t="str">
        <f>VLOOKUP(A693,'BASE REGISTRO MAYO'!$A$1:$T$884,14,FALSE)</f>
        <v>Monte Patria</v>
      </c>
      <c r="O693" s="75" t="str">
        <f>VLOOKUP(A693,'BASE REGISTRO MAYO'!$A$1:$T$884,15,FALSE)</f>
        <v>Fonos: 53-711-058, 53-712-002</v>
      </c>
      <c r="P693" s="75" t="str">
        <f>VLOOKUP(A693,'BASE REGISTRO MAYO'!$A$1:$T$884,16,FALSE)</f>
        <v>contacto@montepatria.net</v>
      </c>
      <c r="Q693" s="75">
        <f>VLOOKUP(A693,'BASE REGISTRO MAYO'!$A$1:$T$884,17,FALSE)</f>
        <v>0</v>
      </c>
      <c r="R693" s="75">
        <f>VLOOKUP(A693,'BASE REGISTRO MAYO'!$A$1:$T$884,18,FALSE)</f>
        <v>91001</v>
      </c>
      <c r="S693" s="75" t="str">
        <f>VLOOKUP(A693,'BASE REGISTRO MAYO'!$A$1:$T$884,19,FALSE)</f>
        <v xml:space="preserve">No se acompañan. Aplica Informe Jurídico Nº 09, de  fecha 14 de marzo de 2011 del Departamento Jurídico y Dictamen Nº 070791, de 2009, de la Contraloría General de la República.  
</v>
      </c>
      <c r="T693" s="177">
        <f>VLOOKUP(A693,'BASE REGISTRO MAYO'!$A$1:$T$884,20,FALSE)</f>
        <v>38658</v>
      </c>
      <c r="U693" s="182">
        <v>7212</v>
      </c>
      <c r="V693" s="181">
        <v>10037082</v>
      </c>
      <c r="W693" s="181">
        <v>69734516</v>
      </c>
      <c r="X693" s="178">
        <v>44408</v>
      </c>
      <c r="Y693" s="87" t="s">
        <v>7151</v>
      </c>
      <c r="Z693" s="87" t="s">
        <v>7152</v>
      </c>
      <c r="AA693" s="182" t="s">
        <v>7330</v>
      </c>
    </row>
    <row r="694" spans="1:27" ht="15.75" customHeight="1" x14ac:dyDescent="0.2">
      <c r="A694" s="182">
        <v>7215</v>
      </c>
      <c r="B694" s="75" t="str">
        <f>VLOOKUP(A694,'BASE REGISTRO MAYO'!$A$1:$T$884,2,FALSE)</f>
        <v xml:space="preserve">
I. Municipalidad de Frutillar
</v>
      </c>
      <c r="C694" s="75">
        <f>VLOOKUP(A694,'BASE REGISTRO MAYO'!$A$1:$T$884,3,FALSE)</f>
        <v>692207009</v>
      </c>
      <c r="D694" s="75" t="str">
        <f>VLOOKUP(A694,'BASE REGISTRO MAYO'!$A$1:$T$884,4,FALSE)</f>
        <v>Municipalidad</v>
      </c>
      <c r="E694" s="75" t="str">
        <f>VLOOKUP(A694,'BASE REGISTRO MAYO'!$A$1:$T$884,5,FALSE)</f>
        <v>Constitución Política de la República, artículo 107.</v>
      </c>
      <c r="F694" s="75" t="str">
        <f>VLOOKUP(A694,'BASE REGISTRO MAYO'!$A$1:$T$884,6,FALSE)</f>
        <v>Indefinida.</v>
      </c>
      <c r="G694" s="75" t="str">
        <f>VLOOKUP(A694,'BASE REGISTRO MAYO'!$A$1:$T$884,7,FALSE)</f>
        <v>Según Ley Orgánica Constitucional Nº 18.695, arts. 1º al 4º.</v>
      </c>
      <c r="H694" s="75" t="str">
        <f>VLOOKUP(A694,'BASE REGISTRO MAYO'!$A$1:$T$884,8,FALSE)</f>
        <v>no tiene</v>
      </c>
      <c r="I694" s="75">
        <f>VLOOKUP(A694,'BASE REGISTRO MAYO'!$A$1:$T$884,9,FALSE)</f>
        <v>0</v>
      </c>
      <c r="J694" s="75">
        <f>VLOOKUP(A694,'BASE REGISTRO MAYO'!$A$1:$T$884,10,FALSE)</f>
        <v>0</v>
      </c>
      <c r="K694" s="75" t="str">
        <f>VLOOKUP(A694,'BASE REGISTRO MAYO'!$A$1:$T$884,11,FALSE)</f>
        <v xml:space="preserve">Claus Pedro Lindemann Vierth,     </v>
      </c>
      <c r="L694" s="75" t="str">
        <f>VLOOKUP(A694,'BASE REGISTRO MAYO'!$A$1:$T$884,12,FALSE)</f>
        <v>Philippi Nº 753, comuna de Frutillar, Provincia de Llanquihue, Décima Región de Los Lagos.</v>
      </c>
      <c r="M694" s="75" t="str">
        <f>VLOOKUP(A694,'BASE REGISTRO MAYO'!$A$1:$T$884,13,FALSE)</f>
        <v>X</v>
      </c>
      <c r="N694" s="75" t="str">
        <f>VLOOKUP(A694,'BASE REGISTRO MAYO'!$A$1:$T$884,14,FALSE)</f>
        <v>Frutillar</v>
      </c>
      <c r="O694" s="75">
        <f>VLOOKUP(A694,'BASE REGISTRO MAYO'!$A$1:$T$884,15,FALSE)</f>
        <v>0</v>
      </c>
      <c r="P694" s="75">
        <f>VLOOKUP(A694,'BASE REGISTRO MAYO'!$A$1:$T$884,16,FALSE)</f>
        <v>0</v>
      </c>
      <c r="Q694" s="75">
        <f>VLOOKUP(A694,'BASE REGISTRO MAYO'!$A$1:$T$884,17,FALSE)</f>
        <v>0</v>
      </c>
      <c r="R694" s="75">
        <f>VLOOKUP(A694,'BASE REGISTRO MAYO'!$A$1:$T$884,18,FALSE)</f>
        <v>91001</v>
      </c>
      <c r="S694" s="75" t="str">
        <f>VLOOKUP(A694,'BASE REGISTRO MAYO'!$A$1:$T$884,19,FALSE)</f>
        <v xml:space="preserve">No se acompañan. Aplica Informe Jurídico Nº 09, de  fecha 14 de marzo de 2011 del Departamento Jurídico y Dictamen Nº 070791, de 2009, de la Contraloría General de la República.  
</v>
      </c>
      <c r="T694" s="177">
        <f>VLOOKUP(A694,'BASE REGISTRO MAYO'!$A$1:$T$884,20,FALSE)</f>
        <v>38663</v>
      </c>
      <c r="U694" s="182">
        <v>7215</v>
      </c>
      <c r="V694" s="181">
        <v>4078122</v>
      </c>
      <c r="W694" s="181">
        <v>24587007</v>
      </c>
      <c r="X694" s="178">
        <v>44408</v>
      </c>
      <c r="Y694" s="87" t="s">
        <v>7151</v>
      </c>
      <c r="Z694" s="87" t="s">
        <v>7152</v>
      </c>
      <c r="AA694" s="182" t="s">
        <v>7331</v>
      </c>
    </row>
    <row r="695" spans="1:27" ht="15.75" customHeight="1" x14ac:dyDescent="0.2">
      <c r="A695" s="182">
        <v>7217</v>
      </c>
      <c r="B695" s="75" t="str">
        <f>VLOOKUP(A695,'BASE REGISTRO MAYO'!$A$1:$T$884,2,FALSE)</f>
        <v xml:space="preserve">
I. Municipalidad de Pica
</v>
      </c>
      <c r="C695" s="75">
        <f>VLOOKUP(A695,'BASE REGISTRO MAYO'!$A$1:$T$884,3,FALSE)</f>
        <v>690104008</v>
      </c>
      <c r="D695" s="75" t="str">
        <f>VLOOKUP(A695,'BASE REGISTRO MAYO'!$A$1:$T$884,4,FALSE)</f>
        <v>Municipalidad</v>
      </c>
      <c r="E695" s="75" t="str">
        <f>VLOOKUP(A695,'BASE REGISTRO MAYO'!$A$1:$T$884,5,FALSE)</f>
        <v>Constitución Política de la República, artículo 107.</v>
      </c>
      <c r="F695" s="75" t="str">
        <f>VLOOKUP(A695,'BASE REGISTRO MAYO'!$A$1:$T$884,6,FALSE)</f>
        <v>Indefinida.</v>
      </c>
      <c r="G695" s="75" t="str">
        <f>VLOOKUP(A695,'BASE REGISTRO MAYO'!$A$1:$T$884,7,FALSE)</f>
        <v>Según Ley Orgánica Nº 18.695, artículos 1º al 4º.</v>
      </c>
      <c r="H695" s="75" t="str">
        <f>VLOOKUP(A695,'BASE REGISTRO MAYO'!$A$1:$T$884,8,FALSE)</f>
        <v>no tiene</v>
      </c>
      <c r="I695" s="75">
        <f>VLOOKUP(A695,'BASE REGISTRO MAYO'!$A$1:$T$884,9,FALSE)</f>
        <v>0</v>
      </c>
      <c r="J695" s="75">
        <f>VLOOKUP(A695,'BASE REGISTRO MAYO'!$A$1:$T$884,10,FALSE)</f>
        <v>0</v>
      </c>
      <c r="K695" s="75" t="str">
        <f>VLOOKUP(A695,'BASE REGISTRO MAYO'!$A$1:$T$884,11,FALSE)</f>
        <v xml:space="preserve">Iván Manuel Infante Chacón      </v>
      </c>
      <c r="L695" s="75" t="str">
        <f>VLOOKUP(A695,'BASE REGISTRO MAYO'!$A$1:$T$884,12,FALSE)</f>
        <v xml:space="preserve">Plaza de Armas Nº 20, comuna de Pica, Primera Región.
</v>
      </c>
      <c r="M695" s="75" t="str">
        <f>VLOOKUP(A695,'BASE REGISTRO MAYO'!$A$1:$T$884,13,FALSE)</f>
        <v>I</v>
      </c>
      <c r="N695" s="75" t="str">
        <f>VLOOKUP(A695,'BASE REGISTRO MAYO'!$A$1:$T$884,14,FALSE)</f>
        <v>Pica</v>
      </c>
      <c r="O695" s="75" t="str">
        <f>VLOOKUP(A695,'BASE REGISTRO MAYO'!$A$1:$T$884,15,FALSE)</f>
        <v>Fonos: 57-741310 - 57-741340 – 57-741593</v>
      </c>
      <c r="P695" s="75" t="str">
        <f>VLOOKUP(A695,'BASE REGISTRO MAYO'!$A$1:$T$884,16,FALSE)</f>
        <v>www.pica.cl        alcaldía@pica.cl</v>
      </c>
      <c r="Q695" s="75">
        <f>VLOOKUP(A695,'BASE REGISTRO MAYO'!$A$1:$T$884,17,FALSE)</f>
        <v>0</v>
      </c>
      <c r="R695" s="75">
        <f>VLOOKUP(A695,'BASE REGISTRO MAYO'!$A$1:$T$884,18,FALSE)</f>
        <v>91001</v>
      </c>
      <c r="S695" s="75" t="str">
        <f>VLOOKUP(A695,'BASE REGISTRO MAYO'!$A$1:$T$884,19,FALSE)</f>
        <v>Se acompaña Balance General año 2004, aprobado por Unidad de Auditoría.</v>
      </c>
      <c r="T695" s="177">
        <f>VLOOKUP(A695,'BASE REGISTRO MAYO'!$A$1:$T$884,20,FALSE)</f>
        <v>38673</v>
      </c>
      <c r="U695" s="182">
        <v>7217</v>
      </c>
      <c r="V695" s="181">
        <v>0</v>
      </c>
      <c r="W695" s="181">
        <v>18422015</v>
      </c>
      <c r="X695" s="178">
        <v>44408</v>
      </c>
      <c r="Y695" s="87" t="s">
        <v>7151</v>
      </c>
      <c r="Z695" s="87" t="s">
        <v>7152</v>
      </c>
      <c r="AA695" s="182" t="s">
        <v>7332</v>
      </c>
    </row>
    <row r="696" spans="1:27" ht="15.75" customHeight="1" x14ac:dyDescent="0.2">
      <c r="A696" s="182">
        <v>7219</v>
      </c>
      <c r="B696" s="75" t="str">
        <f>VLOOKUP(A696,'BASE REGISTRO MAYO'!$A$1:$T$884,2,FALSE)</f>
        <v xml:space="preserve">
I. Municipalidad de Pirque
</v>
      </c>
      <c r="C696" s="75">
        <f>VLOOKUP(A696,'BASE REGISTRO MAYO'!$A$1:$T$884,3,FALSE)</f>
        <v>690722003</v>
      </c>
      <c r="D696" s="75" t="str">
        <f>VLOOKUP(A696,'BASE REGISTRO MAYO'!$A$1:$T$884,4,FALSE)</f>
        <v>Municipalidad</v>
      </c>
      <c r="E696" s="75" t="str">
        <f>VLOOKUP(A696,'BASE REGISTRO MAYO'!$A$1:$T$884,5,FALSE)</f>
        <v>Constitución Política de la República, art. 107.</v>
      </c>
      <c r="F696" s="75" t="str">
        <f>VLOOKUP(A696,'BASE REGISTRO MAYO'!$A$1:$T$884,6,FALSE)</f>
        <v>Indefinida.</v>
      </c>
      <c r="G696" s="75" t="str">
        <f>VLOOKUP(A696,'BASE REGISTRO MAYO'!$A$1:$T$884,7,FALSE)</f>
        <v>Según Ley Orgánica Nº 18.695, arts. 1º al 4º.</v>
      </c>
      <c r="H696" s="75" t="str">
        <f>VLOOKUP(A696,'BASE REGISTRO MAYO'!$A$1:$T$884,8,FALSE)</f>
        <v>no tiene</v>
      </c>
      <c r="I696" s="75">
        <f>VLOOKUP(A696,'BASE REGISTRO MAYO'!$A$1:$T$884,9,FALSE)</f>
        <v>0</v>
      </c>
      <c r="J696" s="75">
        <f>VLOOKUP(A696,'BASE REGISTRO MAYO'!$A$1:$T$884,10,FALSE)</f>
        <v>0</v>
      </c>
      <c r="K696" s="75" t="str">
        <f>VLOOKUP(A696,'BASE REGISTRO MAYO'!$A$1:$T$884,11,FALSE)</f>
        <v xml:space="preserve">Cristian Balmaceda Undurraga, 
</v>
      </c>
      <c r="L696" s="75" t="str">
        <f>VLOOKUP(A696,'BASE REGISTRO MAYO'!$A$1:$T$884,12,FALSE)</f>
        <v xml:space="preserve">
 Av. Concha y Toro 02548, Pirque
</v>
      </c>
      <c r="M696" s="75" t="str">
        <f>VLOOKUP(A696,'BASE REGISTRO MAYO'!$A$1:$T$884,13,FALSE)</f>
        <v>XIII</v>
      </c>
      <c r="N696" s="75" t="str">
        <f>VLOOKUP(A696,'BASE REGISTRO MAYO'!$A$1:$T$884,14,FALSE)</f>
        <v>Pirque</v>
      </c>
      <c r="O696" s="75" t="str">
        <f>VLOOKUP(A696,'BASE REGISTRO MAYO'!$A$1:$T$884,15,FALSE)</f>
        <v xml:space="preserve">Mesa Central (56 02) 385 8500 </v>
      </c>
      <c r="P696" s="75">
        <f>VLOOKUP(A696,'BASE REGISTRO MAYO'!$A$1:$T$884,16,FALSE)</f>
        <v>0</v>
      </c>
      <c r="Q696" s="75">
        <f>VLOOKUP(A696,'BASE REGISTRO MAYO'!$A$1:$T$884,17,FALSE)</f>
        <v>0</v>
      </c>
      <c r="R696" s="75">
        <f>VLOOKUP(A696,'BASE REGISTRO MAYO'!$A$1:$T$884,18,FALSE)</f>
        <v>91001</v>
      </c>
      <c r="S696" s="75" t="str">
        <f>VLOOKUP(A696,'BASE REGISTRO MAYO'!$A$1:$T$884,19,FALSE)</f>
        <v xml:space="preserve">No se acompañan. Aplica Informe Jurídico Nº 09, de  fecha 14 de marzo de 2011 del Departamento Jurídico y Dictamen Nº 070791, de 2009, de la Contraloría General de la República.  </v>
      </c>
      <c r="T696" s="177">
        <f>VLOOKUP(A696,'BASE REGISTRO MAYO'!$A$1:$T$884,20,FALSE)</f>
        <v>38686</v>
      </c>
      <c r="U696" s="182">
        <v>7219</v>
      </c>
      <c r="V696" s="181">
        <v>5723679</v>
      </c>
      <c r="W696" s="181">
        <v>34508079</v>
      </c>
      <c r="X696" s="178">
        <v>44408</v>
      </c>
      <c r="Y696" s="87" t="s">
        <v>7151</v>
      </c>
      <c r="Z696" s="87" t="s">
        <v>7152</v>
      </c>
      <c r="AA696" s="182" t="s">
        <v>7333</v>
      </c>
    </row>
    <row r="697" spans="1:27" ht="15.75" customHeight="1" x14ac:dyDescent="0.2">
      <c r="A697" s="182">
        <v>7220</v>
      </c>
      <c r="B697" s="75" t="str">
        <f>VLOOKUP(A697,'BASE REGISTRO MAYO'!$A$1:$T$884,2,FALSE)</f>
        <v xml:space="preserve">
I. Municipalidad de Lampa
</v>
      </c>
      <c r="C697" s="75">
        <f>VLOOKUP(A697,'BASE REGISTRO MAYO'!$A$1:$T$884,3,FALSE)</f>
        <v>690714000</v>
      </c>
      <c r="D697" s="75" t="str">
        <f>VLOOKUP(A697,'BASE REGISTRO MAYO'!$A$1:$T$884,4,FALSE)</f>
        <v>Municipalidad</v>
      </c>
      <c r="E697" s="75" t="str">
        <f>VLOOKUP(A697,'BASE REGISTRO MAYO'!$A$1:$T$884,5,FALSE)</f>
        <v>Constitución Política de la República, artículo 107.</v>
      </c>
      <c r="F697" s="75" t="str">
        <f>VLOOKUP(A697,'BASE REGISTRO MAYO'!$A$1:$T$884,6,FALSE)</f>
        <v>Indefinida.</v>
      </c>
      <c r="G697" s="75" t="str">
        <f>VLOOKUP(A697,'BASE REGISTRO MAYO'!$A$1:$T$884,7,FALSE)</f>
        <v>Según Ley Orgánica Nº 18.695, artículos 1º al 4º.</v>
      </c>
      <c r="H697" s="75" t="str">
        <f>VLOOKUP(A697,'BASE REGISTRO MAYO'!$A$1:$T$884,8,FALSE)</f>
        <v>no tiene</v>
      </c>
      <c r="I697" s="75">
        <f>VLOOKUP(A697,'BASE REGISTRO MAYO'!$A$1:$T$884,9,FALSE)</f>
        <v>0</v>
      </c>
      <c r="J697" s="75">
        <f>VLOOKUP(A697,'BASE REGISTRO MAYO'!$A$1:$T$884,10,FALSE)</f>
        <v>0</v>
      </c>
      <c r="K697" s="75" t="str">
        <f>VLOOKUP(A697,'BASE REGISTRO MAYO'!$A$1:$T$884,11,FALSE)</f>
        <v xml:space="preserve">Graciela Ortúzar Novoa          </v>
      </c>
      <c r="L697" s="75" t="str">
        <f>VLOOKUP(A697,'BASE REGISTRO MAYO'!$A$1:$T$884,12,FALSE)</f>
        <v xml:space="preserve">Baquedano Nº 824, comuna de Lampa, Región Metropolitana.
</v>
      </c>
      <c r="M697" s="75" t="str">
        <f>VLOOKUP(A697,'BASE REGISTRO MAYO'!$A$1:$T$884,13,FALSE)</f>
        <v>XIII</v>
      </c>
      <c r="N697" s="75" t="str">
        <f>VLOOKUP(A697,'BASE REGISTRO MAYO'!$A$1:$T$884,14,FALSE)</f>
        <v>Lampa</v>
      </c>
      <c r="O697" s="75" t="str">
        <f>VLOOKUP(A697,'BASE REGISTRO MAYO'!$A$1:$T$884,15,FALSE)</f>
        <v xml:space="preserve">Fonos: 2586100 – 2586115 /226568500/226568501
 Fax:  8422622 – 8422652
</v>
      </c>
      <c r="P697" s="75" t="str">
        <f>VLOOKUP(A697,'BASE REGISTRO MAYO'!$A$1:$T$884,16,FALSE)</f>
        <v xml:space="preserve">alcaldia@lampa.cl
www.lampa.cl
</v>
      </c>
      <c r="Q697" s="75">
        <f>VLOOKUP(A697,'BASE REGISTRO MAYO'!$A$1:$T$884,17,FALSE)</f>
        <v>0</v>
      </c>
      <c r="R697" s="75">
        <f>VLOOKUP(A697,'BASE REGISTRO MAYO'!$A$1:$T$884,18,FALSE)</f>
        <v>91001</v>
      </c>
      <c r="S697" s="75" t="str">
        <f>VLOOKUP(A697,'BASE REGISTRO MAYO'!$A$1:$T$884,19,FALSE)</f>
        <v>No se acompañan. Aplica Informe Jurídico Nº 09, de  fecha 14 de marzo de 2011 del Departamento Jurídico y Dictamen Nº 070791, de 2009, de la Contraloría General de la República</v>
      </c>
      <c r="T697" s="177">
        <f>VLOOKUP(A697,'BASE REGISTRO MAYO'!$A$1:$T$884,20,FALSE)</f>
        <v>38686</v>
      </c>
      <c r="U697" s="182">
        <v>7220</v>
      </c>
      <c r="V697" s="181">
        <v>6152956</v>
      </c>
      <c r="W697" s="181">
        <v>30943230</v>
      </c>
      <c r="X697" s="178">
        <v>44408</v>
      </c>
      <c r="Y697" s="87" t="s">
        <v>7151</v>
      </c>
      <c r="Z697" s="87" t="s">
        <v>7152</v>
      </c>
      <c r="AA697" s="182" t="s">
        <v>7246</v>
      </c>
    </row>
    <row r="698" spans="1:27" ht="15.75" customHeight="1" x14ac:dyDescent="0.2">
      <c r="A698" s="182">
        <v>7222</v>
      </c>
      <c r="B698" s="75" t="str">
        <f>VLOOKUP(A698,'BASE REGISTRO MAYO'!$A$1:$T$884,2,FALSE)</f>
        <v xml:space="preserve">
I. Municipalidad de Diego de Almagro
</v>
      </c>
      <c r="C698" s="75" t="str">
        <f>VLOOKUP(A698,'BASE REGISTRO MAYO'!$A$1:$T$884,3,FALSE)</f>
        <v>69250500K</v>
      </c>
      <c r="D698" s="75" t="str">
        <f>VLOOKUP(A698,'BASE REGISTRO MAYO'!$A$1:$T$884,4,FALSE)</f>
        <v>Municipalidad</v>
      </c>
      <c r="E698" s="75" t="str">
        <f>VLOOKUP(A698,'BASE REGISTRO MAYO'!$A$1:$T$884,5,FALSE)</f>
        <v>Constitución Política de la República, art. 107.</v>
      </c>
      <c r="F698" s="75" t="str">
        <f>VLOOKUP(A698,'BASE REGISTRO MAYO'!$A$1:$T$884,6,FALSE)</f>
        <v>Indefinida.</v>
      </c>
      <c r="G698" s="75" t="str">
        <f>VLOOKUP(A698,'BASE REGISTRO MAYO'!$A$1:$T$884,7,FALSE)</f>
        <v>Según Ley Orgánica Nº 18.695, arts. 1º al 4º.</v>
      </c>
      <c r="H698" s="75" t="str">
        <f>VLOOKUP(A698,'BASE REGISTRO MAYO'!$A$1:$T$884,8,FALSE)</f>
        <v>no tiene</v>
      </c>
      <c r="I698" s="75">
        <f>VLOOKUP(A698,'BASE REGISTRO MAYO'!$A$1:$T$884,9,FALSE)</f>
        <v>0</v>
      </c>
      <c r="J698" s="75">
        <f>VLOOKUP(A698,'BASE REGISTRO MAYO'!$A$1:$T$884,10,FALSE)</f>
        <v>0</v>
      </c>
      <c r="K698" s="75" t="str">
        <f>VLOOKUP(A698,'BASE REGISTRO MAYO'!$A$1:$T$884,11,FALSE)</f>
        <v xml:space="preserve">Isaías Florencio Zavala Torres, </v>
      </c>
      <c r="L698" s="75" t="str">
        <f>VLOOKUP(A698,'BASE REGISTRO MAYO'!$A$1:$T$884,12,FALSE)</f>
        <v xml:space="preserve">Juan Martínez Nº 1403, comuna de Diego de Almagro, Tercera Región, casilla 13.
</v>
      </c>
      <c r="M698" s="75" t="str">
        <f>VLOOKUP(A698,'BASE REGISTRO MAYO'!$A$1:$T$884,13,FALSE)</f>
        <v>III</v>
      </c>
      <c r="N698" s="75" t="str">
        <f>VLOOKUP(A698,'BASE REGISTRO MAYO'!$A$1:$T$884,14,FALSE)</f>
        <v>Diego de Almagro</v>
      </c>
      <c r="O698" s="75" t="str">
        <f>VLOOKUP(A698,'BASE REGISTRO MAYO'!$A$1:$T$884,15,FALSE)</f>
        <v>Fonos (52) 441049- 441534- 441027</v>
      </c>
      <c r="P698" s="75">
        <f>VLOOKUP(A698,'BASE REGISTRO MAYO'!$A$1:$T$884,16,FALSE)</f>
        <v>0</v>
      </c>
      <c r="Q698" s="75">
        <f>VLOOKUP(A698,'BASE REGISTRO MAYO'!$A$1:$T$884,17,FALSE)</f>
        <v>0</v>
      </c>
      <c r="R698" s="75">
        <f>VLOOKUP(A698,'BASE REGISTRO MAYO'!$A$1:$T$884,18,FALSE)</f>
        <v>91001</v>
      </c>
      <c r="S698" s="75" t="str">
        <f>VLOOKUP(A698,'BASE REGISTRO MAYO'!$A$1:$T$884,19,FALSE)</f>
        <v>No se acompañan. Aplica Informe Jurídico Nº 09, de  fecha 14 de marzo de 2011 del Departamento Jurídico y Dictamen Nº 070791, de 2009, de la Contraloría General de la República</v>
      </c>
      <c r="T698" s="177">
        <f>VLOOKUP(A698,'BASE REGISTRO MAYO'!$A$1:$T$884,20,FALSE)</f>
        <v>38687</v>
      </c>
      <c r="U698" s="182">
        <v>7222</v>
      </c>
      <c r="V698" s="181">
        <v>14681238</v>
      </c>
      <c r="W698" s="181">
        <v>34256222</v>
      </c>
      <c r="X698" s="178">
        <v>44408</v>
      </c>
      <c r="Y698" s="87" t="s">
        <v>7151</v>
      </c>
      <c r="Z698" s="87" t="s">
        <v>7152</v>
      </c>
      <c r="AA698" s="182" t="s">
        <v>7318</v>
      </c>
    </row>
    <row r="699" spans="1:27" ht="15.75" customHeight="1" x14ac:dyDescent="0.2">
      <c r="A699" s="182">
        <v>7223</v>
      </c>
      <c r="B699" s="75" t="str">
        <f>VLOOKUP(A699,'BASE REGISTRO MAYO'!$A$1:$T$884,2,FALSE)</f>
        <v xml:space="preserve">
I. Municipalidad de Casablanca
</v>
      </c>
      <c r="C699" s="75">
        <f>VLOOKUP(A699,'BASE REGISTRO MAYO'!$A$1:$T$884,3,FALSE)</f>
        <v>690614006</v>
      </c>
      <c r="D699" s="75" t="str">
        <f>VLOOKUP(A699,'BASE REGISTRO MAYO'!$A$1:$T$884,4,FALSE)</f>
        <v>Municipalidad</v>
      </c>
      <c r="E699" s="75" t="str">
        <f>VLOOKUP(A699,'BASE REGISTRO MAYO'!$A$1:$T$884,5,FALSE)</f>
        <v>Constitución Política de la República, artículo 107.</v>
      </c>
      <c r="F699" s="75" t="str">
        <f>VLOOKUP(A699,'BASE REGISTRO MAYO'!$A$1:$T$884,6,FALSE)</f>
        <v>Indefinida.</v>
      </c>
      <c r="G699" s="75" t="str">
        <f>VLOOKUP(A699,'BASE REGISTRO MAYO'!$A$1:$T$884,7,FALSE)</f>
        <v>Según Ley Orgánica Nº 18.695, artículos 1º al 4º.</v>
      </c>
      <c r="H699" s="75" t="str">
        <f>VLOOKUP(A699,'BASE REGISTRO MAYO'!$A$1:$T$884,8,FALSE)</f>
        <v>no tiene</v>
      </c>
      <c r="I699" s="75">
        <f>VLOOKUP(A699,'BASE REGISTRO MAYO'!$A$1:$T$884,9,FALSE)</f>
        <v>0</v>
      </c>
      <c r="J699" s="75">
        <f>VLOOKUP(A699,'BASE REGISTRO MAYO'!$A$1:$T$884,10,FALSE)</f>
        <v>0</v>
      </c>
      <c r="K699" s="75" t="str">
        <f>VLOOKUP(A699,'BASE REGISTRO MAYO'!$A$1:$T$884,11,FALSE)</f>
        <v xml:space="preserve">Rodrigo Martínez Roca, </v>
      </c>
      <c r="L699" s="75" t="str">
        <f>VLOOKUP(A699,'BASE REGISTRO MAYO'!$A$1:$T$884,12,FALSE)</f>
        <v xml:space="preserve">Constitución N°111, comuna de Casablanca, provincia de Valparaíso, Quinta Región.
</v>
      </c>
      <c r="M699" s="75" t="str">
        <f>VLOOKUP(A699,'BASE REGISTRO MAYO'!$A$1:$T$884,13,FALSE)</f>
        <v>V</v>
      </c>
      <c r="N699" s="75" t="str">
        <f>VLOOKUP(A699,'BASE REGISTRO MAYO'!$A$1:$T$884,14,FALSE)</f>
        <v>Casablanca</v>
      </c>
      <c r="O699" s="75" t="str">
        <f>VLOOKUP(A699,'BASE REGISTRO MAYO'!$A$1:$T$884,15,FALSE)</f>
        <v>Fonos: 32-277-400</v>
      </c>
      <c r="P699" s="75">
        <f>VLOOKUP(A699,'BASE REGISTRO MAYO'!$A$1:$T$884,16,FALSE)</f>
        <v>0</v>
      </c>
      <c r="Q699" s="75">
        <f>VLOOKUP(A699,'BASE REGISTRO MAYO'!$A$1:$T$884,17,FALSE)</f>
        <v>0</v>
      </c>
      <c r="R699" s="75">
        <f>VLOOKUP(A699,'BASE REGISTRO MAYO'!$A$1:$T$884,18,FALSE)</f>
        <v>91001</v>
      </c>
      <c r="S699" s="75" t="str">
        <f>VLOOKUP(A699,'BASE REGISTRO MAYO'!$A$1:$T$884,19,FALSE)</f>
        <v xml:space="preserve">No se acompañan. Aplica Informe Jurídico Nº 09, de  fecha 14 de marzo de 2011 del Departamento Jurídico y Dictamen Nº 070791, de 2009, de la Contraloría General de la República.  
</v>
      </c>
      <c r="T699" s="177">
        <f>VLOOKUP(A699,'BASE REGISTRO MAYO'!$A$1:$T$884,20,FALSE)</f>
        <v>38687</v>
      </c>
      <c r="U699" s="182">
        <v>7223</v>
      </c>
      <c r="V699" s="181">
        <v>8299336</v>
      </c>
      <c r="W699" s="181">
        <v>25018358</v>
      </c>
      <c r="X699" s="178">
        <v>44408</v>
      </c>
      <c r="Y699" s="87" t="s">
        <v>7151</v>
      </c>
      <c r="Z699" s="87" t="s">
        <v>7152</v>
      </c>
      <c r="AA699" s="182" t="s">
        <v>7293</v>
      </c>
    </row>
    <row r="700" spans="1:27" ht="15.75" customHeight="1" x14ac:dyDescent="0.2">
      <c r="A700" s="182">
        <v>7224</v>
      </c>
      <c r="B700" s="75" t="str">
        <f>VLOOKUP(A700,'BASE REGISTRO MAYO'!$A$1:$T$884,2,FALSE)</f>
        <v xml:space="preserve">
I. Municipalidad de Quintero.
</v>
      </c>
      <c r="C700" s="75" t="str">
        <f>VLOOKUP(A700,'BASE REGISTRO MAYO'!$A$1:$T$884,3,FALSE)</f>
        <v>69060700K</v>
      </c>
      <c r="D700" s="75" t="str">
        <f>VLOOKUP(A700,'BASE REGISTRO MAYO'!$A$1:$T$884,4,FALSE)</f>
        <v>Municipalidad</v>
      </c>
      <c r="E700" s="75" t="str">
        <f>VLOOKUP(A700,'BASE REGISTRO MAYO'!$A$1:$T$884,5,FALSE)</f>
        <v>Constitución Política de la República, art. 107.</v>
      </c>
      <c r="F700" s="75" t="str">
        <f>VLOOKUP(A700,'BASE REGISTRO MAYO'!$A$1:$T$884,6,FALSE)</f>
        <v>Indefinida.</v>
      </c>
      <c r="G700" s="75" t="str">
        <f>VLOOKUP(A700,'BASE REGISTRO MAYO'!$A$1:$T$884,7,FALSE)</f>
        <v>Según Ley Orgánica Nº 18.695, arts. 1º al 4º.</v>
      </c>
      <c r="H700" s="75" t="str">
        <f>VLOOKUP(A700,'BASE REGISTRO MAYO'!$A$1:$T$884,8,FALSE)</f>
        <v>no tiene</v>
      </c>
      <c r="I700" s="75">
        <f>VLOOKUP(A700,'BASE REGISTRO MAYO'!$A$1:$T$884,9,FALSE)</f>
        <v>0</v>
      </c>
      <c r="J700" s="75">
        <f>VLOOKUP(A700,'BASE REGISTRO MAYO'!$A$1:$T$884,10,FALSE)</f>
        <v>0</v>
      </c>
      <c r="K700" s="75" t="str">
        <f>VLOOKUP(A700,'BASE REGISTRO MAYO'!$A$1:$T$884,11,FALSE)</f>
        <v xml:space="preserve">Isaac Mauricio Carrasco Pardo </v>
      </c>
      <c r="L700" s="75" t="str">
        <f>VLOOKUP(A700,'BASE REGISTRO MAYO'!$A$1:$T$884,12,FALSE)</f>
        <v xml:space="preserve">Normandie 1916, comuna de Quintero, Quinta Región.
</v>
      </c>
      <c r="M700" s="75" t="str">
        <f>VLOOKUP(A700,'BASE REGISTRO MAYO'!$A$1:$T$884,13,FALSE)</f>
        <v>V</v>
      </c>
      <c r="N700" s="75" t="str">
        <f>VLOOKUP(A700,'BASE REGISTRO MAYO'!$A$1:$T$884,14,FALSE)</f>
        <v>Quintero</v>
      </c>
      <c r="O700" s="75" t="str">
        <f>VLOOKUP(A700,'BASE REGISTRO MAYO'!$A$1:$T$884,15,FALSE)</f>
        <v xml:space="preserve">Fono: 2379709710/ 2379615/ 2379655 
</v>
      </c>
      <c r="P700" s="75" t="str">
        <f>VLOOKUP(A700,'BASE REGISTRO MAYO'!$A$1:$T$884,16,FALSE)</f>
        <v>Correo electrónico: mcarrasco@muniquintero.cl
                             mvillarroel@muniquintero.cl
                             dideco@muniquintero.cl
                             plucarelli@muniquintero.cl</v>
      </c>
      <c r="Q700" s="75">
        <f>VLOOKUP(A700,'BASE REGISTRO MAYO'!$A$1:$T$884,17,FALSE)</f>
        <v>0</v>
      </c>
      <c r="R700" s="75">
        <f>VLOOKUP(A700,'BASE REGISTRO MAYO'!$A$1:$T$884,18,FALSE)</f>
        <v>91001</v>
      </c>
      <c r="S700" s="75" t="str">
        <f>VLOOKUP(A700,'BASE REGISTRO MAYO'!$A$1:$T$884,19,FALSE)</f>
        <v xml:space="preserve">No se acompañan. Aplica Informe Jurídico Nº 09, de  fecha 14 de marzo de 2011 del Departamento Jurídico y Dictamen Nº 070791, de 2009, de la Contraloría General de la República.  
.
</v>
      </c>
      <c r="T700" s="177">
        <f>VLOOKUP(A700,'BASE REGISTRO MAYO'!$A$1:$T$884,20,FALSE)</f>
        <v>38691</v>
      </c>
      <c r="U700" s="182">
        <v>7224</v>
      </c>
      <c r="V700" s="181">
        <v>5008219</v>
      </c>
      <c r="W700" s="181">
        <v>30194569</v>
      </c>
      <c r="X700" s="178">
        <v>44408</v>
      </c>
      <c r="Y700" s="87" t="s">
        <v>7151</v>
      </c>
      <c r="Z700" s="87" t="s">
        <v>7152</v>
      </c>
      <c r="AA700" s="182" t="s">
        <v>7168</v>
      </c>
    </row>
    <row r="701" spans="1:27" ht="15.75" customHeight="1" x14ac:dyDescent="0.2">
      <c r="A701" s="182">
        <v>7225</v>
      </c>
      <c r="B701" s="75" t="str">
        <f>VLOOKUP(A701,'BASE REGISTRO MAYO'!$A$1:$T$884,2,FALSE)</f>
        <v xml:space="preserve">
I. Municipalidad de Petorca
</v>
      </c>
      <c r="C701" s="75">
        <f>VLOOKUP(A701,'BASE REGISTRO MAYO'!$A$1:$T$884,3,FALSE)</f>
        <v>690505002</v>
      </c>
      <c r="D701" s="75" t="str">
        <f>VLOOKUP(A701,'BASE REGISTRO MAYO'!$A$1:$T$884,4,FALSE)</f>
        <v>Municipalidad</v>
      </c>
      <c r="E701" s="75" t="str">
        <f>VLOOKUP(A701,'BASE REGISTRO MAYO'!$A$1:$T$884,5,FALSE)</f>
        <v>Constitución Política de la República, artículo 118.</v>
      </c>
      <c r="F701" s="75" t="str">
        <f>VLOOKUP(A701,'BASE REGISTRO MAYO'!$A$1:$T$884,6,FALSE)</f>
        <v>Indefinida.</v>
      </c>
      <c r="G701" s="75" t="str">
        <f>VLOOKUP(A701,'BASE REGISTRO MAYO'!$A$1:$T$884,7,FALSE)</f>
        <v>Según Ley Orgánica Constitucional Nº 18.695, arts. 1º al 4º.</v>
      </c>
      <c r="H701" s="75" t="str">
        <f>VLOOKUP(A701,'BASE REGISTRO MAYO'!$A$1:$T$884,8,FALSE)</f>
        <v>no tiene</v>
      </c>
      <c r="I701" s="75">
        <f>VLOOKUP(A701,'BASE REGISTRO MAYO'!$A$1:$T$884,9,FALSE)</f>
        <v>0</v>
      </c>
      <c r="J701" s="75">
        <f>VLOOKUP(A701,'BASE REGISTRO MAYO'!$A$1:$T$884,10,FALSE)</f>
        <v>0</v>
      </c>
      <c r="K701" s="75" t="str">
        <f>VLOOKUP(A701,'BASE REGISTRO MAYO'!$A$1:$T$884,11,FALSE)</f>
        <v xml:space="preserve">Gustavo Fernando Valdenegro Rubillo </v>
      </c>
      <c r="L701" s="75" t="str">
        <f>VLOOKUP(A701,'BASE REGISTRO MAYO'!$A$1:$T$884,12,FALSE)</f>
        <v>Calle Silva Nº225, comuna de Petorca, V Región.</v>
      </c>
      <c r="M701" s="75" t="str">
        <f>VLOOKUP(A701,'BASE REGISTRO MAYO'!$A$1:$T$884,13,FALSE)</f>
        <v>V</v>
      </c>
      <c r="N701" s="75" t="str">
        <f>VLOOKUP(A701,'BASE REGISTRO MAYO'!$A$1:$T$884,14,FALSE)</f>
        <v>Petorca</v>
      </c>
      <c r="O701" s="75">
        <f>VLOOKUP(A701,'BASE REGISTRO MAYO'!$A$1:$T$884,15,FALSE)</f>
        <v>0</v>
      </c>
      <c r="P701" s="75">
        <f>VLOOKUP(A701,'BASE REGISTRO MAYO'!$A$1:$T$884,16,FALSE)</f>
        <v>0</v>
      </c>
      <c r="Q701" s="75">
        <f>VLOOKUP(A701,'BASE REGISTRO MAYO'!$A$1:$T$884,17,FALSE)</f>
        <v>0</v>
      </c>
      <c r="R701" s="75">
        <f>VLOOKUP(A701,'BASE REGISTRO MAYO'!$A$1:$T$884,18,FALSE)</f>
        <v>91001</v>
      </c>
      <c r="S701" s="75" t="str">
        <f>VLOOKUP(A701,'BASE REGISTRO MAYO'!$A$1:$T$884,19,FALSE)</f>
        <v xml:space="preserve">No se acompañan. Aplica Informe Jurídico Nº 09, de  fecha 14 de marzo de 2011 del Departamento Jurídico y Dictamen Nº 070791, de 2009, de la Contraloría General de la República.  
</v>
      </c>
      <c r="T701" s="177">
        <f>VLOOKUP(A701,'BASE REGISTRO MAYO'!$A$1:$T$884,20,FALSE)</f>
        <v>38695</v>
      </c>
      <c r="U701" s="182">
        <v>7225</v>
      </c>
      <c r="V701" s="181">
        <v>2861840</v>
      </c>
      <c r="W701" s="181">
        <v>17254040</v>
      </c>
      <c r="X701" s="178">
        <v>44408</v>
      </c>
      <c r="Y701" s="87" t="s">
        <v>7151</v>
      </c>
      <c r="Z701" s="87" t="s">
        <v>7152</v>
      </c>
      <c r="AA701" s="182" t="s">
        <v>7312</v>
      </c>
    </row>
    <row r="702" spans="1:27" ht="15.75" customHeight="1" x14ac:dyDescent="0.2">
      <c r="A702" s="182">
        <v>7226</v>
      </c>
      <c r="B702" s="75" t="str">
        <f>VLOOKUP(A702,'BASE REGISTRO MAYO'!$A$1:$T$884,2,FALSE)</f>
        <v xml:space="preserve">
I. Municipalidad de Cerrillos
</v>
      </c>
      <c r="C702" s="75">
        <f>VLOOKUP(A702,'BASE REGISTRO MAYO'!$A$1:$T$884,3,FALSE)</f>
        <v>692550005</v>
      </c>
      <c r="D702" s="75" t="str">
        <f>VLOOKUP(A702,'BASE REGISTRO MAYO'!$A$1:$T$884,4,FALSE)</f>
        <v>Municipalidad</v>
      </c>
      <c r="E702" s="75" t="str">
        <f>VLOOKUP(A702,'BASE REGISTRO MAYO'!$A$1:$T$884,5,FALSE)</f>
        <v>Constitución Política de la República, artículo 107.</v>
      </c>
      <c r="F702" s="75" t="str">
        <f>VLOOKUP(A702,'BASE REGISTRO MAYO'!$A$1:$T$884,6,FALSE)</f>
        <v>Indefinida.</v>
      </c>
      <c r="G702" s="75" t="str">
        <f>VLOOKUP(A702,'BASE REGISTRO MAYO'!$A$1:$T$884,7,FALSE)</f>
        <v>Según Ley Orgánica Nº 18.695, artículos 1º al 4º.</v>
      </c>
      <c r="H702" s="75" t="str">
        <f>VLOOKUP(A702,'BASE REGISTRO MAYO'!$A$1:$T$884,8,FALSE)</f>
        <v>no tiene</v>
      </c>
      <c r="I702" s="75">
        <f>VLOOKUP(A702,'BASE REGISTRO MAYO'!$A$1:$T$884,9,FALSE)</f>
        <v>0</v>
      </c>
      <c r="J702" s="75">
        <f>VLOOKUP(A702,'BASE REGISTRO MAYO'!$A$1:$T$884,10,FALSE)</f>
        <v>0</v>
      </c>
      <c r="K702" s="75" t="str">
        <f>VLOOKUP(A702,'BASE REGISTRO MAYO'!$A$1:$T$884,11,FALSE)</f>
        <v xml:space="preserve">Arturo Aguirre Gacitúa, </v>
      </c>
      <c r="L702" s="75" t="str">
        <f>VLOOKUP(A702,'BASE REGISTRO MAYO'!$A$1:$T$884,12,FALSE)</f>
        <v xml:space="preserve">Piloto Lazo Nº 120, comuna de Cerrillos, Región Metropolitana.
</v>
      </c>
      <c r="M702" s="75" t="str">
        <f>VLOOKUP(A702,'BASE REGISTRO MAYO'!$A$1:$T$884,13,FALSE)</f>
        <v>XIII</v>
      </c>
      <c r="N702" s="75" t="str">
        <f>VLOOKUP(A702,'BASE REGISTRO MAYO'!$A$1:$T$884,14,FALSE)</f>
        <v>Cerrillos</v>
      </c>
      <c r="O702" s="75">
        <f>VLOOKUP(A702,'BASE REGISTRO MAYO'!$A$1:$T$884,15,FALSE)</f>
        <v>0</v>
      </c>
      <c r="P702" s="75" t="str">
        <f>VLOOKUP(A702,'BASE REGISTRO MAYO'!$A$1:$T$884,16,FALSE)</f>
        <v>sec_alcalde@mcerrillos.cl – alcaldiacerrillos@gmail.com</v>
      </c>
      <c r="Q702" s="75">
        <f>VLOOKUP(A702,'BASE REGISTRO MAYO'!$A$1:$T$884,17,FALSE)</f>
        <v>0</v>
      </c>
      <c r="R702" s="75">
        <f>VLOOKUP(A702,'BASE REGISTRO MAYO'!$A$1:$T$884,18,FALSE)</f>
        <v>91001</v>
      </c>
      <c r="S702" s="75" t="str">
        <f>VLOOKUP(A702,'BASE REGISTRO MAYO'!$A$1:$T$884,19,FALSE)</f>
        <v xml:space="preserve">No se acompañan. Aplica Informe Jurídico Nº 09, de  fecha 14 de marzo de 2011 del Departamento Jurídico y Dictamen Nº 070791, de 2009, de la Contraloría General de la República.  
</v>
      </c>
      <c r="T702" s="177">
        <f>VLOOKUP(A702,'BASE REGISTRO MAYO'!$A$1:$T$884,20,FALSE)</f>
        <v>38695</v>
      </c>
      <c r="U702" s="182">
        <v>7226</v>
      </c>
      <c r="V702" s="181">
        <v>6439140</v>
      </c>
      <c r="W702" s="181">
        <v>45073980</v>
      </c>
      <c r="X702" s="178">
        <v>44408</v>
      </c>
      <c r="Y702" s="87" t="s">
        <v>7151</v>
      </c>
      <c r="Z702" s="87" t="s">
        <v>7152</v>
      </c>
      <c r="AA702" s="182" t="s">
        <v>7167</v>
      </c>
    </row>
    <row r="703" spans="1:27" ht="15.75" customHeight="1" x14ac:dyDescent="0.2">
      <c r="A703" s="182">
        <v>7228</v>
      </c>
      <c r="B703" s="75" t="str">
        <f>VLOOKUP(A703,'BASE REGISTRO MAYO'!$A$1:$T$884,2,FALSE)</f>
        <v xml:space="preserve">
I. Municipalidad de  Catemu
</v>
      </c>
      <c r="C703" s="75">
        <f>VLOOKUP(A703,'BASE REGISTRO MAYO'!$A$1:$T$884,3,FALSE)</f>
        <v>690509008</v>
      </c>
      <c r="D703" s="75" t="str">
        <f>VLOOKUP(A703,'BASE REGISTRO MAYO'!$A$1:$T$884,4,FALSE)</f>
        <v>Municipalidad</v>
      </c>
      <c r="E703" s="75" t="str">
        <f>VLOOKUP(A703,'BASE REGISTRO MAYO'!$A$1:$T$884,5,FALSE)</f>
        <v>Constitución Política de la República, artículo 107.</v>
      </c>
      <c r="F703" s="75" t="str">
        <f>VLOOKUP(A703,'BASE REGISTRO MAYO'!$A$1:$T$884,6,FALSE)</f>
        <v>Indefinida.</v>
      </c>
      <c r="G703" s="75" t="str">
        <f>VLOOKUP(A703,'BASE REGISTRO MAYO'!$A$1:$T$884,7,FALSE)</f>
        <v>Según Ley Orgánica Nº 18.695, artículos 1º al 4º.</v>
      </c>
      <c r="H703" s="75" t="str">
        <f>VLOOKUP(A703,'BASE REGISTRO MAYO'!$A$1:$T$884,8,FALSE)</f>
        <v>no tiene</v>
      </c>
      <c r="I703" s="75">
        <f>VLOOKUP(A703,'BASE REGISTRO MAYO'!$A$1:$T$884,9,FALSE)</f>
        <v>0</v>
      </c>
      <c r="J703" s="75">
        <f>VLOOKUP(A703,'BASE REGISTRO MAYO'!$A$1:$T$884,10,FALSE)</f>
        <v>0</v>
      </c>
      <c r="K703" s="75" t="str">
        <f>VLOOKUP(A703,'BASE REGISTRO MAYO'!$A$1:$T$884,11,FALSE)</f>
        <v>Boris Ernesto Luksic Nieto,</v>
      </c>
      <c r="L703" s="75" t="str">
        <f>VLOOKUP(A703,'BASE REGISTRO MAYO'!$A$1:$T$884,12,FALSE)</f>
        <v xml:space="preserve">Calle Borjas García Huidobro Nº 025, comuna de Catemu,  provincia de Valparaíso, Quinta Región.
</v>
      </c>
      <c r="M703" s="75" t="str">
        <f>VLOOKUP(A703,'BASE REGISTRO MAYO'!$A$1:$T$884,13,FALSE)</f>
        <v>V</v>
      </c>
      <c r="N703" s="75" t="str">
        <f>VLOOKUP(A703,'BASE REGISTRO MAYO'!$A$1:$T$884,14,FALSE)</f>
        <v xml:space="preserve"> Catemu</v>
      </c>
      <c r="O703" s="75">
        <f>VLOOKUP(A703,'BASE REGISTRO MAYO'!$A$1:$T$884,15,FALSE)</f>
        <v>0</v>
      </c>
      <c r="P703" s="75">
        <f>VLOOKUP(A703,'BASE REGISTRO MAYO'!$A$1:$T$884,16,FALSE)</f>
        <v>0</v>
      </c>
      <c r="Q703" s="75">
        <f>VLOOKUP(A703,'BASE REGISTRO MAYO'!$A$1:$T$884,17,FALSE)</f>
        <v>0</v>
      </c>
      <c r="R703" s="75">
        <f>VLOOKUP(A703,'BASE REGISTRO MAYO'!$A$1:$T$884,18,FALSE)</f>
        <v>91001</v>
      </c>
      <c r="S703" s="75" t="str">
        <f>VLOOKUP(A703,'BASE REGISTRO MAYO'!$A$1:$T$884,19,FALSE)</f>
        <v xml:space="preserve">No se acompañan. Aplica Informe Jurídico Nº 09, de  fecha 14 de marzo de 2011 del Departamento Jurídico y Dictamen Nº 070791, de 2009, de la Contraloría General de la República.  
</v>
      </c>
      <c r="T703" s="177">
        <f>VLOOKUP(A703,'BASE REGISTRO MAYO'!$A$1:$T$884,20,FALSE)</f>
        <v>38700</v>
      </c>
      <c r="U703" s="182">
        <v>7228</v>
      </c>
      <c r="V703" s="181">
        <v>3107528</v>
      </c>
      <c r="W703" s="181">
        <v>18735299</v>
      </c>
      <c r="X703" s="178">
        <v>44408</v>
      </c>
      <c r="Y703" s="87" t="s">
        <v>7151</v>
      </c>
      <c r="Z703" s="87" t="s">
        <v>7152</v>
      </c>
      <c r="AA703" s="182" t="s">
        <v>7294</v>
      </c>
    </row>
    <row r="704" spans="1:27" ht="15.75" customHeight="1" x14ac:dyDescent="0.2">
      <c r="A704" s="182">
        <v>7229</v>
      </c>
      <c r="B704" s="75" t="str">
        <f>VLOOKUP(A704,'BASE REGISTRO MAYO'!$A$1:$T$884,2,FALSE)</f>
        <v xml:space="preserve">
I. Municipalidad de Caldera
</v>
      </c>
      <c r="C704" s="75">
        <f>VLOOKUP(A704,'BASE REGISTRO MAYO'!$A$1:$T$884,3,FALSE)</f>
        <v>690303000</v>
      </c>
      <c r="D704" s="75" t="str">
        <f>VLOOKUP(A704,'BASE REGISTRO MAYO'!$A$1:$T$884,4,FALSE)</f>
        <v>Municipalidad</v>
      </c>
      <c r="E704" s="75" t="str">
        <f>VLOOKUP(A704,'BASE REGISTRO MAYO'!$A$1:$T$884,5,FALSE)</f>
        <v>Constitución Política de la República, art. 107.</v>
      </c>
      <c r="F704" s="75" t="str">
        <f>VLOOKUP(A704,'BASE REGISTRO MAYO'!$A$1:$T$884,6,FALSE)</f>
        <v>Indefinida.</v>
      </c>
      <c r="G704" s="75" t="str">
        <f>VLOOKUP(A704,'BASE REGISTRO MAYO'!$A$1:$T$884,7,FALSE)</f>
        <v>Según Ley Orgánica Nº 18.695, arts. 1º al 4º.</v>
      </c>
      <c r="H704" s="75" t="str">
        <f>VLOOKUP(A704,'BASE REGISTRO MAYO'!$A$1:$T$884,8,FALSE)</f>
        <v>no tiene</v>
      </c>
      <c r="I704" s="75">
        <f>VLOOKUP(A704,'BASE REGISTRO MAYO'!$A$1:$T$884,9,FALSE)</f>
        <v>0</v>
      </c>
      <c r="J704" s="75">
        <f>VLOOKUP(A704,'BASE REGISTRO MAYO'!$A$1:$T$884,10,FALSE)</f>
        <v>0</v>
      </c>
      <c r="K704" s="75" t="str">
        <f>VLOOKUP(A704,'BASE REGISTRO MAYO'!$A$1:$T$884,11,FALSE)</f>
        <v xml:space="preserve">Brunilda Clementina Gonzalez Anjel, </v>
      </c>
      <c r="L704" s="75" t="str">
        <f>VLOOKUP(A704,'BASE REGISTRO MAYO'!$A$1:$T$884,12,FALSE)</f>
        <v xml:space="preserve">Cousiño Nº 395, comuna de Caldera, Tercera Región, casilla 24.
</v>
      </c>
      <c r="M704" s="75" t="str">
        <f>VLOOKUP(A704,'BASE REGISTRO MAYO'!$A$1:$T$884,13,FALSE)</f>
        <v>III</v>
      </c>
      <c r="N704" s="75" t="str">
        <f>VLOOKUP(A704,'BASE REGISTRO MAYO'!$A$1:$T$884,14,FALSE)</f>
        <v>Caldera</v>
      </c>
      <c r="O704" s="75" t="str">
        <f>VLOOKUP(A704,'BASE REGISTRO MAYO'!$A$1:$T$884,15,FALSE)</f>
        <v>Fonos (52) 315234- 315260- 535560</v>
      </c>
      <c r="P704" s="75" t="str">
        <f>VLOOKUP(A704,'BASE REGISTRO MAYO'!$A$1:$T$884,16,FALSE)</f>
        <v xml:space="preserve">Correo electrónico: alcaldia@caldera.cl </v>
      </c>
      <c r="Q704" s="75">
        <f>VLOOKUP(A704,'BASE REGISTRO MAYO'!$A$1:$T$884,17,FALSE)</f>
        <v>0</v>
      </c>
      <c r="R704" s="75">
        <f>VLOOKUP(A704,'BASE REGISTRO MAYO'!$A$1:$T$884,18,FALSE)</f>
        <v>91001</v>
      </c>
      <c r="S704" s="75" t="str">
        <f>VLOOKUP(A704,'BASE REGISTRO MAYO'!$A$1:$T$884,19,FALSE)</f>
        <v xml:space="preserve">No se acompañan. Aplica Informe Jurídico Nº 09, de  fecha 14 de marzo de 2011 del Departamento Jurídico y Dictamen Nº 070791, de 2009, de la Contraloría General de la República.  
</v>
      </c>
      <c r="T704" s="177">
        <f>VLOOKUP(A704,'BASE REGISTRO MAYO'!$A$1:$T$884,20,FALSE)</f>
        <v>38700</v>
      </c>
      <c r="U704" s="182">
        <v>7229</v>
      </c>
      <c r="V704" s="181">
        <v>15170613</v>
      </c>
      <c r="W704" s="181">
        <v>40454968</v>
      </c>
      <c r="X704" s="178">
        <v>44408</v>
      </c>
      <c r="Y704" s="87" t="s">
        <v>7151</v>
      </c>
      <c r="Z704" s="87" t="s">
        <v>7152</v>
      </c>
      <c r="AA704" s="182" t="s">
        <v>7222</v>
      </c>
    </row>
    <row r="705" spans="1:27" ht="15.75" customHeight="1" x14ac:dyDescent="0.2">
      <c r="A705" s="182">
        <v>7231</v>
      </c>
      <c r="B705" s="75" t="str">
        <f>VLOOKUP(A705,'BASE REGISTRO MAYO'!$A$1:$T$884,2,FALSE)</f>
        <v xml:space="preserve">
I. Municipalidad de Independencia
</v>
      </c>
      <c r="C705" s="75">
        <f>VLOOKUP(A705,'BASE REGISTRO MAYO'!$A$1:$T$884,3,FALSE)</f>
        <v>692555007</v>
      </c>
      <c r="D705" s="75" t="str">
        <f>VLOOKUP(A705,'BASE REGISTRO MAYO'!$A$1:$T$884,4,FALSE)</f>
        <v>Municipalidad</v>
      </c>
      <c r="E705" s="75" t="str">
        <f>VLOOKUP(A705,'BASE REGISTRO MAYO'!$A$1:$T$884,5,FALSE)</f>
        <v>Constitución Política de la República, artículo 107.</v>
      </c>
      <c r="F705" s="75" t="str">
        <f>VLOOKUP(A705,'BASE REGISTRO MAYO'!$A$1:$T$884,6,FALSE)</f>
        <v>Indefinida.</v>
      </c>
      <c r="G705" s="75" t="str">
        <f>VLOOKUP(A705,'BASE REGISTRO MAYO'!$A$1:$T$884,7,FALSE)</f>
        <v>Según Ley Orgánica Nº 18.695, artículos 1º al 4º.</v>
      </c>
      <c r="H705" s="75" t="str">
        <f>VLOOKUP(A705,'BASE REGISTRO MAYO'!$A$1:$T$884,8,FALSE)</f>
        <v>no tiene</v>
      </c>
      <c r="I705" s="75">
        <f>VLOOKUP(A705,'BASE REGISTRO MAYO'!$A$1:$T$884,9,FALSE)</f>
        <v>0</v>
      </c>
      <c r="J705" s="75">
        <f>VLOOKUP(A705,'BASE REGISTRO MAYO'!$A$1:$T$884,10,FALSE)</f>
        <v>0</v>
      </c>
      <c r="K705" s="75" t="str">
        <f>VLOOKUP(A705,'BASE REGISTRO MAYO'!$A$1:$T$884,11,FALSE)</f>
        <v xml:space="preserve">Gonzalo Durán Baronti, </v>
      </c>
      <c r="L705" s="75" t="str">
        <f>VLOOKUP(A705,'BASE REGISTRO MAYO'!$A$1:$T$884,12,FALSE)</f>
        <v xml:space="preserve">Avda. Independencia Nº 834, comuna de Independencia,  Región Metropolitana .
</v>
      </c>
      <c r="M705" s="75" t="str">
        <f>VLOOKUP(A705,'BASE REGISTRO MAYO'!$A$1:$T$884,13,FALSE)</f>
        <v>XIII</v>
      </c>
      <c r="N705" s="75" t="str">
        <f>VLOOKUP(A705,'BASE REGISTRO MAYO'!$A$1:$T$884,14,FALSE)</f>
        <v>Independencia</v>
      </c>
      <c r="O705" s="75" t="str">
        <f>VLOOKUP(A705,'BASE REGISTRO MAYO'!$A$1:$T$884,15,FALSE)</f>
        <v>Fono: 4442000</v>
      </c>
      <c r="P705" s="75" t="str">
        <f>VLOOKUP(A705,'BASE REGISTRO MAYO'!$A$1:$T$884,16,FALSE)</f>
        <v xml:space="preserve">relacionespublicas@independencia.cl
</v>
      </c>
      <c r="Q705" s="75">
        <f>VLOOKUP(A705,'BASE REGISTRO MAYO'!$A$1:$T$884,17,FALSE)</f>
        <v>0</v>
      </c>
      <c r="R705" s="75">
        <f>VLOOKUP(A705,'BASE REGISTRO MAYO'!$A$1:$T$884,18,FALSE)</f>
        <v>91001</v>
      </c>
      <c r="S705" s="75" t="str">
        <f>VLOOKUP(A705,'BASE REGISTRO MAYO'!$A$1:$T$884,19,FALSE)</f>
        <v xml:space="preserve">No se acompañan. Aplica Informe Jurídico Nº 09, de  fecha 14 de marzo de 2011 del Departamento Jurídico y Dictamen Nº 070791, de 2009, de la Contraloría General de la República.  
</v>
      </c>
      <c r="T705" s="177">
        <f>VLOOKUP(A705,'BASE REGISTRO MAYO'!$A$1:$T$884,20,FALSE)</f>
        <v>38700</v>
      </c>
      <c r="U705" s="182">
        <v>7231</v>
      </c>
      <c r="V705" s="181">
        <v>6439140</v>
      </c>
      <c r="W705" s="181">
        <v>47066170</v>
      </c>
      <c r="X705" s="178">
        <v>44408</v>
      </c>
      <c r="Y705" s="87" t="s">
        <v>7151</v>
      </c>
      <c r="Z705" s="87" t="s">
        <v>7152</v>
      </c>
      <c r="AA705" s="182" t="s">
        <v>231</v>
      </c>
    </row>
    <row r="706" spans="1:27" ht="15.75" customHeight="1" x14ac:dyDescent="0.2">
      <c r="A706" s="182">
        <v>7232</v>
      </c>
      <c r="B706" s="75" t="str">
        <f>VLOOKUP(A706,'BASE REGISTRO MAYO'!$A$1:$T$884,2,FALSE)</f>
        <v xml:space="preserve">
I. Municipalidad de Arauco
</v>
      </c>
      <c r="C706" s="75">
        <f>VLOOKUP(A706,'BASE REGISTRO MAYO'!$A$1:$T$884,3,FALSE)</f>
        <v>691601005</v>
      </c>
      <c r="D706" s="75" t="str">
        <f>VLOOKUP(A706,'BASE REGISTRO MAYO'!$A$1:$T$884,4,FALSE)</f>
        <v>Municipalidad</v>
      </c>
      <c r="E706" s="75" t="str">
        <f>VLOOKUP(A706,'BASE REGISTRO MAYO'!$A$1:$T$884,5,FALSE)</f>
        <v>Constitución Política de la República, art. 107.</v>
      </c>
      <c r="F706" s="75" t="str">
        <f>VLOOKUP(A706,'BASE REGISTRO MAYO'!$A$1:$T$884,6,FALSE)</f>
        <v>Indefinida.</v>
      </c>
      <c r="G706" s="75" t="str">
        <f>VLOOKUP(A706,'BASE REGISTRO MAYO'!$A$1:$T$884,7,FALSE)</f>
        <v>Según Ley Orgánica Nº 18.695, arts. 1º al 4º.</v>
      </c>
      <c r="H706" s="75" t="str">
        <f>VLOOKUP(A706,'BASE REGISTRO MAYO'!$A$1:$T$884,8,FALSE)</f>
        <v>no tiene</v>
      </c>
      <c r="I706" s="75">
        <f>VLOOKUP(A706,'BASE REGISTRO MAYO'!$A$1:$T$884,9,FALSE)</f>
        <v>0</v>
      </c>
      <c r="J706" s="75">
        <f>VLOOKUP(A706,'BASE REGISTRO MAYO'!$A$1:$T$884,10,FALSE)</f>
        <v>0</v>
      </c>
      <c r="K706" s="75" t="str">
        <f>VLOOKUP(A706,'BASE REGISTRO MAYO'!$A$1:$T$884,11,FALSE)</f>
        <v xml:space="preserve">Juan Mauricio Alarcón Guzmán </v>
      </c>
      <c r="L706" s="75" t="str">
        <f>VLOOKUP(A706,'BASE REGISTRO MAYO'!$A$1:$T$884,12,FALSE)</f>
        <v xml:space="preserve">Covadonga Nº527, comuna de Arauco, Octava Región.
</v>
      </c>
      <c r="M706" s="75" t="str">
        <f>VLOOKUP(A706,'BASE REGISTRO MAYO'!$A$1:$T$884,13,FALSE)</f>
        <v>VIII</v>
      </c>
      <c r="N706" s="75" t="str">
        <f>VLOOKUP(A706,'BASE REGISTRO MAYO'!$A$1:$T$884,14,FALSE)</f>
        <v xml:space="preserve"> Arauco</v>
      </c>
      <c r="O706" s="75" t="str">
        <f>VLOOKUP(A706,'BASE REGISTRO MAYO'!$A$1:$T$884,15,FALSE)</f>
        <v xml:space="preserve">412 168071 - 412 168072
</v>
      </c>
      <c r="P706" s="75" t="str">
        <f>VLOOKUP(A706,'BASE REGISTRO MAYO'!$A$1:$T$884,16,FALSE)</f>
        <v>alcaldia@muniarauco.cl</v>
      </c>
      <c r="Q706" s="75">
        <f>VLOOKUP(A706,'BASE REGISTRO MAYO'!$A$1:$T$884,17,FALSE)</f>
        <v>0</v>
      </c>
      <c r="R706" s="75">
        <f>VLOOKUP(A706,'BASE REGISTRO MAYO'!$A$1:$T$884,18,FALSE)</f>
        <v>91001</v>
      </c>
      <c r="S706" s="75" t="str">
        <f>VLOOKUP(A706,'BASE REGISTRO MAYO'!$A$1:$T$884,19,FALSE)</f>
        <v xml:space="preserve">No se acompañan. Aplica Informe Jurídico Nº 09, de  fecha 14 de marzo de 2011 del Departamento Jurídico y Dictamen Nº 070791, de 2009, de la Contraloría General de la República.  
</v>
      </c>
      <c r="T706" s="177">
        <f>VLOOKUP(A706,'BASE REGISTRO MAYO'!$A$1:$T$884,20,FALSE)</f>
        <v>38700</v>
      </c>
      <c r="U706" s="182">
        <v>7232</v>
      </c>
      <c r="V706" s="181">
        <v>5056871</v>
      </c>
      <c r="W706" s="181">
        <v>30487887</v>
      </c>
      <c r="X706" s="178">
        <v>44408</v>
      </c>
      <c r="Y706" s="87" t="s">
        <v>7151</v>
      </c>
      <c r="Z706" s="87" t="s">
        <v>7152</v>
      </c>
      <c r="AA706" s="182" t="s">
        <v>7289</v>
      </c>
    </row>
    <row r="707" spans="1:27" ht="15.75" customHeight="1" x14ac:dyDescent="0.2">
      <c r="A707" s="182">
        <v>7233</v>
      </c>
      <c r="B707" s="75" t="str">
        <f>VLOOKUP(A707,'BASE REGISTRO MAYO'!$A$1:$T$884,2,FALSE)</f>
        <v xml:space="preserve">
I. Municipalidad de Collipulli
</v>
      </c>
      <c r="C707" s="75" t="str">
        <f>VLOOKUP(A707,'BASE REGISTRO MAYO'!$A$1:$T$884,3,FALSE)</f>
        <v>69180500K</v>
      </c>
      <c r="D707" s="75" t="str">
        <f>VLOOKUP(A707,'BASE REGISTRO MAYO'!$A$1:$T$884,4,FALSE)</f>
        <v>Municipalidad</v>
      </c>
      <c r="E707" s="75" t="str">
        <f>VLOOKUP(A707,'BASE REGISTRO MAYO'!$A$1:$T$884,5,FALSE)</f>
        <v>Constitución Política de la República, artículo 107.</v>
      </c>
      <c r="F707" s="75" t="str">
        <f>VLOOKUP(A707,'BASE REGISTRO MAYO'!$A$1:$T$884,6,FALSE)</f>
        <v>Indefinida.</v>
      </c>
      <c r="G707" s="75" t="str">
        <f>VLOOKUP(A707,'BASE REGISTRO MAYO'!$A$1:$T$884,7,FALSE)</f>
        <v>Según Ley Orgánica Nº 18.695, artículos 1º al 4º.</v>
      </c>
      <c r="H707" s="75" t="str">
        <f>VLOOKUP(A707,'BASE REGISTRO MAYO'!$A$1:$T$884,8,FALSE)</f>
        <v>no tiene</v>
      </c>
      <c r="I707" s="75">
        <f>VLOOKUP(A707,'BASE REGISTRO MAYO'!$A$1:$T$884,9,FALSE)</f>
        <v>0</v>
      </c>
      <c r="J707" s="75">
        <f>VLOOKUP(A707,'BASE REGISTRO MAYO'!$A$1:$T$884,10,FALSE)</f>
        <v>0</v>
      </c>
      <c r="K707" s="75" t="str">
        <f>VLOOKUP(A707,'BASE REGISTRO MAYO'!$A$1:$T$884,11,FALSE)</f>
        <v xml:space="preserve">Manuel Jesús Macaya Ramírez,  </v>
      </c>
      <c r="L707" s="75" t="str">
        <f>VLOOKUP(A707,'BASE REGISTRO MAYO'!$A$1:$T$884,12,FALSE)</f>
        <v xml:space="preserve">Avenida Saavedra Sur Nº 1355, comuna de Collipulli, Región de la Araucanía.
</v>
      </c>
      <c r="M707" s="75" t="str">
        <f>VLOOKUP(A707,'BASE REGISTRO MAYO'!$A$1:$T$884,13,FALSE)</f>
        <v>IX</v>
      </c>
      <c r="N707" s="75" t="str">
        <f>VLOOKUP(A707,'BASE REGISTRO MAYO'!$A$1:$T$884,14,FALSE)</f>
        <v>Collipulli</v>
      </c>
      <c r="O707" s="75" t="str">
        <f>VLOOKUP(A707,'BASE REGISTRO MAYO'!$A$1:$T$884,15,FALSE)</f>
        <v>Fono: 45- 993052 / 918464 / 918460 
/ 2918460</v>
      </c>
      <c r="P707" s="75" t="str">
        <f>VLOOKUP(A707,'BASE REGISTRO MAYO'!$A$1:$T$884,16,FALSE)</f>
        <v>leopoldorosales@gmail.com
direcfinanzas@municipalidadcollipulli.cl</v>
      </c>
      <c r="Q707" s="75">
        <f>VLOOKUP(A707,'BASE REGISTRO MAYO'!$A$1:$T$884,17,FALSE)</f>
        <v>0</v>
      </c>
      <c r="R707" s="75">
        <f>VLOOKUP(A707,'BASE REGISTRO MAYO'!$A$1:$T$884,18,FALSE)</f>
        <v>91001</v>
      </c>
      <c r="S707" s="75" t="str">
        <f>VLOOKUP(A707,'BASE REGISTRO MAYO'!$A$1:$T$884,19,FALSE)</f>
        <v>No se acompañan. Aplica Informe Jurídico Nº 09, de fecha 14 de marzo de 2011 del Departamento Jurídico y Dictamen Nº 070791, de 2009, de la Contraloría General de la República.</v>
      </c>
      <c r="T707" s="177">
        <f>VLOOKUP(A707,'BASE REGISTRO MAYO'!$A$1:$T$884,20,FALSE)</f>
        <v>38705</v>
      </c>
      <c r="U707" s="182">
        <v>7233</v>
      </c>
      <c r="V707" s="181">
        <v>10113741</v>
      </c>
      <c r="W707" s="181">
        <v>30487886</v>
      </c>
      <c r="X707" s="178">
        <v>44408</v>
      </c>
      <c r="Y707" s="87" t="s">
        <v>7151</v>
      </c>
      <c r="Z707" s="87" t="s">
        <v>7152</v>
      </c>
      <c r="AA707" s="182" t="s">
        <v>7334</v>
      </c>
    </row>
    <row r="708" spans="1:27" ht="15.75" customHeight="1" x14ac:dyDescent="0.2">
      <c r="A708" s="182">
        <v>7234</v>
      </c>
      <c r="B708" s="75" t="str">
        <f>VLOOKUP(A708,'BASE REGISTRO MAYO'!$A$1:$T$884,2,FALSE)</f>
        <v xml:space="preserve">
I. Municipalidad de Maule
</v>
      </c>
      <c r="C708" s="75">
        <f>VLOOKUP(A708,'BASE REGISTRO MAYO'!$A$1:$T$884,3,FALSE)</f>
        <v>691109003</v>
      </c>
      <c r="D708" s="75" t="str">
        <f>VLOOKUP(A708,'BASE REGISTRO MAYO'!$A$1:$T$884,4,FALSE)</f>
        <v>Municipalidad</v>
      </c>
      <c r="E708" s="75" t="str">
        <f>VLOOKUP(A708,'BASE REGISTRO MAYO'!$A$1:$T$884,5,FALSE)</f>
        <v>Constitución Política de la República, art. 107.</v>
      </c>
      <c r="F708" s="75" t="str">
        <f>VLOOKUP(A708,'BASE REGISTRO MAYO'!$A$1:$T$884,6,FALSE)</f>
        <v>Indefinida.</v>
      </c>
      <c r="G708" s="75" t="str">
        <f>VLOOKUP(A708,'BASE REGISTRO MAYO'!$A$1:$T$884,7,FALSE)</f>
        <v>Según Ley Orgánica Nº 18.695, arts. 1º al 4º.</v>
      </c>
      <c r="H708" s="75" t="str">
        <f>VLOOKUP(A708,'BASE REGISTRO MAYO'!$A$1:$T$884,8,FALSE)</f>
        <v>no tiene</v>
      </c>
      <c r="I708" s="75">
        <f>VLOOKUP(A708,'BASE REGISTRO MAYO'!$A$1:$T$884,9,FALSE)</f>
        <v>0</v>
      </c>
      <c r="J708" s="75">
        <f>VLOOKUP(A708,'BASE REGISTRO MAYO'!$A$1:$T$884,10,FALSE)</f>
        <v>0</v>
      </c>
      <c r="K708" s="75" t="str">
        <f>VLOOKUP(A708,'BASE REGISTRO MAYO'!$A$1:$T$884,11,FALSE)</f>
        <v xml:space="preserve">Luis Gabriel Vásquez Gálvez 
</v>
      </c>
      <c r="L708" s="75" t="str">
        <f>VLOOKUP(A708,'BASE REGISTRO MAYO'!$A$1:$T$884,12,FALSE)</f>
        <v xml:space="preserve">Balmaceda Nº 350, comuna de Maule, Séptima Región.
</v>
      </c>
      <c r="M708" s="75" t="str">
        <f>VLOOKUP(A708,'BASE REGISTRO MAYO'!$A$1:$T$884,13,FALSE)</f>
        <v>VII</v>
      </c>
      <c r="N708" s="75" t="str">
        <f>VLOOKUP(A708,'BASE REGISTRO MAYO'!$A$1:$T$884,14,FALSE)</f>
        <v xml:space="preserve"> Maule</v>
      </c>
      <c r="O708" s="75" t="str">
        <f>VLOOKUP(A708,'BASE REGISTRO MAYO'!$A$1:$T$884,15,FALSE)</f>
        <v xml:space="preserve">Fonos: 71-715244 – 71-715278 </v>
      </c>
      <c r="P708" s="75" t="str">
        <f>VLOOKUP(A708,'BASE REGISTRO MAYO'!$A$1:$T$884,16,FALSE)</f>
        <v xml:space="preserve"> munmaule@mi.terra.cl
wwwmunicipalidaddemaule.cl</v>
      </c>
      <c r="Q708" s="75">
        <f>VLOOKUP(A708,'BASE REGISTRO MAYO'!$A$1:$T$884,17,FALSE)</f>
        <v>0</v>
      </c>
      <c r="R708" s="75">
        <f>VLOOKUP(A708,'BASE REGISTRO MAYO'!$A$1:$T$884,18,FALSE)</f>
        <v>91001</v>
      </c>
      <c r="S708" s="75" t="str">
        <f>VLOOKUP(A708,'BASE REGISTRO MAYO'!$A$1:$T$884,19,FALSE)</f>
        <v xml:space="preserve">No se acompañan. Aplica Informe Jurídico Nº 09, de  fecha 14 de marzo de 2011 del Departamento Jurídico y Dictamen Nº 070791, de 2009, de la Contraloría General de la República.  
</v>
      </c>
      <c r="T708" s="177">
        <f>VLOOKUP(A708,'BASE REGISTRO MAYO'!$A$1:$T$884,20,FALSE)</f>
        <v>38709</v>
      </c>
      <c r="U708" s="182">
        <v>7234</v>
      </c>
      <c r="V708" s="181">
        <v>4292760</v>
      </c>
      <c r="W708" s="181">
        <v>25881060</v>
      </c>
      <c r="X708" s="178">
        <v>44408</v>
      </c>
      <c r="Y708" s="87" t="s">
        <v>7151</v>
      </c>
      <c r="Z708" s="87" t="s">
        <v>7152</v>
      </c>
      <c r="AA708" s="182" t="s">
        <v>7165</v>
      </c>
    </row>
    <row r="709" spans="1:27" ht="15.75" customHeight="1" x14ac:dyDescent="0.2">
      <c r="A709" s="182">
        <v>7235</v>
      </c>
      <c r="B709" s="75" t="str">
        <f>VLOOKUP(A709,'BASE REGISTRO MAYO'!$A$1:$T$884,2,FALSE)</f>
        <v xml:space="preserve">
I. Municipalidad de Machali
</v>
      </c>
      <c r="C709" s="75">
        <f>VLOOKUP(A709,'BASE REGISTRO MAYO'!$A$1:$T$884,3,FALSE)</f>
        <v>690802007</v>
      </c>
      <c r="D709" s="75" t="str">
        <f>VLOOKUP(A709,'BASE REGISTRO MAYO'!$A$1:$T$884,4,FALSE)</f>
        <v>Municipalidad</v>
      </c>
      <c r="E709" s="75" t="str">
        <f>VLOOKUP(A709,'BASE REGISTRO MAYO'!$A$1:$T$884,5,FALSE)</f>
        <v>Constitución Política de la República, art. 107.</v>
      </c>
      <c r="F709" s="75" t="str">
        <f>VLOOKUP(A709,'BASE REGISTRO MAYO'!$A$1:$T$884,6,FALSE)</f>
        <v>Indefinida.</v>
      </c>
      <c r="G709" s="75" t="str">
        <f>VLOOKUP(A709,'BASE REGISTRO MAYO'!$A$1:$T$884,7,FALSE)</f>
        <v>Según Ley Orgánica Nº 18.695, arts. 1º al 4º.</v>
      </c>
      <c r="H709" s="75" t="str">
        <f>VLOOKUP(A709,'BASE REGISTRO MAYO'!$A$1:$T$884,8,FALSE)</f>
        <v>no tiene</v>
      </c>
      <c r="I709" s="75">
        <f>VLOOKUP(A709,'BASE REGISTRO MAYO'!$A$1:$T$884,9,FALSE)</f>
        <v>0</v>
      </c>
      <c r="J709" s="75">
        <f>VLOOKUP(A709,'BASE REGISTRO MAYO'!$A$1:$T$884,10,FALSE)</f>
        <v>0</v>
      </c>
      <c r="K709" s="75" t="str">
        <f>VLOOKUP(A709,'BASE REGISTRO MAYO'!$A$1:$T$884,11,FALSE)</f>
        <v xml:space="preserve">José Miguel Urrutia Celis.  </v>
      </c>
      <c r="L709" s="75" t="str">
        <f>VLOOKUP(A709,'BASE REGISTRO MAYO'!$A$1:$T$884,12,FALSE)</f>
        <v xml:space="preserve">Plaza de Armas Nº11, comuna de Machalí, Sexta Región.
</v>
      </c>
      <c r="M709" s="75" t="str">
        <f>VLOOKUP(A709,'BASE REGISTRO MAYO'!$A$1:$T$884,13,FALSE)</f>
        <v>VI</v>
      </c>
      <c r="N709" s="75" t="str">
        <f>VLOOKUP(A709,'BASE REGISTRO MAYO'!$A$1:$T$884,14,FALSE)</f>
        <v>Machalí</v>
      </c>
      <c r="O709" s="75" t="str">
        <f>VLOOKUP(A709,'BASE REGISTRO MAYO'!$A$1:$T$884,15,FALSE)</f>
        <v>Fono (72) 2411210, (72) 2746740, (72) 2330300</v>
      </c>
      <c r="P709" s="75">
        <f>VLOOKUP(A709,'BASE REGISTRO MAYO'!$A$1:$T$884,16,FALSE)</f>
        <v>0</v>
      </c>
      <c r="Q709" s="75">
        <f>VLOOKUP(A709,'BASE REGISTRO MAYO'!$A$1:$T$884,17,FALSE)</f>
        <v>0</v>
      </c>
      <c r="R709" s="75">
        <f>VLOOKUP(A709,'BASE REGISTRO MAYO'!$A$1:$T$884,18,FALSE)</f>
        <v>91001</v>
      </c>
      <c r="S709" s="75" t="str">
        <f>VLOOKUP(A709,'BASE REGISTRO MAYO'!$A$1:$T$884,19,FALSE)</f>
        <v xml:space="preserve">No se acompañan. Aplica Informe Jurídico Nº 09, de  fecha 14 de marzo de 2011 del Departamento Jurídico y Dictamen Nº 070791, de 2009, de la Contraloría General de la República.  
</v>
      </c>
      <c r="T709" s="177">
        <f>VLOOKUP(A709,'BASE REGISTRO MAYO'!$A$1:$T$884,20,FALSE)</f>
        <v>38712</v>
      </c>
      <c r="U709" s="182">
        <v>7235</v>
      </c>
      <c r="V709" s="181">
        <v>2861840</v>
      </c>
      <c r="W709" s="181">
        <v>17254040</v>
      </c>
      <c r="X709" s="178">
        <v>44408</v>
      </c>
      <c r="Y709" s="87" t="s">
        <v>7151</v>
      </c>
      <c r="Z709" s="87" t="s">
        <v>7152</v>
      </c>
      <c r="AA709" s="182" t="s">
        <v>7335</v>
      </c>
    </row>
    <row r="710" spans="1:27" ht="15.75" customHeight="1" x14ac:dyDescent="0.2">
      <c r="A710" s="182">
        <v>7236</v>
      </c>
      <c r="B710" s="75" t="str">
        <f>VLOOKUP(A710,'BASE REGISTRO MAYO'!$A$1:$T$884,2,FALSE)</f>
        <v xml:space="preserve">
I. Municipalidad de Isla de Maipo
</v>
      </c>
      <c r="C710" s="75">
        <f>VLOOKUP(A710,'BASE REGISTRO MAYO'!$A$1:$T$884,3,FALSE)</f>
        <v>690719002</v>
      </c>
      <c r="D710" s="75" t="str">
        <f>VLOOKUP(A710,'BASE REGISTRO MAYO'!$A$1:$T$884,4,FALSE)</f>
        <v>Municipalidad</v>
      </c>
      <c r="E710" s="75" t="str">
        <f>VLOOKUP(A710,'BASE REGISTRO MAYO'!$A$1:$T$884,5,FALSE)</f>
        <v>Constitución Política de la República, art. 107.</v>
      </c>
      <c r="F710" s="75" t="str">
        <f>VLOOKUP(A710,'BASE REGISTRO MAYO'!$A$1:$T$884,6,FALSE)</f>
        <v>Indefinida.</v>
      </c>
      <c r="G710" s="75" t="str">
        <f>VLOOKUP(A710,'BASE REGISTRO MAYO'!$A$1:$T$884,7,FALSE)</f>
        <v>Según Ley Orgánica Nº 18.695, arts. 1º al 4º.</v>
      </c>
      <c r="H710" s="75" t="str">
        <f>VLOOKUP(A710,'BASE REGISTRO MAYO'!$A$1:$T$884,8,FALSE)</f>
        <v>no tiene</v>
      </c>
      <c r="I710" s="75">
        <f>VLOOKUP(A710,'BASE REGISTRO MAYO'!$A$1:$T$884,9,FALSE)</f>
        <v>0</v>
      </c>
      <c r="J710" s="75">
        <f>VLOOKUP(A710,'BASE REGISTRO MAYO'!$A$1:$T$884,10,FALSE)</f>
        <v>0</v>
      </c>
      <c r="K710" s="75" t="str">
        <f>VLOOKUP(A710,'BASE REGISTRO MAYO'!$A$1:$T$884,11,FALSE)</f>
        <v xml:space="preserve">Carlos Francisco Adasme Godoy </v>
      </c>
      <c r="L710" s="75" t="str">
        <f>VLOOKUP(A710,'BASE REGISTRO MAYO'!$A$1:$T$884,12,FALSE)</f>
        <v xml:space="preserve">Alcalde David López Nº09, comuna de Isla de Maipo, Región Metropolitana.
</v>
      </c>
      <c r="M710" s="75" t="str">
        <f>VLOOKUP(A710,'BASE REGISTRO MAYO'!$A$1:$T$884,13,FALSE)</f>
        <v>XIII</v>
      </c>
      <c r="N710" s="75" t="str">
        <f>VLOOKUP(A710,'BASE REGISTRO MAYO'!$A$1:$T$884,14,FALSE)</f>
        <v>Isla de Maipo</v>
      </c>
      <c r="O710" s="75" t="str">
        <f>VLOOKUP(A710,'BASE REGISTRO MAYO'!$A$1:$T$884,15,FALSE)</f>
        <v xml:space="preserve">Fono 56-2-8769100
</v>
      </c>
      <c r="P710" s="75">
        <f>VLOOKUP(A710,'BASE REGISTRO MAYO'!$A$1:$T$884,16,FALSE)</f>
        <v>0</v>
      </c>
      <c r="Q710" s="75">
        <f>VLOOKUP(A710,'BASE REGISTRO MAYO'!$A$1:$T$884,17,FALSE)</f>
        <v>0</v>
      </c>
      <c r="R710" s="75">
        <f>VLOOKUP(A710,'BASE REGISTRO MAYO'!$A$1:$T$884,18,FALSE)</f>
        <v>91001</v>
      </c>
      <c r="S710" s="75" t="str">
        <f>VLOOKUP(A710,'BASE REGISTRO MAYO'!$A$1:$T$884,19,FALSE)</f>
        <v xml:space="preserve">No se acompañan. Aplica Informe Jurídico Nº 09, de  fecha 14 de marzo de 2011 del Departamento Jurídico y Dictamen Nº 070791, de 2009, de la Contraloría General de la República.  
</v>
      </c>
      <c r="T710" s="177">
        <f>VLOOKUP(A710,'BASE REGISTRO MAYO'!$A$1:$T$884,20,FALSE)</f>
        <v>38712</v>
      </c>
      <c r="U710" s="182">
        <v>7236</v>
      </c>
      <c r="V710" s="181">
        <v>9157888</v>
      </c>
      <c r="W710" s="181">
        <v>27606464</v>
      </c>
      <c r="X710" s="178">
        <v>44408</v>
      </c>
      <c r="Y710" s="87" t="s">
        <v>7151</v>
      </c>
      <c r="Z710" s="87" t="s">
        <v>7152</v>
      </c>
      <c r="AA710" s="182" t="s">
        <v>7336</v>
      </c>
    </row>
    <row r="711" spans="1:27" ht="15.75" customHeight="1" x14ac:dyDescent="0.2">
      <c r="A711" s="182">
        <v>7239</v>
      </c>
      <c r="B711" s="75" t="str">
        <f>VLOOKUP(A711,'BASE REGISTRO MAYO'!$A$1:$T$884,2,FALSE)</f>
        <v xml:space="preserve">
I. Municipalidad de Saavedra
</v>
      </c>
      <c r="C711" s="75">
        <f>VLOOKUP(A711,'BASE REGISTRO MAYO'!$A$1:$T$884,3,FALSE)</f>
        <v>691906000</v>
      </c>
      <c r="D711" s="75" t="str">
        <f>VLOOKUP(A711,'BASE REGISTRO MAYO'!$A$1:$T$884,4,FALSE)</f>
        <v>Municipalidad</v>
      </c>
      <c r="E711" s="75" t="str">
        <f>VLOOKUP(A711,'BASE REGISTRO MAYO'!$A$1:$T$884,5,FALSE)</f>
        <v>Constitución Política de la República, artículo Nº 107.</v>
      </c>
      <c r="F711" s="75" t="str">
        <f>VLOOKUP(A711,'BASE REGISTRO MAYO'!$A$1:$T$884,6,FALSE)</f>
        <v>Indefinida.</v>
      </c>
      <c r="G711" s="75" t="str">
        <f>VLOOKUP(A711,'BASE REGISTRO MAYO'!$A$1:$T$884,7,FALSE)</f>
        <v>Según Ley Orgánica Nº 18.695, artículos 1º al 4º.</v>
      </c>
      <c r="H711" s="75">
        <f>VLOOKUP(A711,'BASE REGISTRO MAYO'!$A$1:$T$884,8,FALSE)</f>
        <v>0</v>
      </c>
      <c r="I711" s="75">
        <f>VLOOKUP(A711,'BASE REGISTRO MAYO'!$A$1:$T$884,9,FALSE)</f>
        <v>0</v>
      </c>
      <c r="J711" s="75">
        <f>VLOOKUP(A711,'BASE REGISTRO MAYO'!$A$1:$T$884,10,FALSE)</f>
        <v>0</v>
      </c>
      <c r="K711" s="75" t="str">
        <f>VLOOKUP(A711,'BASE REGISTRO MAYO'!$A$1:$T$884,11,FALSE)</f>
        <v xml:space="preserve">Juan de Dios Paillafil Calfulen,  </v>
      </c>
      <c r="L711" s="75" t="str">
        <f>VLOOKUP(A711,'BASE REGISTRO MAYO'!$A$1:$T$884,12,FALSE)</f>
        <v xml:space="preserve">Ejército Nº 1424, comuna de Saavedra, Novena Región.
</v>
      </c>
      <c r="M711" s="75" t="str">
        <f>VLOOKUP(A711,'BASE REGISTRO MAYO'!$A$1:$T$884,13,FALSE)</f>
        <v>IX</v>
      </c>
      <c r="N711" s="75" t="str">
        <f>VLOOKUP(A711,'BASE REGISTRO MAYO'!$A$1:$T$884,14,FALSE)</f>
        <v>Saavedra</v>
      </c>
      <c r="O711" s="75" t="str">
        <f>VLOOKUP(A711,'BASE REGISTRO MAYO'!$A$1:$T$884,15,FALSE)</f>
        <v xml:space="preserve">Fonos: 45-634042 - 45-634058
</v>
      </c>
      <c r="P711" s="75" t="str">
        <f>VLOOKUP(A711,'BASE REGISTRO MAYO'!$A$1:$T$884,16,FALSE)</f>
        <v>municipalidad¬_saavedra@yahoo.es
www.puertosaavedra.cl</v>
      </c>
      <c r="Q711" s="75">
        <f>VLOOKUP(A711,'BASE REGISTRO MAYO'!$A$1:$T$884,17,FALSE)</f>
        <v>0</v>
      </c>
      <c r="R711" s="75">
        <f>VLOOKUP(A711,'BASE REGISTRO MAYO'!$A$1:$T$884,18,FALSE)</f>
        <v>91001</v>
      </c>
      <c r="S711" s="75" t="str">
        <f>VLOOKUP(A711,'BASE REGISTRO MAYO'!$A$1:$T$884,19,FALSE)</f>
        <v>No se acompañan. Aplica Informe Jurídico Nº 09, de  fecha 14 de marzo de 2011 del Departamento Jurídico y Dictamen Nº 070791, de 2009, de la Contraloría General de la República.</v>
      </c>
      <c r="T711" s="177">
        <f>VLOOKUP(A711,'BASE REGISTRO MAYO'!$A$1:$T$884,20,FALSE)</f>
        <v>38714</v>
      </c>
      <c r="U711" s="182">
        <v>7239</v>
      </c>
      <c r="V711" s="181">
        <v>4893746</v>
      </c>
      <c r="W711" s="181">
        <v>29504406</v>
      </c>
      <c r="X711" s="178">
        <v>44408</v>
      </c>
      <c r="Y711" s="87" t="s">
        <v>7151</v>
      </c>
      <c r="Z711" s="87" t="s">
        <v>7152</v>
      </c>
      <c r="AA711" s="182" t="s">
        <v>7231</v>
      </c>
    </row>
    <row r="712" spans="1:27" ht="15.75" customHeight="1" x14ac:dyDescent="0.2">
      <c r="A712" s="182">
        <v>7240</v>
      </c>
      <c r="B712" s="75" t="str">
        <f>VLOOKUP(A712,'BASE REGISTRO MAYO'!$A$1:$T$884,2,FALSE)</f>
        <v xml:space="preserve">
I. Municipalidad de Cauquenes
</v>
      </c>
      <c r="C712" s="75">
        <f>VLOOKUP(A712,'BASE REGISTRO MAYO'!$A$1:$T$884,3,FALSE)</f>
        <v>691204006</v>
      </c>
      <c r="D712" s="75" t="str">
        <f>VLOOKUP(A712,'BASE REGISTRO MAYO'!$A$1:$T$884,4,FALSE)</f>
        <v>Municipalidad</v>
      </c>
      <c r="E712" s="75" t="str">
        <f>VLOOKUP(A712,'BASE REGISTRO MAYO'!$A$1:$T$884,5,FALSE)</f>
        <v>Constitución Política de la República, art. 107.</v>
      </c>
      <c r="F712" s="75" t="str">
        <f>VLOOKUP(A712,'BASE REGISTRO MAYO'!$A$1:$T$884,6,FALSE)</f>
        <v>Indefinida.</v>
      </c>
      <c r="G712" s="75" t="str">
        <f>VLOOKUP(A712,'BASE REGISTRO MAYO'!$A$1:$T$884,7,FALSE)</f>
        <v>Según Ley Orgánica Nº 18.695, arts. 1º al 4º.</v>
      </c>
      <c r="H712" s="75" t="str">
        <f>VLOOKUP(A712,'BASE REGISTRO MAYO'!$A$1:$T$884,8,FALSE)</f>
        <v>no tiene</v>
      </c>
      <c r="I712" s="75">
        <f>VLOOKUP(A712,'BASE REGISTRO MAYO'!$A$1:$T$884,9,FALSE)</f>
        <v>0</v>
      </c>
      <c r="J712" s="75">
        <f>VLOOKUP(A712,'BASE REGISTRO MAYO'!$A$1:$T$884,10,FALSE)</f>
        <v>0</v>
      </c>
      <c r="K712" s="75" t="str">
        <f>VLOOKUP(A712,'BASE REGISTRO MAYO'!$A$1:$T$884,11,FALSE)</f>
        <v xml:space="preserve">Juan Carlos Muñoz Rojas, </v>
      </c>
      <c r="L712" s="75" t="str">
        <f>VLOOKUP(A712,'BASE REGISTRO MAYO'!$A$1:$T$884,12,FALSE)</f>
        <v xml:space="preserve">Antonio Varas Nº466, comuna de Cauquenes, Séptima Región
</v>
      </c>
      <c r="M712" s="75" t="str">
        <f>VLOOKUP(A712,'BASE REGISTRO MAYO'!$A$1:$T$884,13,FALSE)</f>
        <v>VII</v>
      </c>
      <c r="N712" s="75" t="str">
        <f>VLOOKUP(A712,'BASE REGISTRO MAYO'!$A$1:$T$884,14,FALSE)</f>
        <v xml:space="preserve"> Cauquenes</v>
      </c>
      <c r="O712" s="75" t="str">
        <f>VLOOKUP(A712,'BASE REGISTRO MAYO'!$A$1:$T$884,15,FALSE)</f>
        <v>Fonos (73) 2563000, 2563002</v>
      </c>
      <c r="P712" s="75">
        <f>VLOOKUP(A712,'BASE REGISTRO MAYO'!$A$1:$T$884,16,FALSE)</f>
        <v>0</v>
      </c>
      <c r="Q712" s="75">
        <f>VLOOKUP(A712,'BASE REGISTRO MAYO'!$A$1:$T$884,17,FALSE)</f>
        <v>0</v>
      </c>
      <c r="R712" s="75">
        <f>VLOOKUP(A712,'BASE REGISTRO MAYO'!$A$1:$T$884,18,FALSE)</f>
        <v>91001</v>
      </c>
      <c r="S712" s="75" t="str">
        <f>VLOOKUP(A712,'BASE REGISTRO MAYO'!$A$1:$T$884,19,FALSE)</f>
        <v xml:space="preserve">No se acompañan. Aplica Informe Jurídico Nº 09, de  fecha 14 de marzo de 2011 del Departamento Jurídico y Dictamen Nº 070791, de 2009, de la Contraloría General de la República.  
</v>
      </c>
      <c r="T712" s="177">
        <f>VLOOKUP(A712,'BASE REGISTRO MAYO'!$A$1:$T$884,20,FALSE)</f>
        <v>38714</v>
      </c>
      <c r="U712" s="182">
        <v>7240</v>
      </c>
      <c r="V712" s="181">
        <v>5709370</v>
      </c>
      <c r="W712" s="181">
        <v>34421810</v>
      </c>
      <c r="X712" s="178">
        <v>44408</v>
      </c>
      <c r="Y712" s="87" t="s">
        <v>7151</v>
      </c>
      <c r="Z712" s="87" t="s">
        <v>7152</v>
      </c>
      <c r="AA712" s="182" t="s">
        <v>7179</v>
      </c>
    </row>
    <row r="713" spans="1:27" ht="15.75" customHeight="1" x14ac:dyDescent="0.2">
      <c r="A713" s="182">
        <v>7243</v>
      </c>
      <c r="B713" s="75" t="str">
        <f>VLOOKUP(A713,'BASE REGISTRO MAYO'!$A$1:$T$884,2,FALSE)</f>
        <v xml:space="preserve">
I. Municipalidad de San Pedro de la Paz
</v>
      </c>
      <c r="C713" s="75">
        <f>VLOOKUP(A713,'BASE REGISTRO MAYO'!$A$1:$T$884,3,FALSE)</f>
        <v>692648005</v>
      </c>
      <c r="D713" s="75" t="str">
        <f>VLOOKUP(A713,'BASE REGISTRO MAYO'!$A$1:$T$884,4,FALSE)</f>
        <v>Municipalidad</v>
      </c>
      <c r="E713" s="75" t="str">
        <f>VLOOKUP(A713,'BASE REGISTRO MAYO'!$A$1:$T$884,5,FALSE)</f>
        <v>Constitución Política de la República, art. 107.</v>
      </c>
      <c r="F713" s="75" t="str">
        <f>VLOOKUP(A713,'BASE REGISTRO MAYO'!$A$1:$T$884,6,FALSE)</f>
        <v>Indefinida.</v>
      </c>
      <c r="G713" s="75" t="str">
        <f>VLOOKUP(A713,'BASE REGISTRO MAYO'!$A$1:$T$884,7,FALSE)</f>
        <v>Según Ley Orgánica Nº 18.695, arts. 1º al 4º.</v>
      </c>
      <c r="H713" s="75" t="str">
        <f>VLOOKUP(A713,'BASE REGISTRO MAYO'!$A$1:$T$884,8,FALSE)</f>
        <v>no tiene</v>
      </c>
      <c r="I713" s="75">
        <f>VLOOKUP(A713,'BASE REGISTRO MAYO'!$A$1:$T$884,9,FALSE)</f>
        <v>0</v>
      </c>
      <c r="J713" s="75">
        <f>VLOOKUP(A713,'BASE REGISTRO MAYO'!$A$1:$T$884,10,FALSE)</f>
        <v>0</v>
      </c>
      <c r="K713" s="75" t="str">
        <f>VLOOKUP(A713,'BASE REGISTRO MAYO'!$A$1:$T$884,11,FALSE)</f>
        <v xml:space="preserve">Audito Retamal Lazo  </v>
      </c>
      <c r="L713" s="75" t="str">
        <f>VLOOKUP(A713,'BASE REGISTRO MAYO'!$A$1:$T$884,12,FALSE)</f>
        <v xml:space="preserve">Los Acacios Nº 43, Villa San Pedro, comuna de San Pedro de la Paz,  Octava Región.
</v>
      </c>
      <c r="M713" s="75" t="str">
        <f>VLOOKUP(A713,'BASE REGISTRO MAYO'!$A$1:$T$884,13,FALSE)</f>
        <v>VIII</v>
      </c>
      <c r="N713" s="75" t="str">
        <f>VLOOKUP(A713,'BASE REGISTRO MAYO'!$A$1:$T$884,14,FALSE)</f>
        <v>San Pedro de la Paz</v>
      </c>
      <c r="O713" s="75" t="str">
        <f>VLOOKUP(A713,'BASE REGISTRO MAYO'!$A$1:$T$884,15,FALSE)</f>
        <v>Fono (41) 741900</v>
      </c>
      <c r="P713" s="75">
        <f>VLOOKUP(A713,'BASE REGISTRO MAYO'!$A$1:$T$884,16,FALSE)</f>
        <v>0</v>
      </c>
      <c r="Q713" s="75">
        <f>VLOOKUP(A713,'BASE REGISTRO MAYO'!$A$1:$T$884,17,FALSE)</f>
        <v>0</v>
      </c>
      <c r="R713" s="75">
        <f>VLOOKUP(A713,'BASE REGISTRO MAYO'!$A$1:$T$884,18,FALSE)</f>
        <v>91001</v>
      </c>
      <c r="S713" s="75" t="str">
        <f>VLOOKUP(A713,'BASE REGISTRO MAYO'!$A$1:$T$884,19,FALSE)</f>
        <v xml:space="preserve">No se acompañan. Aplica Informe Jurídico Nº 09, de  fecha 14 de marzo de 2011 del Departamento Jurídico y Dictamen Nº 070791, de 2009, de la Contraloría General de la República.  
</v>
      </c>
      <c r="T713" s="177">
        <f>VLOOKUP(A713,'BASE REGISTRO MAYO'!$A$1:$T$884,20,FALSE)</f>
        <v>38722</v>
      </c>
      <c r="U713" s="182">
        <v>7243</v>
      </c>
      <c r="V713" s="181">
        <v>6361870</v>
      </c>
      <c r="W713" s="181">
        <v>38355729</v>
      </c>
      <c r="X713" s="178">
        <v>44408</v>
      </c>
      <c r="Y713" s="87" t="s">
        <v>7151</v>
      </c>
      <c r="Z713" s="87" t="s">
        <v>7152</v>
      </c>
      <c r="AA713" s="182" t="s">
        <v>7204</v>
      </c>
    </row>
    <row r="714" spans="1:27" ht="15.75" customHeight="1" x14ac:dyDescent="0.2">
      <c r="A714" s="182">
        <v>7244</v>
      </c>
      <c r="B714" s="75" t="str">
        <f>VLOOKUP(A714,'BASE REGISTRO MAYO'!$A$1:$T$884,2,FALSE)</f>
        <v xml:space="preserve">
I. Municipalidad de Chepica
</v>
      </c>
      <c r="C714" s="75">
        <f>VLOOKUP(A714,'BASE REGISTRO MAYO'!$A$1:$T$884,3,FALSE)</f>
        <v>690907003</v>
      </c>
      <c r="D714" s="75" t="str">
        <f>VLOOKUP(A714,'BASE REGISTRO MAYO'!$A$1:$T$884,4,FALSE)</f>
        <v>Municipalidad</v>
      </c>
      <c r="E714" s="75" t="str">
        <f>VLOOKUP(A714,'BASE REGISTRO MAYO'!$A$1:$T$884,5,FALSE)</f>
        <v>Constitución Política de la República, art. 107.</v>
      </c>
      <c r="F714" s="75" t="str">
        <f>VLOOKUP(A714,'BASE REGISTRO MAYO'!$A$1:$T$884,6,FALSE)</f>
        <v>Indefinida.</v>
      </c>
      <c r="G714" s="75" t="str">
        <f>VLOOKUP(A714,'BASE REGISTRO MAYO'!$A$1:$T$884,7,FALSE)</f>
        <v>Según Ley Orgánica Nº 18.695, arts. 1º al 4º.</v>
      </c>
      <c r="H714" s="75" t="str">
        <f>VLOOKUP(A714,'BASE REGISTRO MAYO'!$A$1:$T$884,8,FALSE)</f>
        <v>no tiene</v>
      </c>
      <c r="I714" s="75">
        <f>VLOOKUP(A714,'BASE REGISTRO MAYO'!$A$1:$T$884,9,FALSE)</f>
        <v>0</v>
      </c>
      <c r="J714" s="75">
        <f>VLOOKUP(A714,'BASE REGISTRO MAYO'!$A$1:$T$884,10,FALSE)</f>
        <v>0</v>
      </c>
      <c r="K714" s="75" t="str">
        <f>VLOOKUP(A714,'BASE REGISTRO MAYO'!$A$1:$T$884,11,FALSE)</f>
        <v xml:space="preserve">Rebeca del Rosario Cofré Calderón.
</v>
      </c>
      <c r="L714" s="75" t="str">
        <f>VLOOKUP(A714,'BASE REGISTRO MAYO'!$A$1:$T$884,12,FALSE)</f>
        <v xml:space="preserve">18 de Septiembre Nº 3214, comuna de Chépica,  Sexta Región.
</v>
      </c>
      <c r="M714" s="75" t="str">
        <f>VLOOKUP(A714,'BASE REGISTRO MAYO'!$A$1:$T$884,13,FALSE)</f>
        <v>VI</v>
      </c>
      <c r="N714" s="75" t="str">
        <f>VLOOKUP(A714,'BASE REGISTRO MAYO'!$A$1:$T$884,14,FALSE)</f>
        <v xml:space="preserve"> Chépica</v>
      </c>
      <c r="O714" s="75">
        <f>VLOOKUP(A714,'BASE REGISTRO MAYO'!$A$1:$T$884,15,FALSE)</f>
        <v>0</v>
      </c>
      <c r="P714" s="75">
        <f>VLOOKUP(A714,'BASE REGISTRO MAYO'!$A$1:$T$884,16,FALSE)</f>
        <v>0</v>
      </c>
      <c r="Q714" s="75">
        <f>VLOOKUP(A714,'BASE REGISTRO MAYO'!$A$1:$T$884,17,FALSE)</f>
        <v>0</v>
      </c>
      <c r="R714" s="75">
        <f>VLOOKUP(A714,'BASE REGISTRO MAYO'!$A$1:$T$884,18,FALSE)</f>
        <v>91001</v>
      </c>
      <c r="S714" s="75" t="str">
        <f>VLOOKUP(A714,'BASE REGISTRO MAYO'!$A$1:$T$884,19,FALSE)</f>
        <v xml:space="preserve">No se acompañan. Aplica Informe Jurídico Nº 09, de  fecha 14 de marzo de 2011 del Departamento Jurídico y Dictamen Nº 070791, de 2009, de la Contraloría General de la República.  
</v>
      </c>
      <c r="T714" s="177">
        <f>VLOOKUP(A714,'BASE REGISTRO MAYO'!$A$1:$T$884,20,FALSE)</f>
        <v>38722</v>
      </c>
      <c r="U714" s="182">
        <v>7244</v>
      </c>
      <c r="V714" s="181">
        <v>12878280</v>
      </c>
      <c r="W714" s="181">
        <v>45260730</v>
      </c>
      <c r="X714" s="178">
        <v>44408</v>
      </c>
      <c r="Y714" s="87" t="s">
        <v>7151</v>
      </c>
      <c r="Z714" s="87" t="s">
        <v>7152</v>
      </c>
      <c r="AA714" s="182" t="s">
        <v>7337</v>
      </c>
    </row>
    <row r="715" spans="1:27" ht="15.75" customHeight="1" x14ac:dyDescent="0.2">
      <c r="A715" s="182">
        <v>7245</v>
      </c>
      <c r="B715" s="75" t="str">
        <f>VLOOKUP(A715,'BASE REGISTRO MAYO'!$A$1:$T$884,2,FALSE)</f>
        <v xml:space="preserve">
I. Municipalidad de Pedro Aguirre Cerda.
</v>
      </c>
      <c r="C715" s="75">
        <f>VLOOKUP(A715,'BASE REGISTRO MAYO'!$A$1:$T$884,3,FALSE)</f>
        <v>692549007</v>
      </c>
      <c r="D715" s="75" t="str">
        <f>VLOOKUP(A715,'BASE REGISTRO MAYO'!$A$1:$T$884,4,FALSE)</f>
        <v>Municipalidad</v>
      </c>
      <c r="E715" s="75" t="str">
        <f>VLOOKUP(A715,'BASE REGISTRO MAYO'!$A$1:$T$884,5,FALSE)</f>
        <v>Constitución Política de la República, art. 107.</v>
      </c>
      <c r="F715" s="75" t="str">
        <f>VLOOKUP(A715,'BASE REGISTRO MAYO'!$A$1:$T$884,6,FALSE)</f>
        <v>Indefinida.</v>
      </c>
      <c r="G715" s="75" t="str">
        <f>VLOOKUP(A715,'BASE REGISTRO MAYO'!$A$1:$T$884,7,FALSE)</f>
        <v>Según Ley Orgánica Nº 18.695, arts. 1º al 4º.</v>
      </c>
      <c r="H715" s="75" t="str">
        <f>VLOOKUP(A715,'BASE REGISTRO MAYO'!$A$1:$T$884,8,FALSE)</f>
        <v>no tiene</v>
      </c>
      <c r="I715" s="75">
        <f>VLOOKUP(A715,'BASE REGISTRO MAYO'!$A$1:$T$884,9,FALSE)</f>
        <v>0</v>
      </c>
      <c r="J715" s="75">
        <f>VLOOKUP(A715,'BASE REGISTRO MAYO'!$A$1:$T$884,10,FALSE)</f>
        <v>0</v>
      </c>
      <c r="K715" s="75" t="str">
        <f>VLOOKUP(A715,'BASE REGISTRO MAYO'!$A$1:$T$884,11,FALSE)</f>
        <v>Juan Rozas Romero. Decreto N° 3713 de 23 de marzo de 2020 que establece el orden de subrogancia del alcalde:
1.- Analía Carvajal Olmos, Administradora Municipal.
2.- Ana Mría Rodrigo Churruca, Directora de Control.
3.- Erika Parada Ibáñez, Directora de Desarrollo Comunitario.
4.- Héctor Rocha Pérez, Secretario Comunal de Planificación.
5.- Rogelio Acuña Ríos, Director de Obras Municipales.
6.- Hugo Villar Cisternas, Secretario Municipal.
7.- Norma Caceres Castillo, Directora de Tránsito y Transporte.</v>
      </c>
      <c r="L715" s="75" t="str">
        <f>VLOOKUP(A715,'BASE REGISTRO MAYO'!$A$1:$T$884,12,FALSE)</f>
        <v xml:space="preserve">Florencia Nº 1996, o Avenida Salesianos Nº2029, comuna de Pedro Aguirre Cerda,  Región Metropolitana, clasificador 1331.
</v>
      </c>
      <c r="M715" s="75" t="str">
        <f>VLOOKUP(A715,'BASE REGISTRO MAYO'!$A$1:$T$884,13,FALSE)</f>
        <v>XIII</v>
      </c>
      <c r="N715" s="75" t="str">
        <f>VLOOKUP(A715,'BASE REGISTRO MAYO'!$A$1:$T$884,14,FALSE)</f>
        <v>Pedro Aguirre Cerda</v>
      </c>
      <c r="O715" s="75" t="str">
        <f>VLOOKUP(A715,'BASE REGISTRO MAYO'!$A$1:$T$884,15,FALSE)</f>
        <v>Fonos  5209500- 5209504</v>
      </c>
      <c r="P715" s="75">
        <f>VLOOKUP(A715,'BASE REGISTRO MAYO'!$A$1:$T$884,16,FALSE)</f>
        <v>0</v>
      </c>
      <c r="Q715" s="75">
        <f>VLOOKUP(A715,'BASE REGISTRO MAYO'!$A$1:$T$884,17,FALSE)</f>
        <v>0</v>
      </c>
      <c r="R715" s="75">
        <f>VLOOKUP(A715,'BASE REGISTRO MAYO'!$A$1:$T$884,18,FALSE)</f>
        <v>91001</v>
      </c>
      <c r="S715" s="75" t="str">
        <f>VLOOKUP(A715,'BASE REGISTRO MAYO'!$A$1:$T$884,19,FALSE)</f>
        <v xml:space="preserve">No se acompañan. Aplica Informe Jurídico Nº 09, de  fecha 14 de marzo de 2011 del Departamento Jurídico y Dictamen Nº 070791, de 2009, de la Contraloría General de la República.  </v>
      </c>
      <c r="T715" s="177">
        <f>VLOOKUP(A715,'BASE REGISTRO MAYO'!$A$1:$T$884,20,FALSE)</f>
        <v>38722</v>
      </c>
      <c r="U715" s="182">
        <v>7245</v>
      </c>
      <c r="V715" s="181">
        <v>8585520</v>
      </c>
      <c r="W715" s="181">
        <v>51762119</v>
      </c>
      <c r="X715" s="178">
        <v>44408</v>
      </c>
      <c r="Y715" s="87" t="s">
        <v>7151</v>
      </c>
      <c r="Z715" s="87" t="s">
        <v>7152</v>
      </c>
      <c r="AA715" s="182" t="s">
        <v>7220</v>
      </c>
    </row>
    <row r="716" spans="1:27" ht="15.75" customHeight="1" x14ac:dyDescent="0.2">
      <c r="A716" s="182">
        <v>7246</v>
      </c>
      <c r="B716" s="75" t="str">
        <f>VLOOKUP(A716,'BASE REGISTRO MAYO'!$A$1:$T$884,2,FALSE)</f>
        <v xml:space="preserve">
I. Municipalidad de  Requinoa
</v>
      </c>
      <c r="C716" s="75">
        <f>VLOOKUP(A716,'BASE REGISTRO MAYO'!$A$1:$T$884,3,FALSE)</f>
        <v>690813009</v>
      </c>
      <c r="D716" s="75" t="str">
        <f>VLOOKUP(A716,'BASE REGISTRO MAYO'!$A$1:$T$884,4,FALSE)</f>
        <v>Municipalidad</v>
      </c>
      <c r="E716" s="75" t="str">
        <f>VLOOKUP(A716,'BASE REGISTRO MAYO'!$A$1:$T$884,5,FALSE)</f>
        <v>Constitución Política de la República, artículo 107</v>
      </c>
      <c r="F716" s="75" t="str">
        <f>VLOOKUP(A716,'BASE REGISTRO MAYO'!$A$1:$T$884,6,FALSE)</f>
        <v>Constitución Política de la República, artículo 107</v>
      </c>
      <c r="G716" s="75" t="str">
        <f>VLOOKUP(A716,'BASE REGISTRO MAYO'!$A$1:$T$884,7,FALSE)</f>
        <v>Según Ley Orgánica Nº 18.695, artículos 1º al  4º</v>
      </c>
      <c r="H716" s="75" t="str">
        <f>VLOOKUP(A716,'BASE REGISTRO MAYO'!$A$1:$T$884,8,FALSE)</f>
        <v>no tiene</v>
      </c>
      <c r="I716" s="75">
        <f>VLOOKUP(A716,'BASE REGISTRO MAYO'!$A$1:$T$884,9,FALSE)</f>
        <v>0</v>
      </c>
      <c r="J716" s="75">
        <f>VLOOKUP(A716,'BASE REGISTRO MAYO'!$A$1:$T$884,10,FALSE)</f>
        <v>0</v>
      </c>
      <c r="K716" s="75" t="str">
        <f>VLOOKUP(A716,'BASE REGISTRO MAYO'!$A$1:$T$884,11,FALSE)</f>
        <v xml:space="preserve">Luis Antonio Silva Vargas
</v>
      </c>
      <c r="L716" s="75" t="str">
        <f>VLOOKUP(A716,'BASE REGISTRO MAYO'!$A$1:$T$884,12,FALSE)</f>
        <v xml:space="preserve">Calle Comercio N°121, comuna de Requinoa,  provincia de Cachapoal, Sexta Región.
</v>
      </c>
      <c r="M716" s="75" t="str">
        <f>VLOOKUP(A716,'BASE REGISTRO MAYO'!$A$1:$T$884,13,FALSE)</f>
        <v>VI</v>
      </c>
      <c r="N716" s="75" t="str">
        <f>VLOOKUP(A716,'BASE REGISTRO MAYO'!$A$1:$T$884,14,FALSE)</f>
        <v xml:space="preserve"> Requinoa</v>
      </c>
      <c r="O716" s="75" t="str">
        <f>VLOOKUP(A716,'BASE REGISTRO MAYO'!$A$1:$T$884,15,FALSE)</f>
        <v>Teléfono Nº85958315</v>
      </c>
      <c r="P716" s="75">
        <f>VLOOKUP(A716,'BASE REGISTRO MAYO'!$A$1:$T$884,16,FALSE)</f>
        <v>0</v>
      </c>
      <c r="Q716" s="75">
        <f>VLOOKUP(A716,'BASE REGISTRO MAYO'!$A$1:$T$884,17,FALSE)</f>
        <v>0</v>
      </c>
      <c r="R716" s="75">
        <f>VLOOKUP(A716,'BASE REGISTRO MAYO'!$A$1:$T$884,18,FALSE)</f>
        <v>91001</v>
      </c>
      <c r="S716" s="75" t="str">
        <f>VLOOKUP(A716,'BASE REGISTRO MAYO'!$A$1:$T$884,19,FALSE)</f>
        <v xml:space="preserve">No se acompañan. Aplica Informe Jurídico Nº 09, de  fecha 14 de marzo de 2011 del Departamento Jurídico y Dictamen Nº 070791, de 2009, de la Contraloría General de la República.  
.
</v>
      </c>
      <c r="T716" s="177">
        <f>VLOOKUP(A716,'BASE REGISTRO MAYO'!$A$1:$T$884,20,FALSE)</f>
        <v>38722</v>
      </c>
      <c r="U716" s="182">
        <v>7246</v>
      </c>
      <c r="V716" s="181">
        <v>2861840</v>
      </c>
      <c r="W716" s="181">
        <v>17254040</v>
      </c>
      <c r="X716" s="178">
        <v>44408</v>
      </c>
      <c r="Y716" s="87" t="s">
        <v>7151</v>
      </c>
      <c r="Z716" s="87" t="s">
        <v>7152</v>
      </c>
      <c r="AA716" s="182" t="s">
        <v>7338</v>
      </c>
    </row>
    <row r="717" spans="1:27" ht="15.75" customHeight="1" x14ac:dyDescent="0.2">
      <c r="A717" s="182">
        <v>7247</v>
      </c>
      <c r="B717" s="75" t="str">
        <f>VLOOKUP(A717,'BASE REGISTRO MAYO'!$A$1:$T$884,2,FALSE)</f>
        <v xml:space="preserve">
I. Municipalidad de  Andacollo
</v>
      </c>
      <c r="C717" s="75">
        <f>VLOOKUP(A717,'BASE REGISTRO MAYO'!$A$1:$T$884,3,FALSE)</f>
        <v>690404001</v>
      </c>
      <c r="D717" s="75" t="str">
        <f>VLOOKUP(A717,'BASE REGISTRO MAYO'!$A$1:$T$884,4,FALSE)</f>
        <v>Municipalidad</v>
      </c>
      <c r="E717" s="75" t="str">
        <f>VLOOKUP(A717,'BASE REGISTRO MAYO'!$A$1:$T$884,5,FALSE)</f>
        <v>Constitución Política de la República, artículo 107</v>
      </c>
      <c r="F717" s="75" t="str">
        <f>VLOOKUP(A717,'BASE REGISTRO MAYO'!$A$1:$T$884,6,FALSE)</f>
        <v>Indefinida</v>
      </c>
      <c r="G717" s="75" t="str">
        <f>VLOOKUP(A717,'BASE REGISTRO MAYO'!$A$1:$T$884,7,FALSE)</f>
        <v>Según Ley Orgánica Nº 18.695, artículos 1º al  4º</v>
      </c>
      <c r="H717" s="75" t="str">
        <f>VLOOKUP(A717,'BASE REGISTRO MAYO'!$A$1:$T$884,8,FALSE)</f>
        <v>no tiene</v>
      </c>
      <c r="I717" s="75">
        <f>VLOOKUP(A717,'BASE REGISTRO MAYO'!$A$1:$T$884,9,FALSE)</f>
        <v>0</v>
      </c>
      <c r="J717" s="75">
        <f>VLOOKUP(A717,'BASE REGISTRO MAYO'!$A$1:$T$884,10,FALSE)</f>
        <v>0</v>
      </c>
      <c r="K717" s="75" t="str">
        <f>VLOOKUP(A717,'BASE REGISTRO MAYO'!$A$1:$T$884,11,FALSE)</f>
        <v xml:space="preserve">Juan Carlos Alfaro Aravena
</v>
      </c>
      <c r="L717" s="75" t="str">
        <f>VLOOKUP(A717,'BASE REGISTRO MAYO'!$A$1:$T$884,12,FALSE)</f>
        <v xml:space="preserve">Plaza Videla N°50, comuna de Andacollo, provincia de Elqui, Cuarta Región.
</v>
      </c>
      <c r="M717" s="75" t="str">
        <f>VLOOKUP(A717,'BASE REGISTRO MAYO'!$A$1:$T$884,13,FALSE)</f>
        <v>IV</v>
      </c>
      <c r="N717" s="75" t="str">
        <f>VLOOKUP(A717,'BASE REGISTRO MAYO'!$A$1:$T$884,14,FALSE)</f>
        <v>Andacollo</v>
      </c>
      <c r="O717" s="75">
        <f>VLOOKUP(A717,'BASE REGISTRO MAYO'!$A$1:$T$884,15,FALSE)</f>
        <v>0</v>
      </c>
      <c r="P717" s="75">
        <f>VLOOKUP(A717,'BASE REGISTRO MAYO'!$A$1:$T$884,16,FALSE)</f>
        <v>0</v>
      </c>
      <c r="Q717" s="75">
        <f>VLOOKUP(A717,'BASE REGISTRO MAYO'!$A$1:$T$884,17,FALSE)</f>
        <v>0</v>
      </c>
      <c r="R717" s="75">
        <f>VLOOKUP(A717,'BASE REGISTRO MAYO'!$A$1:$T$884,18,FALSE)</f>
        <v>91001</v>
      </c>
      <c r="S717" s="75" t="str">
        <f>VLOOKUP(A717,'BASE REGISTRO MAYO'!$A$1:$T$884,19,FALSE)</f>
        <v>No se acompañan. Aplica Informe Jurídico Nº 09, de  fecha 14 de marzo de 2011 del Departamento Jurídico y Dictamen Nº 070791, de 2009, de la Contraloría General de la República</v>
      </c>
      <c r="T717" s="177">
        <f>VLOOKUP(A717,'BASE REGISTRO MAYO'!$A$1:$T$884,20,FALSE)</f>
        <v>38722</v>
      </c>
      <c r="U717" s="182">
        <v>7247</v>
      </c>
      <c r="V717" s="181">
        <v>5056870</v>
      </c>
      <c r="W717" s="181">
        <v>30487886</v>
      </c>
      <c r="X717" s="178">
        <v>44408</v>
      </c>
      <c r="Y717" s="87" t="s">
        <v>7151</v>
      </c>
      <c r="Z717" s="87" t="s">
        <v>7152</v>
      </c>
      <c r="AA717" s="182" t="s">
        <v>7221</v>
      </c>
    </row>
    <row r="718" spans="1:27" ht="15.75" customHeight="1" x14ac:dyDescent="0.2">
      <c r="A718" s="182">
        <v>7248</v>
      </c>
      <c r="B718" s="75" t="str">
        <f>VLOOKUP(A718,'BASE REGISTRO MAYO'!$A$1:$T$884,2,FALSE)</f>
        <v xml:space="preserve">
I. Municipalidad de Colina
</v>
      </c>
      <c r="C718" s="75">
        <f>VLOOKUP(A718,'BASE REGISTRO MAYO'!$A$1:$T$884,3,FALSE)</f>
        <v>690715007</v>
      </c>
      <c r="D718" s="75" t="str">
        <f>VLOOKUP(A718,'BASE REGISTRO MAYO'!$A$1:$T$884,4,FALSE)</f>
        <v>Municipalidad</v>
      </c>
      <c r="E718" s="75" t="str">
        <f>VLOOKUP(A718,'BASE REGISTRO MAYO'!$A$1:$T$884,5,FALSE)</f>
        <v>Constitución Política de la República, art. 107.</v>
      </c>
      <c r="F718" s="75" t="str">
        <f>VLOOKUP(A718,'BASE REGISTRO MAYO'!$A$1:$T$884,6,FALSE)</f>
        <v>Indefinida.</v>
      </c>
      <c r="G718" s="75" t="str">
        <f>VLOOKUP(A718,'BASE REGISTRO MAYO'!$A$1:$T$884,7,FALSE)</f>
        <v>Según Ley Orgánica Nº 18.695, arts. 1º al 4º.</v>
      </c>
      <c r="H718" s="75" t="str">
        <f>VLOOKUP(A718,'BASE REGISTRO MAYO'!$A$1:$T$884,8,FALSE)</f>
        <v>no tiene</v>
      </c>
      <c r="I718" s="75">
        <f>VLOOKUP(A718,'BASE REGISTRO MAYO'!$A$1:$T$884,9,FALSE)</f>
        <v>0</v>
      </c>
      <c r="J718" s="75">
        <f>VLOOKUP(A718,'BASE REGISTRO MAYO'!$A$1:$T$884,10,FALSE)</f>
        <v>0</v>
      </c>
      <c r="K718" s="75" t="str">
        <f>VLOOKUP(A718,'BASE REGISTRO MAYO'!$A$1:$T$884,11,FALSE)</f>
        <v xml:space="preserve">Mario Antonio Olavarría Rodríguez        
Subrogante: Elizabeth Arellano Quiroga, 
</v>
      </c>
      <c r="L718" s="75" t="str">
        <f>VLOOKUP(A718,'BASE REGISTRO MAYO'!$A$1:$T$884,12,FALSE)</f>
        <v xml:space="preserve">Avenida Colina 700, comuna de Colina, Región Metropolitana
</v>
      </c>
      <c r="M718" s="75" t="str">
        <f>VLOOKUP(A718,'BASE REGISTRO MAYO'!$A$1:$T$884,13,FALSE)</f>
        <v>XIII</v>
      </c>
      <c r="N718" s="75">
        <f>VLOOKUP(A718,'BASE REGISTRO MAYO'!$A$1:$T$884,14,FALSE)</f>
        <v>0</v>
      </c>
      <c r="O718" s="75" t="str">
        <f>VLOOKUP(A718,'BASE REGISTRO MAYO'!$A$1:$T$884,15,FALSE)</f>
        <v xml:space="preserve">Fonos (02) 7073300, </v>
      </c>
      <c r="P718" s="75">
        <f>VLOOKUP(A718,'BASE REGISTRO MAYO'!$A$1:$T$884,16,FALSE)</f>
        <v>0</v>
      </c>
      <c r="Q718" s="75">
        <f>VLOOKUP(A718,'BASE REGISTRO MAYO'!$A$1:$T$884,17,FALSE)</f>
        <v>0</v>
      </c>
      <c r="R718" s="75">
        <f>VLOOKUP(A718,'BASE REGISTRO MAYO'!$A$1:$T$884,18,FALSE)</f>
        <v>91001</v>
      </c>
      <c r="S718" s="75" t="str">
        <f>VLOOKUP(A718,'BASE REGISTRO MAYO'!$A$1:$T$884,19,FALSE)</f>
        <v xml:space="preserve">No se acompañan. Aplica Informe Jurídico Nº 09, de  fecha 14 de marzo de 2011 del Departamento Jurídico y Dictamen Nº 070791, de 2009, de la Contraloría General de la República.  
</v>
      </c>
      <c r="T718" s="177">
        <f>VLOOKUP(A718,'BASE REGISTRO MAYO'!$A$1:$T$884,20,FALSE)</f>
        <v>38722</v>
      </c>
      <c r="U718" s="182">
        <v>7248</v>
      </c>
      <c r="V718" s="181">
        <v>12645540</v>
      </c>
      <c r="W718" s="181">
        <v>110660670</v>
      </c>
      <c r="X718" s="178">
        <v>44408</v>
      </c>
      <c r="Y718" s="87" t="s">
        <v>7151</v>
      </c>
      <c r="Z718" s="87" t="s">
        <v>7152</v>
      </c>
      <c r="AA718" s="182" t="s">
        <v>7211</v>
      </c>
    </row>
    <row r="719" spans="1:27" ht="15.75" customHeight="1" x14ac:dyDescent="0.2">
      <c r="A719" s="182">
        <v>7250</v>
      </c>
      <c r="B719" s="75" t="str">
        <f>VLOOKUP(A719,'BASE REGISTRO MAYO'!$A$1:$T$884,2,FALSE)</f>
        <v xml:space="preserve">
I. Municipalidad de Quinta de Tilcoco
</v>
      </c>
      <c r="C719" s="75">
        <f>VLOOKUP(A719,'BASE REGISTRO MAYO'!$A$1:$T$884,3,FALSE)</f>
        <v>690817004</v>
      </c>
      <c r="D719" s="75" t="str">
        <f>VLOOKUP(A719,'BASE REGISTRO MAYO'!$A$1:$T$884,4,FALSE)</f>
        <v>Municipalidad</v>
      </c>
      <c r="E719" s="75" t="str">
        <f>VLOOKUP(A719,'BASE REGISTRO MAYO'!$A$1:$T$884,5,FALSE)</f>
        <v>Constitución Política de la República, art. 107.</v>
      </c>
      <c r="F719" s="75" t="str">
        <f>VLOOKUP(A719,'BASE REGISTRO MAYO'!$A$1:$T$884,6,FALSE)</f>
        <v>Indefinida.</v>
      </c>
      <c r="G719" s="75" t="str">
        <f>VLOOKUP(A719,'BASE REGISTRO MAYO'!$A$1:$T$884,7,FALSE)</f>
        <v>Según Ley Orgánica Nº 18.695, arts. 1º al 4º.</v>
      </c>
      <c r="H719" s="75" t="str">
        <f>VLOOKUP(A719,'BASE REGISTRO MAYO'!$A$1:$T$884,8,FALSE)</f>
        <v>no tiene</v>
      </c>
      <c r="I719" s="75">
        <f>VLOOKUP(A719,'BASE REGISTRO MAYO'!$A$1:$T$884,9,FALSE)</f>
        <v>0</v>
      </c>
      <c r="J719" s="75">
        <f>VLOOKUP(A719,'BASE REGISTRO MAYO'!$A$1:$T$884,10,FALSE)</f>
        <v>0</v>
      </c>
      <c r="K719" s="75" t="str">
        <f>VLOOKUP(A719,'BASE REGISTRO MAYO'!$A$1:$T$884,11,FALSE)</f>
        <v xml:space="preserve">Nelson  Patricio Barrios Oróstegui         </v>
      </c>
      <c r="L719" s="75" t="str">
        <f>VLOOKUP(A719,'BASE REGISTRO MAYO'!$A$1:$T$884,12,FALSE)</f>
        <v xml:space="preserve">Manuel Flores Nº50, comuna de Quinta de Tilcoco, Sexta Región
</v>
      </c>
      <c r="M719" s="75" t="str">
        <f>VLOOKUP(A719,'BASE REGISTRO MAYO'!$A$1:$T$884,13,FALSE)</f>
        <v>VI</v>
      </c>
      <c r="N719" s="75" t="str">
        <f>VLOOKUP(A719,'BASE REGISTRO MAYO'!$A$1:$T$884,14,FALSE)</f>
        <v>Quinta de Tilcoco</v>
      </c>
      <c r="O719" s="75" t="str">
        <f>VLOOKUP(A719,'BASE REGISTRO MAYO'!$A$1:$T$884,15,FALSE)</f>
        <v>Fonos (72) 2541116, 2541128</v>
      </c>
      <c r="P719" s="75" t="str">
        <f>VLOOKUP(A719,'BASE REGISTRO MAYO'!$A$1:$T$884,16,FALSE)</f>
        <v>www.municipalidadquintadetilcoco.cl</v>
      </c>
      <c r="Q719" s="75">
        <f>VLOOKUP(A719,'BASE REGISTRO MAYO'!$A$1:$T$884,17,FALSE)</f>
        <v>0</v>
      </c>
      <c r="R719" s="75">
        <f>VLOOKUP(A719,'BASE REGISTRO MAYO'!$A$1:$T$884,18,FALSE)</f>
        <v>91001</v>
      </c>
      <c r="S719" s="75" t="str">
        <f>VLOOKUP(A719,'BASE REGISTRO MAYO'!$A$1:$T$884,19,FALSE)</f>
        <v xml:space="preserve">No se acompañan. Aplica Informe Jurídico Nº 09, de  fecha 14 de marzo de 2011 del Departamento Jurídico y Dictamen Nº 070791, de 2009, de la Contraloría General de la República.  
</v>
      </c>
      <c r="T719" s="177">
        <f>VLOOKUP(A719,'BASE REGISTRO MAYO'!$A$1:$T$884,20,FALSE)</f>
        <v>38722</v>
      </c>
      <c r="U719" s="182">
        <v>7250</v>
      </c>
      <c r="V719" s="181">
        <v>5723680</v>
      </c>
      <c r="W719" s="181">
        <v>20115880</v>
      </c>
      <c r="X719" s="178">
        <v>44408</v>
      </c>
      <c r="Y719" s="87" t="s">
        <v>7151</v>
      </c>
      <c r="Z719" s="87" t="s">
        <v>7152</v>
      </c>
      <c r="AA719" s="182" t="s">
        <v>7339</v>
      </c>
    </row>
    <row r="720" spans="1:27" ht="15.75" customHeight="1" x14ac:dyDescent="0.2">
      <c r="A720" s="182">
        <v>7251</v>
      </c>
      <c r="B720" s="75" t="str">
        <f>VLOOKUP(A720,'BASE REGISTRO MAYO'!$A$1:$T$884,2,FALSE)</f>
        <v xml:space="preserve">
I. Municipalidad de Chillan
</v>
      </c>
      <c r="C720" s="75">
        <f>VLOOKUP(A720,'BASE REGISTRO MAYO'!$A$1:$T$884,3,FALSE)</f>
        <v>691409007</v>
      </c>
      <c r="D720" s="75" t="str">
        <f>VLOOKUP(A720,'BASE REGISTRO MAYO'!$A$1:$T$884,4,FALSE)</f>
        <v>Municipalidad</v>
      </c>
      <c r="E720" s="75" t="str">
        <f>VLOOKUP(A720,'BASE REGISTRO MAYO'!$A$1:$T$884,5,FALSE)</f>
        <v>Constitución Política de la República, art. 107.</v>
      </c>
      <c r="F720" s="75" t="str">
        <f>VLOOKUP(A720,'BASE REGISTRO MAYO'!$A$1:$T$884,6,FALSE)</f>
        <v>Indefinida.</v>
      </c>
      <c r="G720" s="75" t="str">
        <f>VLOOKUP(A720,'BASE REGISTRO MAYO'!$A$1:$T$884,7,FALSE)</f>
        <v>Según Ley Orgánica Nº 18.695, arts. 1º al 4º.</v>
      </c>
      <c r="H720" s="75" t="str">
        <f>VLOOKUP(A720,'BASE REGISTRO MAYO'!$A$1:$T$884,8,FALSE)</f>
        <v>no tiene</v>
      </c>
      <c r="I720" s="75">
        <f>VLOOKUP(A720,'BASE REGISTRO MAYO'!$A$1:$T$884,9,FALSE)</f>
        <v>0</v>
      </c>
      <c r="J720" s="75">
        <f>VLOOKUP(A720,'BASE REGISTRO MAYO'!$A$1:$T$884,10,FALSE)</f>
        <v>0</v>
      </c>
      <c r="K720" s="75" t="str">
        <f>VLOOKUP(A720,'BASE REGISTRO MAYO'!$A$1:$T$884,11,FALSE)</f>
        <v xml:space="preserve">Sergio Zarzar Andonie, </v>
      </c>
      <c r="L720" s="75" t="str">
        <f>VLOOKUP(A720,'BASE REGISTRO MAYO'!$A$1:$T$884,12,FALSE)</f>
        <v xml:space="preserve">18 de septiembre Nº 510, comuna de Chillán
</v>
      </c>
      <c r="M720" s="75" t="str">
        <f>VLOOKUP(A720,'BASE REGISTRO MAYO'!$A$1:$T$884,13,FALSE)</f>
        <v>XVI</v>
      </c>
      <c r="N720" s="75" t="str">
        <f>VLOOKUP(A720,'BASE REGISTRO MAYO'!$A$1:$T$884,14,FALSE)</f>
        <v>Chillán</v>
      </c>
      <c r="O720" s="75" t="str">
        <f>VLOOKUP(A720,'BASE REGISTRO MAYO'!$A$1:$T$884,15,FALSE)</f>
        <v>Fonos (42) 433300</v>
      </c>
      <c r="P720" s="75">
        <f>VLOOKUP(A720,'BASE REGISTRO MAYO'!$A$1:$T$884,16,FALSE)</f>
        <v>0</v>
      </c>
      <c r="Q720" s="75">
        <f>VLOOKUP(A720,'BASE REGISTRO MAYO'!$A$1:$T$884,17,FALSE)</f>
        <v>0</v>
      </c>
      <c r="R720" s="75">
        <f>VLOOKUP(A720,'BASE REGISTRO MAYO'!$A$1:$T$884,18,FALSE)</f>
        <v>91001</v>
      </c>
      <c r="S720" s="75" t="str">
        <f>VLOOKUP(A720,'BASE REGISTRO MAYO'!$A$1:$T$884,19,FALSE)</f>
        <v>Se acompañan Antecedentes Financieros correspondientes al año 2009, aprobados por el Subdepartamento  de Supervisión Financiera Nacional.</v>
      </c>
      <c r="T720" s="177">
        <f>VLOOKUP(A720,'BASE REGISTRO MAYO'!$A$1:$T$884,20,FALSE)</f>
        <v>38723</v>
      </c>
      <c r="U720" s="182">
        <v>7251</v>
      </c>
      <c r="V720" s="181">
        <v>6394495</v>
      </c>
      <c r="W720" s="181">
        <v>40849422</v>
      </c>
      <c r="X720" s="178">
        <v>44408</v>
      </c>
      <c r="Y720" s="87" t="s">
        <v>7151</v>
      </c>
      <c r="Z720" s="87" t="s">
        <v>7152</v>
      </c>
      <c r="AA720" s="182" t="s">
        <v>7181</v>
      </c>
    </row>
    <row r="721" spans="1:27" ht="15.75" customHeight="1" x14ac:dyDescent="0.2">
      <c r="A721" s="182">
        <v>7252</v>
      </c>
      <c r="B721" s="75" t="str">
        <f>VLOOKUP(A721,'BASE REGISTRO MAYO'!$A$1:$T$884,2,FALSE)</f>
        <v xml:space="preserve">
I. Municipalidad de Nacimiento
</v>
      </c>
      <c r="C721" s="75">
        <f>VLOOKUP(A721,'BASE REGISTRO MAYO'!$A$1:$T$884,3,FALSE)</f>
        <v>691707008</v>
      </c>
      <c r="D721" s="75" t="str">
        <f>VLOOKUP(A721,'BASE REGISTRO MAYO'!$A$1:$T$884,4,FALSE)</f>
        <v>Municipalidad</v>
      </c>
      <c r="E721" s="75" t="str">
        <f>VLOOKUP(A721,'BASE REGISTRO MAYO'!$A$1:$T$884,5,FALSE)</f>
        <v>Constitución Política de la República, art. 107.</v>
      </c>
      <c r="F721" s="75" t="str">
        <f>VLOOKUP(A721,'BASE REGISTRO MAYO'!$A$1:$T$884,6,FALSE)</f>
        <v>Indefinida.</v>
      </c>
      <c r="G721" s="75" t="str">
        <f>VLOOKUP(A721,'BASE REGISTRO MAYO'!$A$1:$T$884,7,FALSE)</f>
        <v>Según Ley Orgánica Nº 18.695, arts. 1º al 4º.</v>
      </c>
      <c r="H721" s="75" t="str">
        <f>VLOOKUP(A721,'BASE REGISTRO MAYO'!$A$1:$T$884,8,FALSE)</f>
        <v>no tiene</v>
      </c>
      <c r="I721" s="75">
        <f>VLOOKUP(A721,'BASE REGISTRO MAYO'!$A$1:$T$884,9,FALSE)</f>
        <v>0</v>
      </c>
      <c r="J721" s="75">
        <f>VLOOKUP(A721,'BASE REGISTRO MAYO'!$A$1:$T$884,10,FALSE)</f>
        <v>0</v>
      </c>
      <c r="K721" s="75" t="str">
        <f>VLOOKUP(A721,'BASE REGISTRO MAYO'!$A$1:$T$884,11,FALSE)</f>
        <v xml:space="preserve">Hugo Patricio Inostroza Ramírez 
</v>
      </c>
      <c r="L721" s="75" t="str">
        <f>VLOOKUP(A721,'BASE REGISTRO MAYO'!$A$1:$T$884,12,FALSE)</f>
        <v xml:space="preserve">Freire Nº 614, comuna de Nacimiento, Octava  Región. 
</v>
      </c>
      <c r="M721" s="75" t="str">
        <f>VLOOKUP(A721,'BASE REGISTRO MAYO'!$A$1:$T$884,13,FALSE)</f>
        <v>VIII</v>
      </c>
      <c r="N721" s="75" t="str">
        <f>VLOOKUP(A721,'BASE REGISTRO MAYO'!$A$1:$T$884,14,FALSE)</f>
        <v>Nacimiento</v>
      </c>
      <c r="O721" s="75" t="str">
        <f>VLOOKUP(A721,'BASE REGISTRO MAYO'!$A$1:$T$884,15,FALSE)</f>
        <v xml:space="preserve">Fonos  (56 43 2) 534267
</v>
      </c>
      <c r="P721" s="75" t="str">
        <f>VLOOKUP(A721,'BASE REGISTRO MAYO'!$A$1:$T$884,16,FALSE)</f>
        <v xml:space="preserve">OIRS@Nacimiento.cl </v>
      </c>
      <c r="Q721" s="75">
        <f>VLOOKUP(A721,'BASE REGISTRO MAYO'!$A$1:$T$884,17,FALSE)</f>
        <v>0</v>
      </c>
      <c r="R721" s="75">
        <f>VLOOKUP(A721,'BASE REGISTRO MAYO'!$A$1:$T$884,18,FALSE)</f>
        <v>91001</v>
      </c>
      <c r="S721" s="75" t="str">
        <f>VLOOKUP(A721,'BASE REGISTRO MAYO'!$A$1:$T$884,19,FALSE)</f>
        <v xml:space="preserve">No se acompañan. Aplica Informe Jurídico Nº 09, de  fecha 14 de marzo de 2011 del Departamento Jurídico y Dictamen Nº 070791, de 2009, de la Contraloría General de la República.  
.
</v>
      </c>
      <c r="T721" s="177">
        <f>VLOOKUP(A721,'BASE REGISTRO MAYO'!$A$1:$T$884,20,FALSE)</f>
        <v>38723</v>
      </c>
      <c r="U721" s="182">
        <v>7252</v>
      </c>
      <c r="V721" s="181">
        <v>4893746</v>
      </c>
      <c r="W721" s="181">
        <v>29504406</v>
      </c>
      <c r="X721" s="178">
        <v>44408</v>
      </c>
      <c r="Y721" s="87" t="s">
        <v>7151</v>
      </c>
      <c r="Z721" s="87" t="s">
        <v>7152</v>
      </c>
      <c r="AA721" s="182" t="s">
        <v>7340</v>
      </c>
    </row>
    <row r="722" spans="1:27" ht="15.75" customHeight="1" x14ac:dyDescent="0.2">
      <c r="A722" s="182">
        <v>7253</v>
      </c>
      <c r="B722" s="75" t="str">
        <f>VLOOKUP(A722,'BASE REGISTRO MAYO'!$A$1:$T$884,2,FALSE)</f>
        <v xml:space="preserve">
I. Municipalidad de Curico
</v>
      </c>
      <c r="C722" s="75">
        <f>VLOOKUP(A722,'BASE REGISTRO MAYO'!$A$1:$T$884,3,FALSE)</f>
        <v>691001008</v>
      </c>
      <c r="D722" s="75" t="str">
        <f>VLOOKUP(A722,'BASE REGISTRO MAYO'!$A$1:$T$884,4,FALSE)</f>
        <v>Municipalidad</v>
      </c>
      <c r="E722" s="75" t="str">
        <f>VLOOKUP(A722,'BASE REGISTRO MAYO'!$A$1:$T$884,5,FALSE)</f>
        <v>Constitución Política de la República, art. 107.</v>
      </c>
      <c r="F722" s="75" t="str">
        <f>VLOOKUP(A722,'BASE REGISTRO MAYO'!$A$1:$T$884,6,FALSE)</f>
        <v>Indefinida.</v>
      </c>
      <c r="G722" s="75" t="str">
        <f>VLOOKUP(A722,'BASE REGISTRO MAYO'!$A$1:$T$884,7,FALSE)</f>
        <v>Según Ley Orgánica Nº 18.695, arts. 1º al 4º.</v>
      </c>
      <c r="H722" s="75" t="str">
        <f>VLOOKUP(A722,'BASE REGISTRO MAYO'!$A$1:$T$884,8,FALSE)</f>
        <v>no tiene</v>
      </c>
      <c r="I722" s="75">
        <f>VLOOKUP(A722,'BASE REGISTRO MAYO'!$A$1:$T$884,9,FALSE)</f>
        <v>0</v>
      </c>
      <c r="J722" s="75">
        <f>VLOOKUP(A722,'BASE REGISTRO MAYO'!$A$1:$T$884,10,FALSE)</f>
        <v>0</v>
      </c>
      <c r="K722" s="75" t="str">
        <f>VLOOKUP(A722,'BASE REGISTRO MAYO'!$A$1:$T$884,11,FALSE)</f>
        <v xml:space="preserve">Javier Antonio Muñoz Riquelme </v>
      </c>
      <c r="L722" s="75" t="str">
        <f>VLOOKUP(A722,'BASE REGISTRO MAYO'!$A$1:$T$884,12,FALSE)</f>
        <v xml:space="preserve">Estado Nº 279, piso 2, comuna de Curicó, Séptima Región
</v>
      </c>
      <c r="M722" s="75" t="str">
        <f>VLOOKUP(A722,'BASE REGISTRO MAYO'!$A$1:$T$884,13,FALSE)</f>
        <v>VII</v>
      </c>
      <c r="N722" s="75" t="str">
        <f>VLOOKUP(A722,'BASE REGISTRO MAYO'!$A$1:$T$884,14,FALSE)</f>
        <v>Curicó</v>
      </c>
      <c r="O722" s="75" t="str">
        <f>VLOOKUP(A722,'BASE REGISTRO MAYO'!$A$1:$T$884,15,FALSE)</f>
        <v>(75) 547500 – (75) 547513 – (75) 547519</v>
      </c>
      <c r="P722" s="75" t="str">
        <f>VLOOKUP(A722,'BASE REGISTRO MAYO'!$A$1:$T$884,16,FALSE)</f>
        <v xml:space="preserve"> secretariamunicipal@curico.cl</v>
      </c>
      <c r="Q722" s="75">
        <f>VLOOKUP(A722,'BASE REGISTRO MAYO'!$A$1:$T$884,17,FALSE)</f>
        <v>0</v>
      </c>
      <c r="R722" s="75">
        <f>VLOOKUP(A722,'BASE REGISTRO MAYO'!$A$1:$T$884,18,FALSE)</f>
        <v>91001</v>
      </c>
      <c r="S722" s="75" t="str">
        <f>VLOOKUP(A722,'BASE REGISTRO MAYO'!$A$1:$T$884,19,FALSE)</f>
        <v>No se acompañan. Aplica Informe Jurídico Nº 09, de fecha 14 de marzo de 2011 del Departamento Jurídico y Dictamen Nº 070791, de 2009, de la Contraloría General de la República.</v>
      </c>
      <c r="T722" s="177">
        <f>VLOOKUP(A722,'BASE REGISTRO MAYO'!$A$1:$T$884,20,FALSE)</f>
        <v>38723</v>
      </c>
      <c r="U722" s="182">
        <v>7253</v>
      </c>
      <c r="V722" s="181">
        <v>6868415</v>
      </c>
      <c r="W722" s="181">
        <v>41409695</v>
      </c>
      <c r="X722" s="178">
        <v>44408</v>
      </c>
      <c r="Y722" s="87" t="s">
        <v>7151</v>
      </c>
      <c r="Z722" s="87" t="s">
        <v>7152</v>
      </c>
      <c r="AA722" s="182" t="s">
        <v>7184</v>
      </c>
    </row>
    <row r="723" spans="1:27" ht="15.75" customHeight="1" x14ac:dyDescent="0.2">
      <c r="A723" s="182">
        <v>7255</v>
      </c>
      <c r="B723" s="75" t="str">
        <f>VLOOKUP(A723,'BASE REGISTRO MAYO'!$A$1:$T$884,2,FALSE)</f>
        <v xml:space="preserve">
I. Municipalidad de Lautaro
</v>
      </c>
      <c r="C723" s="75">
        <f>VLOOKUP(A723,'BASE REGISTRO MAYO'!$A$1:$T$884,3,FALSE)</f>
        <v>691901009</v>
      </c>
      <c r="D723" s="75" t="str">
        <f>VLOOKUP(A723,'BASE REGISTRO MAYO'!$A$1:$T$884,4,FALSE)</f>
        <v>Municipalidad</v>
      </c>
      <c r="E723" s="75" t="str">
        <f>VLOOKUP(A723,'BASE REGISTRO MAYO'!$A$1:$T$884,5,FALSE)</f>
        <v>Constitución Política de la República, art. 107.</v>
      </c>
      <c r="F723" s="75" t="str">
        <f>VLOOKUP(A723,'BASE REGISTRO MAYO'!$A$1:$T$884,6,FALSE)</f>
        <v>Indefinida.</v>
      </c>
      <c r="G723" s="75" t="str">
        <f>VLOOKUP(A723,'BASE REGISTRO MAYO'!$A$1:$T$884,7,FALSE)</f>
        <v>Según Ley Orgánica Nº 18.695, arts. 1º al 4º.</v>
      </c>
      <c r="H723" s="75" t="str">
        <f>VLOOKUP(A723,'BASE REGISTRO MAYO'!$A$1:$T$884,8,FALSE)</f>
        <v>no tiene</v>
      </c>
      <c r="I723" s="75">
        <f>VLOOKUP(A723,'BASE REGISTRO MAYO'!$A$1:$T$884,9,FALSE)</f>
        <v>0</v>
      </c>
      <c r="J723" s="75">
        <f>VLOOKUP(A723,'BASE REGISTRO MAYO'!$A$1:$T$884,10,FALSE)</f>
        <v>0</v>
      </c>
      <c r="K723" s="75" t="str">
        <f>VLOOKUP(A723,'BASE REGISTRO MAYO'!$A$1:$T$884,11,FALSE)</f>
        <v xml:space="preserve">Raúl Alberto Schifferli Díaz.  </v>
      </c>
      <c r="L723" s="75" t="str">
        <f>VLOOKUP(A723,'BASE REGISTRO MAYO'!$A$1:$T$884,12,FALSE)</f>
        <v xml:space="preserve">Bernardo O’Higgins 1032, c. IX Región de la Araucanía
</v>
      </c>
      <c r="M723" s="75" t="str">
        <f>VLOOKUP(A723,'BASE REGISTRO MAYO'!$A$1:$T$884,13,FALSE)</f>
        <v>IX</v>
      </c>
      <c r="N723" s="75" t="str">
        <f>VLOOKUP(A723,'BASE REGISTRO MAYO'!$A$1:$T$884,14,FALSE)</f>
        <v>IX Región de la Araucanía</v>
      </c>
      <c r="O723" s="75" t="str">
        <f>VLOOKUP(A723,'BASE REGISTRO MAYO'!$A$1:$T$884,15,FALSE)</f>
        <v xml:space="preserve">Fono (45) 5315115 </v>
      </c>
      <c r="P723" s="75">
        <f>VLOOKUP(A723,'BASE REGISTRO MAYO'!$A$1:$T$884,16,FALSE)</f>
        <v>0</v>
      </c>
      <c r="Q723" s="75">
        <f>VLOOKUP(A723,'BASE REGISTRO MAYO'!$A$1:$T$884,17,FALSE)</f>
        <v>0</v>
      </c>
      <c r="R723" s="75">
        <f>VLOOKUP(A723,'BASE REGISTRO MAYO'!$A$1:$T$884,18,FALSE)</f>
        <v>91001</v>
      </c>
      <c r="S723" s="75" t="str">
        <f>VLOOKUP(A723,'BASE REGISTRO MAYO'!$A$1:$T$884,19,FALSE)</f>
        <v xml:space="preserve">No se acompañan. Aplica Informe Jurídico Nº 09, de  fecha 14 de marzo de 2011 del Departamento Jurídico y Dictamen Nº 070791, de 2009, de la Contraloría General de la República.  
</v>
      </c>
      <c r="T723" s="177">
        <f>VLOOKUP(A723,'BASE REGISTRO MAYO'!$A$1:$T$884,20,FALSE)</f>
        <v>38729</v>
      </c>
      <c r="U723" s="182">
        <v>7255</v>
      </c>
      <c r="V723" s="181">
        <v>5056870</v>
      </c>
      <c r="W723" s="181">
        <v>30487886</v>
      </c>
      <c r="X723" s="178">
        <v>44408</v>
      </c>
      <c r="Y723" s="87" t="s">
        <v>7151</v>
      </c>
      <c r="Z723" s="87" t="s">
        <v>7152</v>
      </c>
      <c r="AA723" s="182" t="s">
        <v>7302</v>
      </c>
    </row>
    <row r="724" spans="1:27" ht="15.75" customHeight="1" x14ac:dyDescent="0.2">
      <c r="A724" s="182">
        <v>7256</v>
      </c>
      <c r="B724" s="75" t="str">
        <f>VLOOKUP(A724,'BASE REGISTRO MAYO'!$A$1:$T$884,2,FALSE)</f>
        <v xml:space="preserve">
I. Municipalidad de San Ramon
</v>
      </c>
      <c r="C724" s="75">
        <f>VLOOKUP(A724,'BASE REGISTRO MAYO'!$A$1:$T$884,3,FALSE)</f>
        <v>692539001</v>
      </c>
      <c r="D724" s="75" t="str">
        <f>VLOOKUP(A724,'BASE REGISTRO MAYO'!$A$1:$T$884,4,FALSE)</f>
        <v>Municipalidad</v>
      </c>
      <c r="E724" s="75" t="str">
        <f>VLOOKUP(A724,'BASE REGISTRO MAYO'!$A$1:$T$884,5,FALSE)</f>
        <v>Constitución Política de la República, art. 107.</v>
      </c>
      <c r="F724" s="75" t="str">
        <f>VLOOKUP(A724,'BASE REGISTRO MAYO'!$A$1:$T$884,6,FALSE)</f>
        <v>Indefinida.</v>
      </c>
      <c r="G724" s="75" t="str">
        <f>VLOOKUP(A724,'BASE REGISTRO MAYO'!$A$1:$T$884,7,FALSE)</f>
        <v>Según Ley Orgánica Nº 18.695, arts. 1º al 4º.</v>
      </c>
      <c r="H724" s="75" t="str">
        <f>VLOOKUP(A724,'BASE REGISTRO MAYO'!$A$1:$T$884,8,FALSE)</f>
        <v>no tiene</v>
      </c>
      <c r="I724" s="75">
        <f>VLOOKUP(A724,'BASE REGISTRO MAYO'!$A$1:$T$884,9,FALSE)</f>
        <v>0</v>
      </c>
      <c r="J724" s="75">
        <f>VLOOKUP(A724,'BASE REGISTRO MAYO'!$A$1:$T$884,10,FALSE)</f>
        <v>0</v>
      </c>
      <c r="K724" s="75" t="str">
        <f>VLOOKUP(A724,'BASE REGISTRO MAYO'!$A$1:$T$884,11,FALSE)</f>
        <v xml:space="preserve">Miguel Ángel Aguilera Sanhueza
</v>
      </c>
      <c r="L724" s="75" t="str">
        <f>VLOOKUP(A724,'BASE REGISTRO MAYO'!$A$1:$T$884,12,FALSE)</f>
        <v xml:space="preserve">Ossa Nº 1771, comuna de San Ramón, Región Metropolitana.
</v>
      </c>
      <c r="M724" s="75" t="str">
        <f>VLOOKUP(A724,'BASE REGISTRO MAYO'!$A$1:$T$884,13,FALSE)</f>
        <v>XIII</v>
      </c>
      <c r="N724" s="75" t="str">
        <f>VLOOKUP(A724,'BASE REGISTRO MAYO'!$A$1:$T$884,14,FALSE)</f>
        <v>San Ramón</v>
      </c>
      <c r="O724" s="75" t="str">
        <f>VLOOKUP(A724,'BASE REGISTRO MAYO'!$A$1:$T$884,15,FALSE)</f>
        <v>Fonos 25161298 - 23909108 161298298298</v>
      </c>
      <c r="P724" s="75">
        <f>VLOOKUP(A724,'BASE REGISTRO MAYO'!$A$1:$T$884,16,FALSE)</f>
        <v>0</v>
      </c>
      <c r="Q724" s="75">
        <f>VLOOKUP(A724,'BASE REGISTRO MAYO'!$A$1:$T$884,17,FALSE)</f>
        <v>0</v>
      </c>
      <c r="R724" s="75">
        <f>VLOOKUP(A724,'BASE REGISTRO MAYO'!$A$1:$T$884,18,FALSE)</f>
        <v>91001</v>
      </c>
      <c r="S724" s="75" t="str">
        <f>VLOOKUP(A724,'BASE REGISTRO MAYO'!$A$1:$T$884,19,FALSE)</f>
        <v xml:space="preserve">No se acompañan. Aplica Informe Jurídico Nº 09, de fecha 14 de marzo de 2011 del Departamento Jurídico y Dictamen Nº 070791, de 2009, de la Contraloría General de la República.  
</v>
      </c>
      <c r="T724" s="177">
        <f>VLOOKUP(A724,'BASE REGISTRO MAYO'!$A$1:$T$884,20,FALSE)</f>
        <v>38729</v>
      </c>
      <c r="U724" s="182">
        <v>7256</v>
      </c>
      <c r="V724" s="181">
        <v>8585520</v>
      </c>
      <c r="W724" s="181">
        <v>60098640</v>
      </c>
      <c r="X724" s="178">
        <v>44408</v>
      </c>
      <c r="Y724" s="87" t="s">
        <v>7151</v>
      </c>
      <c r="Z724" s="87" t="s">
        <v>7152</v>
      </c>
      <c r="AA724" s="182" t="s">
        <v>7250</v>
      </c>
    </row>
    <row r="725" spans="1:27" ht="15.75" customHeight="1" x14ac:dyDescent="0.2">
      <c r="A725" s="182">
        <v>7257</v>
      </c>
      <c r="B725" s="75" t="str">
        <f>VLOOKUP(A725,'BASE REGISTRO MAYO'!$A$1:$T$884,2,FALSE)</f>
        <v xml:space="preserve">
I. Municipalidad de Licanten
</v>
      </c>
      <c r="C725" s="75">
        <f>VLOOKUP(A725,'BASE REGISTRO MAYO'!$A$1:$T$884,3,FALSE)</f>
        <v>691005003</v>
      </c>
      <c r="D725" s="75" t="str">
        <f>VLOOKUP(A725,'BASE REGISTRO MAYO'!$A$1:$T$884,4,FALSE)</f>
        <v>Municipalidad</v>
      </c>
      <c r="E725" s="75" t="str">
        <f>VLOOKUP(A725,'BASE REGISTRO MAYO'!$A$1:$T$884,5,FALSE)</f>
        <v>Constitución Política de la República, artículo 107</v>
      </c>
      <c r="F725" s="75" t="str">
        <f>VLOOKUP(A725,'BASE REGISTRO MAYO'!$A$1:$T$884,6,FALSE)</f>
        <v>Indefinida</v>
      </c>
      <c r="G725" s="75" t="str">
        <f>VLOOKUP(A725,'BASE REGISTRO MAYO'!$A$1:$T$884,7,FALSE)</f>
        <v>Según Ley Orgánica Nº 18.695, artículos 1º al  4º</v>
      </c>
      <c r="H725" s="75" t="str">
        <f>VLOOKUP(A725,'BASE REGISTRO MAYO'!$A$1:$T$884,8,FALSE)</f>
        <v>no tiene</v>
      </c>
      <c r="I725" s="75">
        <f>VLOOKUP(A725,'BASE REGISTRO MAYO'!$A$1:$T$884,9,FALSE)</f>
        <v>0</v>
      </c>
      <c r="J725" s="75">
        <f>VLOOKUP(A725,'BASE REGISTRO MAYO'!$A$1:$T$884,10,FALSE)</f>
        <v>0</v>
      </c>
      <c r="K725" s="75" t="str">
        <f>VLOOKUP(A725,'BASE REGISTRO MAYO'!$A$1:$T$884,11,FALSE)</f>
        <v xml:space="preserve">Oscar Marcelo Fernández Vilos 
</v>
      </c>
      <c r="L725" s="75" t="str">
        <f>VLOOKUP(A725,'BASE REGISTRO MAYO'!$A$1:$T$884,12,FALSE)</f>
        <v xml:space="preserve">Juan Esteban Montero N°25, comuna de Licantén,  provincia de Curicó, Séptima Región.
</v>
      </c>
      <c r="M725" s="75" t="str">
        <f>VLOOKUP(A725,'BASE REGISTRO MAYO'!$A$1:$T$884,13,FALSE)</f>
        <v>VII</v>
      </c>
      <c r="N725" s="75" t="str">
        <f>VLOOKUP(A725,'BASE REGISTRO MAYO'!$A$1:$T$884,14,FALSE)</f>
        <v xml:space="preserve"> Licantén</v>
      </c>
      <c r="O725" s="75">
        <f>VLOOKUP(A725,'BASE REGISTRO MAYO'!$A$1:$T$884,15,FALSE)</f>
        <v>0</v>
      </c>
      <c r="P725" s="75">
        <f>VLOOKUP(A725,'BASE REGISTRO MAYO'!$A$1:$T$884,16,FALSE)</f>
        <v>0</v>
      </c>
      <c r="Q725" s="75">
        <f>VLOOKUP(A725,'BASE REGISTRO MAYO'!$A$1:$T$884,17,FALSE)</f>
        <v>0</v>
      </c>
      <c r="R725" s="75">
        <f>VLOOKUP(A725,'BASE REGISTRO MAYO'!$A$1:$T$884,18,FALSE)</f>
        <v>91001</v>
      </c>
      <c r="S725" s="75" t="str">
        <f>VLOOKUP(A725,'BASE REGISTRO MAYO'!$A$1:$T$884,19,FALSE)</f>
        <v xml:space="preserve">No se acompañan. Aplica Informe Jurídico Nº 09, de  fecha 14 de marzo de 2011 del Departamento Jurídico y Dictamen Nº 070791, de 2009, de la Contraloría General de la República.  
</v>
      </c>
      <c r="T725" s="177">
        <f>VLOOKUP(A725,'BASE REGISTRO MAYO'!$A$1:$T$884,20,FALSE)</f>
        <v>38729</v>
      </c>
      <c r="U725" s="182">
        <v>7257</v>
      </c>
      <c r="V725" s="181">
        <v>4292760</v>
      </c>
      <c r="W725" s="181">
        <v>25881060</v>
      </c>
      <c r="X725" s="178">
        <v>44408</v>
      </c>
      <c r="Y725" s="87" t="s">
        <v>7151</v>
      </c>
      <c r="Z725" s="87" t="s">
        <v>7152</v>
      </c>
      <c r="AA725" s="182" t="s">
        <v>7260</v>
      </c>
    </row>
    <row r="726" spans="1:27" ht="15.75" customHeight="1" x14ac:dyDescent="0.2">
      <c r="A726" s="182">
        <v>7259</v>
      </c>
      <c r="B726" s="75" t="str">
        <f>VLOOKUP(A726,'BASE REGISTRO MAYO'!$A$1:$T$884,2,FALSE)</f>
        <v xml:space="preserve">
I. Municipalidad de Coelemu
</v>
      </c>
      <c r="C726" s="75">
        <f>VLOOKUP(A726,'BASE REGISTRO MAYO'!$A$1:$T$884,3,FALSE)</f>
        <v>691502007</v>
      </c>
      <c r="D726" s="75" t="str">
        <f>VLOOKUP(A726,'BASE REGISTRO MAYO'!$A$1:$T$884,4,FALSE)</f>
        <v>Municipalidad</v>
      </c>
      <c r="E726" s="75" t="str">
        <f>VLOOKUP(A726,'BASE REGISTRO MAYO'!$A$1:$T$884,5,FALSE)</f>
        <v>Constitución Política de la República, artículo 107</v>
      </c>
      <c r="F726" s="75" t="str">
        <f>VLOOKUP(A726,'BASE REGISTRO MAYO'!$A$1:$T$884,6,FALSE)</f>
        <v>Indefinida</v>
      </c>
      <c r="G726" s="75" t="str">
        <f>VLOOKUP(A726,'BASE REGISTRO MAYO'!$A$1:$T$884,7,FALSE)</f>
        <v>Según Ley Orgánica Nº 18.695, artículos 1º al  4º</v>
      </c>
      <c r="H726" s="75">
        <f>VLOOKUP(A726,'BASE REGISTRO MAYO'!$A$1:$T$884,8,FALSE)</f>
        <v>0</v>
      </c>
      <c r="I726" s="75">
        <f>VLOOKUP(A726,'BASE REGISTRO MAYO'!$A$1:$T$884,9,FALSE)</f>
        <v>0</v>
      </c>
      <c r="J726" s="75">
        <f>VLOOKUP(A726,'BASE REGISTRO MAYO'!$A$1:$T$884,10,FALSE)</f>
        <v>0</v>
      </c>
      <c r="K726" s="75" t="str">
        <f>VLOOKUP(A726,'BASE REGISTRO MAYO'!$A$1:$T$884,11,FALSE)</f>
        <v xml:space="preserve">Alejandro Rodrigo Pedreros Urrutia. </v>
      </c>
      <c r="L726" s="75" t="str">
        <f>VLOOKUP(A726,'BASE REGISTRO MAYO'!$A$1:$T$884,12,FALSE)</f>
        <v xml:space="preserve">Pedro León Gallo N°609, comuna de Coelemu
</v>
      </c>
      <c r="M726" s="75" t="str">
        <f>VLOOKUP(A726,'BASE REGISTRO MAYO'!$A$1:$T$884,13,FALSE)</f>
        <v>XVI</v>
      </c>
      <c r="N726" s="75" t="str">
        <f>VLOOKUP(A726,'BASE REGISTRO MAYO'!$A$1:$T$884,14,FALSE)</f>
        <v>Coelemu</v>
      </c>
      <c r="O726" s="75">
        <f>VLOOKUP(A726,'BASE REGISTRO MAYO'!$A$1:$T$884,15,FALSE)</f>
        <v>0</v>
      </c>
      <c r="P726" s="75">
        <f>VLOOKUP(A726,'BASE REGISTRO MAYO'!$A$1:$T$884,16,FALSE)</f>
        <v>0</v>
      </c>
      <c r="Q726" s="75">
        <f>VLOOKUP(A726,'BASE REGISTRO MAYO'!$A$1:$T$884,17,FALSE)</f>
        <v>0</v>
      </c>
      <c r="R726" s="75">
        <f>VLOOKUP(A726,'BASE REGISTRO MAYO'!$A$1:$T$884,18,FALSE)</f>
        <v>91001</v>
      </c>
      <c r="S726" s="75" t="str">
        <f>VLOOKUP(A726,'BASE REGISTRO MAYO'!$A$1:$T$884,19,FALSE)</f>
        <v xml:space="preserve">No se acompañan. Aplica Informe Jurídico Nº 09, de fecha 14 de marzo de 2011 del Departamento Jurídico y Dictamen Nº 070791, de 2009, de la Contraloría General de la República.
</v>
      </c>
      <c r="T726" s="177">
        <f>VLOOKUP(A726,'BASE REGISTRO MAYO'!$A$1:$T$884,20,FALSE)</f>
        <v>38734</v>
      </c>
      <c r="U726" s="182">
        <v>7259</v>
      </c>
      <c r="V726" s="181">
        <v>5709371</v>
      </c>
      <c r="W726" s="181">
        <v>34421811</v>
      </c>
      <c r="X726" s="178">
        <v>44408</v>
      </c>
      <c r="Y726" s="87" t="s">
        <v>7151</v>
      </c>
      <c r="Z726" s="87" t="s">
        <v>7152</v>
      </c>
      <c r="AA726" s="182" t="s">
        <v>7341</v>
      </c>
    </row>
    <row r="727" spans="1:27" ht="15.75" customHeight="1" x14ac:dyDescent="0.2">
      <c r="A727" s="182">
        <v>7260</v>
      </c>
      <c r="B727" s="75" t="str">
        <f>VLOOKUP(A727,'BASE REGISTRO MAYO'!$A$1:$T$884,2,FALSE)</f>
        <v>I. Municipalidad de Quirihue</v>
      </c>
      <c r="C727" s="75">
        <f>VLOOKUP(A727,'BASE REGISTRO MAYO'!$A$1:$T$884,3,FALSE)</f>
        <v>691401006</v>
      </c>
      <c r="D727" s="75" t="str">
        <f>VLOOKUP(A727,'BASE REGISTRO MAYO'!$A$1:$T$884,4,FALSE)</f>
        <v>Municipalidad</v>
      </c>
      <c r="E727" s="75" t="str">
        <f>VLOOKUP(A727,'BASE REGISTRO MAYO'!$A$1:$T$884,5,FALSE)</f>
        <v>Constitución Política de la República, artículo 107</v>
      </c>
      <c r="F727" s="75" t="str">
        <f>VLOOKUP(A727,'BASE REGISTRO MAYO'!$A$1:$T$884,6,FALSE)</f>
        <v>Indefinida</v>
      </c>
      <c r="G727" s="75" t="str">
        <f>VLOOKUP(A727,'BASE REGISTRO MAYO'!$A$1:$T$884,7,FALSE)</f>
        <v>Según ley Orgánica N° 18.695, artículos 1° al 4°</v>
      </c>
      <c r="H727" s="75" t="str">
        <f>VLOOKUP(A727,'BASE REGISTRO MAYO'!$A$1:$T$884,8,FALSE)</f>
        <v>no tiene</v>
      </c>
      <c r="I727" s="75">
        <f>VLOOKUP(A727,'BASE REGISTRO MAYO'!$A$1:$T$884,9,FALSE)</f>
        <v>0</v>
      </c>
      <c r="J727" s="75">
        <f>VLOOKUP(A727,'BASE REGISTRO MAYO'!$A$1:$T$884,10,FALSE)</f>
        <v>0</v>
      </c>
      <c r="K727" s="75" t="str">
        <f>VLOOKUP(A727,'BASE REGISTRO MAYO'!$A$1:$T$884,11,FALSE)</f>
        <v xml:space="preserve">Richard Patricio Irribarra Ramírez
</v>
      </c>
      <c r="L727" s="75" t="str">
        <f>VLOOKUP(A727,'BASE REGISTRO MAYO'!$A$1:$T$884,12,FALSE)</f>
        <v xml:space="preserve">Esmeralda N° 698, comuna de Quirihue
</v>
      </c>
      <c r="M727" s="75" t="str">
        <f>VLOOKUP(A727,'BASE REGISTRO MAYO'!$A$1:$T$884,13,FALSE)</f>
        <v>XVI</v>
      </c>
      <c r="N727" s="75" t="str">
        <f>VLOOKUP(A727,'BASE REGISTRO MAYO'!$A$1:$T$884,14,FALSE)</f>
        <v>Quirihue</v>
      </c>
      <c r="O727" s="75" t="str">
        <f>VLOOKUP(A727,'BASE REGISTRO MAYO'!$A$1:$T$884,15,FALSE)</f>
        <v>F. 042-531221</v>
      </c>
      <c r="P727" s="75" t="str">
        <f>VLOOKUP(A727,'BASE REGISTRO MAYO'!$A$1:$T$884,16,FALSE)</f>
        <v>dquirihue@yahoo.es</v>
      </c>
      <c r="Q727" s="75">
        <f>VLOOKUP(A727,'BASE REGISTRO MAYO'!$A$1:$T$884,17,FALSE)</f>
        <v>0</v>
      </c>
      <c r="R727" s="75">
        <f>VLOOKUP(A727,'BASE REGISTRO MAYO'!$A$1:$T$884,18,FALSE)</f>
        <v>91001</v>
      </c>
      <c r="S727" s="75" t="str">
        <f>VLOOKUP(A727,'BASE REGISTRO MAYO'!$A$1:$T$884,19,FALSE)</f>
        <v xml:space="preserve">No se acompañan. Aplica Informe Jurídico Nº 09, de  fecha 14 de marzo de 2011 del Departamento Jurídico y Dictamen Nº 070791, de 2009, de la Contraloría General de la República.  
</v>
      </c>
      <c r="T727" s="177">
        <f>VLOOKUP(A727,'BASE REGISTRO MAYO'!$A$1:$T$884,20,FALSE)</f>
        <v>38735</v>
      </c>
      <c r="U727" s="182">
        <v>7260</v>
      </c>
      <c r="V727" s="181">
        <v>4893746</v>
      </c>
      <c r="W727" s="181">
        <v>29504406</v>
      </c>
      <c r="X727" s="178">
        <v>44408</v>
      </c>
      <c r="Y727" s="87" t="s">
        <v>7151</v>
      </c>
      <c r="Z727" s="87" t="s">
        <v>7152</v>
      </c>
      <c r="AA727" s="182" t="s">
        <v>7342</v>
      </c>
    </row>
    <row r="728" spans="1:27" ht="15.75" customHeight="1" x14ac:dyDescent="0.2">
      <c r="A728" s="182">
        <v>7263</v>
      </c>
      <c r="B728" s="75" t="str">
        <f>VLOOKUP(A728,'BASE REGISTRO MAYO'!$A$1:$T$884,2,FALSE)</f>
        <v xml:space="preserve">
I. Municipalidad de Carahue
</v>
      </c>
      <c r="C728" s="75">
        <f>VLOOKUP(A728,'BASE REGISTRO MAYO'!$A$1:$T$884,3,FALSE)</f>
        <v>691905004</v>
      </c>
      <c r="D728" s="75" t="str">
        <f>VLOOKUP(A728,'BASE REGISTRO MAYO'!$A$1:$T$884,4,FALSE)</f>
        <v>Municipalidad</v>
      </c>
      <c r="E728" s="75" t="str">
        <f>VLOOKUP(A728,'BASE REGISTRO MAYO'!$A$1:$T$884,5,FALSE)</f>
        <v>Constitución Política de la República, art. 107.</v>
      </c>
      <c r="F728" s="75" t="str">
        <f>VLOOKUP(A728,'BASE REGISTRO MAYO'!$A$1:$T$884,6,FALSE)</f>
        <v>Indefinida.</v>
      </c>
      <c r="G728" s="75" t="str">
        <f>VLOOKUP(A728,'BASE REGISTRO MAYO'!$A$1:$T$884,7,FALSE)</f>
        <v>Según Ley Orgánica Nº 18.695, arts. 1º al 4º.</v>
      </c>
      <c r="H728" s="75" t="str">
        <f>VLOOKUP(A728,'BASE REGISTRO MAYO'!$A$1:$T$884,8,FALSE)</f>
        <v>no tiene</v>
      </c>
      <c r="I728" s="75">
        <f>VLOOKUP(A728,'BASE REGISTRO MAYO'!$A$1:$T$884,9,FALSE)</f>
        <v>0</v>
      </c>
      <c r="J728" s="75">
        <f>VLOOKUP(A728,'BASE REGISTRO MAYO'!$A$1:$T$884,10,FALSE)</f>
        <v>0</v>
      </c>
      <c r="K728" s="75" t="str">
        <f>VLOOKUP(A728,'BASE REGISTRO MAYO'!$A$1:$T$884,11,FALSE)</f>
        <v xml:space="preserve">Héctor Alejandro Sáez Véliz
</v>
      </c>
      <c r="L728" s="75" t="str">
        <f>VLOOKUP(A728,'BASE REGISTRO MAYO'!$A$1:$T$884,12,FALSE)</f>
        <v xml:space="preserve">Portales Nº295, Carahue, Novena Región.
</v>
      </c>
      <c r="M728" s="75" t="str">
        <f>VLOOKUP(A728,'BASE REGISTRO MAYO'!$A$1:$T$884,13,FALSE)</f>
        <v>IX</v>
      </c>
      <c r="N728" s="75" t="str">
        <f>VLOOKUP(A728,'BASE REGISTRO MAYO'!$A$1:$T$884,14,FALSE)</f>
        <v>Carahue</v>
      </c>
      <c r="O728" s="75" t="str">
        <f>VLOOKUP(A728,'BASE REGISTRO MAYO'!$A$1:$T$884,15,FALSE)</f>
        <v>Fonos (45) 651874</v>
      </c>
      <c r="P728" s="75">
        <f>VLOOKUP(A728,'BASE REGISTRO MAYO'!$A$1:$T$884,16,FALSE)</f>
        <v>0</v>
      </c>
      <c r="Q728" s="75">
        <f>VLOOKUP(A728,'BASE REGISTRO MAYO'!$A$1:$T$884,17,FALSE)</f>
        <v>0</v>
      </c>
      <c r="R728" s="75">
        <f>VLOOKUP(A728,'BASE REGISTRO MAYO'!$A$1:$T$884,18,FALSE)</f>
        <v>91001</v>
      </c>
      <c r="S728" s="75" t="str">
        <f>VLOOKUP(A728,'BASE REGISTRO MAYO'!$A$1:$T$884,19,FALSE)</f>
        <v xml:space="preserve">No se acompañan. Aplica Informe Jurídico Nº 09, de  fecha 14 de marzo de 2011 del Departamento Jurídico y Dictamen Nº 070791, de 2009, de la Contraloría General de la República.  
</v>
      </c>
      <c r="T728" s="177">
        <f>VLOOKUP(A728,'BASE REGISTRO MAYO'!$A$1:$T$884,20,FALSE)</f>
        <v>38735</v>
      </c>
      <c r="U728" s="182">
        <v>7263</v>
      </c>
      <c r="V728" s="181">
        <v>5056871</v>
      </c>
      <c r="W728" s="181">
        <v>30487887</v>
      </c>
      <c r="X728" s="178">
        <v>44408</v>
      </c>
      <c r="Y728" s="87" t="s">
        <v>7151</v>
      </c>
      <c r="Z728" s="87" t="s">
        <v>7152</v>
      </c>
      <c r="AA728" s="182" t="s">
        <v>7301</v>
      </c>
    </row>
    <row r="729" spans="1:27" ht="15.75" customHeight="1" x14ac:dyDescent="0.2">
      <c r="A729" s="182">
        <v>7264</v>
      </c>
      <c r="B729" s="75" t="str">
        <f>VLOOKUP(A729,'BASE REGISTRO MAYO'!$A$1:$T$884,2,FALSE)</f>
        <v xml:space="preserve">
I. Municipalidad de Santa Barbara
</v>
      </c>
      <c r="C729" s="75">
        <f>VLOOKUP(A729,'BASE REGISTRO MAYO'!$A$1:$T$884,3,FALSE)</f>
        <v>691702006</v>
      </c>
      <c r="D729" s="75" t="str">
        <f>VLOOKUP(A729,'BASE REGISTRO MAYO'!$A$1:$T$884,4,FALSE)</f>
        <v>Municipalidad</v>
      </c>
      <c r="E729" s="75" t="str">
        <f>VLOOKUP(A729,'BASE REGISTRO MAYO'!$A$1:$T$884,5,FALSE)</f>
        <v>Constitución Política de la República, art. 107.</v>
      </c>
      <c r="F729" s="75" t="str">
        <f>VLOOKUP(A729,'BASE REGISTRO MAYO'!$A$1:$T$884,6,FALSE)</f>
        <v>Indefinida.</v>
      </c>
      <c r="G729" s="75" t="str">
        <f>VLOOKUP(A729,'BASE REGISTRO MAYO'!$A$1:$T$884,7,FALSE)</f>
        <v>Según Ley Orgánica Nº 18.695, arts. 1º al 4º.</v>
      </c>
      <c r="H729" s="75" t="str">
        <f>VLOOKUP(A729,'BASE REGISTRO MAYO'!$A$1:$T$884,8,FALSE)</f>
        <v>no tiene</v>
      </c>
      <c r="I729" s="75">
        <f>VLOOKUP(A729,'BASE REGISTRO MAYO'!$A$1:$T$884,9,FALSE)</f>
        <v>0</v>
      </c>
      <c r="J729" s="75">
        <f>VLOOKUP(A729,'BASE REGISTRO MAYO'!$A$1:$T$884,10,FALSE)</f>
        <v>0</v>
      </c>
      <c r="K729" s="75" t="str">
        <f>VLOOKUP(A729,'BASE REGISTRO MAYO'!$A$1:$T$884,11,FALSE)</f>
        <v>Daniel Sebastián Salamanca Pérez</v>
      </c>
      <c r="L729" s="75" t="str">
        <f>VLOOKUP(A729,'BASE REGISTRO MAYO'!$A$1:$T$884,12,FALSE)</f>
        <v xml:space="preserve">Rosas Nº 160, comuna de Santa Bárbara,  Octava Región.
Casilla 216
</v>
      </c>
      <c r="M729" s="75" t="str">
        <f>VLOOKUP(A729,'BASE REGISTRO MAYO'!$A$1:$T$884,13,FALSE)</f>
        <v>VIII</v>
      </c>
      <c r="N729" s="75" t="str">
        <f>VLOOKUP(A729,'BASE REGISTRO MAYO'!$A$1:$T$884,14,FALSE)</f>
        <v xml:space="preserve"> Santa Bárbara</v>
      </c>
      <c r="O729" s="75">
        <f>VLOOKUP(A729,'BASE REGISTRO MAYO'!$A$1:$T$884,15,FALSE)</f>
        <v>0</v>
      </c>
      <c r="P729" s="75">
        <f>VLOOKUP(A729,'BASE REGISTRO MAYO'!$A$1:$T$884,16,FALSE)</f>
        <v>0</v>
      </c>
      <c r="Q729" s="75">
        <f>VLOOKUP(A729,'BASE REGISTRO MAYO'!$A$1:$T$884,17,FALSE)</f>
        <v>0</v>
      </c>
      <c r="R729" s="75">
        <f>VLOOKUP(A729,'BASE REGISTRO MAYO'!$A$1:$T$884,18,FALSE)</f>
        <v>91001</v>
      </c>
      <c r="S729" s="75" t="str">
        <f>VLOOKUP(A729,'BASE REGISTRO MAYO'!$A$1:$T$884,19,FALSE)</f>
        <v xml:space="preserve">No se acompañan. Aplica Informe Jurídico Nº 09, de  fecha 14 de marzo de 2011 del Departamento Jurídico y Dictamen Nº 070791, de 2009, de la Contraloría General de la República.  
</v>
      </c>
      <c r="T729" s="177">
        <f>VLOOKUP(A729,'BASE REGISTRO MAYO'!$A$1:$T$884,20,FALSE)</f>
        <v>38735</v>
      </c>
      <c r="U729" s="182">
        <v>7264</v>
      </c>
      <c r="V729" s="181">
        <v>4893746</v>
      </c>
      <c r="W729" s="181">
        <v>30182556</v>
      </c>
      <c r="X729" s="178">
        <v>44408</v>
      </c>
      <c r="Y729" s="87" t="s">
        <v>7151</v>
      </c>
      <c r="Z729" s="87" t="s">
        <v>7152</v>
      </c>
      <c r="AA729" s="182" t="s">
        <v>7343</v>
      </c>
    </row>
    <row r="730" spans="1:27" ht="15.75" customHeight="1" x14ac:dyDescent="0.2">
      <c r="A730" s="182">
        <v>7265</v>
      </c>
      <c r="B730" s="75" t="str">
        <f>VLOOKUP(A730,'BASE REGISTRO MAYO'!$A$1:$T$884,2,FALSE)</f>
        <v xml:space="preserve">
I. Municipalidad de Canete
</v>
      </c>
      <c r="C730" s="75">
        <f>VLOOKUP(A730,'BASE REGISTRO MAYO'!$A$1:$T$884,3,FALSE)</f>
        <v>691605000</v>
      </c>
      <c r="D730" s="75" t="str">
        <f>VLOOKUP(A730,'BASE REGISTRO MAYO'!$A$1:$T$884,4,FALSE)</f>
        <v>Municipalidad</v>
      </c>
      <c r="E730" s="75" t="str">
        <f>VLOOKUP(A730,'BASE REGISTRO MAYO'!$A$1:$T$884,5,FALSE)</f>
        <v>Constitución Política de la República, artículo 107.</v>
      </c>
      <c r="F730" s="75" t="str">
        <f>VLOOKUP(A730,'BASE REGISTRO MAYO'!$A$1:$T$884,6,FALSE)</f>
        <v>Indefinida.</v>
      </c>
      <c r="G730" s="75" t="str">
        <f>VLOOKUP(A730,'BASE REGISTRO MAYO'!$A$1:$T$884,7,FALSE)</f>
        <v>Según Ley Orgánica Constitucional Nº 18.695, arts. 1º al 4º.</v>
      </c>
      <c r="H730" s="75" t="str">
        <f>VLOOKUP(A730,'BASE REGISTRO MAYO'!$A$1:$T$884,8,FALSE)</f>
        <v>no tiene</v>
      </c>
      <c r="I730" s="75">
        <f>VLOOKUP(A730,'BASE REGISTRO MAYO'!$A$1:$T$884,9,FALSE)</f>
        <v>0</v>
      </c>
      <c r="J730" s="75">
        <f>VLOOKUP(A730,'BASE REGISTRO MAYO'!$A$1:$T$884,10,FALSE)</f>
        <v>0</v>
      </c>
      <c r="K730" s="75" t="str">
        <f>VLOOKUP(A730,'BASE REGISTRO MAYO'!$A$1:$T$884,11,FALSE)</f>
        <v xml:space="preserve">Jorge James Radonich Barra  </v>
      </c>
      <c r="L730" s="75" t="str">
        <f>VLOOKUP(A730,'BASE REGISTRO MAYO'!$A$1:$T$884,12,FALSE)</f>
        <v xml:space="preserve">Arturo Prat 220, comuna de Cañete, VIII Región del Bío Bío.
</v>
      </c>
      <c r="M730" s="75" t="str">
        <f>VLOOKUP(A730,'BASE REGISTRO MAYO'!$A$1:$T$884,13,FALSE)</f>
        <v>VIII</v>
      </c>
      <c r="N730" s="75" t="str">
        <f>VLOOKUP(A730,'BASE REGISTRO MAYO'!$A$1:$T$884,14,FALSE)</f>
        <v>Bío Bío</v>
      </c>
      <c r="O730" s="75" t="str">
        <f>VLOOKUP(A730,'BASE REGISTRO MAYO'!$A$1:$T$884,15,FALSE)</f>
        <v>Fono: (041) 220 90 00 – (041) 2209054</v>
      </c>
      <c r="P730" s="75" t="str">
        <f>VLOOKUP(A730,'BASE REGISTRO MAYO'!$A$1:$T$884,16,FALSE)</f>
        <v>secretariamunicipal@municanete.cl</v>
      </c>
      <c r="Q730" s="75">
        <f>VLOOKUP(A730,'BASE REGISTRO MAYO'!$A$1:$T$884,17,FALSE)</f>
        <v>0</v>
      </c>
      <c r="R730" s="75">
        <f>VLOOKUP(A730,'BASE REGISTRO MAYO'!$A$1:$T$884,18,FALSE)</f>
        <v>91001</v>
      </c>
      <c r="S730" s="75" t="str">
        <f>VLOOKUP(A730,'BASE REGISTRO MAYO'!$A$1:$T$884,19,FALSE)</f>
        <v>No se acompañan. Aplica Informe Jurídico Nº 09, de fecha 14 de marzo de 2011 del Departamento Jurídico y Dictamen Nº 070791, de 2009, de la Contraloría General de la República.</v>
      </c>
      <c r="T730" s="177">
        <f>VLOOKUP(A730,'BASE REGISTRO MAYO'!$A$1:$T$884,20,FALSE)</f>
        <v>38735</v>
      </c>
      <c r="U730" s="182">
        <v>7265</v>
      </c>
      <c r="V730" s="181">
        <v>5056871</v>
      </c>
      <c r="W730" s="181">
        <v>30487887</v>
      </c>
      <c r="X730" s="178">
        <v>44408</v>
      </c>
      <c r="Y730" s="87" t="s">
        <v>7151</v>
      </c>
      <c r="Z730" s="87" t="s">
        <v>7152</v>
      </c>
      <c r="AA730" s="182" t="s">
        <v>8190</v>
      </c>
    </row>
    <row r="731" spans="1:27" ht="15.75" customHeight="1" x14ac:dyDescent="0.2">
      <c r="A731" s="182">
        <v>7267</v>
      </c>
      <c r="B731" s="75" t="str">
        <f>VLOOKUP(A731,'BASE REGISTRO MAYO'!$A$1:$T$884,2,FALSE)</f>
        <v xml:space="preserve">
I. Municipalidad de Los angeles
</v>
      </c>
      <c r="C731" s="75" t="str">
        <f>VLOOKUP(A731,'BASE REGISTRO MAYO'!$A$1:$T$884,3,FALSE)</f>
        <v>69170100K</v>
      </c>
      <c r="D731" s="75" t="str">
        <f>VLOOKUP(A731,'BASE REGISTRO MAYO'!$A$1:$T$884,4,FALSE)</f>
        <v>Municipalidad</v>
      </c>
      <c r="E731" s="75" t="str">
        <f>VLOOKUP(A731,'BASE REGISTRO MAYO'!$A$1:$T$884,5,FALSE)</f>
        <v>Constitución Política de la República, art. 107.</v>
      </c>
      <c r="F731" s="75" t="str">
        <f>VLOOKUP(A731,'BASE REGISTRO MAYO'!$A$1:$T$884,6,FALSE)</f>
        <v>Indefinida.</v>
      </c>
      <c r="G731" s="75" t="str">
        <f>VLOOKUP(A731,'BASE REGISTRO MAYO'!$A$1:$T$884,7,FALSE)</f>
        <v>Según Ley Orgánica Nº 18.695, arts. 1º al 4º.</v>
      </c>
      <c r="H731" s="75" t="str">
        <f>VLOOKUP(A731,'BASE REGISTRO MAYO'!$A$1:$T$884,8,FALSE)</f>
        <v>no tiene</v>
      </c>
      <c r="I731" s="75">
        <f>VLOOKUP(A731,'BASE REGISTRO MAYO'!$A$1:$T$884,9,FALSE)</f>
        <v>0</v>
      </c>
      <c r="J731" s="75">
        <f>VLOOKUP(A731,'BASE REGISTRO MAYO'!$A$1:$T$884,10,FALSE)</f>
        <v>0</v>
      </c>
      <c r="K731" s="75" t="str">
        <f>VLOOKUP(A731,'BASE REGISTRO MAYO'!$A$1:$T$884,11,FALSE)</f>
        <v xml:space="preserve">Eduardo Neftalí Borgoño Bustos </v>
      </c>
      <c r="L731" s="75" t="str">
        <f>VLOOKUP(A731,'BASE REGISTRO MAYO'!$A$1:$T$884,12,FALSE)</f>
        <v xml:space="preserve">Caupolicán Nº 399, comuna de Los Ángeles, Octava Región.
</v>
      </c>
      <c r="M731" s="75" t="str">
        <f>VLOOKUP(A731,'BASE REGISTRO MAYO'!$A$1:$T$884,13,FALSE)</f>
        <v>VIII</v>
      </c>
      <c r="N731" s="75" t="str">
        <f>VLOOKUP(A731,'BASE REGISTRO MAYO'!$A$1:$T$884,14,FALSE)</f>
        <v>Los Ángele</v>
      </c>
      <c r="O731" s="75" t="str">
        <f>VLOOKUP(A731,'BASE REGISTRO MAYO'!$A$1:$T$884,15,FALSE)</f>
        <v>Fonos (43) 409400- 409501- 409502</v>
      </c>
      <c r="P731" s="75">
        <f>VLOOKUP(A731,'BASE REGISTRO MAYO'!$A$1:$T$884,16,FALSE)</f>
        <v>0</v>
      </c>
      <c r="Q731" s="75">
        <f>VLOOKUP(A731,'BASE REGISTRO MAYO'!$A$1:$T$884,17,FALSE)</f>
        <v>0</v>
      </c>
      <c r="R731" s="75">
        <f>VLOOKUP(A731,'BASE REGISTRO MAYO'!$A$1:$T$884,18,FALSE)</f>
        <v>91001</v>
      </c>
      <c r="S731" s="75" t="str">
        <f>VLOOKUP(A731,'BASE REGISTRO MAYO'!$A$1:$T$884,19,FALSE)</f>
        <v xml:space="preserve">No corresponde.
</v>
      </c>
      <c r="T731" s="177">
        <f>VLOOKUP(A731,'BASE REGISTRO MAYO'!$A$1:$T$884,20,FALSE)</f>
        <v>38736</v>
      </c>
      <c r="U731" s="182">
        <v>7267</v>
      </c>
      <c r="V731" s="181">
        <v>9298118</v>
      </c>
      <c r="W731" s="181">
        <v>56058375</v>
      </c>
      <c r="X731" s="178">
        <v>44408</v>
      </c>
      <c r="Y731" s="87" t="s">
        <v>7151</v>
      </c>
      <c r="Z731" s="87" t="s">
        <v>7152</v>
      </c>
      <c r="AA731" s="182" t="s">
        <v>7164</v>
      </c>
    </row>
    <row r="732" spans="1:27" ht="15.75" customHeight="1" x14ac:dyDescent="0.2">
      <c r="A732" s="182">
        <v>7268</v>
      </c>
      <c r="B732" s="75" t="str">
        <f>VLOOKUP(A732,'BASE REGISTRO MAYO'!$A$1:$T$884,2,FALSE)</f>
        <v xml:space="preserve">
I. Municipalidad de Yungay
</v>
      </c>
      <c r="C732" s="75">
        <f>VLOOKUP(A732,'BASE REGISTRO MAYO'!$A$1:$T$884,3,FALSE)</f>
        <v>691415007</v>
      </c>
      <c r="D732" s="75" t="str">
        <f>VLOOKUP(A732,'BASE REGISTRO MAYO'!$A$1:$T$884,4,FALSE)</f>
        <v>Municipalidad</v>
      </c>
      <c r="E732" s="75" t="str">
        <f>VLOOKUP(A732,'BASE REGISTRO MAYO'!$A$1:$T$884,5,FALSE)</f>
        <v>Constitución Política de la República, art. 107.</v>
      </c>
      <c r="F732" s="75" t="str">
        <f>VLOOKUP(A732,'BASE REGISTRO MAYO'!$A$1:$T$884,6,FALSE)</f>
        <v>Indefinida.</v>
      </c>
      <c r="G732" s="75" t="str">
        <f>VLOOKUP(A732,'BASE REGISTRO MAYO'!$A$1:$T$884,7,FALSE)</f>
        <v>Según Ley Orgánica Nº 18.695, arts. 1º al 4º.</v>
      </c>
      <c r="H732" s="75" t="str">
        <f>VLOOKUP(A732,'BASE REGISTRO MAYO'!$A$1:$T$884,8,FALSE)</f>
        <v>no tiene</v>
      </c>
      <c r="I732" s="75">
        <f>VLOOKUP(A732,'BASE REGISTRO MAYO'!$A$1:$T$884,9,FALSE)</f>
        <v>0</v>
      </c>
      <c r="J732" s="75">
        <f>VLOOKUP(A732,'BASE REGISTRO MAYO'!$A$1:$T$884,10,FALSE)</f>
        <v>0</v>
      </c>
      <c r="K732" s="75" t="str">
        <f>VLOOKUP(A732,'BASE REGISTRO MAYO'!$A$1:$T$884,11,FALSE)</f>
        <v xml:space="preserve">Alcalde Titular: Rafael Arcangel Cifuentes Rodríguez, 
</v>
      </c>
      <c r="L732" s="75" t="str">
        <f>VLOOKUP(A732,'BASE REGISTRO MAYO'!$A$1:$T$884,12,FALSE)</f>
        <v xml:space="preserve">Esmeralda Nº 380, comuna de Yungay
</v>
      </c>
      <c r="M732" s="75" t="str">
        <f>VLOOKUP(A732,'BASE REGISTRO MAYO'!$A$1:$T$884,13,FALSE)</f>
        <v>XVI</v>
      </c>
      <c r="N732" s="75" t="str">
        <f>VLOOKUP(A732,'BASE REGISTRO MAYO'!$A$1:$T$884,14,FALSE)</f>
        <v xml:space="preserve"> Yungay</v>
      </c>
      <c r="O732" s="75" t="str">
        <f>VLOOKUP(A732,'BASE REGISTRO MAYO'!$A$1:$T$884,15,FALSE)</f>
        <v>Fonos (42) 2205601 (42) 2205602</v>
      </c>
      <c r="P732" s="75" t="str">
        <f>VLOOKUP(A732,'BASE REGISTRO MAYO'!$A$1:$T$884,16,FALSE)</f>
        <v>Correo Electrónico: alcaldia@yungay.cl</v>
      </c>
      <c r="Q732" s="75">
        <f>VLOOKUP(A732,'BASE REGISTRO MAYO'!$A$1:$T$884,17,FALSE)</f>
        <v>0</v>
      </c>
      <c r="R732" s="75">
        <f>VLOOKUP(A732,'BASE REGISTRO MAYO'!$A$1:$T$884,18,FALSE)</f>
        <v>91001</v>
      </c>
      <c r="S732" s="75" t="str">
        <f>VLOOKUP(A732,'BASE REGISTRO MAYO'!$A$1:$T$884,19,FALSE)</f>
        <v xml:space="preserve">No se acompañan. Aplica Informe Jurídico Nº 09, de fecha 14 de marzo de 2011 del Departamento Jurídico y Dictamen Nº 070791, de 2009, de la Contraloría General de la República.  
</v>
      </c>
      <c r="T732" s="177">
        <f>VLOOKUP(A732,'BASE REGISTRO MAYO'!$A$1:$T$884,20,FALSE)</f>
        <v>38736</v>
      </c>
      <c r="U732" s="182">
        <v>7268</v>
      </c>
      <c r="V732" s="181">
        <v>5709371</v>
      </c>
      <c r="W732" s="181">
        <v>34421811</v>
      </c>
      <c r="X732" s="178">
        <v>44408</v>
      </c>
      <c r="Y732" s="87" t="s">
        <v>7151</v>
      </c>
      <c r="Z732" s="87" t="s">
        <v>7152</v>
      </c>
      <c r="AA732" s="182" t="s">
        <v>7300</v>
      </c>
    </row>
    <row r="733" spans="1:27" ht="15.75" customHeight="1" x14ac:dyDescent="0.2">
      <c r="A733" s="182">
        <v>7269</v>
      </c>
      <c r="B733" s="75" t="str">
        <f>VLOOKUP(A733,'BASE REGISTRO MAYO'!$A$1:$T$884,2,FALSE)</f>
        <v xml:space="preserve">
I. Municipalidad de Vilcun
</v>
      </c>
      <c r="C733" s="75">
        <f>VLOOKUP(A733,'BASE REGISTRO MAYO'!$A$1:$T$884,3,FALSE)</f>
        <v>691908003</v>
      </c>
      <c r="D733" s="75" t="str">
        <f>VLOOKUP(A733,'BASE REGISTRO MAYO'!$A$1:$T$884,4,FALSE)</f>
        <v>Municipalidad</v>
      </c>
      <c r="E733" s="75" t="str">
        <f>VLOOKUP(A733,'BASE REGISTRO MAYO'!$A$1:$T$884,5,FALSE)</f>
        <v>Constitución Política de la República, art. 107.</v>
      </c>
      <c r="F733" s="75" t="str">
        <f>VLOOKUP(A733,'BASE REGISTRO MAYO'!$A$1:$T$884,6,FALSE)</f>
        <v>Indefinida.</v>
      </c>
      <c r="G733" s="75" t="str">
        <f>VLOOKUP(A733,'BASE REGISTRO MAYO'!$A$1:$T$884,7,FALSE)</f>
        <v>Según Ley Orgánica Nº 18.695, arts. 1º al 4º.</v>
      </c>
      <c r="H733" s="75" t="str">
        <f>VLOOKUP(A733,'BASE REGISTRO MAYO'!$A$1:$T$884,8,FALSE)</f>
        <v>no tiene</v>
      </c>
      <c r="I733" s="75">
        <f>VLOOKUP(A733,'BASE REGISTRO MAYO'!$A$1:$T$884,9,FALSE)</f>
        <v>0</v>
      </c>
      <c r="J733" s="75">
        <f>VLOOKUP(A733,'BASE REGISTRO MAYO'!$A$1:$T$884,10,FALSE)</f>
        <v>0</v>
      </c>
      <c r="K733" s="75" t="str">
        <f>VLOOKUP(A733,'BASE REGISTRO MAYO'!$A$1:$T$884,11,FALSE)</f>
        <v xml:space="preserve">Susana Aguilera Vega, </v>
      </c>
      <c r="L733" s="75" t="str">
        <f>VLOOKUP(A733,'BASE REGISTRO MAYO'!$A$1:$T$884,12,FALSE)</f>
        <v xml:space="preserve">Lord Cochrane Nº 255, comuna de Vilcún, Novena Región.
</v>
      </c>
      <c r="M733" s="75" t="str">
        <f>VLOOKUP(A733,'BASE REGISTRO MAYO'!$A$1:$T$884,13,FALSE)</f>
        <v>IX</v>
      </c>
      <c r="N733" s="75" t="str">
        <f>VLOOKUP(A733,'BASE REGISTRO MAYO'!$A$1:$T$884,14,FALSE)</f>
        <v>Vilcún,</v>
      </c>
      <c r="O733" s="75" t="str">
        <f>VLOOKUP(A733,'BASE REGISTRO MAYO'!$A$1:$T$884,15,FALSE)</f>
        <v>Fono: (45) 918360</v>
      </c>
      <c r="P733" s="75" t="str">
        <f>VLOOKUP(A733,'BASE REGISTRO MAYO'!$A$1:$T$884,16,FALSE)</f>
        <v>cwolff@vilcun.cl
              egalarce@vilcun.cl</v>
      </c>
      <c r="Q733" s="75">
        <f>VLOOKUP(A733,'BASE REGISTRO MAYO'!$A$1:$T$884,17,FALSE)</f>
        <v>0</v>
      </c>
      <c r="R733" s="75">
        <f>VLOOKUP(A733,'BASE REGISTRO MAYO'!$A$1:$T$884,18,FALSE)</f>
        <v>91001</v>
      </c>
      <c r="S733" s="75" t="str">
        <f>VLOOKUP(A733,'BASE REGISTRO MAYO'!$A$1:$T$884,19,FALSE)</f>
        <v xml:space="preserve">No se acompañan. Aplica Informe Jurídico Nº 09, de  fecha 14 de marzo de 2011 del Departamento Jurídico y Dictamen Nº 070791, de 2009, de la Contraloría General de la República.  
</v>
      </c>
      <c r="T733" s="177">
        <f>VLOOKUP(A733,'BASE REGISTRO MAYO'!$A$1:$T$884,20,FALSE)</f>
        <v>38736</v>
      </c>
      <c r="U733" s="182">
        <v>7269</v>
      </c>
      <c r="V733" s="181">
        <v>5056870</v>
      </c>
      <c r="W733" s="181">
        <v>30286886</v>
      </c>
      <c r="X733" s="178">
        <v>44408</v>
      </c>
      <c r="Y733" s="87" t="s">
        <v>7151</v>
      </c>
      <c r="Z733" s="87" t="s">
        <v>7152</v>
      </c>
      <c r="AA733" s="182" t="s">
        <v>7269</v>
      </c>
    </row>
    <row r="734" spans="1:27" ht="15.75" customHeight="1" x14ac:dyDescent="0.2">
      <c r="A734" s="182">
        <v>7270</v>
      </c>
      <c r="B734" s="75" t="str">
        <f>VLOOKUP(A734,'BASE REGISTRO MAYO'!$A$1:$T$884,2,FALSE)</f>
        <v xml:space="preserve">
I. Municipalidad de San Javier
</v>
      </c>
      <c r="C734" s="75">
        <f>VLOOKUP(A734,'BASE REGISTRO MAYO'!$A$1:$T$884,3,FALSE)</f>
        <v>691301001</v>
      </c>
      <c r="D734" s="75" t="str">
        <f>VLOOKUP(A734,'BASE REGISTRO MAYO'!$A$1:$T$884,4,FALSE)</f>
        <v>Municipalidad</v>
      </c>
      <c r="E734" s="75" t="str">
        <f>VLOOKUP(A734,'BASE REGISTRO MAYO'!$A$1:$T$884,5,FALSE)</f>
        <v>Constitución Política de la República, art. 107.</v>
      </c>
      <c r="F734" s="75" t="str">
        <f>VLOOKUP(A734,'BASE REGISTRO MAYO'!$A$1:$T$884,6,FALSE)</f>
        <v>Indefinida.</v>
      </c>
      <c r="G734" s="75" t="str">
        <f>VLOOKUP(A734,'BASE REGISTRO MAYO'!$A$1:$T$884,7,FALSE)</f>
        <v>Según Ley Orgánica Nº 18.695, arts. 1º al 4º.</v>
      </c>
      <c r="H734" s="75" t="str">
        <f>VLOOKUP(A734,'BASE REGISTRO MAYO'!$A$1:$T$884,8,FALSE)</f>
        <v>no tiene</v>
      </c>
      <c r="I734" s="75">
        <f>VLOOKUP(A734,'BASE REGISTRO MAYO'!$A$1:$T$884,9,FALSE)</f>
        <v>0</v>
      </c>
      <c r="J734" s="75">
        <f>VLOOKUP(A734,'BASE REGISTRO MAYO'!$A$1:$T$884,10,FALSE)</f>
        <v>0</v>
      </c>
      <c r="K734" s="75" t="str">
        <f>VLOOKUP(A734,'BASE REGISTRO MAYO'!$A$1:$T$884,11,FALSE)</f>
        <v xml:space="preserve">Jorge Ignacio Silva Sepúlveda
</v>
      </c>
      <c r="L734" s="75" t="str">
        <f>VLOOKUP(A734,'BASE REGISTRO MAYO'!$A$1:$T$884,12,FALSE)</f>
        <v>Arturo Prat Nº 2490, San Javier, Séptima Región.</v>
      </c>
      <c r="M734" s="75" t="str">
        <f>VLOOKUP(A734,'BASE REGISTRO MAYO'!$A$1:$T$884,13,FALSE)</f>
        <v>VII</v>
      </c>
      <c r="N734" s="75" t="str">
        <f>VLOOKUP(A734,'BASE REGISTRO MAYO'!$A$1:$T$884,14,FALSE)</f>
        <v>San Javier</v>
      </c>
      <c r="O734" s="75">
        <f>VLOOKUP(A734,'BASE REGISTRO MAYO'!$A$1:$T$884,15,FALSE)</f>
        <v>0</v>
      </c>
      <c r="P734" s="75">
        <f>VLOOKUP(A734,'BASE REGISTRO MAYO'!$A$1:$T$884,16,FALSE)</f>
        <v>0</v>
      </c>
      <c r="Q734" s="75">
        <f>VLOOKUP(A734,'BASE REGISTRO MAYO'!$A$1:$T$884,17,FALSE)</f>
        <v>0</v>
      </c>
      <c r="R734" s="75">
        <f>VLOOKUP(A734,'BASE REGISTRO MAYO'!$A$1:$T$884,18,FALSE)</f>
        <v>91001</v>
      </c>
      <c r="S734" s="75" t="str">
        <f>VLOOKUP(A734,'BASE REGISTRO MAYO'!$A$1:$T$884,19,FALSE)</f>
        <v xml:space="preserve">No se acompañan. Aplica Informe Jurídico Nº 09, de  fecha 14 de marzo de 2011 del Departamento Jurídico y Dictamen Nº 070791, de 2009, de la Contraloría General de la República.  
</v>
      </c>
      <c r="T734" s="177">
        <f>VLOOKUP(A734,'BASE REGISTRO MAYO'!$A$1:$T$884,20,FALSE)</f>
        <v>38736</v>
      </c>
      <c r="U734" s="182">
        <v>7270</v>
      </c>
      <c r="V734" s="181">
        <v>1836347</v>
      </c>
      <c r="W734" s="181">
        <v>27022697</v>
      </c>
      <c r="X734" s="178">
        <v>44408</v>
      </c>
      <c r="Y734" s="87" t="s">
        <v>7151</v>
      </c>
      <c r="Z734" s="87" t="s">
        <v>7152</v>
      </c>
      <c r="AA734" s="182" t="s">
        <v>7267</v>
      </c>
    </row>
    <row r="735" spans="1:27" ht="15.75" customHeight="1" x14ac:dyDescent="0.2">
      <c r="A735" s="182">
        <v>7271</v>
      </c>
      <c r="B735" s="75" t="str">
        <f>VLOOKUP(A735,'BASE REGISTRO MAYO'!$A$1:$T$884,2,FALSE)</f>
        <v xml:space="preserve">
I. Municipalidad de Placilla
</v>
      </c>
      <c r="C735" s="75">
        <f>VLOOKUP(A735,'BASE REGISTRO MAYO'!$A$1:$T$884,3,FALSE)</f>
        <v>690902001</v>
      </c>
      <c r="D735" s="75" t="str">
        <f>VLOOKUP(A735,'BASE REGISTRO MAYO'!$A$1:$T$884,4,FALSE)</f>
        <v>Municipalidad</v>
      </c>
      <c r="E735" s="75" t="str">
        <f>VLOOKUP(A735,'BASE REGISTRO MAYO'!$A$1:$T$884,5,FALSE)</f>
        <v>Constitución Política de la República, artículo 107</v>
      </c>
      <c r="F735" s="75" t="str">
        <f>VLOOKUP(A735,'BASE REGISTRO MAYO'!$A$1:$T$884,6,FALSE)</f>
        <v>Indefinida</v>
      </c>
      <c r="G735" s="75" t="str">
        <f>VLOOKUP(A735,'BASE REGISTRO MAYO'!$A$1:$T$884,7,FALSE)</f>
        <v>Según Ley Orgánica Nº 18.695, artículos 1º al  4º</v>
      </c>
      <c r="H735" s="75" t="str">
        <f>VLOOKUP(A735,'BASE REGISTRO MAYO'!$A$1:$T$884,8,FALSE)</f>
        <v>no tiene</v>
      </c>
      <c r="I735" s="75">
        <f>VLOOKUP(A735,'BASE REGISTRO MAYO'!$A$1:$T$884,9,FALSE)</f>
        <v>0</v>
      </c>
      <c r="J735" s="75">
        <f>VLOOKUP(A735,'BASE REGISTRO MAYO'!$A$1:$T$884,10,FALSE)</f>
        <v>0</v>
      </c>
      <c r="K735" s="75" t="str">
        <f>VLOOKUP(A735,'BASE REGISTRO MAYO'!$A$1:$T$884,11,FALSE)</f>
        <v xml:space="preserve">Manuel Tulio Contreras Álvarez </v>
      </c>
      <c r="L735" s="75" t="str">
        <f>VLOOKUP(A735,'BASE REGISTRO MAYO'!$A$1:$T$884,12,FALSE)</f>
        <v xml:space="preserve">Oscar Gajardo N°2250, comuna de Placilla, Sexta Región.
</v>
      </c>
      <c r="M735" s="75" t="str">
        <f>VLOOKUP(A735,'BASE REGISTRO MAYO'!$A$1:$T$884,13,FALSE)</f>
        <v>VI</v>
      </c>
      <c r="N735" s="75" t="str">
        <f>VLOOKUP(A735,'BASE REGISTRO MAYO'!$A$1:$T$884,14,FALSE)</f>
        <v xml:space="preserve"> Placilla</v>
      </c>
      <c r="O735" s="75">
        <f>VLOOKUP(A735,'BASE REGISTRO MAYO'!$A$1:$T$884,15,FALSE)</f>
        <v>0</v>
      </c>
      <c r="P735" s="75">
        <f>VLOOKUP(A735,'BASE REGISTRO MAYO'!$A$1:$T$884,16,FALSE)</f>
        <v>0</v>
      </c>
      <c r="Q735" s="75">
        <f>VLOOKUP(A735,'BASE REGISTRO MAYO'!$A$1:$T$884,17,FALSE)</f>
        <v>0</v>
      </c>
      <c r="R735" s="75">
        <f>VLOOKUP(A735,'BASE REGISTRO MAYO'!$A$1:$T$884,18,FALSE)</f>
        <v>91001</v>
      </c>
      <c r="S735" s="75" t="str">
        <f>VLOOKUP(A735,'BASE REGISTRO MAYO'!$A$1:$T$884,19,FALSE)</f>
        <v>Se acompaña Certificado Financiero de 11 de junio de 2008, aprobado por Unidad de Supervisión Financiera Nacional, correspondiente al año 2007.</v>
      </c>
      <c r="T735" s="177">
        <f>VLOOKUP(A735,'BASE REGISTRO MAYO'!$A$1:$T$884,20,FALSE)</f>
        <v>38736</v>
      </c>
      <c r="U735" s="182">
        <v>7271</v>
      </c>
      <c r="V735" s="181">
        <v>2861840</v>
      </c>
      <c r="W735" s="181">
        <v>17254040</v>
      </c>
      <c r="X735" s="178">
        <v>44408</v>
      </c>
      <c r="Y735" s="87" t="s">
        <v>7151</v>
      </c>
      <c r="Z735" s="87" t="s">
        <v>7152</v>
      </c>
      <c r="AA735" s="182" t="s">
        <v>7344</v>
      </c>
    </row>
    <row r="736" spans="1:27" ht="15.75" customHeight="1" x14ac:dyDescent="0.2">
      <c r="A736" s="182">
        <v>7273</v>
      </c>
      <c r="B736" s="75" t="str">
        <f>VLOOKUP(A736,'BASE REGISTRO MAYO'!$A$1:$T$884,2,FALSE)</f>
        <v xml:space="preserve">
I. Municipalidad de Quillon 
</v>
      </c>
      <c r="C736" s="75">
        <f>VLOOKUP(A736,'BASE REGISTRO MAYO'!$A$1:$T$884,3,FALSE)</f>
        <v>691414000</v>
      </c>
      <c r="D736" s="75" t="str">
        <f>VLOOKUP(A736,'BASE REGISTRO MAYO'!$A$1:$T$884,4,FALSE)</f>
        <v>Municipalidad</v>
      </c>
      <c r="E736" s="75" t="str">
        <f>VLOOKUP(A736,'BASE REGISTRO MAYO'!$A$1:$T$884,5,FALSE)</f>
        <v>Municipalidad</v>
      </c>
      <c r="F736" s="75" t="str">
        <f>VLOOKUP(A736,'BASE REGISTRO MAYO'!$A$1:$T$884,6,FALSE)</f>
        <v>Indefinida.</v>
      </c>
      <c r="G736" s="75" t="str">
        <f>VLOOKUP(A736,'BASE REGISTRO MAYO'!$A$1:$T$884,7,FALSE)</f>
        <v>Según Ley Orgánica Nº 18.695, arts. 1º al 4º.</v>
      </c>
      <c r="H736" s="75" t="str">
        <f>VLOOKUP(A736,'BASE REGISTRO MAYO'!$A$1:$T$884,8,FALSE)</f>
        <v>no tiene</v>
      </c>
      <c r="I736" s="75">
        <f>VLOOKUP(A736,'BASE REGISTRO MAYO'!$A$1:$T$884,9,FALSE)</f>
        <v>0</v>
      </c>
      <c r="J736" s="75">
        <f>VLOOKUP(A736,'BASE REGISTRO MAYO'!$A$1:$T$884,10,FALSE)</f>
        <v>0</v>
      </c>
      <c r="K736" s="75" t="str">
        <f>VLOOKUP(A736,'BASE REGISTRO MAYO'!$A$1:$T$884,11,FALSE)</f>
        <v xml:space="preserve">Alberto Raúl Gyhra Soto, </v>
      </c>
      <c r="L736" s="75" t="str">
        <f>VLOOKUP(A736,'BASE REGISTRO MAYO'!$A$1:$T$884,12,FALSE)</f>
        <v>18 de Septiembre Nº250, comuna de Quillón</v>
      </c>
      <c r="M736" s="75" t="str">
        <f>VLOOKUP(A736,'BASE REGISTRO MAYO'!$A$1:$T$884,13,FALSE)</f>
        <v>XVI</v>
      </c>
      <c r="N736" s="75" t="str">
        <f>VLOOKUP(A736,'BASE REGISTRO MAYO'!$A$1:$T$884,14,FALSE)</f>
        <v xml:space="preserve"> Quillón</v>
      </c>
      <c r="O736" s="75" t="str">
        <f>VLOOKUP(A736,'BASE REGISTRO MAYO'!$A$1:$T$884,15,FALSE)</f>
        <v xml:space="preserve"> Fonos: (42) 2207132</v>
      </c>
      <c r="P736" s="75">
        <f>VLOOKUP(A736,'BASE REGISTRO MAYO'!$A$1:$T$884,16,FALSE)</f>
        <v>0</v>
      </c>
      <c r="Q736" s="75">
        <f>VLOOKUP(A736,'BASE REGISTRO MAYO'!$A$1:$T$884,17,FALSE)</f>
        <v>0</v>
      </c>
      <c r="R736" s="75">
        <f>VLOOKUP(A736,'BASE REGISTRO MAYO'!$A$1:$T$884,18,FALSE)</f>
        <v>91001</v>
      </c>
      <c r="S736" s="75" t="str">
        <f>VLOOKUP(A736,'BASE REGISTRO MAYO'!$A$1:$T$884,19,FALSE)</f>
        <v xml:space="preserve">No se acompañan. Aplica Informe Jurídico Nº 09, de  fecha 14 de marzo de 2011 del Departamento Jurídico y Dictamen Nº 070791, de 2009, de la Contraloría General de la República.  
</v>
      </c>
      <c r="T736" s="177">
        <f>VLOOKUP(A736,'BASE REGISTRO MAYO'!$A$1:$T$884,20,FALSE)</f>
        <v>38736</v>
      </c>
      <c r="U736" s="182">
        <v>7273</v>
      </c>
      <c r="V736" s="181">
        <v>4893746</v>
      </c>
      <c r="W736" s="181">
        <v>29504406</v>
      </c>
      <c r="X736" s="178">
        <v>44408</v>
      </c>
      <c r="Y736" s="87" t="s">
        <v>7151</v>
      </c>
      <c r="Z736" s="87" t="s">
        <v>7152</v>
      </c>
      <c r="AA736" s="182" t="s">
        <v>7345</v>
      </c>
    </row>
    <row r="737" spans="1:27" ht="15.75" customHeight="1" x14ac:dyDescent="0.2">
      <c r="A737" s="182">
        <v>7275</v>
      </c>
      <c r="B737" s="75" t="str">
        <f>VLOOKUP(A737,'BASE REGISTRO MAYO'!$A$1:$T$884,2,FALSE)</f>
        <v xml:space="preserve">
I. Municipalidad de San Clemente
</v>
      </c>
      <c r="C737" s="75">
        <f>VLOOKUP(A737,'BASE REGISTRO MAYO'!$A$1:$T$884,3,FALSE)</f>
        <v>691105008</v>
      </c>
      <c r="D737" s="75" t="str">
        <f>VLOOKUP(A737,'BASE REGISTRO MAYO'!$A$1:$T$884,4,FALSE)</f>
        <v>Municipalidad</v>
      </c>
      <c r="E737" s="75" t="str">
        <f>VLOOKUP(A737,'BASE REGISTRO MAYO'!$A$1:$T$884,5,FALSE)</f>
        <v>Constitución Política de la República, art. 107.</v>
      </c>
      <c r="F737" s="75" t="str">
        <f>VLOOKUP(A737,'BASE REGISTRO MAYO'!$A$1:$T$884,6,FALSE)</f>
        <v>Indefinida.</v>
      </c>
      <c r="G737" s="75" t="str">
        <f>VLOOKUP(A737,'BASE REGISTRO MAYO'!$A$1:$T$884,7,FALSE)</f>
        <v>Según Ley Orgánica Nº 18.695, arts. 1º al 4º.</v>
      </c>
      <c r="H737" s="75" t="str">
        <f>VLOOKUP(A737,'BASE REGISTRO MAYO'!$A$1:$T$884,8,FALSE)</f>
        <v>no tiene</v>
      </c>
      <c r="I737" s="75">
        <f>VLOOKUP(A737,'BASE REGISTRO MAYO'!$A$1:$T$884,9,FALSE)</f>
        <v>0</v>
      </c>
      <c r="J737" s="75">
        <f>VLOOKUP(A737,'BASE REGISTRO MAYO'!$A$1:$T$884,10,FALSE)</f>
        <v>0</v>
      </c>
      <c r="K737" s="75" t="str">
        <f>VLOOKUP(A737,'BASE REGISTRO MAYO'!$A$1:$T$884,11,FALSE)</f>
        <v xml:space="preserve">Juan Raúl Rojas Vergara    </v>
      </c>
      <c r="L737" s="75" t="str">
        <f>VLOOKUP(A737,'BASE REGISTRO MAYO'!$A$1:$T$884,12,FALSE)</f>
        <v xml:space="preserve">Carlos Silva Renard Nº46, San Clemente , VII Región.
</v>
      </c>
      <c r="M737" s="75" t="str">
        <f>VLOOKUP(A737,'BASE REGISTRO MAYO'!$A$1:$T$884,13,FALSE)</f>
        <v>VII</v>
      </c>
      <c r="N737" s="75" t="str">
        <f>VLOOKUP(A737,'BASE REGISTRO MAYO'!$A$1:$T$884,14,FALSE)</f>
        <v>San Clemente</v>
      </c>
      <c r="O737" s="75" t="str">
        <f>VLOOKUP(A737,'BASE REGISTRO MAYO'!$A$1:$T$884,15,FALSE)</f>
        <v>Fonos (71) 621570</v>
      </c>
      <c r="P737" s="75">
        <f>VLOOKUP(A737,'BASE REGISTRO MAYO'!$A$1:$T$884,16,FALSE)</f>
        <v>0</v>
      </c>
      <c r="Q737" s="75">
        <f>VLOOKUP(A737,'BASE REGISTRO MAYO'!$A$1:$T$884,17,FALSE)</f>
        <v>0</v>
      </c>
      <c r="R737" s="75">
        <f>VLOOKUP(A737,'BASE REGISTRO MAYO'!$A$1:$T$884,18,FALSE)</f>
        <v>91001</v>
      </c>
      <c r="S737" s="75" t="str">
        <f>VLOOKUP(A737,'BASE REGISTRO MAYO'!$A$1:$T$884,19,FALSE)</f>
        <v xml:space="preserve">No se acompañan. Aplica Informe Jurídico Nº 09, de  fecha 14 de marzo de 2011 del Departamento Jurídico y Dictamen Nº 070791, de 2009, de la Contraloría General de la República.  
</v>
      </c>
      <c r="T737" s="177">
        <f>VLOOKUP(A737,'BASE REGISTRO MAYO'!$A$1:$T$884,20,FALSE)</f>
        <v>38736</v>
      </c>
      <c r="U737" s="182">
        <v>7275</v>
      </c>
      <c r="V737" s="181">
        <v>5008220</v>
      </c>
      <c r="W737" s="181">
        <v>30138837</v>
      </c>
      <c r="X737" s="178">
        <v>44408</v>
      </c>
      <c r="Y737" s="87" t="s">
        <v>7151</v>
      </c>
      <c r="Z737" s="87" t="s">
        <v>7152</v>
      </c>
      <c r="AA737" s="182" t="s">
        <v>7266</v>
      </c>
    </row>
    <row r="738" spans="1:27" ht="15.75" customHeight="1" x14ac:dyDescent="0.2">
      <c r="A738" s="182">
        <v>7276</v>
      </c>
      <c r="B738" s="75" t="str">
        <f>VLOOKUP(A738,'BASE REGISTRO MAYO'!$A$1:$T$884,2,FALSE)</f>
        <v xml:space="preserve">
I. Municipalidad de Molina
</v>
      </c>
      <c r="C738" s="75">
        <f>VLOOKUP(A738,'BASE REGISTRO MAYO'!$A$1:$T$884,3,FALSE)</f>
        <v>691101002</v>
      </c>
      <c r="D738" s="75" t="str">
        <f>VLOOKUP(A738,'BASE REGISTRO MAYO'!$A$1:$T$884,4,FALSE)</f>
        <v>Municipalidad</v>
      </c>
      <c r="E738" s="75" t="str">
        <f>VLOOKUP(A738,'BASE REGISTRO MAYO'!$A$1:$T$884,5,FALSE)</f>
        <v>Constitución Política de la República, art. 107.</v>
      </c>
      <c r="F738" s="75" t="str">
        <f>VLOOKUP(A738,'BASE REGISTRO MAYO'!$A$1:$T$884,6,FALSE)</f>
        <v>Indefinida.</v>
      </c>
      <c r="G738" s="75" t="str">
        <f>VLOOKUP(A738,'BASE REGISTRO MAYO'!$A$1:$T$884,7,FALSE)</f>
        <v>Según Ley Orgánica Nº 18.695, arts. 1º al 4º.</v>
      </c>
      <c r="H738" s="75" t="str">
        <f>VLOOKUP(A738,'BASE REGISTRO MAYO'!$A$1:$T$884,8,FALSE)</f>
        <v>no tiene</v>
      </c>
      <c r="I738" s="75">
        <f>VLOOKUP(A738,'BASE REGISTRO MAYO'!$A$1:$T$884,9,FALSE)</f>
        <v>0</v>
      </c>
      <c r="J738" s="75">
        <f>VLOOKUP(A738,'BASE REGISTRO MAYO'!$A$1:$T$884,10,FALSE)</f>
        <v>0</v>
      </c>
      <c r="K738" s="75" t="str">
        <f>VLOOKUP(A738,'BASE REGISTRO MAYO'!$A$1:$T$884,11,FALSE)</f>
        <v xml:space="preserve">Priscilla Castillo Gerli, </v>
      </c>
      <c r="L738" s="75" t="str">
        <f>VLOOKUP(A738,'BASE REGISTRO MAYO'!$A$1:$T$884,12,FALSE)</f>
        <v xml:space="preserve">Yerbas Buenas Nº1389, comuna de Molina, VII Región.
</v>
      </c>
      <c r="M738" s="75" t="str">
        <f>VLOOKUP(A738,'BASE REGISTRO MAYO'!$A$1:$T$884,13,FALSE)</f>
        <v>VII</v>
      </c>
      <c r="N738" s="75" t="str">
        <f>VLOOKUP(A738,'BASE REGISTRO MAYO'!$A$1:$T$884,14,FALSE)</f>
        <v>Molina</v>
      </c>
      <c r="O738" s="75" t="str">
        <f>VLOOKUP(A738,'BASE REGISTRO MAYO'!$A$1:$T$884,15,FALSE)</f>
        <v>Fonos (75) 491994</v>
      </c>
      <c r="P738" s="75">
        <f>VLOOKUP(A738,'BASE REGISTRO MAYO'!$A$1:$T$884,16,FALSE)</f>
        <v>0</v>
      </c>
      <c r="Q738" s="75">
        <f>VLOOKUP(A738,'BASE REGISTRO MAYO'!$A$1:$T$884,17,FALSE)</f>
        <v>0</v>
      </c>
      <c r="R738" s="75">
        <f>VLOOKUP(A738,'BASE REGISTRO MAYO'!$A$1:$T$884,18,FALSE)</f>
        <v>91001</v>
      </c>
      <c r="S738" s="75" t="str">
        <f>VLOOKUP(A738,'BASE REGISTRO MAYO'!$A$1:$T$884,19,FALSE)</f>
        <v xml:space="preserve">No se acompañan. Aplica Informe Jurídico Nº 09, de  fecha 14 de marzo de 2011 del Departamento Jurídico y Dictamen Nº 070791, de 2009, de la Contraloría General de la República.  
</v>
      </c>
      <c r="T738" s="177">
        <f>VLOOKUP(A738,'BASE REGISTRO MAYO'!$A$1:$T$884,20,FALSE)</f>
        <v>38736</v>
      </c>
      <c r="U738" s="182">
        <v>7276</v>
      </c>
      <c r="V738" s="181">
        <v>143092</v>
      </c>
      <c r="W738" s="181">
        <v>21731392</v>
      </c>
      <c r="X738" s="178">
        <v>44408</v>
      </c>
      <c r="Y738" s="87" t="s">
        <v>7151</v>
      </c>
      <c r="Z738" s="87" t="s">
        <v>7152</v>
      </c>
      <c r="AA738" s="182" t="s">
        <v>7291</v>
      </c>
    </row>
    <row r="739" spans="1:27" ht="15.75" customHeight="1" x14ac:dyDescent="0.2">
      <c r="A739" s="182">
        <v>7279</v>
      </c>
      <c r="B739" s="75" t="str">
        <f>VLOOKUP(A739,'BASE REGISTRO MAYO'!$A$1:$T$884,2,FALSE)</f>
        <v xml:space="preserve">
I. Municipalidad de El Monte
</v>
      </c>
      <c r="C739" s="75">
        <f>VLOOKUP(A739,'BASE REGISTRO MAYO'!$A$1:$T$884,3,FALSE)</f>
        <v>690730006</v>
      </c>
      <c r="D739" s="75" t="str">
        <f>VLOOKUP(A739,'BASE REGISTRO MAYO'!$A$1:$T$884,4,FALSE)</f>
        <v>Municipalidad</v>
      </c>
      <c r="E739" s="75" t="str">
        <f>VLOOKUP(A739,'BASE REGISTRO MAYO'!$A$1:$T$884,5,FALSE)</f>
        <v>Constitución Política de la República, art. 107.</v>
      </c>
      <c r="F739" s="75" t="str">
        <f>VLOOKUP(A739,'BASE REGISTRO MAYO'!$A$1:$T$884,6,FALSE)</f>
        <v>Indefinida.</v>
      </c>
      <c r="G739" s="75" t="str">
        <f>VLOOKUP(A739,'BASE REGISTRO MAYO'!$A$1:$T$884,7,FALSE)</f>
        <v>Según Ley Orgánica Nº 18.695, arts. 1º al 4º.</v>
      </c>
      <c r="H739" s="75" t="str">
        <f>VLOOKUP(A739,'BASE REGISTRO MAYO'!$A$1:$T$884,8,FALSE)</f>
        <v>no tiene</v>
      </c>
      <c r="I739" s="75">
        <f>VLOOKUP(A739,'BASE REGISTRO MAYO'!$A$1:$T$884,9,FALSE)</f>
        <v>0</v>
      </c>
      <c r="J739" s="75">
        <f>VLOOKUP(A739,'BASE REGISTRO MAYO'!$A$1:$T$884,10,FALSE)</f>
        <v>0</v>
      </c>
      <c r="K739" s="75" t="str">
        <f>VLOOKUP(A739,'BASE REGISTRO MAYO'!$A$1:$T$884,11,FALSE)</f>
        <v xml:space="preserve">Francisco Javier Gómez Ramirez 
Alcalde 
</v>
      </c>
      <c r="L739" s="75" t="str">
        <f>VLOOKUP(A739,'BASE REGISTRO MAYO'!$A$1:$T$884,12,FALSE)</f>
        <v xml:space="preserve">Avenida Los Libertadores Nº 277, comuna de El Monte,   Región Metropolitana.
</v>
      </c>
      <c r="M739" s="75" t="str">
        <f>VLOOKUP(A739,'BASE REGISTRO MAYO'!$A$1:$T$884,13,FALSE)</f>
        <v>XIII</v>
      </c>
      <c r="N739" s="75" t="str">
        <f>VLOOKUP(A739,'BASE REGISTRO MAYO'!$A$1:$T$884,14,FALSE)</f>
        <v>El Monte</v>
      </c>
      <c r="O739" s="75" t="str">
        <f>VLOOKUP(A739,'BASE REGISTRO MAYO'!$A$1:$T$884,15,FALSE)</f>
        <v>Fonos 8182503- 8182531</v>
      </c>
      <c r="P739" s="75">
        <f>VLOOKUP(A739,'BASE REGISTRO MAYO'!$A$1:$T$884,16,FALSE)</f>
        <v>0</v>
      </c>
      <c r="Q739" s="75">
        <f>VLOOKUP(A739,'BASE REGISTRO MAYO'!$A$1:$T$884,17,FALSE)</f>
        <v>0</v>
      </c>
      <c r="R739" s="75">
        <f>VLOOKUP(A739,'BASE REGISTRO MAYO'!$A$1:$T$884,18,FALSE)</f>
        <v>91001</v>
      </c>
      <c r="S739" s="75" t="str">
        <f>VLOOKUP(A739,'BASE REGISTRO MAYO'!$A$1:$T$884,19,FALSE)</f>
        <v xml:space="preserve">No se acompañan. Aplica Informe Jurídico Nº 09, de fecha 14 de marzo de 2011 del Departamento Jurídico y Dictamen Nº 070791, de 2009, de la Contraloría General de la República.  
</v>
      </c>
      <c r="T739" s="177">
        <f>VLOOKUP(A739,'BASE REGISTRO MAYO'!$A$1:$T$884,20,FALSE)</f>
        <v>38737</v>
      </c>
      <c r="U739" s="182">
        <v>7279</v>
      </c>
      <c r="V739" s="181">
        <v>4292760</v>
      </c>
      <c r="W739" s="181">
        <v>25881060</v>
      </c>
      <c r="X739" s="178">
        <v>44408</v>
      </c>
      <c r="Y739" s="87" t="s">
        <v>7151</v>
      </c>
      <c r="Z739" s="87" t="s">
        <v>7152</v>
      </c>
      <c r="AA739" s="182" t="s">
        <v>7346</v>
      </c>
    </row>
    <row r="740" spans="1:27" ht="15.75" customHeight="1" x14ac:dyDescent="0.2">
      <c r="A740" s="182">
        <v>7280</v>
      </c>
      <c r="B740" s="75" t="str">
        <f>VLOOKUP(A740,'BASE REGISTRO MAYO'!$A$1:$T$884,2,FALSE)</f>
        <v xml:space="preserve">
I. Municipalidad de Tal Tal
</v>
      </c>
      <c r="C740" s="75">
        <f>VLOOKUP(A740,'BASE REGISTRO MAYO'!$A$1:$T$884,3,FALSE)</f>
        <v>690205009</v>
      </c>
      <c r="D740" s="75" t="str">
        <f>VLOOKUP(A740,'BASE REGISTRO MAYO'!$A$1:$T$884,4,FALSE)</f>
        <v>Municipalidad</v>
      </c>
      <c r="E740" s="75" t="str">
        <f>VLOOKUP(A740,'BASE REGISTRO MAYO'!$A$1:$T$884,5,FALSE)</f>
        <v>Constitución Política de la República, art. 107.</v>
      </c>
      <c r="F740" s="75" t="str">
        <f>VLOOKUP(A740,'BASE REGISTRO MAYO'!$A$1:$T$884,6,FALSE)</f>
        <v>Indefinida.</v>
      </c>
      <c r="G740" s="75" t="str">
        <f>VLOOKUP(A740,'BASE REGISTRO MAYO'!$A$1:$T$884,7,FALSE)</f>
        <v>Según Ley Orgánica Nº 18.695, arts. 1º al 4º.</v>
      </c>
      <c r="H740" s="75" t="str">
        <f>VLOOKUP(A740,'BASE REGISTRO MAYO'!$A$1:$T$884,8,FALSE)</f>
        <v>no tiene</v>
      </c>
      <c r="I740" s="75">
        <f>VLOOKUP(A740,'BASE REGISTRO MAYO'!$A$1:$T$884,9,FALSE)</f>
        <v>0</v>
      </c>
      <c r="J740" s="75">
        <f>VLOOKUP(A740,'BASE REGISTRO MAYO'!$A$1:$T$884,10,FALSE)</f>
        <v>0</v>
      </c>
      <c r="K740" s="75" t="str">
        <f>VLOOKUP(A740,'BASE REGISTRO MAYO'!$A$1:$T$884,11,FALSE)</f>
        <v xml:space="preserve">Sergio Belmor Orellana Montejo. </v>
      </c>
      <c r="L740" s="75" t="str">
        <f>VLOOKUP(A740,'BASE REGISTRO MAYO'!$A$1:$T$884,12,FALSE)</f>
        <v xml:space="preserve">Arturo Prat 515, comuna de Tal Tal, Segunda Región
</v>
      </c>
      <c r="M740" s="75" t="str">
        <f>VLOOKUP(A740,'BASE REGISTRO MAYO'!$A$1:$T$884,13,FALSE)</f>
        <v>II</v>
      </c>
      <c r="N740" s="75" t="str">
        <f>VLOOKUP(A740,'BASE REGISTRO MAYO'!$A$1:$T$884,14,FALSE)</f>
        <v>Tal Tal</v>
      </c>
      <c r="O740" s="75" t="str">
        <f>VLOOKUP(A740,'BASE REGISTRO MAYO'!$A$1:$T$884,15,FALSE)</f>
        <v xml:space="preserve">Mesa Central: (55) 2683000
DIDECO: (55) 2683010 (55) 2683057
</v>
      </c>
      <c r="P740" s="75" t="str">
        <f>VLOOKUP(A740,'BASE REGISTRO MAYO'!$A$1:$T$884,16,FALSE)</f>
        <v xml:space="preserve">Municipalidad: alcaldia@taltal.cl
Directora de DIDECO: ingrid.penaloza@gmail.com
</v>
      </c>
      <c r="Q740" s="75">
        <f>VLOOKUP(A740,'BASE REGISTRO MAYO'!$A$1:$T$884,17,FALSE)</f>
        <v>0</v>
      </c>
      <c r="R740" s="75">
        <f>VLOOKUP(A740,'BASE REGISTRO MAYO'!$A$1:$T$884,18,FALSE)</f>
        <v>91001</v>
      </c>
      <c r="S740" s="75" t="str">
        <f>VLOOKUP(A740,'BASE REGISTRO MAYO'!$A$1:$T$884,19,FALSE)</f>
        <v xml:space="preserve">No se acompañan. Aplica Informe Jurídico Nº 09, de  fecha 14 de marzo de 2011 del Departamento Jurídico y Dictamen Nº 070791, de 2009, de la Contraloría General de la República.  
</v>
      </c>
      <c r="T740" s="177">
        <f>VLOOKUP(A740,'BASE REGISTRO MAYO'!$A$1:$T$884,20,FALSE)</f>
        <v>38737</v>
      </c>
      <c r="U740" s="182">
        <v>7280</v>
      </c>
      <c r="V740" s="181">
        <v>5580588</v>
      </c>
      <c r="W740" s="181">
        <v>33645378</v>
      </c>
      <c r="X740" s="178">
        <v>44408</v>
      </c>
      <c r="Y740" s="87" t="s">
        <v>7151</v>
      </c>
      <c r="Z740" s="87" t="s">
        <v>7152</v>
      </c>
      <c r="AA740" s="182" t="s">
        <v>7251</v>
      </c>
    </row>
    <row r="741" spans="1:27" ht="15.75" customHeight="1" x14ac:dyDescent="0.2">
      <c r="A741" s="182">
        <v>7282</v>
      </c>
      <c r="B741" s="75" t="str">
        <f>VLOOKUP(A741,'BASE REGISTRO MAYO'!$A$1:$T$884,2,FALSE)</f>
        <v xml:space="preserve">
I. Municipalidad de Lebu
</v>
      </c>
      <c r="C741" s="75">
        <f>VLOOKUP(A741,'BASE REGISTRO MAYO'!$A$1:$T$884,3,FALSE)</f>
        <v>691603008</v>
      </c>
      <c r="D741" s="75" t="str">
        <f>VLOOKUP(A741,'BASE REGISTRO MAYO'!$A$1:$T$884,4,FALSE)</f>
        <v>Municipalidad</v>
      </c>
      <c r="E741" s="75" t="str">
        <f>VLOOKUP(A741,'BASE REGISTRO MAYO'!$A$1:$T$884,5,FALSE)</f>
        <v>Constitución Política de la República, art. 107.</v>
      </c>
      <c r="F741" s="75" t="str">
        <f>VLOOKUP(A741,'BASE REGISTRO MAYO'!$A$1:$T$884,6,FALSE)</f>
        <v>Indefinida.</v>
      </c>
      <c r="G741" s="75" t="str">
        <f>VLOOKUP(A741,'BASE REGISTRO MAYO'!$A$1:$T$884,7,FALSE)</f>
        <v>Según Ley Orgánica Nº 18.695, arts. 1º al 4º.</v>
      </c>
      <c r="H741" s="75" t="str">
        <f>VLOOKUP(A741,'BASE REGISTRO MAYO'!$A$1:$T$884,8,FALSE)</f>
        <v>no tiene</v>
      </c>
      <c r="I741" s="75">
        <f>VLOOKUP(A741,'BASE REGISTRO MAYO'!$A$1:$T$884,9,FALSE)</f>
        <v>0</v>
      </c>
      <c r="J741" s="75">
        <f>VLOOKUP(A741,'BASE REGISTRO MAYO'!$A$1:$T$884,10,FALSE)</f>
        <v>0</v>
      </c>
      <c r="K741" s="75" t="str">
        <f>VLOOKUP(A741,'BASE REGISTRO MAYO'!$A$1:$T$884,11,FALSE)</f>
        <v xml:space="preserve">Cristian Peña Morales   </v>
      </c>
      <c r="L741" s="75" t="str">
        <f>VLOOKUP(A741,'BASE REGISTRO MAYO'!$A$1:$T$884,12,FALSE)</f>
        <v xml:space="preserve">Andres Bello Nº 233, comuna de Lebu, Octava Región
</v>
      </c>
      <c r="M741" s="75" t="str">
        <f>VLOOKUP(A741,'BASE REGISTRO MAYO'!$A$1:$T$884,13,FALSE)</f>
        <v>VIII</v>
      </c>
      <c r="N741" s="75" t="str">
        <f>VLOOKUP(A741,'BASE REGISTRO MAYO'!$A$1:$T$884,14,FALSE)</f>
        <v xml:space="preserve"> Lebu</v>
      </c>
      <c r="O741" s="75" t="str">
        <f>VLOOKUP(A741,'BASE REGISTRO MAYO'!$A$1:$T$884,15,FALSE)</f>
        <v>Fonos (41)551221 / (41) 2866704/ (41) 2866705</v>
      </c>
      <c r="P741" s="75" t="str">
        <f>VLOOKUP(A741,'BASE REGISTRO MAYO'!$A$1:$T$884,16,FALSE)</f>
        <v>alcalde@lebu.cl</v>
      </c>
      <c r="Q741" s="75">
        <f>VLOOKUP(A741,'BASE REGISTRO MAYO'!$A$1:$T$884,17,FALSE)</f>
        <v>0</v>
      </c>
      <c r="R741" s="75">
        <f>VLOOKUP(A741,'BASE REGISTRO MAYO'!$A$1:$T$884,18,FALSE)</f>
        <v>91001</v>
      </c>
      <c r="S741" s="75" t="str">
        <f>VLOOKUP(A741,'BASE REGISTRO MAYO'!$A$1:$T$884,19,FALSE)</f>
        <v xml:space="preserve">No se acompañan. Aplica Informe Jurídico Nº 09, de  fecha 14 de marzo de 2011 del Departamento Jurídico y Dictamen Nº 070791, de 2009, de la Contraloría General de la República.  
</v>
      </c>
      <c r="T741" s="177">
        <f>VLOOKUP(A741,'BASE REGISTRO MAYO'!$A$1:$T$884,20,FALSE)</f>
        <v>38737</v>
      </c>
      <c r="U741" s="182">
        <v>7282</v>
      </c>
      <c r="V741" s="181">
        <v>5677891</v>
      </c>
      <c r="W741" s="181">
        <v>34232018</v>
      </c>
      <c r="X741" s="178">
        <v>44408</v>
      </c>
      <c r="Y741" s="87" t="s">
        <v>7151</v>
      </c>
      <c r="Z741" s="87" t="s">
        <v>7152</v>
      </c>
      <c r="AA741" s="182" t="s">
        <v>7259</v>
      </c>
    </row>
    <row r="742" spans="1:27" ht="15.75" customHeight="1" x14ac:dyDescent="0.2">
      <c r="A742" s="182">
        <v>7283</v>
      </c>
      <c r="B742" s="75" t="str">
        <f>VLOOKUP(A742,'BASE REGISTRO MAYO'!$A$1:$T$884,2,FALSE)</f>
        <v xml:space="preserve">
I. Municipalidad de Hualpen
</v>
      </c>
      <c r="C742" s="75" t="str">
        <f>VLOOKUP(A742,'BASE REGISTRO MAYO'!$A$1:$T$884,3,FALSE)</f>
        <v>69264400K</v>
      </c>
      <c r="D742" s="75" t="str">
        <f>VLOOKUP(A742,'BASE REGISTRO MAYO'!$A$1:$T$884,4,FALSE)</f>
        <v>Municipalidad</v>
      </c>
      <c r="E742" s="75" t="str">
        <f>VLOOKUP(A742,'BASE REGISTRO MAYO'!$A$1:$T$884,5,FALSE)</f>
        <v>Constitución Política de la República, artículo 107.</v>
      </c>
      <c r="F742" s="75" t="str">
        <f>VLOOKUP(A742,'BASE REGISTRO MAYO'!$A$1:$T$884,6,FALSE)</f>
        <v>Indefinida.</v>
      </c>
      <c r="G742" s="75" t="str">
        <f>VLOOKUP(A742,'BASE REGISTRO MAYO'!$A$1:$T$884,7,FALSE)</f>
        <v>Según Ley Orgánica Nº 18.695, artículos 1º al 4º.</v>
      </c>
      <c r="H742" s="75" t="str">
        <f>VLOOKUP(A742,'BASE REGISTRO MAYO'!$A$1:$T$884,8,FALSE)</f>
        <v>no tiene</v>
      </c>
      <c r="I742" s="75">
        <f>VLOOKUP(A742,'BASE REGISTRO MAYO'!$A$1:$T$884,9,FALSE)</f>
        <v>0</v>
      </c>
      <c r="J742" s="75">
        <f>VLOOKUP(A742,'BASE REGISTRO MAYO'!$A$1:$T$884,10,FALSE)</f>
        <v>0</v>
      </c>
      <c r="K742" s="75" t="str">
        <f>VLOOKUP(A742,'BASE REGISTRO MAYO'!$A$1:$T$884,11,FALSE)</f>
        <v>Marcelo Enrique Rivera Arancibia,</v>
      </c>
      <c r="L742" s="75" t="str">
        <f>VLOOKUP(A742,'BASE REGISTRO MAYO'!$A$1:$T$884,12,FALSE)</f>
        <v xml:space="preserve">Chaiten Nº 8070, comuna de Hualpén, Octava Región. 
</v>
      </c>
      <c r="M742" s="75" t="str">
        <f>VLOOKUP(A742,'BASE REGISTRO MAYO'!$A$1:$T$884,13,FALSE)</f>
        <v>VIII</v>
      </c>
      <c r="N742" s="75" t="str">
        <f>VLOOKUP(A742,'BASE REGISTRO MAYO'!$A$1:$T$884,14,FALSE)</f>
        <v>Hualpén</v>
      </c>
      <c r="O742" s="75" t="str">
        <f>VLOOKUP(A742,'BASE REGISTRO MAYO'!$A$1:$T$884,15,FALSE)</f>
        <v xml:space="preserve">Fonos (41) 425501
</v>
      </c>
      <c r="P742" s="75">
        <f>VLOOKUP(A742,'BASE REGISTRO MAYO'!$A$1:$T$884,16,FALSE)</f>
        <v>0</v>
      </c>
      <c r="Q742" s="75">
        <f>VLOOKUP(A742,'BASE REGISTRO MAYO'!$A$1:$T$884,17,FALSE)</f>
        <v>0</v>
      </c>
      <c r="R742" s="75">
        <f>VLOOKUP(A742,'BASE REGISTRO MAYO'!$A$1:$T$884,18,FALSE)</f>
        <v>91001</v>
      </c>
      <c r="S742" s="75" t="str">
        <f>VLOOKUP(A742,'BASE REGISTRO MAYO'!$A$1:$T$884,19,FALSE)</f>
        <v xml:space="preserve">Se acompaña Certificado Financiero de fecha 29 de agosto del 2008, correspondiente al año 2007, aprobado por la Unidad de Supervisión Financiera Nacional. 
Patrimonio $4.363.178.059.-
</v>
      </c>
      <c r="T742" s="177">
        <f>VLOOKUP(A742,'BASE REGISTRO MAYO'!$A$1:$T$884,20,FALSE)</f>
        <v>38737</v>
      </c>
      <c r="U742" s="182">
        <v>7283</v>
      </c>
      <c r="V742" s="181">
        <v>0</v>
      </c>
      <c r="W742" s="181">
        <v>28712440</v>
      </c>
      <c r="X742" s="178">
        <v>44408</v>
      </c>
      <c r="Y742" s="87" t="s">
        <v>7151</v>
      </c>
      <c r="Z742" s="87" t="s">
        <v>7152</v>
      </c>
      <c r="AA742" s="182" t="s">
        <v>7212</v>
      </c>
    </row>
    <row r="743" spans="1:27" ht="15.75" customHeight="1" x14ac:dyDescent="0.2">
      <c r="A743" s="182">
        <v>7284</v>
      </c>
      <c r="B743" s="75" t="str">
        <f>VLOOKUP(A743,'BASE REGISTRO MAYO'!$A$1:$T$884,2,FALSE)</f>
        <v>I. Municipalidad de Penco</v>
      </c>
      <c r="C743" s="75">
        <f>VLOOKUP(A743,'BASE REGISTRO MAYO'!$A$1:$T$884,3,FALSE)</f>
        <v>691505006</v>
      </c>
      <c r="D743" s="75" t="str">
        <f>VLOOKUP(A743,'BASE REGISTRO MAYO'!$A$1:$T$884,4,FALSE)</f>
        <v>Municipalidad</v>
      </c>
      <c r="E743" s="75" t="str">
        <f>VLOOKUP(A743,'BASE REGISTRO MAYO'!$A$1:$T$884,5,FALSE)</f>
        <v>Constitución Política de la República, artículo 107</v>
      </c>
      <c r="F743" s="75" t="str">
        <f>VLOOKUP(A743,'BASE REGISTRO MAYO'!$A$1:$T$884,6,FALSE)</f>
        <v>Indefinida</v>
      </c>
      <c r="G743" s="75" t="str">
        <f>VLOOKUP(A743,'BASE REGISTRO MAYO'!$A$1:$T$884,7,FALSE)</f>
        <v>Según Ley Orgánica N° 18.695, artículos 1° al 4°</v>
      </c>
      <c r="H743" s="75" t="str">
        <f>VLOOKUP(A743,'BASE REGISTRO MAYO'!$A$1:$T$884,8,FALSE)</f>
        <v>no tiene</v>
      </c>
      <c r="I743" s="75">
        <f>VLOOKUP(A743,'BASE REGISTRO MAYO'!$A$1:$T$884,9,FALSE)</f>
        <v>0</v>
      </c>
      <c r="J743" s="75">
        <f>VLOOKUP(A743,'BASE REGISTRO MAYO'!$A$1:$T$884,10,FALSE)</f>
        <v>0</v>
      </c>
      <c r="K743" s="75" t="str">
        <f>VLOOKUP(A743,'BASE REGISTRO MAYO'!$A$1:$T$884,11,FALSE)</f>
        <v xml:space="preserve">Víctor Hugo Figueroa Rebolledo,
</v>
      </c>
      <c r="L743" s="75" t="str">
        <f>VLOOKUP(A743,'BASE REGISTRO MAYO'!$A$1:$T$884,12,FALSE)</f>
        <v xml:space="preserve">Bernardo O’Higgins N° 500, comuna de Penco, Octava Región
Casilla 2
</v>
      </c>
      <c r="M743" s="75" t="str">
        <f>VLOOKUP(A743,'BASE REGISTRO MAYO'!$A$1:$T$884,13,FALSE)</f>
        <v>VIII</v>
      </c>
      <c r="N743" s="75" t="str">
        <f>VLOOKUP(A743,'BASE REGISTRO MAYO'!$A$1:$T$884,14,FALSE)</f>
        <v xml:space="preserve"> Penco</v>
      </c>
      <c r="O743" s="75" t="str">
        <f>VLOOKUP(A743,'BASE REGISTRO MAYO'!$A$1:$T$884,15,FALSE)</f>
        <v>Teléfono: (41) 2261453</v>
      </c>
      <c r="P743" s="75" t="str">
        <f>VLOOKUP(A743,'BASE REGISTRO MAYO'!$A$1:$T$884,16,FALSE)</f>
        <v>Correo electrónico: vh.figueroa@penco.cl</v>
      </c>
      <c r="Q743" s="75">
        <f>VLOOKUP(A743,'BASE REGISTRO MAYO'!$A$1:$T$884,17,FALSE)</f>
        <v>0</v>
      </c>
      <c r="R743" s="75">
        <f>VLOOKUP(A743,'BASE REGISTRO MAYO'!$A$1:$T$884,18,FALSE)</f>
        <v>91001</v>
      </c>
      <c r="S743" s="75" t="str">
        <f>VLOOKUP(A743,'BASE REGISTRO MAYO'!$A$1:$T$884,19,FALSE)</f>
        <v xml:space="preserve">No se acompañan. Aplica Informe Jurídico Nº 09, de  fecha 14 de marzo de 2011 del Departamento Jurídico y Dictamen Nº 070791, de 2009, de la Contraloría General de la República.  
</v>
      </c>
      <c r="T743" s="177">
        <f>VLOOKUP(A743,'BASE REGISTRO MAYO'!$A$1:$T$884,20,FALSE)</f>
        <v>38737</v>
      </c>
      <c r="U743" s="182">
        <v>7284</v>
      </c>
      <c r="V743" s="181">
        <v>0</v>
      </c>
      <c r="W743" s="181">
        <v>23790309</v>
      </c>
      <c r="X743" s="178">
        <v>44408</v>
      </c>
      <c r="Y743" s="87" t="s">
        <v>7151</v>
      </c>
      <c r="Z743" s="87" t="s">
        <v>7152</v>
      </c>
      <c r="AA743" s="182" t="s">
        <v>7290</v>
      </c>
    </row>
    <row r="744" spans="1:27" ht="15.75" customHeight="1" x14ac:dyDescent="0.2">
      <c r="A744" s="182">
        <v>7285</v>
      </c>
      <c r="B744" s="75" t="str">
        <f>VLOOKUP(A744,'BASE REGISTRO MAYO'!$A$1:$T$884,2,FALSE)</f>
        <v xml:space="preserve">
I. Municipalidad de Concepcion
</v>
      </c>
      <c r="C744" s="75" t="str">
        <f>VLOOKUP(A744,'BASE REGISTRO MAYO'!$A$1:$T$884,3,FALSE)</f>
        <v>69150400K</v>
      </c>
      <c r="D744" s="75" t="str">
        <f>VLOOKUP(A744,'BASE REGISTRO MAYO'!$A$1:$T$884,4,FALSE)</f>
        <v>Municipalidad</v>
      </c>
      <c r="E744" s="75" t="str">
        <f>VLOOKUP(A744,'BASE REGISTRO MAYO'!$A$1:$T$884,5,FALSE)</f>
        <v>Constitución Política de la República, art. 107.</v>
      </c>
      <c r="F744" s="75" t="str">
        <f>VLOOKUP(A744,'BASE REGISTRO MAYO'!$A$1:$T$884,6,FALSE)</f>
        <v>Indefinida.</v>
      </c>
      <c r="G744" s="75" t="str">
        <f>VLOOKUP(A744,'BASE REGISTRO MAYO'!$A$1:$T$884,7,FALSE)</f>
        <v>Según Ley Orgánica Nº 18.695, arts. 1º al 4º.</v>
      </c>
      <c r="H744" s="75" t="str">
        <f>VLOOKUP(A744,'BASE REGISTRO MAYO'!$A$1:$T$884,8,FALSE)</f>
        <v>no tiene</v>
      </c>
      <c r="I744" s="75">
        <f>VLOOKUP(A744,'BASE REGISTRO MAYO'!$A$1:$T$884,9,FALSE)</f>
        <v>0</v>
      </c>
      <c r="J744" s="75">
        <f>VLOOKUP(A744,'BASE REGISTRO MAYO'!$A$1:$T$884,10,FALSE)</f>
        <v>0</v>
      </c>
      <c r="K744" s="75" t="str">
        <f>VLOOKUP(A744,'BASE REGISTRO MAYO'!$A$1:$T$884,11,FALSE)</f>
        <v xml:space="preserve">Álvaro Andrés Ortiz Vera. </v>
      </c>
      <c r="L744" s="75" t="str">
        <f>VLOOKUP(A744,'BASE REGISTRO MAYO'!$A$1:$T$884,12,FALSE)</f>
        <v xml:space="preserve">O’ Higgins Nº 525, comuna de Concepción, Octava Región.
Casilla 107- C
</v>
      </c>
      <c r="M744" s="75" t="str">
        <f>VLOOKUP(A744,'BASE REGISTRO MAYO'!$A$1:$T$884,13,FALSE)</f>
        <v>VIII</v>
      </c>
      <c r="N744" s="75" t="str">
        <f>VLOOKUP(A744,'BASE REGISTRO MAYO'!$A$1:$T$884,14,FALSE)</f>
        <v>Concepción</v>
      </c>
      <c r="O744" s="75" t="str">
        <f>VLOOKUP(A744,'BASE REGISTRO MAYO'!$A$1:$T$884,15,FALSE)</f>
        <v>Fonos (41) 266500</v>
      </c>
      <c r="P744" s="75">
        <f>VLOOKUP(A744,'BASE REGISTRO MAYO'!$A$1:$T$884,16,FALSE)</f>
        <v>0</v>
      </c>
      <c r="Q744" s="75">
        <f>VLOOKUP(A744,'BASE REGISTRO MAYO'!$A$1:$T$884,17,FALSE)</f>
        <v>0</v>
      </c>
      <c r="R744" s="75">
        <f>VLOOKUP(A744,'BASE REGISTRO MAYO'!$A$1:$T$884,18,FALSE)</f>
        <v>91001</v>
      </c>
      <c r="S744" s="75" t="str">
        <f>VLOOKUP(A744,'BASE REGISTRO MAYO'!$A$1:$T$884,19,FALSE)</f>
        <v xml:space="preserve">No se acompañan. Aplica Informe Jurídico Nº 09, de  fecha 14 de marzo de 2011 del Departamento Jurídico y Dictamen Nº 070791, de 2009, de la Contraloría General de la República.  
</v>
      </c>
      <c r="T744" s="177">
        <f>VLOOKUP(A744,'BASE REGISTRO MAYO'!$A$1:$T$884,20,FALSE)</f>
        <v>38737</v>
      </c>
      <c r="U744" s="182">
        <v>7285</v>
      </c>
      <c r="V744" s="181">
        <v>8798219</v>
      </c>
      <c r="W744" s="181">
        <v>47440710</v>
      </c>
      <c r="X744" s="178">
        <v>44408</v>
      </c>
      <c r="Y744" s="87" t="s">
        <v>7151</v>
      </c>
      <c r="Z744" s="87" t="s">
        <v>7152</v>
      </c>
      <c r="AA744" s="182" t="s">
        <v>149</v>
      </c>
    </row>
    <row r="745" spans="1:27" ht="15.75" customHeight="1" x14ac:dyDescent="0.2">
      <c r="A745" s="182">
        <v>7286</v>
      </c>
      <c r="B745" s="75" t="str">
        <f>VLOOKUP(A745,'BASE REGISTRO MAYO'!$A$1:$T$884,2,FALSE)</f>
        <v xml:space="preserve">
I. Municipalidad de Ancud
</v>
      </c>
      <c r="C745" s="75">
        <f>VLOOKUP(A745,'BASE REGISTRO MAYO'!$A$1:$T$884,3,FALSE)</f>
        <v>692301005</v>
      </c>
      <c r="D745" s="75" t="str">
        <f>VLOOKUP(A745,'BASE REGISTRO MAYO'!$A$1:$T$884,4,FALSE)</f>
        <v>Municipalidad</v>
      </c>
      <c r="E745" s="75" t="str">
        <f>VLOOKUP(A745,'BASE REGISTRO MAYO'!$A$1:$T$884,5,FALSE)</f>
        <v>Constitución Política de la República, art. 107.</v>
      </c>
      <c r="F745" s="75" t="str">
        <f>VLOOKUP(A745,'BASE REGISTRO MAYO'!$A$1:$T$884,6,FALSE)</f>
        <v>Indefinida.</v>
      </c>
      <c r="G745" s="75" t="str">
        <f>VLOOKUP(A745,'BASE REGISTRO MAYO'!$A$1:$T$884,7,FALSE)</f>
        <v>Según Ley Orgánica Nº 18.695, arts. 1º al 4º.</v>
      </c>
      <c r="H745" s="75" t="str">
        <f>VLOOKUP(A745,'BASE REGISTRO MAYO'!$A$1:$T$884,8,FALSE)</f>
        <v>no tiene</v>
      </c>
      <c r="I745" s="75">
        <f>VLOOKUP(A745,'BASE REGISTRO MAYO'!$A$1:$T$884,9,FALSE)</f>
        <v>0</v>
      </c>
      <c r="J745" s="75">
        <f>VLOOKUP(A745,'BASE REGISTRO MAYO'!$A$1:$T$884,10,FALSE)</f>
        <v>0</v>
      </c>
      <c r="K745" s="75" t="str">
        <f>VLOOKUP(A745,'BASE REGISTRO MAYO'!$A$1:$T$884,11,FALSE)</f>
        <v xml:space="preserve">Carlos Heriberto Gomez Miranda    Subrogante desde el 16-04-21 al 16-05-2021: Iván Alexis Latorre Herrera </v>
      </c>
      <c r="L745" s="75" t="str">
        <f>VLOOKUP(A745,'BASE REGISTRO MAYO'!$A$1:$T$884,12,FALSE)</f>
        <v xml:space="preserve">Blanco Encalada Nº 660, comuna de Ancud, comuna de Chiloé, Décima Región
</v>
      </c>
      <c r="M745" s="75" t="str">
        <f>VLOOKUP(A745,'BASE REGISTRO MAYO'!$A$1:$T$884,13,FALSE)</f>
        <v>X</v>
      </c>
      <c r="N745" s="75" t="str">
        <f>VLOOKUP(A745,'BASE REGISTRO MAYO'!$A$1:$T$884,14,FALSE)</f>
        <v>Ancud</v>
      </c>
      <c r="O745" s="75" t="str">
        <f>VLOOKUP(A745,'BASE REGISTRO MAYO'!$A$1:$T$884,15,FALSE)</f>
        <v>Fonos  (65) 622335- 628141</v>
      </c>
      <c r="P745" s="75">
        <f>VLOOKUP(A745,'BASE REGISTRO MAYO'!$A$1:$T$884,16,FALSE)</f>
        <v>0</v>
      </c>
      <c r="Q745" s="75">
        <f>VLOOKUP(A745,'BASE REGISTRO MAYO'!$A$1:$T$884,17,FALSE)</f>
        <v>0</v>
      </c>
      <c r="R745" s="75">
        <f>VLOOKUP(A745,'BASE REGISTRO MAYO'!$A$1:$T$884,18,FALSE)</f>
        <v>91001</v>
      </c>
      <c r="S745" s="75" t="str">
        <f>VLOOKUP(A745,'BASE REGISTRO MAYO'!$A$1:$T$884,19,FALSE)</f>
        <v xml:space="preserve">Acompaña certificado de antecedentes financieros correspondientes al año 2013, enviados para ser aprobados por el departamento de Administración y finanzas.
</v>
      </c>
      <c r="T745" s="177">
        <f>VLOOKUP(A745,'BASE REGISTRO MAYO'!$A$1:$T$884,20,FALSE)</f>
        <v>38737</v>
      </c>
      <c r="U745" s="182">
        <v>7286</v>
      </c>
      <c r="V745" s="181">
        <v>6410521</v>
      </c>
      <c r="W745" s="181">
        <v>38649051</v>
      </c>
      <c r="X745" s="178">
        <v>44408</v>
      </c>
      <c r="Y745" s="87" t="s">
        <v>7151</v>
      </c>
      <c r="Z745" s="87" t="s">
        <v>7152</v>
      </c>
      <c r="AA745" s="182" t="s">
        <v>7177</v>
      </c>
    </row>
    <row r="746" spans="1:27" ht="15.75" customHeight="1" x14ac:dyDescent="0.2">
      <c r="A746" s="182">
        <v>7288</v>
      </c>
      <c r="B746" s="75" t="str">
        <f>VLOOKUP(A746,'BASE REGISTRO MAYO'!$A$1:$T$884,2,FALSE)</f>
        <v xml:space="preserve">
I. Municipalidad de Parral
</v>
      </c>
      <c r="C746" s="75" t="str">
        <f>VLOOKUP(A746,'BASE REGISTRO MAYO'!$A$1:$T$884,3,FALSE)</f>
        <v>69130700K</v>
      </c>
      <c r="D746" s="75" t="str">
        <f>VLOOKUP(A746,'BASE REGISTRO MAYO'!$A$1:$T$884,4,FALSE)</f>
        <v>Municipalidad</v>
      </c>
      <c r="E746" s="75" t="str">
        <f>VLOOKUP(A746,'BASE REGISTRO MAYO'!$A$1:$T$884,5,FALSE)</f>
        <v>Constitución Política de la República, artículo 107</v>
      </c>
      <c r="F746" s="75" t="str">
        <f>VLOOKUP(A746,'BASE REGISTRO MAYO'!$A$1:$T$884,6,FALSE)</f>
        <v>Indefinida</v>
      </c>
      <c r="G746" s="75" t="str">
        <f>VLOOKUP(A746,'BASE REGISTRO MAYO'!$A$1:$T$884,7,FALSE)</f>
        <v>Según Ley Orgánica Nº 18.695, artículos 1º al  4º</v>
      </c>
      <c r="H746" s="75" t="str">
        <f>VLOOKUP(A746,'BASE REGISTRO MAYO'!$A$1:$T$884,8,FALSE)</f>
        <v>no tiene</v>
      </c>
      <c r="I746" s="75">
        <f>VLOOKUP(A746,'BASE REGISTRO MAYO'!$A$1:$T$884,9,FALSE)</f>
        <v>0</v>
      </c>
      <c r="J746" s="75">
        <f>VLOOKUP(A746,'BASE REGISTRO MAYO'!$A$1:$T$884,10,FALSE)</f>
        <v>0</v>
      </c>
      <c r="K746" s="75" t="str">
        <f>VLOOKUP(A746,'BASE REGISTRO MAYO'!$A$1:$T$884,11,FALSE)</f>
        <v xml:space="preserve">Paula del Carmen Retamal Urrutia, </v>
      </c>
      <c r="L746" s="75" t="str">
        <f>VLOOKUP(A746,'BASE REGISTRO MAYO'!$A$1:$T$884,12,FALSE)</f>
        <v xml:space="preserve">Dieciocho N°720, comuna de Parral, provincia de Linares, Séptima Región.
</v>
      </c>
      <c r="M746" s="75" t="str">
        <f>VLOOKUP(A746,'BASE REGISTRO MAYO'!$A$1:$T$884,13,FALSE)</f>
        <v>VII</v>
      </c>
      <c r="N746" s="75" t="str">
        <f>VLOOKUP(A746,'BASE REGISTRO MAYO'!$A$1:$T$884,14,FALSE)</f>
        <v>Parral</v>
      </c>
      <c r="O746" s="75" t="str">
        <f>VLOOKUP(A746,'BASE REGISTRO MAYO'!$A$1:$T$884,15,FALSE)</f>
        <v>Fono  (73) 637700</v>
      </c>
      <c r="P746" s="75">
        <f>VLOOKUP(A746,'BASE REGISTRO MAYO'!$A$1:$T$884,16,FALSE)</f>
        <v>0</v>
      </c>
      <c r="Q746" s="75">
        <f>VLOOKUP(A746,'BASE REGISTRO MAYO'!$A$1:$T$884,17,FALSE)</f>
        <v>0</v>
      </c>
      <c r="R746" s="75">
        <f>VLOOKUP(A746,'BASE REGISTRO MAYO'!$A$1:$T$884,18,FALSE)</f>
        <v>91001</v>
      </c>
      <c r="S746" s="75" t="str">
        <f>VLOOKUP(A746,'BASE REGISTRO MAYO'!$A$1:$T$884,19,FALSE)</f>
        <v xml:space="preserve">No se acompañan. Aplica Informe Jurídico Nº 09, de  fecha 14 de marzo de 2011 del Departamento Jurídico y Dictamen Nº 070791, de 2009, de la Contraloría General de la República.  
</v>
      </c>
      <c r="T746" s="177">
        <f>VLOOKUP(A746,'BASE REGISTRO MAYO'!$A$1:$T$884,20,FALSE)</f>
        <v>38743</v>
      </c>
      <c r="U746" s="182">
        <v>7288</v>
      </c>
      <c r="V746" s="181">
        <v>6439140</v>
      </c>
      <c r="W746" s="181">
        <v>38821590</v>
      </c>
      <c r="X746" s="178">
        <v>44408</v>
      </c>
      <c r="Y746" s="87" t="s">
        <v>7151</v>
      </c>
      <c r="Z746" s="87" t="s">
        <v>7152</v>
      </c>
      <c r="AA746" s="182" t="s">
        <v>7265</v>
      </c>
    </row>
    <row r="747" spans="1:27" ht="15.75" customHeight="1" x14ac:dyDescent="0.2">
      <c r="A747" s="182">
        <v>7290</v>
      </c>
      <c r="B747" s="75" t="str">
        <f>VLOOKUP(A747,'BASE REGISTRO MAYO'!$A$1:$T$884,2,FALSE)</f>
        <v xml:space="preserve">
I. Municipalidad de Florida
</v>
      </c>
      <c r="C747" s="75">
        <f>VLOOKUP(A747,'BASE REGISTRO MAYO'!$A$1:$T$884,3,FALSE)</f>
        <v>691507009</v>
      </c>
      <c r="D747" s="75" t="str">
        <f>VLOOKUP(A747,'BASE REGISTRO MAYO'!$A$1:$T$884,4,FALSE)</f>
        <v>Municipalidad</v>
      </c>
      <c r="E747" s="75" t="str">
        <f>VLOOKUP(A747,'BASE REGISTRO MAYO'!$A$1:$T$884,5,FALSE)</f>
        <v>Constitución Política de la República, art. 107.</v>
      </c>
      <c r="F747" s="75" t="str">
        <f>VLOOKUP(A747,'BASE REGISTRO MAYO'!$A$1:$T$884,6,FALSE)</f>
        <v>Indefinida.</v>
      </c>
      <c r="G747" s="75" t="str">
        <f>VLOOKUP(A747,'BASE REGISTRO MAYO'!$A$1:$T$884,7,FALSE)</f>
        <v>Según Ley Orgánica Nº 18.695, arts. 1º al 4º.</v>
      </c>
      <c r="H747" s="75" t="str">
        <f>VLOOKUP(A747,'BASE REGISTRO MAYO'!$A$1:$T$884,8,FALSE)</f>
        <v>no tiene</v>
      </c>
      <c r="I747" s="75">
        <f>VLOOKUP(A747,'BASE REGISTRO MAYO'!$A$1:$T$884,9,FALSE)</f>
        <v>0</v>
      </c>
      <c r="J747" s="75">
        <f>VLOOKUP(A747,'BASE REGISTRO MAYO'!$A$1:$T$884,10,FALSE)</f>
        <v>0</v>
      </c>
      <c r="K747" s="75" t="str">
        <f>VLOOKUP(A747,'BASE REGISTRO MAYO'!$A$1:$T$884,11,FALSE)</f>
        <v xml:space="preserve">Jorge Eliecer Roa Villegas  </v>
      </c>
      <c r="L747" s="75" t="str">
        <f>VLOOKUP(A747,'BASE REGISTRO MAYO'!$A$1:$T$884,12,FALSE)</f>
        <v xml:space="preserve">Arturo Prat N º 675 Comuna de Florida, Región del Bío Bío.
</v>
      </c>
      <c r="M747" s="75" t="str">
        <f>VLOOKUP(A747,'BASE REGISTRO MAYO'!$A$1:$T$884,13,FALSE)</f>
        <v>VIII</v>
      </c>
      <c r="N747" s="75" t="str">
        <f>VLOOKUP(A747,'BASE REGISTRO MAYO'!$A$1:$T$884,14,FALSE)</f>
        <v>Florida</v>
      </c>
      <c r="O747" s="75" t="str">
        <f>VLOOKUP(A747,'BASE REGISTRO MAYO'!$A$1:$T$884,15,FALSE)</f>
        <v>Teléfono: 2668900</v>
      </c>
      <c r="P747" s="75" t="str">
        <f>VLOOKUP(A747,'BASE REGISTRO MAYO'!$A$1:$T$884,16,FALSE)</f>
        <v xml:space="preserve"> info@muniflorida.cl – jroa@muniflorida.cl</v>
      </c>
      <c r="Q747" s="75">
        <f>VLOOKUP(A747,'BASE REGISTRO MAYO'!$A$1:$T$884,17,FALSE)</f>
        <v>0</v>
      </c>
      <c r="R747" s="75">
        <f>VLOOKUP(A747,'BASE REGISTRO MAYO'!$A$1:$T$884,18,FALSE)</f>
        <v>91001</v>
      </c>
      <c r="S747" s="75" t="str">
        <f>VLOOKUP(A747,'BASE REGISTRO MAYO'!$A$1:$T$884,19,FALSE)</f>
        <v xml:space="preserve">No se acompañan. Aplica Informe Jurídico Nº 09, de fecha 14 de marzo de 2011 del Departamento Jurídico y Dictamen Nº 070791, de 2009, de la Contraloría General de la República.  
</v>
      </c>
      <c r="T747" s="177">
        <f>VLOOKUP(A747,'BASE REGISTRO MAYO'!$A$1:$T$884,20,FALSE)</f>
        <v>38744</v>
      </c>
      <c r="U747" s="182">
        <v>7290</v>
      </c>
      <c r="V747" s="181">
        <v>4078122</v>
      </c>
      <c r="W747" s="181">
        <v>24587007</v>
      </c>
      <c r="X747" s="178">
        <v>44408</v>
      </c>
      <c r="Y747" s="87" t="s">
        <v>7151</v>
      </c>
      <c r="Z747" s="87" t="s">
        <v>7152</v>
      </c>
      <c r="AA747" s="182" t="s">
        <v>7347</v>
      </c>
    </row>
    <row r="748" spans="1:27" ht="15.75" customHeight="1" x14ac:dyDescent="0.2">
      <c r="A748" s="182">
        <v>7291</v>
      </c>
      <c r="B748" s="75" t="str">
        <f>VLOOKUP(A748,'BASE REGISTRO MAYO'!$A$1:$T$884,2,FALSE)</f>
        <v xml:space="preserve">
I. Municipalidad de Villarrica
</v>
      </c>
      <c r="C748" s="75" t="str">
        <f>VLOOKUP(A748,'BASE REGISTRO MAYO'!$A$1:$T$884,3,FALSE)</f>
        <v>69191500K</v>
      </c>
      <c r="D748" s="75" t="str">
        <f>VLOOKUP(A748,'BASE REGISTRO MAYO'!$A$1:$T$884,4,FALSE)</f>
        <v>Municipalidad</v>
      </c>
      <c r="E748" s="75" t="str">
        <f>VLOOKUP(A748,'BASE REGISTRO MAYO'!$A$1:$T$884,5,FALSE)</f>
        <v>Constitución Política de la República, artículo 107</v>
      </c>
      <c r="F748" s="75" t="str">
        <f>VLOOKUP(A748,'BASE REGISTRO MAYO'!$A$1:$T$884,6,FALSE)</f>
        <v>Indefinida</v>
      </c>
      <c r="G748" s="75" t="str">
        <f>VLOOKUP(A748,'BASE REGISTRO MAYO'!$A$1:$T$884,7,FALSE)</f>
        <v>Según Ley Orgánica Nº 18.695, artículos 1º al  4º</v>
      </c>
      <c r="H748" s="75" t="str">
        <f>VLOOKUP(A748,'BASE REGISTRO MAYO'!$A$1:$T$884,8,FALSE)</f>
        <v>no tiene</v>
      </c>
      <c r="I748" s="75">
        <f>VLOOKUP(A748,'BASE REGISTRO MAYO'!$A$1:$T$884,9,FALSE)</f>
        <v>0</v>
      </c>
      <c r="J748" s="75">
        <f>VLOOKUP(A748,'BASE REGISTRO MAYO'!$A$1:$T$884,10,FALSE)</f>
        <v>0</v>
      </c>
      <c r="K748" s="75" t="str">
        <f>VLOOKUP(A748,'BASE REGISTRO MAYO'!$A$1:$T$884,11,FALSE)</f>
        <v xml:space="preserve">Pablo Santiago Astete Mermoud 
</v>
      </c>
      <c r="L748" s="75" t="str">
        <f>VLOOKUP(A748,'BASE REGISTRO MAYO'!$A$1:$T$884,12,FALSE)</f>
        <v xml:space="preserve">Pedro de Valdivia N°810, comuna de Villarrica, Novena Región.
</v>
      </c>
      <c r="M748" s="75" t="str">
        <f>VLOOKUP(A748,'BASE REGISTRO MAYO'!$A$1:$T$884,13,FALSE)</f>
        <v>IX</v>
      </c>
      <c r="N748" s="75" t="str">
        <f>VLOOKUP(A748,'BASE REGISTRO MAYO'!$A$1:$T$884,14,FALSE)</f>
        <v>Villarrica</v>
      </c>
      <c r="O748" s="75">
        <f>VLOOKUP(A748,'BASE REGISTRO MAYO'!$A$1:$T$884,15,FALSE)</f>
        <v>0</v>
      </c>
      <c r="P748" s="75">
        <f>VLOOKUP(A748,'BASE REGISTRO MAYO'!$A$1:$T$884,16,FALSE)</f>
        <v>0</v>
      </c>
      <c r="Q748" s="75">
        <f>VLOOKUP(A748,'BASE REGISTRO MAYO'!$A$1:$T$884,17,FALSE)</f>
        <v>0</v>
      </c>
      <c r="R748" s="75">
        <f>VLOOKUP(A748,'BASE REGISTRO MAYO'!$A$1:$T$884,18,FALSE)</f>
        <v>91001</v>
      </c>
      <c r="S748" s="75" t="str">
        <f>VLOOKUP(A748,'BASE REGISTRO MAYO'!$A$1:$T$884,19,FALSE)</f>
        <v>Se acompaña Balance General del año 2009, que contiene los antecedentes financieros del año 2009, aprobado por el Subdepartamento de Supervisión Financiera Nacional.</v>
      </c>
      <c r="T748" s="177">
        <f>VLOOKUP(A748,'BASE REGISTRO MAYO'!$A$1:$T$884,20,FALSE)</f>
        <v>38737</v>
      </c>
      <c r="U748" s="182">
        <v>7291</v>
      </c>
      <c r="V748" s="181">
        <v>5056870</v>
      </c>
      <c r="W748" s="181">
        <v>30487886</v>
      </c>
      <c r="X748" s="178">
        <v>44408</v>
      </c>
      <c r="Y748" s="87" t="s">
        <v>7151</v>
      </c>
      <c r="Z748" s="87" t="s">
        <v>7152</v>
      </c>
      <c r="AA748" s="182" t="s">
        <v>7256</v>
      </c>
    </row>
    <row r="749" spans="1:27" ht="15.75" customHeight="1" x14ac:dyDescent="0.2">
      <c r="A749" s="182">
        <v>7292</v>
      </c>
      <c r="B749" s="75" t="str">
        <f>VLOOKUP(A749,'BASE REGISTRO MAYO'!$A$1:$T$884,2,FALSE)</f>
        <v xml:space="preserve">
I. Municipalidad de Vicuna
</v>
      </c>
      <c r="C749" s="75">
        <f>VLOOKUP(A749,'BASE REGISTRO MAYO'!$A$1:$T$884,3,FALSE)</f>
        <v>690405008</v>
      </c>
      <c r="D749" s="75" t="str">
        <f>VLOOKUP(A749,'BASE REGISTRO MAYO'!$A$1:$T$884,4,FALSE)</f>
        <v>Municipalidad</v>
      </c>
      <c r="E749" s="75" t="str">
        <f>VLOOKUP(A749,'BASE REGISTRO MAYO'!$A$1:$T$884,5,FALSE)</f>
        <v>Constitución Política de la República, artículo 107</v>
      </c>
      <c r="F749" s="75" t="str">
        <f>VLOOKUP(A749,'BASE REGISTRO MAYO'!$A$1:$T$884,6,FALSE)</f>
        <v>Indefinida</v>
      </c>
      <c r="G749" s="75" t="str">
        <f>VLOOKUP(A749,'BASE REGISTRO MAYO'!$A$1:$T$884,7,FALSE)</f>
        <v>Según Ley Orgánica Nº 18.695, artículos 1º al  4º</v>
      </c>
      <c r="H749" s="75" t="str">
        <f>VLOOKUP(A749,'BASE REGISTRO MAYO'!$A$1:$T$884,8,FALSE)</f>
        <v>no tiene</v>
      </c>
      <c r="I749" s="75">
        <f>VLOOKUP(A749,'BASE REGISTRO MAYO'!$A$1:$T$884,9,FALSE)</f>
        <v>0</v>
      </c>
      <c r="J749" s="75">
        <f>VLOOKUP(A749,'BASE REGISTRO MAYO'!$A$1:$T$884,10,FALSE)</f>
        <v>0</v>
      </c>
      <c r="K749" s="75" t="str">
        <f>VLOOKUP(A749,'BASE REGISTRO MAYO'!$A$1:$T$884,11,FALSE)</f>
        <v xml:space="preserve">Rafael Enrique Vera Castillo.
</v>
      </c>
      <c r="L749" s="75" t="str">
        <f>VLOOKUP(A749,'BASE REGISTRO MAYO'!$A$1:$T$884,12,FALSE)</f>
        <v xml:space="preserve">San Martín N° 275, comuna de Vicuña, Cuarta Región.
</v>
      </c>
      <c r="M749" s="75" t="str">
        <f>VLOOKUP(A749,'BASE REGISTRO MAYO'!$A$1:$T$884,13,FALSE)</f>
        <v>IV</v>
      </c>
      <c r="N749" s="75" t="str">
        <f>VLOOKUP(A749,'BASE REGISTRO MAYO'!$A$1:$T$884,14,FALSE)</f>
        <v>Vicuña</v>
      </c>
      <c r="O749" s="75">
        <f>VLOOKUP(A749,'BASE REGISTRO MAYO'!$A$1:$T$884,15,FALSE)</f>
        <v>0</v>
      </c>
      <c r="P749" s="75" t="str">
        <f>VLOOKUP(A749,'BASE REGISTRO MAYO'!$A$1:$T$884,16,FALSE)</f>
        <v>alcaldia@munivicuna.cl; opd@munivicuna.cl</v>
      </c>
      <c r="Q749" s="75">
        <f>VLOOKUP(A749,'BASE REGISTRO MAYO'!$A$1:$T$884,17,FALSE)</f>
        <v>0</v>
      </c>
      <c r="R749" s="75">
        <f>VLOOKUP(A749,'BASE REGISTRO MAYO'!$A$1:$T$884,18,FALSE)</f>
        <v>91001</v>
      </c>
      <c r="S749" s="75" t="str">
        <f>VLOOKUP(A749,'BASE REGISTRO MAYO'!$A$1:$T$884,19,FALSE)</f>
        <v xml:space="preserve">No se acompañan. Aplica Informe Jurídico Nº 09, de fecha 14 de marzo de 2011 del Departamento Jurídico y Dictamen Nº 070791, de 2009, de la Contraloría General de la República.
</v>
      </c>
      <c r="T749" s="177">
        <f>VLOOKUP(A749,'BASE REGISTRO MAYO'!$A$1:$T$884,20,FALSE)</f>
        <v>38737</v>
      </c>
      <c r="U749" s="182">
        <v>7292</v>
      </c>
      <c r="V749" s="181">
        <v>5056870</v>
      </c>
      <c r="W749" s="181">
        <v>30487886</v>
      </c>
      <c r="X749" s="178">
        <v>44408</v>
      </c>
      <c r="Y749" s="87" t="s">
        <v>7151</v>
      </c>
      <c r="Z749" s="87" t="s">
        <v>7152</v>
      </c>
      <c r="AA749" s="182" t="s">
        <v>8192</v>
      </c>
    </row>
    <row r="750" spans="1:27" ht="15.75" customHeight="1" x14ac:dyDescent="0.2">
      <c r="A750" s="182">
        <v>7296</v>
      </c>
      <c r="B750" s="75" t="str">
        <f>VLOOKUP(A750,'BASE REGISTRO MAYO'!$A$1:$T$884,2,FALSE)</f>
        <v xml:space="preserve">
I. Municipalidad de Teodoro Schmidt
</v>
      </c>
      <c r="C750" s="75">
        <f>VLOOKUP(A750,'BASE REGISTRO MAYO'!$A$1:$T$884,3,FALSE)</f>
        <v>692521005</v>
      </c>
      <c r="D750" s="75" t="str">
        <f>VLOOKUP(A750,'BASE REGISTRO MAYO'!$A$1:$T$884,4,FALSE)</f>
        <v>Municipalidad</v>
      </c>
      <c r="E750" s="75" t="str">
        <f>VLOOKUP(A750,'BASE REGISTRO MAYO'!$A$1:$T$884,5,FALSE)</f>
        <v>Constitución Política de la República, artículo 107.</v>
      </c>
      <c r="F750" s="75" t="str">
        <f>VLOOKUP(A750,'BASE REGISTRO MAYO'!$A$1:$T$884,6,FALSE)</f>
        <v>Indefinida.</v>
      </c>
      <c r="G750" s="75" t="str">
        <f>VLOOKUP(A750,'BASE REGISTRO MAYO'!$A$1:$T$884,7,FALSE)</f>
        <v>Según Ley Orgánica Nº 18.695, artículos 1º al 4º.</v>
      </c>
      <c r="H750" s="75" t="str">
        <f>VLOOKUP(A750,'BASE REGISTRO MAYO'!$A$1:$T$884,8,FALSE)</f>
        <v>no tiene</v>
      </c>
      <c r="I750" s="75">
        <f>VLOOKUP(A750,'BASE REGISTRO MAYO'!$A$1:$T$884,9,FALSE)</f>
        <v>0</v>
      </c>
      <c r="J750" s="75">
        <f>VLOOKUP(A750,'BASE REGISTRO MAYO'!$A$1:$T$884,10,FALSE)</f>
        <v>0</v>
      </c>
      <c r="K750" s="75" t="str">
        <f>VLOOKUP(A750,'BASE REGISTRO MAYO'!$A$1:$T$884,11,FALSE)</f>
        <v>Alfredo Riquelme Arriagada.</v>
      </c>
      <c r="L750" s="75" t="str">
        <f>VLOOKUP(A750,'BASE REGISTRO MAYO'!$A$1:$T$884,12,FALSE)</f>
        <v xml:space="preserve">Balmaceda Nº 410,ct, IX Región.
</v>
      </c>
      <c r="M750" s="75" t="str">
        <f>VLOOKUP(A750,'BASE REGISTRO MAYO'!$A$1:$T$884,13,FALSE)</f>
        <v>IX</v>
      </c>
      <c r="N750" s="75" t="str">
        <f>VLOOKUP(A750,'BASE REGISTRO MAYO'!$A$1:$T$884,14,FALSE)</f>
        <v xml:space="preserve"> IX Región.</v>
      </c>
      <c r="O750" s="75" t="str">
        <f>VLOOKUP(A750,'BASE REGISTRO MAYO'!$A$1:$T$884,15,FALSE)</f>
        <v>45-2-922714 - 45-2-922731</v>
      </c>
      <c r="P750" s="75" t="str">
        <f>VLOOKUP(A750,'BASE REGISTRO MAYO'!$A$1:$T$884,16,FALSE)</f>
        <v xml:space="preserve">agendalacaldeteodoro@gmail.com
             adm.muniteodoro@gmail.com
</v>
      </c>
      <c r="Q750" s="75">
        <f>VLOOKUP(A750,'BASE REGISTRO MAYO'!$A$1:$T$884,17,FALSE)</f>
        <v>0</v>
      </c>
      <c r="R750" s="75">
        <f>VLOOKUP(A750,'BASE REGISTRO MAYO'!$A$1:$T$884,18,FALSE)</f>
        <v>91001</v>
      </c>
      <c r="S750" s="75" t="str">
        <f>VLOOKUP(A750,'BASE REGISTRO MAYO'!$A$1:$T$884,19,FALSE)</f>
        <v>Se acompaña Certificado de Antecedentes Financieros correspondiente al ejercicio del año 2007,  aprobado por Unidad de Supervisión Financiera Nacional.</v>
      </c>
      <c r="T750" s="177">
        <f>VLOOKUP(A750,'BASE REGISTRO MAYO'!$A$1:$T$884,20,FALSE)</f>
        <v>38755</v>
      </c>
      <c r="U750" s="182">
        <v>7296</v>
      </c>
      <c r="V750" s="181">
        <v>5709371</v>
      </c>
      <c r="W750" s="181">
        <v>34421811</v>
      </c>
      <c r="X750" s="178">
        <v>44408</v>
      </c>
      <c r="Y750" s="87" t="s">
        <v>7151</v>
      </c>
      <c r="Z750" s="87" t="s">
        <v>7152</v>
      </c>
      <c r="AA750" s="182" t="s">
        <v>7348</v>
      </c>
    </row>
    <row r="751" spans="1:27" ht="15.75" customHeight="1" x14ac:dyDescent="0.2">
      <c r="A751" s="182">
        <v>7297</v>
      </c>
      <c r="B751" s="75" t="str">
        <f>VLOOKUP(A751,'BASE REGISTRO MAYO'!$A$1:$T$884,2,FALSE)</f>
        <v xml:space="preserve">
I. Municipalidad de Curacautin
</v>
      </c>
      <c r="C751" s="75">
        <f>VLOOKUP(A751,'BASE REGISTRO MAYO'!$A$1:$T$884,3,FALSE)</f>
        <v>691810003</v>
      </c>
      <c r="D751" s="75" t="str">
        <f>VLOOKUP(A751,'BASE REGISTRO MAYO'!$A$1:$T$884,4,FALSE)</f>
        <v>Municipalidad</v>
      </c>
      <c r="E751" s="75" t="str">
        <f>VLOOKUP(A751,'BASE REGISTRO MAYO'!$A$1:$T$884,5,FALSE)</f>
        <v>Constitución Política de la República, art. 107.</v>
      </c>
      <c r="F751" s="75" t="str">
        <f>VLOOKUP(A751,'BASE REGISTRO MAYO'!$A$1:$T$884,6,FALSE)</f>
        <v>Indefinida.</v>
      </c>
      <c r="G751" s="75" t="str">
        <f>VLOOKUP(A751,'BASE REGISTRO MAYO'!$A$1:$T$884,7,FALSE)</f>
        <v>Según Ley Orgánica Nº 18.695, arts. 1º al 4º.</v>
      </c>
      <c r="H751" s="75" t="str">
        <f>VLOOKUP(A751,'BASE REGISTRO MAYO'!$A$1:$T$884,8,FALSE)</f>
        <v>no tiene</v>
      </c>
      <c r="I751" s="75">
        <f>VLOOKUP(A751,'BASE REGISTRO MAYO'!$A$1:$T$884,9,FALSE)</f>
        <v>0</v>
      </c>
      <c r="J751" s="75">
        <f>VLOOKUP(A751,'BASE REGISTRO MAYO'!$A$1:$T$884,10,FALSE)</f>
        <v>0</v>
      </c>
      <c r="K751" s="75" t="str">
        <f>VLOOKUP(A751,'BASE REGISTRO MAYO'!$A$1:$T$884,11,FALSE)</f>
        <v xml:space="preserve">Jorge Rolando Saquel Albarrán, </v>
      </c>
      <c r="L751" s="75" t="str">
        <f>VLOOKUP(A751,'BASE REGISTRO MAYO'!$A$1:$T$884,12,FALSE)</f>
        <v xml:space="preserve">O’ Higgins  Nº 796, comuna de Curacautín, Novena Región
Casilla 100 
</v>
      </c>
      <c r="M751" s="75" t="str">
        <f>VLOOKUP(A751,'BASE REGISTRO MAYO'!$A$1:$T$884,13,FALSE)</f>
        <v>IX</v>
      </c>
      <c r="N751" s="75" t="str">
        <f>VLOOKUP(A751,'BASE REGISTRO MAYO'!$A$1:$T$884,14,FALSE)</f>
        <v>Curacautín</v>
      </c>
      <c r="O751" s="75" t="str">
        <f>VLOOKUP(A751,'BASE REGISTRO MAYO'!$A$1:$T$884,15,FALSE)</f>
        <v>Fonos (45) 881226 882902</v>
      </c>
      <c r="P751" s="75" t="str">
        <f>VLOOKUP(A751,'BASE REGISTRO MAYO'!$A$1:$T$884,16,FALSE)</f>
        <v>alcaldecuracautin@yahoo.es</v>
      </c>
      <c r="Q751" s="75" t="str">
        <f>VLOOKUP(A751,'BASE REGISTRO MAYO'!$A$1:$T$884,17,FALSE)</f>
        <v>casilla 100</v>
      </c>
      <c r="R751" s="75">
        <f>VLOOKUP(A751,'BASE REGISTRO MAYO'!$A$1:$T$884,18,FALSE)</f>
        <v>91001</v>
      </c>
      <c r="S751" s="75" t="str">
        <f>VLOOKUP(A751,'BASE REGISTRO MAYO'!$A$1:$T$884,19,FALSE)</f>
        <v xml:space="preserve">No se acompañan. Aplica Informe Jurídico Nº 09, de  fecha 14 de marzo de 2011 del Departamento Jurídico y Dictamen Nº 070791, de 2009, de la Contraloría General de la República.  
</v>
      </c>
      <c r="T751" s="177">
        <f>VLOOKUP(A751,'BASE REGISTRO MAYO'!$A$1:$T$884,20,FALSE)</f>
        <v>38755</v>
      </c>
      <c r="U751" s="182">
        <v>7297</v>
      </c>
      <c r="V751" s="181">
        <v>5709371</v>
      </c>
      <c r="W751" s="181">
        <v>39965597</v>
      </c>
      <c r="X751" s="178">
        <v>44408</v>
      </c>
      <c r="Y751" s="87" t="s">
        <v>7151</v>
      </c>
      <c r="Z751" s="87" t="s">
        <v>7152</v>
      </c>
      <c r="AA751" s="182" t="s">
        <v>7321</v>
      </c>
    </row>
    <row r="752" spans="1:27" ht="15.75" customHeight="1" x14ac:dyDescent="0.2">
      <c r="A752" s="182">
        <v>7299</v>
      </c>
      <c r="B752" s="75" t="str">
        <f>VLOOKUP(A752,'BASE REGISTRO MAYO'!$A$1:$T$884,2,FALSE)</f>
        <v xml:space="preserve">
I. Municipalidad de Chile Chico.
</v>
      </c>
      <c r="C752" s="75">
        <f>VLOOKUP(A752,'BASE REGISTRO MAYO'!$A$1:$T$884,3,FALSE)</f>
        <v>692404009</v>
      </c>
      <c r="D752" s="75" t="str">
        <f>VLOOKUP(A752,'BASE REGISTRO MAYO'!$A$1:$T$884,4,FALSE)</f>
        <v>Municipalidad</v>
      </c>
      <c r="E752" s="75" t="str">
        <f>VLOOKUP(A752,'BASE REGISTRO MAYO'!$A$1:$T$884,5,FALSE)</f>
        <v>Constitución Política de la República, art. 107.</v>
      </c>
      <c r="F752" s="75" t="str">
        <f>VLOOKUP(A752,'BASE REGISTRO MAYO'!$A$1:$T$884,6,FALSE)</f>
        <v>Indefinida.</v>
      </c>
      <c r="G752" s="75" t="str">
        <f>VLOOKUP(A752,'BASE REGISTRO MAYO'!$A$1:$T$884,7,FALSE)</f>
        <v>Según Ley Orgánica Nº 18.695, arts. 1º al 4º.</v>
      </c>
      <c r="H752" s="75" t="str">
        <f>VLOOKUP(A752,'BASE REGISTRO MAYO'!$A$1:$T$884,8,FALSE)</f>
        <v>no tiene</v>
      </c>
      <c r="I752" s="75">
        <f>VLOOKUP(A752,'BASE REGISTRO MAYO'!$A$1:$T$884,9,FALSE)</f>
        <v>0</v>
      </c>
      <c r="J752" s="75">
        <f>VLOOKUP(A752,'BASE REGISTRO MAYO'!$A$1:$T$884,10,FALSE)</f>
        <v>0</v>
      </c>
      <c r="K752" s="75" t="str">
        <f>VLOOKUP(A752,'BASE REGISTRO MAYO'!$A$1:$T$884,11,FALSE)</f>
        <v xml:space="preserve">Ricardo Enrique Ibarra Valdebenito, </v>
      </c>
      <c r="L752" s="75" t="str">
        <f>VLOOKUP(A752,'BASE REGISTRO MAYO'!$A$1:$T$884,12,FALSE)</f>
        <v xml:space="preserve">Bernardo O’ Higgins Nº 333, comuna de Chile Chico, Décima Región
</v>
      </c>
      <c r="M752" s="75" t="str">
        <f>VLOOKUP(A752,'BASE REGISTRO MAYO'!$A$1:$T$884,13,FALSE)</f>
        <v>X</v>
      </c>
      <c r="N752" s="75" t="str">
        <f>VLOOKUP(A752,'BASE REGISTRO MAYO'!$A$1:$T$884,14,FALSE)</f>
        <v>Chile Chico</v>
      </c>
      <c r="O752" s="75" t="str">
        <f>VLOOKUP(A752,'BASE REGISTRO MAYO'!$A$1:$T$884,15,FALSE)</f>
        <v>Fonos (67) 411268- 411359</v>
      </c>
      <c r="P752" s="75">
        <f>VLOOKUP(A752,'BASE REGISTRO MAYO'!$A$1:$T$884,16,FALSE)</f>
        <v>0</v>
      </c>
      <c r="Q752" s="75">
        <f>VLOOKUP(A752,'BASE REGISTRO MAYO'!$A$1:$T$884,17,FALSE)</f>
        <v>0</v>
      </c>
      <c r="R752" s="75">
        <f>VLOOKUP(A752,'BASE REGISTRO MAYO'!$A$1:$T$884,18,FALSE)</f>
        <v>91001</v>
      </c>
      <c r="S752" s="75" t="str">
        <f>VLOOKUP(A752,'BASE REGISTRO MAYO'!$A$1:$T$884,19,FALSE)</f>
        <v xml:space="preserve">No se acompañan. Aplica Informe Jurídico Nº 09, de fecha 14 de marzo de 2011 del Departamento Jurídico y Dictamen Nº 070791, de 2009, de la Contraloría General de la República.
</v>
      </c>
      <c r="T752" s="177">
        <f>VLOOKUP(A752,'BASE REGISTRO MAYO'!$A$1:$T$884,20,FALSE)</f>
        <v>38737</v>
      </c>
      <c r="U752" s="182">
        <v>7299</v>
      </c>
      <c r="V752" s="181">
        <v>5265786</v>
      </c>
      <c r="W752" s="181">
        <v>31747436</v>
      </c>
      <c r="X752" s="178">
        <v>44408</v>
      </c>
      <c r="Y752" s="87" t="s">
        <v>7151</v>
      </c>
      <c r="Z752" s="87" t="s">
        <v>7152</v>
      </c>
      <c r="AA752" s="182" t="s">
        <v>7349</v>
      </c>
    </row>
    <row r="753" spans="1:27" ht="15.75" customHeight="1" x14ac:dyDescent="0.2">
      <c r="A753" s="182">
        <v>7300</v>
      </c>
      <c r="B753" s="75" t="str">
        <f>VLOOKUP(A753,'BASE REGISTRO MAYO'!$A$1:$T$884,2,FALSE)</f>
        <v xml:space="preserve">
I. Municipalidad de Llay Llay.
</v>
      </c>
      <c r="C753" s="75">
        <f>VLOOKUP(A753,'BASE REGISTRO MAYO'!$A$1:$T$884,3,FALSE)</f>
        <v>690604000</v>
      </c>
      <c r="D753" s="75" t="str">
        <f>VLOOKUP(A753,'BASE REGISTRO MAYO'!$A$1:$T$884,4,FALSE)</f>
        <v>Municipalidad</v>
      </c>
      <c r="E753" s="75" t="str">
        <f>VLOOKUP(A753,'BASE REGISTRO MAYO'!$A$1:$T$884,5,FALSE)</f>
        <v>Constitución Política de la República, art. 107.</v>
      </c>
      <c r="F753" s="75" t="str">
        <f>VLOOKUP(A753,'BASE REGISTRO MAYO'!$A$1:$T$884,6,FALSE)</f>
        <v>Indefinida.</v>
      </c>
      <c r="G753" s="75" t="str">
        <f>VLOOKUP(A753,'BASE REGISTRO MAYO'!$A$1:$T$884,7,FALSE)</f>
        <v>Según Ley Orgánica Nº 18.695, arts. 1º al 4º.</v>
      </c>
      <c r="H753" s="75" t="str">
        <f>VLOOKUP(A753,'BASE REGISTRO MAYO'!$A$1:$T$884,8,FALSE)</f>
        <v>no tiene</v>
      </c>
      <c r="I753" s="75">
        <f>VLOOKUP(A753,'BASE REGISTRO MAYO'!$A$1:$T$884,9,FALSE)</f>
        <v>0</v>
      </c>
      <c r="J753" s="75">
        <f>VLOOKUP(A753,'BASE REGISTRO MAYO'!$A$1:$T$884,10,FALSE)</f>
        <v>0</v>
      </c>
      <c r="K753" s="75" t="str">
        <f>VLOOKUP(A753,'BASE REGISTRO MAYO'!$A$1:$T$884,11,FALSE)</f>
        <v xml:space="preserve">Mario Regino Marillanca Ramírez, </v>
      </c>
      <c r="L753" s="75" t="str">
        <f>VLOOKUP(A753,'BASE REGISTRO MAYO'!$A$1:$T$884,12,FALSE)</f>
        <v xml:space="preserve">Balmaceda 174, comuna de Llay Llay, Quinta Región.
</v>
      </c>
      <c r="M753" s="75" t="str">
        <f>VLOOKUP(A753,'BASE REGISTRO MAYO'!$A$1:$T$884,13,FALSE)</f>
        <v>V</v>
      </c>
      <c r="N753" s="75" t="str">
        <f>VLOOKUP(A753,'BASE REGISTRO MAYO'!$A$1:$T$884,14,FALSE)</f>
        <v>Llay Llay</v>
      </c>
      <c r="O753" s="75" t="str">
        <f>VLOOKUP(A753,'BASE REGISTRO MAYO'!$A$1:$T$884,15,FALSE)</f>
        <v>Fonos (34) 498600</v>
      </c>
      <c r="P753" s="75">
        <f>VLOOKUP(A753,'BASE REGISTRO MAYO'!$A$1:$T$884,16,FALSE)</f>
        <v>0</v>
      </c>
      <c r="Q753" s="75">
        <f>VLOOKUP(A753,'BASE REGISTRO MAYO'!$A$1:$T$884,17,FALSE)</f>
        <v>0</v>
      </c>
      <c r="R753" s="75">
        <f>VLOOKUP(A753,'BASE REGISTRO MAYO'!$A$1:$T$884,18,FALSE)</f>
        <v>91001</v>
      </c>
      <c r="S753" s="75" t="str">
        <f>VLOOKUP(A753,'BASE REGISTRO MAYO'!$A$1:$T$884,19,FALSE)</f>
        <v xml:space="preserve">No se acompañan. Aplica Informe Jurídico Nº 09, de  fecha 14 de marzo de 2011 del Departamento Jurídico y Dictamen Nº 070791, de 2009, de la Contraloría General de la República.  
</v>
      </c>
      <c r="T753" s="177">
        <f>VLOOKUP(A753,'BASE REGISTRO MAYO'!$A$1:$T$884,20,FALSE)</f>
        <v>38737</v>
      </c>
      <c r="U753" s="182">
        <v>7300</v>
      </c>
      <c r="V753" s="181">
        <v>0</v>
      </c>
      <c r="W753" s="181">
        <v>17104412</v>
      </c>
      <c r="X753" s="178">
        <v>44408</v>
      </c>
      <c r="Y753" s="87" t="s">
        <v>7151</v>
      </c>
      <c r="Z753" s="87" t="s">
        <v>7152</v>
      </c>
      <c r="AA753" s="182" t="s">
        <v>8180</v>
      </c>
    </row>
    <row r="754" spans="1:27" ht="15.75" customHeight="1" x14ac:dyDescent="0.2">
      <c r="A754" s="182">
        <v>7302</v>
      </c>
      <c r="B754" s="75" t="str">
        <f>VLOOKUP(A754,'BASE REGISTRO MAYO'!$A$1:$T$884,2,FALSE)</f>
        <v xml:space="preserve">
I. Municipalidad de Pichilemu
</v>
      </c>
      <c r="C754" s="75">
        <f>VLOOKUP(A754,'BASE REGISTRO MAYO'!$A$1:$T$884,3,FALSE)</f>
        <v>690912007</v>
      </c>
      <c r="D754" s="75" t="str">
        <f>VLOOKUP(A754,'BASE REGISTRO MAYO'!$A$1:$T$884,4,FALSE)</f>
        <v>Municipalidad</v>
      </c>
      <c r="E754" s="75" t="str">
        <f>VLOOKUP(A754,'BASE REGISTRO MAYO'!$A$1:$T$884,5,FALSE)</f>
        <v>Constitución Política de la República, artículo 107.</v>
      </c>
      <c r="F754" s="75" t="str">
        <f>VLOOKUP(A754,'BASE REGISTRO MAYO'!$A$1:$T$884,6,FALSE)</f>
        <v>Indefinida.</v>
      </c>
      <c r="G754" s="75" t="str">
        <f>VLOOKUP(A754,'BASE REGISTRO MAYO'!$A$1:$T$884,7,FALSE)</f>
        <v>Según Ley Orgánica Constitucional Nº 18.695, arts. 1º al 4º.</v>
      </c>
      <c r="H754" s="75" t="str">
        <f>VLOOKUP(A754,'BASE REGISTRO MAYO'!$A$1:$T$884,8,FALSE)</f>
        <v>no tiene</v>
      </c>
      <c r="I754" s="75">
        <f>VLOOKUP(A754,'BASE REGISTRO MAYO'!$A$1:$T$884,9,FALSE)</f>
        <v>0</v>
      </c>
      <c r="J754" s="75">
        <f>VLOOKUP(A754,'BASE REGISTRO MAYO'!$A$1:$T$884,10,FALSE)</f>
        <v>0</v>
      </c>
      <c r="K754" s="75" t="str">
        <f>VLOOKUP(A754,'BASE REGISTRO MAYO'!$A$1:$T$884,11,FALSE)</f>
        <v xml:space="preserve">Roberto Córdova Carreño,  </v>
      </c>
      <c r="L754" s="75" t="str">
        <f>VLOOKUP(A754,'BASE REGISTRO MAYO'!$A$1:$T$884,12,FALSE)</f>
        <v xml:space="preserve">Av. Costanera Nº170, comuna de Pichilemu, VI Región.
</v>
      </c>
      <c r="M754" s="75" t="str">
        <f>VLOOKUP(A754,'BASE REGISTRO MAYO'!$A$1:$T$884,13,FALSE)</f>
        <v>VI</v>
      </c>
      <c r="N754" s="75" t="str">
        <f>VLOOKUP(A754,'BASE REGISTRO MAYO'!$A$1:$T$884,14,FALSE)</f>
        <v>Pichilemu</v>
      </c>
      <c r="O754" s="75" t="str">
        <f>VLOOKUP(A754,'BASE REGISTRO MAYO'!$A$1:$T$884,15,FALSE)</f>
        <v xml:space="preserve">Fono: 72 - 976530 </v>
      </c>
      <c r="P754" s="75" t="str">
        <f>VLOOKUP(A754,'BASE REGISTRO MAYO'!$A$1:$T$884,16,FALSE)</f>
        <v>alcalde@pichilemu.cl</v>
      </c>
      <c r="Q754" s="75">
        <f>VLOOKUP(A754,'BASE REGISTRO MAYO'!$A$1:$T$884,17,FALSE)</f>
        <v>0</v>
      </c>
      <c r="R754" s="75">
        <f>VLOOKUP(A754,'BASE REGISTRO MAYO'!$A$1:$T$884,18,FALSE)</f>
        <v>91001</v>
      </c>
      <c r="S754" s="75" t="str">
        <f>VLOOKUP(A754,'BASE REGISTRO MAYO'!$A$1:$T$884,19,FALSE)</f>
        <v xml:space="preserve">No se acompañan. Aplica Informe Jurídico Nº 09, de  fecha 14 de marzo de 2011 del Departamento Jurídico y Dictamen Nº 070791, de 2009, de la Contraloría General de la República.  
</v>
      </c>
      <c r="T754" s="177">
        <f>VLOOKUP(A754,'BASE REGISTRO MAYO'!$A$1:$T$884,20,FALSE)</f>
        <v>38761</v>
      </c>
      <c r="U754" s="182">
        <v>7302</v>
      </c>
      <c r="V754" s="181">
        <v>10016440</v>
      </c>
      <c r="W754" s="181">
        <v>35202790</v>
      </c>
      <c r="X754" s="178">
        <v>44408</v>
      </c>
      <c r="Y754" s="87" t="s">
        <v>7151</v>
      </c>
      <c r="Z754" s="87" t="s">
        <v>7152</v>
      </c>
      <c r="AA754" s="182" t="s">
        <v>7350</v>
      </c>
    </row>
    <row r="755" spans="1:27" ht="15.75" customHeight="1" x14ac:dyDescent="0.2">
      <c r="A755" s="182">
        <v>7303</v>
      </c>
      <c r="B755" s="75" t="str">
        <f>VLOOKUP(A755,'BASE REGISTRO MAYO'!$A$1:$T$884,2,FALSE)</f>
        <v xml:space="preserve">
I. Municipalidad de Tirua
</v>
      </c>
      <c r="C755" s="75">
        <f>VLOOKUP(A755,'BASE REGISTRO MAYO'!$A$1:$T$884,3,FALSE)</f>
        <v>691607003</v>
      </c>
      <c r="D755" s="75" t="str">
        <f>VLOOKUP(A755,'BASE REGISTRO MAYO'!$A$1:$T$884,4,FALSE)</f>
        <v>Municipalidad</v>
      </c>
      <c r="E755" s="75" t="str">
        <f>VLOOKUP(A755,'BASE REGISTRO MAYO'!$A$1:$T$884,5,FALSE)</f>
        <v>Constitución Política de la República, artículo 107.</v>
      </c>
      <c r="F755" s="75" t="str">
        <f>VLOOKUP(A755,'BASE REGISTRO MAYO'!$A$1:$T$884,6,FALSE)</f>
        <v>Indefinida.</v>
      </c>
      <c r="G755" s="75" t="str">
        <f>VLOOKUP(A755,'BASE REGISTRO MAYO'!$A$1:$T$884,7,FALSE)</f>
        <v>Según Ley Orgánica Nº 18.695, artículos 1º al 4º.</v>
      </c>
      <c r="H755" s="75" t="str">
        <f>VLOOKUP(A755,'BASE REGISTRO MAYO'!$A$1:$T$884,8,FALSE)</f>
        <v>no tiene</v>
      </c>
      <c r="I755" s="75">
        <f>VLOOKUP(A755,'BASE REGISTRO MAYO'!$A$1:$T$884,9,FALSE)</f>
        <v>0</v>
      </c>
      <c r="J755" s="75">
        <f>VLOOKUP(A755,'BASE REGISTRO MAYO'!$A$1:$T$884,10,FALSE)</f>
        <v>0</v>
      </c>
      <c r="K755" s="75" t="str">
        <f>VLOOKUP(A755,'BASE REGISTRO MAYO'!$A$1:$T$884,11,FALSE)</f>
        <v xml:space="preserve">Adolfo Nonato Millabur Ñancuil     </v>
      </c>
      <c r="L755" s="75" t="str">
        <f>VLOOKUP(A755,'BASE REGISTRO MAYO'!$A$1:$T$884,12,FALSE)</f>
        <v xml:space="preserve">Avda Costanera Nº 080, comuna de Tirúa, Octava Región.
</v>
      </c>
      <c r="M755" s="75" t="str">
        <f>VLOOKUP(A755,'BASE REGISTRO MAYO'!$A$1:$T$884,13,FALSE)</f>
        <v>VIII</v>
      </c>
      <c r="N755" s="75" t="str">
        <f>VLOOKUP(A755,'BASE REGISTRO MAYO'!$A$1:$T$884,14,FALSE)</f>
        <v>Tirúa</v>
      </c>
      <c r="O755" s="75" t="str">
        <f>VLOOKUP(A755,'BASE REGISTRO MAYO'!$A$1:$T$884,15,FALSE)</f>
        <v>Fonos: 41-614040 – 41-614026 – 41-2445800</v>
      </c>
      <c r="P755" s="75" t="str">
        <f>VLOOKUP(A755,'BASE REGISTRO MAYO'!$A$1:$T$884,16,FALSE)</f>
        <v>irisperez@munitirua.com</v>
      </c>
      <c r="Q755" s="75">
        <f>VLOOKUP(A755,'BASE REGISTRO MAYO'!$A$1:$T$884,17,FALSE)</f>
        <v>0</v>
      </c>
      <c r="R755" s="75">
        <f>VLOOKUP(A755,'BASE REGISTRO MAYO'!$A$1:$T$884,18,FALSE)</f>
        <v>91001</v>
      </c>
      <c r="S755" s="75" t="str">
        <f>VLOOKUP(A755,'BASE REGISTRO MAYO'!$A$1:$T$884,19,FALSE)</f>
        <v xml:space="preserve">No se acompañan. Aplica Informe Jurídico Nº 09, de fecha 14 de marzo de 2011 del Departamento Jurídico y Dictamen Nº 070791, de 2009, de la Contraloría General de la República.  
</v>
      </c>
      <c r="T755" s="177">
        <f>VLOOKUP(A755,'BASE REGISTRO MAYO'!$A$1:$T$884,20,FALSE)</f>
        <v>38765</v>
      </c>
      <c r="U755" s="182">
        <v>7303</v>
      </c>
      <c r="V755" s="181">
        <v>4893746</v>
      </c>
      <c r="W755" s="181">
        <v>29504406</v>
      </c>
      <c r="X755" s="178">
        <v>44408</v>
      </c>
      <c r="Y755" s="87" t="s">
        <v>7151</v>
      </c>
      <c r="Z755" s="87" t="s">
        <v>7152</v>
      </c>
      <c r="AA755" s="182" t="s">
        <v>7252</v>
      </c>
    </row>
    <row r="756" spans="1:27" ht="15.75" customHeight="1" x14ac:dyDescent="0.2">
      <c r="A756" s="182">
        <v>7309</v>
      </c>
      <c r="B756" s="75" t="str">
        <f>VLOOKUP(A756,'BASE REGISTRO MAYO'!$A$1:$T$884,2,FALSE)</f>
        <v xml:space="preserve">
I. Municipalidad de Hualqui
</v>
      </c>
      <c r="C756" s="75">
        <f>VLOOKUP(A756,'BASE REGISTRO MAYO'!$A$1:$T$884,3,FALSE)</f>
        <v>691506002</v>
      </c>
      <c r="D756" s="75" t="str">
        <f>VLOOKUP(A756,'BASE REGISTRO MAYO'!$A$1:$T$884,4,FALSE)</f>
        <v>Municipalidad</v>
      </c>
      <c r="E756" s="75" t="str">
        <f>VLOOKUP(A756,'BASE REGISTRO MAYO'!$A$1:$T$884,5,FALSE)</f>
        <v>Constitución Política de la República, artículo 107.</v>
      </c>
      <c r="F756" s="75" t="str">
        <f>VLOOKUP(A756,'BASE REGISTRO MAYO'!$A$1:$T$884,6,FALSE)</f>
        <v>Indefinida.</v>
      </c>
      <c r="G756" s="75" t="str">
        <f>VLOOKUP(A756,'BASE REGISTRO MAYO'!$A$1:$T$884,7,FALSE)</f>
        <v>Según Ley Orgánica Nº 18.695, artículos 1º al 4º.</v>
      </c>
      <c r="H756" s="75" t="str">
        <f>VLOOKUP(A756,'BASE REGISTRO MAYO'!$A$1:$T$884,8,FALSE)</f>
        <v>no tiene</v>
      </c>
      <c r="I756" s="75">
        <f>VLOOKUP(A756,'BASE REGISTRO MAYO'!$A$1:$T$884,9,FALSE)</f>
        <v>0</v>
      </c>
      <c r="J756" s="75">
        <f>VLOOKUP(A756,'BASE REGISTRO MAYO'!$A$1:$T$884,10,FALSE)</f>
        <v>0</v>
      </c>
      <c r="K756" s="75" t="str">
        <f>VLOOKUP(A756,'BASE REGISTRO MAYO'!$A$1:$T$884,11,FALSE)</f>
        <v xml:space="preserve">Ricardo Fuentes Palma              </v>
      </c>
      <c r="L756" s="75" t="str">
        <f>VLOOKUP(A756,'BASE REGISTRO MAYO'!$A$1:$T$884,12,FALSE)</f>
        <v xml:space="preserve">Freire Nº 351, comuna de, Octava Región.
</v>
      </c>
      <c r="M756" s="75" t="str">
        <f>VLOOKUP(A756,'BASE REGISTRO MAYO'!$A$1:$T$884,13,FALSE)</f>
        <v>VIII</v>
      </c>
      <c r="N756" s="75" t="str">
        <f>VLOOKUP(A756,'BASE REGISTRO MAYO'!$A$1:$T$884,14,FALSE)</f>
        <v>Hualqui</v>
      </c>
      <c r="O756" s="75">
        <f>VLOOKUP(A756,'BASE REGISTRO MAYO'!$A$1:$T$884,15,FALSE)</f>
        <v>0</v>
      </c>
      <c r="P756" s="75" t="str">
        <f>VLOOKUP(A756,'BASE REGISTRO MAYO'!$A$1:$T$884,16,FALSE)</f>
        <v xml:space="preserve"> renatogalan@chile.com</v>
      </c>
      <c r="Q756" s="75">
        <f>VLOOKUP(A756,'BASE REGISTRO MAYO'!$A$1:$T$884,17,FALSE)</f>
        <v>0</v>
      </c>
      <c r="R756" s="75">
        <f>VLOOKUP(A756,'BASE REGISTRO MAYO'!$A$1:$T$884,18,FALSE)</f>
        <v>91001</v>
      </c>
      <c r="S756" s="75" t="str">
        <f>VLOOKUP(A756,'BASE REGISTRO MAYO'!$A$1:$T$884,19,FALSE)</f>
        <v xml:space="preserve">No se acompañan. Aplica Informe Jurídico Nº 09, de  fecha 14 de marzo de 2011 del Departamento Jurídico y Dictamen Nº 070791, de 2009, de la Contraloría General de la República.  
</v>
      </c>
      <c r="T756" s="177">
        <f>VLOOKUP(A756,'BASE REGISTRO MAYO'!$A$1:$T$884,20,FALSE)</f>
        <v>38768</v>
      </c>
      <c r="U756" s="182">
        <v>7309</v>
      </c>
      <c r="V756" s="181">
        <v>5056871</v>
      </c>
      <c r="W756" s="181">
        <v>30487887</v>
      </c>
      <c r="X756" s="178">
        <v>44408</v>
      </c>
      <c r="Y756" s="87" t="s">
        <v>7151</v>
      </c>
      <c r="Z756" s="87" t="s">
        <v>7152</v>
      </c>
      <c r="AA756" s="182" t="s">
        <v>7285</v>
      </c>
    </row>
    <row r="757" spans="1:27" ht="15.75" customHeight="1" x14ac:dyDescent="0.2">
      <c r="A757" s="182">
        <v>7311</v>
      </c>
      <c r="B757" s="75" t="str">
        <f>VLOOKUP(A757,'BASE REGISTRO MAYO'!$A$1:$T$884,2,FALSE)</f>
        <v xml:space="preserve">
I. Municipalidad de La Calera
</v>
      </c>
      <c r="C757" s="75">
        <f>VLOOKUP(A757,'BASE REGISTRO MAYO'!$A$1:$T$884,3,FALSE)</f>
        <v>690603004</v>
      </c>
      <c r="D757" s="75" t="str">
        <f>VLOOKUP(A757,'BASE REGISTRO MAYO'!$A$1:$T$884,4,FALSE)</f>
        <v>Municipalidad</v>
      </c>
      <c r="E757" s="75" t="str">
        <f>VLOOKUP(A757,'BASE REGISTRO MAYO'!$A$1:$T$884,5,FALSE)</f>
        <v>Constitución Política de la República, art. 107.</v>
      </c>
      <c r="F757" s="75" t="str">
        <f>VLOOKUP(A757,'BASE REGISTRO MAYO'!$A$1:$T$884,6,FALSE)</f>
        <v>Indefinida.</v>
      </c>
      <c r="G757" s="75" t="str">
        <f>VLOOKUP(A757,'BASE REGISTRO MAYO'!$A$1:$T$884,7,FALSE)</f>
        <v>Según Ley Orgánica Nº 18.695, arts. 1º al 4º.</v>
      </c>
      <c r="H757" s="75" t="str">
        <f>VLOOKUP(A757,'BASE REGISTRO MAYO'!$A$1:$T$884,8,FALSE)</f>
        <v>no tiene</v>
      </c>
      <c r="I757" s="75">
        <f>VLOOKUP(A757,'BASE REGISTRO MAYO'!$A$1:$T$884,9,FALSE)</f>
        <v>0</v>
      </c>
      <c r="J757" s="75">
        <f>VLOOKUP(A757,'BASE REGISTRO MAYO'!$A$1:$T$884,10,FALSE)</f>
        <v>0</v>
      </c>
      <c r="K757" s="75" t="str">
        <f>VLOOKUP(A757,'BASE REGISTRO MAYO'!$A$1:$T$884,11,FALSE)</f>
        <v xml:space="preserve">Trinidad del Carmen Rojas Augusto, </v>
      </c>
      <c r="L757" s="75" t="str">
        <f>VLOOKUP(A757,'BASE REGISTRO MAYO'!$A$1:$T$884,12,FALSE)</f>
        <v xml:space="preserve">Marathon Nº312, comuna de La Calera, quinta Región 
</v>
      </c>
      <c r="M757" s="75" t="str">
        <f>VLOOKUP(A757,'BASE REGISTRO MAYO'!$A$1:$T$884,13,FALSE)</f>
        <v>V</v>
      </c>
      <c r="N757" s="75" t="str">
        <f>VLOOKUP(A757,'BASE REGISTRO MAYO'!$A$1:$T$884,14,FALSE)</f>
        <v xml:space="preserve"> La Calera</v>
      </c>
      <c r="O757" s="75" t="str">
        <f>VLOOKUP(A757,'BASE REGISTRO MAYO'!$A$1:$T$884,15,FALSE)</f>
        <v>Fonos (33) 2381700, 2381701.</v>
      </c>
      <c r="P757" s="75">
        <f>VLOOKUP(A757,'BASE REGISTRO MAYO'!$A$1:$T$884,16,FALSE)</f>
        <v>0</v>
      </c>
      <c r="Q757" s="75">
        <f>VLOOKUP(A757,'BASE REGISTRO MAYO'!$A$1:$T$884,17,FALSE)</f>
        <v>0</v>
      </c>
      <c r="R757" s="75">
        <f>VLOOKUP(A757,'BASE REGISTRO MAYO'!$A$1:$T$884,18,FALSE)</f>
        <v>91001</v>
      </c>
      <c r="S757" s="75" t="str">
        <f>VLOOKUP(A757,'BASE REGISTRO MAYO'!$A$1:$T$884,19,FALSE)</f>
        <v xml:space="preserve">No se acompañan. Aplica Informe Jurídico Nº 09, de  fecha 14 de marzo de 2011 del Departamento Jurídico y Dictamen Nº 070791, de 2009, de la Contraloría General de la República.  
</v>
      </c>
      <c r="T757" s="177">
        <f>VLOOKUP(A757,'BASE REGISTRO MAYO'!$A$1:$T$884,20,FALSE)</f>
        <v>38786</v>
      </c>
      <c r="U757" s="182">
        <v>7311</v>
      </c>
      <c r="V757" s="181">
        <v>5008219</v>
      </c>
      <c r="W757" s="181">
        <v>30194569</v>
      </c>
      <c r="X757" s="178">
        <v>44408</v>
      </c>
      <c r="Y757" s="87" t="s">
        <v>7151</v>
      </c>
      <c r="Z757" s="87" t="s">
        <v>7152</v>
      </c>
      <c r="AA757" s="182" t="s">
        <v>7156</v>
      </c>
    </row>
    <row r="758" spans="1:27" ht="15.75" customHeight="1" x14ac:dyDescent="0.2">
      <c r="A758" s="182">
        <v>7312</v>
      </c>
      <c r="B758" s="75" t="str">
        <f>VLOOKUP(A758,'BASE REGISTRO MAYO'!$A$1:$T$884,2,FALSE)</f>
        <v xml:space="preserve">
I. Municipalidad de Cartagena
</v>
      </c>
      <c r="C758" s="75">
        <f>VLOOKUP(A758,'BASE REGISTRO MAYO'!$A$1:$T$884,3,FALSE)</f>
        <v>690736004</v>
      </c>
      <c r="D758" s="75" t="str">
        <f>VLOOKUP(A758,'BASE REGISTRO MAYO'!$A$1:$T$884,4,FALSE)</f>
        <v>Municipalidad</v>
      </c>
      <c r="E758" s="75" t="str">
        <f>VLOOKUP(A758,'BASE REGISTRO MAYO'!$A$1:$T$884,5,FALSE)</f>
        <v>Constitución Política de la República, artículo 107</v>
      </c>
      <c r="F758" s="75" t="str">
        <f>VLOOKUP(A758,'BASE REGISTRO MAYO'!$A$1:$T$884,6,FALSE)</f>
        <v>Indefinida</v>
      </c>
      <c r="G758" s="75" t="str">
        <f>VLOOKUP(A758,'BASE REGISTRO MAYO'!$A$1:$T$884,7,FALSE)</f>
        <v>Según Ley Orgánica Nº 18.695, artículos 1º al  4º</v>
      </c>
      <c r="H758" s="75" t="str">
        <f>VLOOKUP(A758,'BASE REGISTRO MAYO'!$A$1:$T$884,8,FALSE)</f>
        <v>no tiene</v>
      </c>
      <c r="I758" s="75">
        <f>VLOOKUP(A758,'BASE REGISTRO MAYO'!$A$1:$T$884,9,FALSE)</f>
        <v>0</v>
      </c>
      <c r="J758" s="75">
        <f>VLOOKUP(A758,'BASE REGISTRO MAYO'!$A$1:$T$884,10,FALSE)</f>
        <v>0</v>
      </c>
      <c r="K758" s="75" t="str">
        <f>VLOOKUP(A758,'BASE REGISTRO MAYO'!$A$1:$T$884,11,FALSE)</f>
        <v xml:space="preserve">Luis Rodrigo García Tapia.
</v>
      </c>
      <c r="L758" s="75" t="str">
        <f>VLOOKUP(A758,'BASE REGISTRO MAYO'!$A$1:$T$884,12,FALSE)</f>
        <v xml:space="preserve">Av. Casanova Nº 210, 
</v>
      </c>
      <c r="M758" s="75" t="str">
        <f>VLOOKUP(A758,'BASE REGISTRO MAYO'!$A$1:$T$884,13,FALSE)</f>
        <v>V</v>
      </c>
      <c r="N758" s="75" t="str">
        <f>VLOOKUP(A758,'BASE REGISTRO MAYO'!$A$1:$T$884,14,FALSE)</f>
        <v>Cartagena</v>
      </c>
      <c r="O758" s="75" t="str">
        <f>VLOOKUP(A758,'BASE REGISTRO MAYO'!$A$1:$T$884,15,FALSE)</f>
        <v xml:space="preserve"> Central Telefónica +56 35 200 700  </v>
      </c>
      <c r="P758" s="75" t="str">
        <f>VLOOKUP(A758,'BASE REGISTRO MAYO'!$A$1:$T$884,16,FALSE)</f>
        <v xml:space="preserve">alcaldia@cartagena-chile.cl </v>
      </c>
      <c r="Q758" s="75">
        <f>VLOOKUP(A758,'BASE REGISTRO MAYO'!$A$1:$T$884,17,FALSE)</f>
        <v>0</v>
      </c>
      <c r="R758" s="75">
        <f>VLOOKUP(A758,'BASE REGISTRO MAYO'!$A$1:$T$884,18,FALSE)</f>
        <v>91001</v>
      </c>
      <c r="S758" s="75" t="str">
        <f>VLOOKUP(A758,'BASE REGISTRO MAYO'!$A$1:$T$884,19,FALSE)</f>
        <v xml:space="preserve">No se acompañan. Aplica Informe Jurídico Nº 09, de  fecha 14 de marzo de 2011 del Departamento Jurídico y Dictamen Nº 070791, de 2009, de la Contraloría General de la República.  
</v>
      </c>
      <c r="T758" s="177">
        <f>VLOOKUP(A758,'BASE REGISTRO MAYO'!$A$1:$T$884,20,FALSE)</f>
        <v>38786</v>
      </c>
      <c r="U758" s="182">
        <v>7312</v>
      </c>
      <c r="V758" s="181">
        <v>0</v>
      </c>
      <c r="W758" s="181">
        <v>20868690</v>
      </c>
      <c r="X758" s="178">
        <v>44408</v>
      </c>
      <c r="Y758" s="87" t="s">
        <v>7151</v>
      </c>
      <c r="Z758" s="87" t="s">
        <v>7152</v>
      </c>
      <c r="AA758" s="182" t="s">
        <v>7304</v>
      </c>
    </row>
    <row r="759" spans="1:27" ht="15.75" customHeight="1" x14ac:dyDescent="0.2">
      <c r="A759" s="182">
        <v>7313</v>
      </c>
      <c r="B759" s="75" t="str">
        <f>VLOOKUP(A759,'BASE REGISTRO MAYO'!$A$1:$T$884,2,FALSE)</f>
        <v xml:space="preserve">
I. Municipalidad de Vina del Mar
</v>
      </c>
      <c r="C759" s="75">
        <f>VLOOKUP(A759,'BASE REGISTRO MAYO'!$A$1:$T$884,3,FALSE)</f>
        <v>690610000</v>
      </c>
      <c r="D759" s="75" t="str">
        <f>VLOOKUP(A759,'BASE REGISTRO MAYO'!$A$1:$T$884,4,FALSE)</f>
        <v>Municipalidad</v>
      </c>
      <c r="E759" s="75" t="str">
        <f>VLOOKUP(A759,'BASE REGISTRO MAYO'!$A$1:$T$884,5,FALSE)</f>
        <v>Constitución Política de la República, Art. 107.</v>
      </c>
      <c r="F759" s="75" t="str">
        <f>VLOOKUP(A759,'BASE REGISTRO MAYO'!$A$1:$T$884,6,FALSE)</f>
        <v>Indefinida.</v>
      </c>
      <c r="G759" s="75" t="str">
        <f>VLOOKUP(A759,'BASE REGISTRO MAYO'!$A$1:$T$884,7,FALSE)</f>
        <v>Según Ley Orgánica Nº 18.695, Arts. 1º al 4º.</v>
      </c>
      <c r="H759" s="75" t="str">
        <f>VLOOKUP(A759,'BASE REGISTRO MAYO'!$A$1:$T$884,8,FALSE)</f>
        <v>no tiene</v>
      </c>
      <c r="I759" s="75">
        <f>VLOOKUP(A759,'BASE REGISTRO MAYO'!$A$1:$T$884,9,FALSE)</f>
        <v>0</v>
      </c>
      <c r="J759" s="75">
        <f>VLOOKUP(A759,'BASE REGISTRO MAYO'!$A$1:$T$884,10,FALSE)</f>
        <v>0</v>
      </c>
      <c r="K759" s="75" t="str">
        <f>VLOOKUP(A759,'BASE REGISTRO MAYO'!$A$1:$T$884,11,FALSE)</f>
        <v xml:space="preserve">Virginia María del Carmen Reginato Bozzo             
</v>
      </c>
      <c r="L759" s="75" t="str">
        <f>VLOOKUP(A759,'BASE REGISTRO MAYO'!$A$1:$T$884,12,FALSE)</f>
        <v>Arlegui N º 615, Viña del Mar.</v>
      </c>
      <c r="M759" s="75" t="str">
        <f>VLOOKUP(A759,'BASE REGISTRO MAYO'!$A$1:$T$884,13,FALSE)</f>
        <v>V</v>
      </c>
      <c r="N759" s="75" t="str">
        <f>VLOOKUP(A759,'BASE REGISTRO MAYO'!$A$1:$T$884,14,FALSE)</f>
        <v>Viña del Mar</v>
      </c>
      <c r="O759" s="75" t="str">
        <f>VLOOKUP(A759,'BASE REGISTRO MAYO'!$A$1:$T$884,15,FALSE)</f>
        <v xml:space="preserve">Teléfonos directos alcaldía: 32-2185002/32-2185003/32-2185005
Otros: 32-2185000/800377700
</v>
      </c>
      <c r="P759" s="75" t="str">
        <f>VLOOKUP(A759,'BASE REGISTRO MAYO'!$A$1:$T$884,16,FALSE)</f>
        <v xml:space="preserve">virginia.reginato@munvina.cl
julia.pincheira@munvina.cl
patricia.frias@munvina.cl
Jeannette.donoso@munvina.cl
</v>
      </c>
      <c r="Q759" s="75">
        <f>VLOOKUP(A759,'BASE REGISTRO MAYO'!$A$1:$T$884,17,FALSE)</f>
        <v>0</v>
      </c>
      <c r="R759" s="75">
        <f>VLOOKUP(A759,'BASE REGISTRO MAYO'!$A$1:$T$884,18,FALSE)</f>
        <v>91001</v>
      </c>
      <c r="S759" s="75" t="str">
        <f>VLOOKUP(A759,'BASE REGISTRO MAYO'!$A$1:$T$884,19,FALSE)</f>
        <v xml:space="preserve">No se acompañan. Aplica Informe Jurídico Nº 09, de  fecha 14 de marzo de 2011 del Departamento Jurídico y Dictamen Nº 070791, de 2009, de la Contraloría General de la República.  
</v>
      </c>
      <c r="T759" s="177">
        <f>VLOOKUP(A759,'BASE REGISTRO MAYO'!$A$1:$T$884,20,FALSE)</f>
        <v>38786</v>
      </c>
      <c r="U759" s="182">
        <v>7313</v>
      </c>
      <c r="V759" s="181">
        <v>2</v>
      </c>
      <c r="W759" s="181">
        <v>44635368</v>
      </c>
      <c r="X759" s="178">
        <v>44408</v>
      </c>
      <c r="Y759" s="87" t="s">
        <v>7151</v>
      </c>
      <c r="Z759" s="87" t="s">
        <v>7152</v>
      </c>
      <c r="AA759" s="182" t="s">
        <v>8188</v>
      </c>
    </row>
    <row r="760" spans="1:27" ht="15.75" customHeight="1" x14ac:dyDescent="0.2">
      <c r="A760" s="182">
        <v>7320</v>
      </c>
      <c r="B760" s="75" t="str">
        <f>VLOOKUP(A760,'BASE REGISTRO MAYO'!$A$1:$T$884,2,FALSE)</f>
        <v>Corporacion PRODEL</v>
      </c>
      <c r="C760" s="75">
        <f>VLOOKUP(A760,'BASE REGISTRO MAYO'!$A$1:$T$884,3,FALSE)</f>
        <v>656288108</v>
      </c>
      <c r="D760" s="75" t="str">
        <f>VLOOKUP(A760,'BASE REGISTRO MAYO'!$A$1:$T$884,4,FALSE)</f>
        <v>Corporación de Derecho Privado.</v>
      </c>
      <c r="E760" s="75" t="str">
        <f>VLOOKUP(A760,'BASE REGISTRO MAYO'!$A$1:$T$884,5,FALSE)</f>
        <v xml:space="preserve">Decreto Supremo Nº3328, de 18 de octubre de 2005, del Ministerio de Justicia. </v>
      </c>
      <c r="F760" s="75" t="str">
        <f>VLOOKUP(A760,'BASE REGISTRO MAYO'!$A$1:$T$884,6,FALSE)</f>
        <v xml:space="preserve">Certificado de Vigencia folio Nº 500333714487, emitido el 27 de julio del 2020, por el Servicio de Registro Civil e Identificación.
</v>
      </c>
      <c r="G760" s="75" t="str">
        <f>VLOOKUP(A760,'BASE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0" s="75" t="str">
        <f>VLOOKUP(A760,'BASE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60" s="75" t="str">
        <f>VLOOKUP(A760,'BASE REGISTRO MAYO'!$A$1:$T$884,9,FALSE)</f>
        <v xml:space="preserve">Durarán dos años en sus cargos. </v>
      </c>
      <c r="J760" s="75" t="str">
        <f>VLOOKUP(A760,'BASE REGISTRO MAYO'!$A$1:$T$884,10,FALSE)</f>
        <v>27 de marzo de 2019 al 27 de marzo de 2021</v>
      </c>
      <c r="K760" s="75" t="str">
        <f>VLOOKUP(A760,'BASE REGISTRO MAYO'!$A$1:$T$884,11,FALSE)</f>
        <v xml:space="preserve">Presidente: Guillermo Montecinos Rojas,  
</v>
      </c>
      <c r="L760" s="75" t="str">
        <f>VLOOKUP(A760,'BASE REGISTRO MAYO'!$A$1:$T$884,12,FALSE)</f>
        <v xml:space="preserve">4 Oriente Nº 143, comuna de Viña del Mar, Quinta Región. 
</v>
      </c>
      <c r="M760" s="75" t="str">
        <f>VLOOKUP(A760,'BASE REGISTRO MAYO'!$A$1:$T$884,13,FALSE)</f>
        <v>V</v>
      </c>
      <c r="N760" s="75" t="str">
        <f>VLOOKUP(A760,'BASE REGISTRO MAYO'!$A$1:$T$884,14,FALSE)</f>
        <v xml:space="preserve"> Viña del Mar</v>
      </c>
      <c r="O760" s="75" t="str">
        <f>VLOOKUP(A760,'BASE REGISTRO MAYO'!$A$1:$T$884,15,FALSE)</f>
        <v>Teléfono: 32-2110125- 32-2518572 / 73 / 74</v>
      </c>
      <c r="P760" s="75" t="str">
        <f>VLOOKUP(A760,'BASE REGISTRO MAYO'!$A$1:$T$884,16,FALSE)</f>
        <v xml:space="preserve"> prodelquinta@yahoo.es</v>
      </c>
      <c r="Q760" s="75">
        <f>VLOOKUP(A760,'BASE REGISTRO MAYO'!$A$1:$T$884,17,FALSE)</f>
        <v>0</v>
      </c>
      <c r="R760" s="75">
        <f>VLOOKUP(A760,'BASE REGISTRO MAYO'!$A$1:$T$884,18,FALSE)</f>
        <v>93401</v>
      </c>
      <c r="S760" s="75" t="str">
        <f>VLOOKUP(A760,'BASE REGISTRO MAYO'!$A$1:$T$884,19,FALSE)</f>
        <v>Se acompaña certificado financiero de la Institución correspondientes al año 2019, aprobado por el Sub Departamento de Supervisión Financiera Nacional .Certificado financiero legalizado ante notario.</v>
      </c>
      <c r="T760" s="177">
        <f>VLOOKUP(A760,'BASE REGISTRO MAYO'!$A$1:$T$884,20,FALSE)</f>
        <v>38848</v>
      </c>
      <c r="U760" s="182">
        <v>7320</v>
      </c>
      <c r="V760" s="181">
        <v>53987405</v>
      </c>
      <c r="W760" s="181">
        <v>103539303</v>
      </c>
      <c r="X760" s="178">
        <v>44408</v>
      </c>
      <c r="Y760" s="87" t="s">
        <v>7151</v>
      </c>
      <c r="Z760" s="87" t="s">
        <v>7152</v>
      </c>
      <c r="AA760" s="182" t="s">
        <v>7154</v>
      </c>
    </row>
    <row r="761" spans="1:27" ht="15.75" customHeight="1" x14ac:dyDescent="0.2">
      <c r="A761" s="182">
        <v>7320</v>
      </c>
      <c r="B761" s="75" t="str">
        <f>VLOOKUP(A761,'BASE REGISTRO MAYO'!$A$1:$T$884,2,FALSE)</f>
        <v>Corporacion PRODEL</v>
      </c>
      <c r="C761" s="75">
        <f>VLOOKUP(A761,'BASE REGISTRO MAYO'!$A$1:$T$884,3,FALSE)</f>
        <v>656288108</v>
      </c>
      <c r="D761" s="75" t="str">
        <f>VLOOKUP(A761,'BASE REGISTRO MAYO'!$A$1:$T$884,4,FALSE)</f>
        <v>Corporación de Derecho Privado.</v>
      </c>
      <c r="E761" s="75" t="str">
        <f>VLOOKUP(A761,'BASE REGISTRO MAYO'!$A$1:$T$884,5,FALSE)</f>
        <v xml:space="preserve">Decreto Supremo Nº3328, de 18 de octubre de 2005, del Ministerio de Justicia. </v>
      </c>
      <c r="F761" s="75" t="str">
        <f>VLOOKUP(A761,'BASE REGISTRO MAYO'!$A$1:$T$884,6,FALSE)</f>
        <v xml:space="preserve">Certificado de Vigencia folio Nº 500333714487, emitido el 27 de julio del 2020, por el Servicio de Registro Civil e Identificación.
</v>
      </c>
      <c r="G761" s="75" t="str">
        <f>VLOOKUP(A761,'BASE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1" s="75" t="str">
        <f>VLOOKUP(A761,'BASE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61" s="75" t="str">
        <f>VLOOKUP(A761,'BASE REGISTRO MAYO'!$A$1:$T$884,9,FALSE)</f>
        <v xml:space="preserve">Durarán dos años en sus cargos. </v>
      </c>
      <c r="J761" s="75" t="str">
        <f>VLOOKUP(A761,'BASE REGISTRO MAYO'!$A$1:$T$884,10,FALSE)</f>
        <v>27 de marzo de 2019 al 27 de marzo de 2021</v>
      </c>
      <c r="K761" s="75" t="str">
        <f>VLOOKUP(A761,'BASE REGISTRO MAYO'!$A$1:$T$884,11,FALSE)</f>
        <v xml:space="preserve">Presidente: Guillermo Montecinos Rojas,  
</v>
      </c>
      <c r="L761" s="75" t="str">
        <f>VLOOKUP(A761,'BASE REGISTRO MAYO'!$A$1:$T$884,12,FALSE)</f>
        <v xml:space="preserve">4 Oriente Nº 143, comuna de Viña del Mar, Quinta Región. 
</v>
      </c>
      <c r="M761" s="75" t="str">
        <f>VLOOKUP(A761,'BASE REGISTRO MAYO'!$A$1:$T$884,13,FALSE)</f>
        <v>V</v>
      </c>
      <c r="N761" s="75" t="str">
        <f>VLOOKUP(A761,'BASE REGISTRO MAYO'!$A$1:$T$884,14,FALSE)</f>
        <v xml:space="preserve"> Viña del Mar</v>
      </c>
      <c r="O761" s="75" t="str">
        <f>VLOOKUP(A761,'BASE REGISTRO MAYO'!$A$1:$T$884,15,FALSE)</f>
        <v>Teléfono: 32-2110125- 32-2518572 / 73 / 74</v>
      </c>
      <c r="P761" s="75" t="str">
        <f>VLOOKUP(A761,'BASE REGISTRO MAYO'!$A$1:$T$884,16,FALSE)</f>
        <v xml:space="preserve"> prodelquinta@yahoo.es</v>
      </c>
      <c r="Q761" s="75">
        <f>VLOOKUP(A761,'BASE REGISTRO MAYO'!$A$1:$T$884,17,FALSE)</f>
        <v>0</v>
      </c>
      <c r="R761" s="75">
        <f>VLOOKUP(A761,'BASE REGISTRO MAYO'!$A$1:$T$884,18,FALSE)</f>
        <v>93401</v>
      </c>
      <c r="S761" s="75" t="str">
        <f>VLOOKUP(A761,'BASE REGISTRO MAYO'!$A$1:$T$884,19,FALSE)</f>
        <v>Se acompaña certificado financiero de la Institución correspondientes al año 2019, aprobado por el Sub Departamento de Supervisión Financiera Nacional .Certificado financiero legalizado ante notario.</v>
      </c>
      <c r="T761" s="177">
        <f>VLOOKUP(A761,'BASE REGISTRO MAYO'!$A$1:$T$884,20,FALSE)</f>
        <v>38848</v>
      </c>
      <c r="U761" s="182">
        <v>7320</v>
      </c>
      <c r="V761" s="181">
        <v>42494708</v>
      </c>
      <c r="W761" s="181">
        <v>282981513</v>
      </c>
      <c r="X761" s="178">
        <v>44408</v>
      </c>
      <c r="Y761" s="87" t="s">
        <v>7151</v>
      </c>
      <c r="Z761" s="87" t="s">
        <v>7152</v>
      </c>
      <c r="AA761" s="182" t="s">
        <v>7171</v>
      </c>
    </row>
    <row r="762" spans="1:27" ht="15.75" customHeight="1" x14ac:dyDescent="0.2">
      <c r="A762" s="182">
        <v>7320</v>
      </c>
      <c r="B762" s="75" t="str">
        <f>VLOOKUP(A762,'BASE REGISTRO MAYO'!$A$1:$T$884,2,FALSE)</f>
        <v>Corporacion PRODEL</v>
      </c>
      <c r="C762" s="75">
        <f>VLOOKUP(A762,'BASE REGISTRO MAYO'!$A$1:$T$884,3,FALSE)</f>
        <v>656288108</v>
      </c>
      <c r="D762" s="75" t="str">
        <f>VLOOKUP(A762,'BASE REGISTRO MAYO'!$A$1:$T$884,4,FALSE)</f>
        <v>Corporación de Derecho Privado.</v>
      </c>
      <c r="E762" s="75" t="str">
        <f>VLOOKUP(A762,'BASE REGISTRO MAYO'!$A$1:$T$884,5,FALSE)</f>
        <v xml:space="preserve">Decreto Supremo Nº3328, de 18 de octubre de 2005, del Ministerio de Justicia. </v>
      </c>
      <c r="F762" s="75" t="str">
        <f>VLOOKUP(A762,'BASE REGISTRO MAYO'!$A$1:$T$884,6,FALSE)</f>
        <v xml:space="preserve">Certificado de Vigencia folio Nº 500333714487, emitido el 27 de julio del 2020, por el Servicio de Registro Civil e Identificación.
</v>
      </c>
      <c r="G762" s="75" t="str">
        <f>VLOOKUP(A762,'BASE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2" s="75" t="str">
        <f>VLOOKUP(A762,'BASE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62" s="75" t="str">
        <f>VLOOKUP(A762,'BASE REGISTRO MAYO'!$A$1:$T$884,9,FALSE)</f>
        <v xml:space="preserve">Durarán dos años en sus cargos. </v>
      </c>
      <c r="J762" s="75" t="str">
        <f>VLOOKUP(A762,'BASE REGISTRO MAYO'!$A$1:$T$884,10,FALSE)</f>
        <v>27 de marzo de 2019 al 27 de marzo de 2021</v>
      </c>
      <c r="K762" s="75" t="str">
        <f>VLOOKUP(A762,'BASE REGISTRO MAYO'!$A$1:$T$884,11,FALSE)</f>
        <v xml:space="preserve">Presidente: Guillermo Montecinos Rojas,  
</v>
      </c>
      <c r="L762" s="75" t="str">
        <f>VLOOKUP(A762,'BASE REGISTRO MAYO'!$A$1:$T$884,12,FALSE)</f>
        <v xml:space="preserve">4 Oriente Nº 143, comuna de Viña del Mar, Quinta Región. 
</v>
      </c>
      <c r="M762" s="75" t="str">
        <f>VLOOKUP(A762,'BASE REGISTRO MAYO'!$A$1:$T$884,13,FALSE)</f>
        <v>V</v>
      </c>
      <c r="N762" s="75" t="str">
        <f>VLOOKUP(A762,'BASE REGISTRO MAYO'!$A$1:$T$884,14,FALSE)</f>
        <v xml:space="preserve"> Viña del Mar</v>
      </c>
      <c r="O762" s="75" t="str">
        <f>VLOOKUP(A762,'BASE REGISTRO MAYO'!$A$1:$T$884,15,FALSE)</f>
        <v>Teléfono: 32-2110125- 32-2518572 / 73 / 74</v>
      </c>
      <c r="P762" s="75" t="str">
        <f>VLOOKUP(A762,'BASE REGISTRO MAYO'!$A$1:$T$884,16,FALSE)</f>
        <v xml:space="preserve"> prodelquinta@yahoo.es</v>
      </c>
      <c r="Q762" s="75">
        <f>VLOOKUP(A762,'BASE REGISTRO MAYO'!$A$1:$T$884,17,FALSE)</f>
        <v>0</v>
      </c>
      <c r="R762" s="75">
        <f>VLOOKUP(A762,'BASE REGISTRO MAYO'!$A$1:$T$884,18,FALSE)</f>
        <v>93401</v>
      </c>
      <c r="S762" s="75" t="str">
        <f>VLOOKUP(A762,'BASE REGISTRO MAYO'!$A$1:$T$884,19,FALSE)</f>
        <v>Se acompaña certificado financiero de la Institución correspondientes al año 2019, aprobado por el Sub Departamento de Supervisión Financiera Nacional .Certificado financiero legalizado ante notario.</v>
      </c>
      <c r="T762" s="177">
        <f>VLOOKUP(A762,'BASE REGISTRO MAYO'!$A$1:$T$884,20,FALSE)</f>
        <v>38848</v>
      </c>
      <c r="U762" s="182">
        <v>7320</v>
      </c>
      <c r="V762" s="181">
        <v>38653459</v>
      </c>
      <c r="W762" s="181">
        <v>217691095</v>
      </c>
      <c r="X762" s="178">
        <v>44408</v>
      </c>
      <c r="Y762" s="87" t="s">
        <v>7151</v>
      </c>
      <c r="Z762" s="87" t="s">
        <v>7152</v>
      </c>
      <c r="AA762" s="182" t="s">
        <v>7179</v>
      </c>
    </row>
    <row r="763" spans="1:27" ht="15.75" customHeight="1" x14ac:dyDescent="0.2">
      <c r="A763" s="182">
        <v>7320</v>
      </c>
      <c r="B763" s="75" t="str">
        <f>VLOOKUP(A763,'BASE REGISTRO MAYO'!$A$1:$T$884,2,FALSE)</f>
        <v>Corporacion PRODEL</v>
      </c>
      <c r="C763" s="75">
        <f>VLOOKUP(A763,'BASE REGISTRO MAYO'!$A$1:$T$884,3,FALSE)</f>
        <v>656288108</v>
      </c>
      <c r="D763" s="75" t="str">
        <f>VLOOKUP(A763,'BASE REGISTRO MAYO'!$A$1:$T$884,4,FALSE)</f>
        <v>Corporación de Derecho Privado.</v>
      </c>
      <c r="E763" s="75" t="str">
        <f>VLOOKUP(A763,'BASE REGISTRO MAYO'!$A$1:$T$884,5,FALSE)</f>
        <v xml:space="preserve">Decreto Supremo Nº3328, de 18 de octubre de 2005, del Ministerio de Justicia. </v>
      </c>
      <c r="F763" s="75" t="str">
        <f>VLOOKUP(A763,'BASE REGISTRO MAYO'!$A$1:$T$884,6,FALSE)</f>
        <v xml:space="preserve">Certificado de Vigencia folio Nº 500333714487, emitido el 27 de julio del 2020, por el Servicio de Registro Civil e Identificación.
</v>
      </c>
      <c r="G763" s="75" t="str">
        <f>VLOOKUP(A763,'BASE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3" s="75" t="str">
        <f>VLOOKUP(A763,'BASE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63" s="75" t="str">
        <f>VLOOKUP(A763,'BASE REGISTRO MAYO'!$A$1:$T$884,9,FALSE)</f>
        <v xml:space="preserve">Durarán dos años en sus cargos. </v>
      </c>
      <c r="J763" s="75" t="str">
        <f>VLOOKUP(A763,'BASE REGISTRO MAYO'!$A$1:$T$884,10,FALSE)</f>
        <v>27 de marzo de 2019 al 27 de marzo de 2021</v>
      </c>
      <c r="K763" s="75" t="str">
        <f>VLOOKUP(A763,'BASE REGISTRO MAYO'!$A$1:$T$884,11,FALSE)</f>
        <v xml:space="preserve">Presidente: Guillermo Montecinos Rojas,  
</v>
      </c>
      <c r="L763" s="75" t="str">
        <f>VLOOKUP(A763,'BASE REGISTRO MAYO'!$A$1:$T$884,12,FALSE)</f>
        <v xml:space="preserve">4 Oriente Nº 143, comuna de Viña del Mar, Quinta Región. 
</v>
      </c>
      <c r="M763" s="75" t="str">
        <f>VLOOKUP(A763,'BASE REGISTRO MAYO'!$A$1:$T$884,13,FALSE)</f>
        <v>V</v>
      </c>
      <c r="N763" s="75" t="str">
        <f>VLOOKUP(A763,'BASE REGISTRO MAYO'!$A$1:$T$884,14,FALSE)</f>
        <v xml:space="preserve"> Viña del Mar</v>
      </c>
      <c r="O763" s="75" t="str">
        <f>VLOOKUP(A763,'BASE REGISTRO MAYO'!$A$1:$T$884,15,FALSE)</f>
        <v>Teléfono: 32-2110125- 32-2518572 / 73 / 74</v>
      </c>
      <c r="P763" s="75" t="str">
        <f>VLOOKUP(A763,'BASE REGISTRO MAYO'!$A$1:$T$884,16,FALSE)</f>
        <v xml:space="preserve"> prodelquinta@yahoo.es</v>
      </c>
      <c r="Q763" s="75">
        <f>VLOOKUP(A763,'BASE REGISTRO MAYO'!$A$1:$T$884,17,FALSE)</f>
        <v>0</v>
      </c>
      <c r="R763" s="75">
        <f>VLOOKUP(A763,'BASE REGISTRO MAYO'!$A$1:$T$884,18,FALSE)</f>
        <v>93401</v>
      </c>
      <c r="S763" s="75" t="str">
        <f>VLOOKUP(A763,'BASE REGISTRO MAYO'!$A$1:$T$884,19,FALSE)</f>
        <v>Se acompaña certificado financiero de la Institución correspondientes al año 2019, aprobado por el Sub Departamento de Supervisión Financiera Nacional .Certificado financiero legalizado ante notario.</v>
      </c>
      <c r="T763" s="177">
        <f>VLOOKUP(A763,'BASE REGISTRO MAYO'!$A$1:$T$884,20,FALSE)</f>
        <v>38848</v>
      </c>
      <c r="U763" s="182">
        <v>7320</v>
      </c>
      <c r="V763" s="181">
        <v>0</v>
      </c>
      <c r="W763" s="181">
        <v>4901608</v>
      </c>
      <c r="X763" s="178">
        <v>44408</v>
      </c>
      <c r="Y763" s="87" t="s">
        <v>7151</v>
      </c>
      <c r="Z763" s="87" t="s">
        <v>7152</v>
      </c>
      <c r="AA763" s="182" t="s">
        <v>8199</v>
      </c>
    </row>
    <row r="764" spans="1:27" ht="15.75" customHeight="1" x14ac:dyDescent="0.2">
      <c r="A764" s="182">
        <v>7320</v>
      </c>
      <c r="B764" s="75" t="str">
        <f>VLOOKUP(A764,'BASE REGISTRO MAYO'!$A$1:$T$884,2,FALSE)</f>
        <v>Corporacion PRODEL</v>
      </c>
      <c r="C764" s="75">
        <f>VLOOKUP(A764,'BASE REGISTRO MAYO'!$A$1:$T$884,3,FALSE)</f>
        <v>656288108</v>
      </c>
      <c r="D764" s="75" t="str">
        <f>VLOOKUP(A764,'BASE REGISTRO MAYO'!$A$1:$T$884,4,FALSE)</f>
        <v>Corporación de Derecho Privado.</v>
      </c>
      <c r="E764" s="75" t="str">
        <f>VLOOKUP(A764,'BASE REGISTRO MAYO'!$A$1:$T$884,5,FALSE)</f>
        <v xml:space="preserve">Decreto Supremo Nº3328, de 18 de octubre de 2005, del Ministerio de Justicia. </v>
      </c>
      <c r="F764" s="75" t="str">
        <f>VLOOKUP(A764,'BASE REGISTRO MAYO'!$A$1:$T$884,6,FALSE)</f>
        <v xml:space="preserve">Certificado de Vigencia folio Nº 500333714487, emitido el 27 de julio del 2020, por el Servicio de Registro Civil e Identificación.
</v>
      </c>
      <c r="G764" s="75" t="str">
        <f>VLOOKUP(A764,'BASE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4" s="75" t="str">
        <f>VLOOKUP(A764,'BASE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64" s="75" t="str">
        <f>VLOOKUP(A764,'BASE REGISTRO MAYO'!$A$1:$T$884,9,FALSE)</f>
        <v xml:space="preserve">Durarán dos años en sus cargos. </v>
      </c>
      <c r="J764" s="75" t="str">
        <f>VLOOKUP(A764,'BASE REGISTRO MAYO'!$A$1:$T$884,10,FALSE)</f>
        <v>27 de marzo de 2019 al 27 de marzo de 2021</v>
      </c>
      <c r="K764" s="75" t="str">
        <f>VLOOKUP(A764,'BASE REGISTRO MAYO'!$A$1:$T$884,11,FALSE)</f>
        <v xml:space="preserve">Presidente: Guillermo Montecinos Rojas,  
</v>
      </c>
      <c r="L764" s="75" t="str">
        <f>VLOOKUP(A764,'BASE REGISTRO MAYO'!$A$1:$T$884,12,FALSE)</f>
        <v xml:space="preserve">4 Oriente Nº 143, comuna de Viña del Mar, Quinta Región. 
</v>
      </c>
      <c r="M764" s="75" t="str">
        <f>VLOOKUP(A764,'BASE REGISTRO MAYO'!$A$1:$T$884,13,FALSE)</f>
        <v>V</v>
      </c>
      <c r="N764" s="75" t="str">
        <f>VLOOKUP(A764,'BASE REGISTRO MAYO'!$A$1:$T$884,14,FALSE)</f>
        <v xml:space="preserve"> Viña del Mar</v>
      </c>
      <c r="O764" s="75" t="str">
        <f>VLOOKUP(A764,'BASE REGISTRO MAYO'!$A$1:$T$884,15,FALSE)</f>
        <v>Teléfono: 32-2110125- 32-2518572 / 73 / 74</v>
      </c>
      <c r="P764" s="75" t="str">
        <f>VLOOKUP(A764,'BASE REGISTRO MAYO'!$A$1:$T$884,16,FALSE)</f>
        <v xml:space="preserve"> prodelquinta@yahoo.es</v>
      </c>
      <c r="Q764" s="75">
        <f>VLOOKUP(A764,'BASE REGISTRO MAYO'!$A$1:$T$884,17,FALSE)</f>
        <v>0</v>
      </c>
      <c r="R764" s="75">
        <f>VLOOKUP(A764,'BASE REGISTRO MAYO'!$A$1:$T$884,18,FALSE)</f>
        <v>93401</v>
      </c>
      <c r="S764" s="75" t="str">
        <f>VLOOKUP(A764,'BASE REGISTRO MAYO'!$A$1:$T$884,19,FALSE)</f>
        <v>Se acompaña certificado financiero de la Institución correspondientes al año 2019, aprobado por el Sub Departamento de Supervisión Financiera Nacional .Certificado financiero legalizado ante notario.</v>
      </c>
      <c r="T764" s="177">
        <f>VLOOKUP(A764,'BASE REGISTRO MAYO'!$A$1:$T$884,20,FALSE)</f>
        <v>38848</v>
      </c>
      <c r="U764" s="182">
        <v>7320</v>
      </c>
      <c r="V764" s="181">
        <v>13654080</v>
      </c>
      <c r="W764" s="181">
        <v>69744420</v>
      </c>
      <c r="X764" s="178">
        <v>44408</v>
      </c>
      <c r="Y764" s="87" t="s">
        <v>7151</v>
      </c>
      <c r="Z764" s="87" t="s">
        <v>7152</v>
      </c>
      <c r="AA764" s="182" t="s">
        <v>7351</v>
      </c>
    </row>
    <row r="765" spans="1:27" ht="15.75" customHeight="1" x14ac:dyDescent="0.2">
      <c r="A765" s="182">
        <v>7320</v>
      </c>
      <c r="B765" s="75" t="str">
        <f>VLOOKUP(A765,'BASE REGISTRO MAYO'!$A$1:$T$884,2,FALSE)</f>
        <v>Corporacion PRODEL</v>
      </c>
      <c r="C765" s="75">
        <f>VLOOKUP(A765,'BASE REGISTRO MAYO'!$A$1:$T$884,3,FALSE)</f>
        <v>656288108</v>
      </c>
      <c r="D765" s="75" t="str">
        <f>VLOOKUP(A765,'BASE REGISTRO MAYO'!$A$1:$T$884,4,FALSE)</f>
        <v>Corporación de Derecho Privado.</v>
      </c>
      <c r="E765" s="75" t="str">
        <f>VLOOKUP(A765,'BASE REGISTRO MAYO'!$A$1:$T$884,5,FALSE)</f>
        <v xml:space="preserve">Decreto Supremo Nº3328, de 18 de octubre de 2005, del Ministerio de Justicia. </v>
      </c>
      <c r="F765" s="75" t="str">
        <f>VLOOKUP(A765,'BASE REGISTRO MAYO'!$A$1:$T$884,6,FALSE)</f>
        <v xml:space="preserve">Certificado de Vigencia folio Nº 500333714487, emitido el 27 de julio del 2020, por el Servicio de Registro Civil e Identificación.
</v>
      </c>
      <c r="G765" s="75" t="str">
        <f>VLOOKUP(A765,'BASE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5" s="75" t="str">
        <f>VLOOKUP(A765,'BASE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65" s="75" t="str">
        <f>VLOOKUP(A765,'BASE REGISTRO MAYO'!$A$1:$T$884,9,FALSE)</f>
        <v xml:space="preserve">Durarán dos años en sus cargos. </v>
      </c>
      <c r="J765" s="75" t="str">
        <f>VLOOKUP(A765,'BASE REGISTRO MAYO'!$A$1:$T$884,10,FALSE)</f>
        <v>27 de marzo de 2019 al 27 de marzo de 2021</v>
      </c>
      <c r="K765" s="75" t="str">
        <f>VLOOKUP(A765,'BASE REGISTRO MAYO'!$A$1:$T$884,11,FALSE)</f>
        <v xml:space="preserve">Presidente: Guillermo Montecinos Rojas,  
</v>
      </c>
      <c r="L765" s="75" t="str">
        <f>VLOOKUP(A765,'BASE REGISTRO MAYO'!$A$1:$T$884,12,FALSE)</f>
        <v xml:space="preserve">4 Oriente Nº 143, comuna de Viña del Mar, Quinta Región. 
</v>
      </c>
      <c r="M765" s="75" t="str">
        <f>VLOOKUP(A765,'BASE REGISTRO MAYO'!$A$1:$T$884,13,FALSE)</f>
        <v>V</v>
      </c>
      <c r="N765" s="75" t="str">
        <f>VLOOKUP(A765,'BASE REGISTRO MAYO'!$A$1:$T$884,14,FALSE)</f>
        <v xml:space="preserve"> Viña del Mar</v>
      </c>
      <c r="O765" s="75" t="str">
        <f>VLOOKUP(A765,'BASE REGISTRO MAYO'!$A$1:$T$884,15,FALSE)</f>
        <v>Teléfono: 32-2110125- 32-2518572 / 73 / 74</v>
      </c>
      <c r="P765" s="75" t="str">
        <f>VLOOKUP(A765,'BASE REGISTRO MAYO'!$A$1:$T$884,16,FALSE)</f>
        <v xml:space="preserve"> prodelquinta@yahoo.es</v>
      </c>
      <c r="Q765" s="75">
        <f>VLOOKUP(A765,'BASE REGISTRO MAYO'!$A$1:$T$884,17,FALSE)</f>
        <v>0</v>
      </c>
      <c r="R765" s="75">
        <f>VLOOKUP(A765,'BASE REGISTRO MAYO'!$A$1:$T$884,18,FALSE)</f>
        <v>93401</v>
      </c>
      <c r="S765" s="75" t="str">
        <f>VLOOKUP(A765,'BASE REGISTRO MAYO'!$A$1:$T$884,19,FALSE)</f>
        <v>Se acompaña certificado financiero de la Institución correspondientes al año 2019, aprobado por el Sub Departamento de Supervisión Financiera Nacional .Certificado financiero legalizado ante notario.</v>
      </c>
      <c r="T765" s="177">
        <f>VLOOKUP(A765,'BASE REGISTRO MAYO'!$A$1:$T$884,20,FALSE)</f>
        <v>38848</v>
      </c>
      <c r="U765" s="182">
        <v>7320</v>
      </c>
      <c r="V765" s="181">
        <v>19118941</v>
      </c>
      <c r="W765" s="181">
        <v>114599543</v>
      </c>
      <c r="X765" s="178">
        <v>44408</v>
      </c>
      <c r="Y765" s="87" t="s">
        <v>7151</v>
      </c>
      <c r="Z765" s="87" t="s">
        <v>7152</v>
      </c>
      <c r="AA765" s="182" t="s">
        <v>7223</v>
      </c>
    </row>
    <row r="766" spans="1:27" ht="15.75" customHeight="1" x14ac:dyDescent="0.2">
      <c r="A766" s="182">
        <v>7320</v>
      </c>
      <c r="B766" s="75" t="str">
        <f>VLOOKUP(A766,'BASE REGISTRO MAYO'!$A$1:$T$884,2,FALSE)</f>
        <v>Corporacion PRODEL</v>
      </c>
      <c r="C766" s="75">
        <f>VLOOKUP(A766,'BASE REGISTRO MAYO'!$A$1:$T$884,3,FALSE)</f>
        <v>656288108</v>
      </c>
      <c r="D766" s="75" t="str">
        <f>VLOOKUP(A766,'BASE REGISTRO MAYO'!$A$1:$T$884,4,FALSE)</f>
        <v>Corporación de Derecho Privado.</v>
      </c>
      <c r="E766" s="75" t="str">
        <f>VLOOKUP(A766,'BASE REGISTRO MAYO'!$A$1:$T$884,5,FALSE)</f>
        <v xml:space="preserve">Decreto Supremo Nº3328, de 18 de octubre de 2005, del Ministerio de Justicia. </v>
      </c>
      <c r="F766" s="75" t="str">
        <f>VLOOKUP(A766,'BASE REGISTRO MAYO'!$A$1:$T$884,6,FALSE)</f>
        <v xml:space="preserve">Certificado de Vigencia folio Nº 500333714487, emitido el 27 de julio del 2020, por el Servicio de Registro Civil e Identificación.
</v>
      </c>
      <c r="G766" s="75" t="str">
        <f>VLOOKUP(A766,'BASE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6" s="75" t="str">
        <f>VLOOKUP(A766,'BASE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66" s="75" t="str">
        <f>VLOOKUP(A766,'BASE REGISTRO MAYO'!$A$1:$T$884,9,FALSE)</f>
        <v xml:space="preserve">Durarán dos años en sus cargos. </v>
      </c>
      <c r="J766" s="75" t="str">
        <f>VLOOKUP(A766,'BASE REGISTRO MAYO'!$A$1:$T$884,10,FALSE)</f>
        <v>27 de marzo de 2019 al 27 de marzo de 2021</v>
      </c>
      <c r="K766" s="75" t="str">
        <f>VLOOKUP(A766,'BASE REGISTRO MAYO'!$A$1:$T$884,11,FALSE)</f>
        <v xml:space="preserve">Presidente: Guillermo Montecinos Rojas,  
</v>
      </c>
      <c r="L766" s="75" t="str">
        <f>VLOOKUP(A766,'BASE REGISTRO MAYO'!$A$1:$T$884,12,FALSE)</f>
        <v xml:space="preserve">4 Oriente Nº 143, comuna de Viña del Mar, Quinta Región. 
</v>
      </c>
      <c r="M766" s="75" t="str">
        <f>VLOOKUP(A766,'BASE REGISTRO MAYO'!$A$1:$T$884,13,FALSE)</f>
        <v>V</v>
      </c>
      <c r="N766" s="75" t="str">
        <f>VLOOKUP(A766,'BASE REGISTRO MAYO'!$A$1:$T$884,14,FALSE)</f>
        <v xml:space="preserve"> Viña del Mar</v>
      </c>
      <c r="O766" s="75" t="str">
        <f>VLOOKUP(A766,'BASE REGISTRO MAYO'!$A$1:$T$884,15,FALSE)</f>
        <v>Teléfono: 32-2110125- 32-2518572 / 73 / 74</v>
      </c>
      <c r="P766" s="75" t="str">
        <f>VLOOKUP(A766,'BASE REGISTRO MAYO'!$A$1:$T$884,16,FALSE)</f>
        <v xml:space="preserve"> prodelquinta@yahoo.es</v>
      </c>
      <c r="Q766" s="75">
        <f>VLOOKUP(A766,'BASE REGISTRO MAYO'!$A$1:$T$884,17,FALSE)</f>
        <v>0</v>
      </c>
      <c r="R766" s="75">
        <f>VLOOKUP(A766,'BASE REGISTRO MAYO'!$A$1:$T$884,18,FALSE)</f>
        <v>93401</v>
      </c>
      <c r="S766" s="75" t="str">
        <f>VLOOKUP(A766,'BASE REGISTRO MAYO'!$A$1:$T$884,19,FALSE)</f>
        <v>Se acompaña certificado financiero de la Institución correspondientes al año 2019, aprobado por el Sub Departamento de Supervisión Financiera Nacional .Certificado financiero legalizado ante notario.</v>
      </c>
      <c r="T766" s="177">
        <f>VLOOKUP(A766,'BASE REGISTRO MAYO'!$A$1:$T$884,20,FALSE)</f>
        <v>38848</v>
      </c>
      <c r="U766" s="182">
        <v>7320</v>
      </c>
      <c r="V766" s="181">
        <v>9138924</v>
      </c>
      <c r="W766" s="181">
        <v>9138924</v>
      </c>
      <c r="X766" s="178">
        <v>44408</v>
      </c>
      <c r="Y766" s="87" t="s">
        <v>7151</v>
      </c>
      <c r="Z766" s="87" t="s">
        <v>7152</v>
      </c>
      <c r="AA766" s="182" t="s">
        <v>7258</v>
      </c>
    </row>
    <row r="767" spans="1:27" ht="15.75" customHeight="1" x14ac:dyDescent="0.2">
      <c r="A767" s="182">
        <v>7320</v>
      </c>
      <c r="B767" s="75" t="str">
        <f>VLOOKUP(A767,'BASE REGISTRO MAYO'!$A$1:$T$884,2,FALSE)</f>
        <v>Corporacion PRODEL</v>
      </c>
      <c r="C767" s="75">
        <f>VLOOKUP(A767,'BASE REGISTRO MAYO'!$A$1:$T$884,3,FALSE)</f>
        <v>656288108</v>
      </c>
      <c r="D767" s="75" t="str">
        <f>VLOOKUP(A767,'BASE REGISTRO MAYO'!$A$1:$T$884,4,FALSE)</f>
        <v>Corporación de Derecho Privado.</v>
      </c>
      <c r="E767" s="75" t="str">
        <f>VLOOKUP(A767,'BASE REGISTRO MAYO'!$A$1:$T$884,5,FALSE)</f>
        <v xml:space="preserve">Decreto Supremo Nº3328, de 18 de octubre de 2005, del Ministerio de Justicia. </v>
      </c>
      <c r="F767" s="75" t="str">
        <f>VLOOKUP(A767,'BASE REGISTRO MAYO'!$A$1:$T$884,6,FALSE)</f>
        <v xml:space="preserve">Certificado de Vigencia folio Nº 500333714487, emitido el 27 de julio del 2020, por el Servicio de Registro Civil e Identificación.
</v>
      </c>
      <c r="G767" s="75" t="str">
        <f>VLOOKUP(A767,'BASE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7" s="75" t="str">
        <f>VLOOKUP(A767,'BASE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67" s="75" t="str">
        <f>VLOOKUP(A767,'BASE REGISTRO MAYO'!$A$1:$T$884,9,FALSE)</f>
        <v xml:space="preserve">Durarán dos años en sus cargos. </v>
      </c>
      <c r="J767" s="75" t="str">
        <f>VLOOKUP(A767,'BASE REGISTRO MAYO'!$A$1:$T$884,10,FALSE)</f>
        <v>27 de marzo de 2019 al 27 de marzo de 2021</v>
      </c>
      <c r="K767" s="75" t="str">
        <f>VLOOKUP(A767,'BASE REGISTRO MAYO'!$A$1:$T$884,11,FALSE)</f>
        <v xml:space="preserve">Presidente: Guillermo Montecinos Rojas,  
</v>
      </c>
      <c r="L767" s="75" t="str">
        <f>VLOOKUP(A767,'BASE REGISTRO MAYO'!$A$1:$T$884,12,FALSE)</f>
        <v xml:space="preserve">4 Oriente Nº 143, comuna de Viña del Mar, Quinta Región. 
</v>
      </c>
      <c r="M767" s="75" t="str">
        <f>VLOOKUP(A767,'BASE REGISTRO MAYO'!$A$1:$T$884,13,FALSE)</f>
        <v>V</v>
      </c>
      <c r="N767" s="75" t="str">
        <f>VLOOKUP(A767,'BASE REGISTRO MAYO'!$A$1:$T$884,14,FALSE)</f>
        <v xml:space="preserve"> Viña del Mar</v>
      </c>
      <c r="O767" s="75" t="str">
        <f>VLOOKUP(A767,'BASE REGISTRO MAYO'!$A$1:$T$884,15,FALSE)</f>
        <v>Teléfono: 32-2110125- 32-2518572 / 73 / 74</v>
      </c>
      <c r="P767" s="75" t="str">
        <f>VLOOKUP(A767,'BASE REGISTRO MAYO'!$A$1:$T$884,16,FALSE)</f>
        <v xml:space="preserve"> prodelquinta@yahoo.es</v>
      </c>
      <c r="Q767" s="75">
        <f>VLOOKUP(A767,'BASE REGISTRO MAYO'!$A$1:$T$884,17,FALSE)</f>
        <v>0</v>
      </c>
      <c r="R767" s="75">
        <f>VLOOKUP(A767,'BASE REGISTRO MAYO'!$A$1:$T$884,18,FALSE)</f>
        <v>93401</v>
      </c>
      <c r="S767" s="75" t="str">
        <f>VLOOKUP(A767,'BASE REGISTRO MAYO'!$A$1:$T$884,19,FALSE)</f>
        <v>Se acompaña certificado financiero de la Institución correspondientes al año 2019, aprobado por el Sub Departamento de Supervisión Financiera Nacional .Certificado financiero legalizado ante notario.</v>
      </c>
      <c r="T767" s="177">
        <f>VLOOKUP(A767,'BASE REGISTRO MAYO'!$A$1:$T$884,20,FALSE)</f>
        <v>38848</v>
      </c>
      <c r="U767" s="182">
        <v>7320</v>
      </c>
      <c r="V767" s="181">
        <v>73757029</v>
      </c>
      <c r="W767" s="181">
        <v>234230253</v>
      </c>
      <c r="X767" s="178">
        <v>44408</v>
      </c>
      <c r="Y767" s="87" t="s">
        <v>7151</v>
      </c>
      <c r="Z767" s="87" t="s">
        <v>7152</v>
      </c>
      <c r="AA767" s="182" t="s">
        <v>173</v>
      </c>
    </row>
    <row r="768" spans="1:27" ht="15.75" customHeight="1" x14ac:dyDescent="0.2">
      <c r="A768" s="182">
        <v>7320</v>
      </c>
      <c r="B768" s="75" t="str">
        <f>VLOOKUP(A768,'BASE REGISTRO MAYO'!$A$1:$T$884,2,FALSE)</f>
        <v>Corporacion PRODEL</v>
      </c>
      <c r="C768" s="75">
        <f>VLOOKUP(A768,'BASE REGISTRO MAYO'!$A$1:$T$884,3,FALSE)</f>
        <v>656288108</v>
      </c>
      <c r="D768" s="75" t="str">
        <f>VLOOKUP(A768,'BASE REGISTRO MAYO'!$A$1:$T$884,4,FALSE)</f>
        <v>Corporación de Derecho Privado.</v>
      </c>
      <c r="E768" s="75" t="str">
        <f>VLOOKUP(A768,'BASE REGISTRO MAYO'!$A$1:$T$884,5,FALSE)</f>
        <v xml:space="preserve">Decreto Supremo Nº3328, de 18 de octubre de 2005, del Ministerio de Justicia. </v>
      </c>
      <c r="F768" s="75" t="str">
        <f>VLOOKUP(A768,'BASE REGISTRO MAYO'!$A$1:$T$884,6,FALSE)</f>
        <v xml:space="preserve">Certificado de Vigencia folio Nº 500333714487, emitido el 27 de julio del 2020, por el Servicio de Registro Civil e Identificación.
</v>
      </c>
      <c r="G768" s="75" t="str">
        <f>VLOOKUP(A768,'BASE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8" s="75" t="str">
        <f>VLOOKUP(A768,'BASE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68" s="75" t="str">
        <f>VLOOKUP(A768,'BASE REGISTRO MAYO'!$A$1:$T$884,9,FALSE)</f>
        <v xml:space="preserve">Durarán dos años en sus cargos. </v>
      </c>
      <c r="J768" s="75" t="str">
        <f>VLOOKUP(A768,'BASE REGISTRO MAYO'!$A$1:$T$884,10,FALSE)</f>
        <v>27 de marzo de 2019 al 27 de marzo de 2021</v>
      </c>
      <c r="K768" s="75" t="str">
        <f>VLOOKUP(A768,'BASE REGISTRO MAYO'!$A$1:$T$884,11,FALSE)</f>
        <v xml:space="preserve">Presidente: Guillermo Montecinos Rojas,  
</v>
      </c>
      <c r="L768" s="75" t="str">
        <f>VLOOKUP(A768,'BASE REGISTRO MAYO'!$A$1:$T$884,12,FALSE)</f>
        <v xml:space="preserve">4 Oriente Nº 143, comuna de Viña del Mar, Quinta Región. 
</v>
      </c>
      <c r="M768" s="75" t="str">
        <f>VLOOKUP(A768,'BASE REGISTRO MAYO'!$A$1:$T$884,13,FALSE)</f>
        <v>V</v>
      </c>
      <c r="N768" s="75" t="str">
        <f>VLOOKUP(A768,'BASE REGISTRO MAYO'!$A$1:$T$884,14,FALSE)</f>
        <v xml:space="preserve"> Viña del Mar</v>
      </c>
      <c r="O768" s="75" t="str">
        <f>VLOOKUP(A768,'BASE REGISTRO MAYO'!$A$1:$T$884,15,FALSE)</f>
        <v>Teléfono: 32-2110125- 32-2518572 / 73 / 74</v>
      </c>
      <c r="P768" s="75" t="str">
        <f>VLOOKUP(A768,'BASE REGISTRO MAYO'!$A$1:$T$884,16,FALSE)</f>
        <v xml:space="preserve"> prodelquinta@yahoo.es</v>
      </c>
      <c r="Q768" s="75">
        <f>VLOOKUP(A768,'BASE REGISTRO MAYO'!$A$1:$T$884,17,FALSE)</f>
        <v>0</v>
      </c>
      <c r="R768" s="75">
        <f>VLOOKUP(A768,'BASE REGISTRO MAYO'!$A$1:$T$884,18,FALSE)</f>
        <v>93401</v>
      </c>
      <c r="S768" s="75" t="str">
        <f>VLOOKUP(A768,'BASE REGISTRO MAYO'!$A$1:$T$884,19,FALSE)</f>
        <v>Se acompaña certificado financiero de la Institución correspondientes al año 2019, aprobado por el Sub Departamento de Supervisión Financiera Nacional .Certificado financiero legalizado ante notario.</v>
      </c>
      <c r="T768" s="177">
        <f>VLOOKUP(A768,'BASE REGISTRO MAYO'!$A$1:$T$884,20,FALSE)</f>
        <v>38848</v>
      </c>
      <c r="U768" s="182">
        <v>7320</v>
      </c>
      <c r="V768" s="181">
        <v>10808212</v>
      </c>
      <c r="W768" s="181">
        <v>212883980</v>
      </c>
      <c r="X768" s="178">
        <v>44408</v>
      </c>
      <c r="Y768" s="87" t="s">
        <v>7151</v>
      </c>
      <c r="Z768" s="87" t="s">
        <v>7152</v>
      </c>
      <c r="AA768" s="182" t="s">
        <v>7187</v>
      </c>
    </row>
    <row r="769" spans="1:27" ht="15.75" customHeight="1" x14ac:dyDescent="0.2">
      <c r="A769" s="182">
        <v>7320</v>
      </c>
      <c r="B769" s="75" t="str">
        <f>VLOOKUP(A769,'BASE REGISTRO MAYO'!$A$1:$T$884,2,FALSE)</f>
        <v>Corporacion PRODEL</v>
      </c>
      <c r="C769" s="75">
        <f>VLOOKUP(A769,'BASE REGISTRO MAYO'!$A$1:$T$884,3,FALSE)</f>
        <v>656288108</v>
      </c>
      <c r="D769" s="75" t="str">
        <f>VLOOKUP(A769,'BASE REGISTRO MAYO'!$A$1:$T$884,4,FALSE)</f>
        <v>Corporación de Derecho Privado.</v>
      </c>
      <c r="E769" s="75" t="str">
        <f>VLOOKUP(A769,'BASE REGISTRO MAYO'!$A$1:$T$884,5,FALSE)</f>
        <v xml:space="preserve">Decreto Supremo Nº3328, de 18 de octubre de 2005, del Ministerio de Justicia. </v>
      </c>
      <c r="F769" s="75" t="str">
        <f>VLOOKUP(A769,'BASE REGISTRO MAYO'!$A$1:$T$884,6,FALSE)</f>
        <v xml:space="preserve">Certificado de Vigencia folio Nº 500333714487, emitido el 27 de julio del 2020, por el Servicio de Registro Civil e Identificación.
</v>
      </c>
      <c r="G769" s="75" t="str">
        <f>VLOOKUP(A769,'BASE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9" s="75" t="str">
        <f>VLOOKUP(A769,'BASE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69" s="75" t="str">
        <f>VLOOKUP(A769,'BASE REGISTRO MAYO'!$A$1:$T$884,9,FALSE)</f>
        <v xml:space="preserve">Durarán dos años en sus cargos. </v>
      </c>
      <c r="J769" s="75" t="str">
        <f>VLOOKUP(A769,'BASE REGISTRO MAYO'!$A$1:$T$884,10,FALSE)</f>
        <v>27 de marzo de 2019 al 27 de marzo de 2021</v>
      </c>
      <c r="K769" s="75" t="str">
        <f>VLOOKUP(A769,'BASE REGISTRO MAYO'!$A$1:$T$884,11,FALSE)</f>
        <v xml:space="preserve">Presidente: Guillermo Montecinos Rojas,  
</v>
      </c>
      <c r="L769" s="75" t="str">
        <f>VLOOKUP(A769,'BASE REGISTRO MAYO'!$A$1:$T$884,12,FALSE)</f>
        <v xml:space="preserve">4 Oriente Nº 143, comuna de Viña del Mar, Quinta Región. 
</v>
      </c>
      <c r="M769" s="75" t="str">
        <f>VLOOKUP(A769,'BASE REGISTRO MAYO'!$A$1:$T$884,13,FALSE)</f>
        <v>V</v>
      </c>
      <c r="N769" s="75" t="str">
        <f>VLOOKUP(A769,'BASE REGISTRO MAYO'!$A$1:$T$884,14,FALSE)</f>
        <v xml:space="preserve"> Viña del Mar</v>
      </c>
      <c r="O769" s="75" t="str">
        <f>VLOOKUP(A769,'BASE REGISTRO MAYO'!$A$1:$T$884,15,FALSE)</f>
        <v>Teléfono: 32-2110125- 32-2518572 / 73 / 74</v>
      </c>
      <c r="P769" s="75" t="str">
        <f>VLOOKUP(A769,'BASE REGISTRO MAYO'!$A$1:$T$884,16,FALSE)</f>
        <v xml:space="preserve"> prodelquinta@yahoo.es</v>
      </c>
      <c r="Q769" s="75">
        <f>VLOOKUP(A769,'BASE REGISTRO MAYO'!$A$1:$T$884,17,FALSE)</f>
        <v>0</v>
      </c>
      <c r="R769" s="75">
        <f>VLOOKUP(A769,'BASE REGISTRO MAYO'!$A$1:$T$884,18,FALSE)</f>
        <v>93401</v>
      </c>
      <c r="S769" s="75" t="str">
        <f>VLOOKUP(A769,'BASE REGISTRO MAYO'!$A$1:$T$884,19,FALSE)</f>
        <v>Se acompaña certificado financiero de la Institución correspondientes al año 2019, aprobado por el Sub Departamento de Supervisión Financiera Nacional .Certificado financiero legalizado ante notario.</v>
      </c>
      <c r="T769" s="177">
        <f>VLOOKUP(A769,'BASE REGISTRO MAYO'!$A$1:$T$884,20,FALSE)</f>
        <v>38848</v>
      </c>
      <c r="U769" s="182">
        <v>7320</v>
      </c>
      <c r="V769" s="181">
        <v>5818500</v>
      </c>
      <c r="W769" s="181">
        <v>5818500</v>
      </c>
      <c r="X769" s="178">
        <v>44408</v>
      </c>
      <c r="Y769" s="87" t="s">
        <v>7151</v>
      </c>
      <c r="Z769" s="87" t="s">
        <v>7152</v>
      </c>
      <c r="AA769" s="182" t="s">
        <v>7165</v>
      </c>
    </row>
    <row r="770" spans="1:27" ht="15.75" customHeight="1" x14ac:dyDescent="0.2">
      <c r="A770" s="182">
        <v>7320</v>
      </c>
      <c r="B770" s="75" t="str">
        <f>VLOOKUP(A770,'BASE REGISTRO MAYO'!$A$1:$T$884,2,FALSE)</f>
        <v>Corporacion PRODEL</v>
      </c>
      <c r="C770" s="75">
        <f>VLOOKUP(A770,'BASE REGISTRO MAYO'!$A$1:$T$884,3,FALSE)</f>
        <v>656288108</v>
      </c>
      <c r="D770" s="75" t="str">
        <f>VLOOKUP(A770,'BASE REGISTRO MAYO'!$A$1:$T$884,4,FALSE)</f>
        <v>Corporación de Derecho Privado.</v>
      </c>
      <c r="E770" s="75" t="str">
        <f>VLOOKUP(A770,'BASE REGISTRO MAYO'!$A$1:$T$884,5,FALSE)</f>
        <v xml:space="preserve">Decreto Supremo Nº3328, de 18 de octubre de 2005, del Ministerio de Justicia. </v>
      </c>
      <c r="F770" s="75" t="str">
        <f>VLOOKUP(A770,'BASE REGISTRO MAYO'!$A$1:$T$884,6,FALSE)</f>
        <v xml:space="preserve">Certificado de Vigencia folio Nº 500333714487, emitido el 27 de julio del 2020, por el Servicio de Registro Civil e Identificación.
</v>
      </c>
      <c r="G770" s="75" t="str">
        <f>VLOOKUP(A770,'BASE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0" s="75" t="str">
        <f>VLOOKUP(A770,'BASE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0" s="75" t="str">
        <f>VLOOKUP(A770,'BASE REGISTRO MAYO'!$A$1:$T$884,9,FALSE)</f>
        <v xml:space="preserve">Durarán dos años en sus cargos. </v>
      </c>
      <c r="J770" s="75" t="str">
        <f>VLOOKUP(A770,'BASE REGISTRO MAYO'!$A$1:$T$884,10,FALSE)</f>
        <v>27 de marzo de 2019 al 27 de marzo de 2021</v>
      </c>
      <c r="K770" s="75" t="str">
        <f>VLOOKUP(A770,'BASE REGISTRO MAYO'!$A$1:$T$884,11,FALSE)</f>
        <v xml:space="preserve">Presidente: Guillermo Montecinos Rojas,  
</v>
      </c>
      <c r="L770" s="75" t="str">
        <f>VLOOKUP(A770,'BASE REGISTRO MAYO'!$A$1:$T$884,12,FALSE)</f>
        <v xml:space="preserve">4 Oriente Nº 143, comuna de Viña del Mar, Quinta Región. 
</v>
      </c>
      <c r="M770" s="75" t="str">
        <f>VLOOKUP(A770,'BASE REGISTRO MAYO'!$A$1:$T$884,13,FALSE)</f>
        <v>V</v>
      </c>
      <c r="N770" s="75" t="str">
        <f>VLOOKUP(A770,'BASE REGISTRO MAYO'!$A$1:$T$884,14,FALSE)</f>
        <v xml:space="preserve"> Viña del Mar</v>
      </c>
      <c r="O770" s="75" t="str">
        <f>VLOOKUP(A770,'BASE REGISTRO MAYO'!$A$1:$T$884,15,FALSE)</f>
        <v>Teléfono: 32-2110125- 32-2518572 / 73 / 74</v>
      </c>
      <c r="P770" s="75" t="str">
        <f>VLOOKUP(A770,'BASE REGISTRO MAYO'!$A$1:$T$884,16,FALSE)</f>
        <v xml:space="preserve"> prodelquinta@yahoo.es</v>
      </c>
      <c r="Q770" s="75">
        <f>VLOOKUP(A770,'BASE REGISTRO MAYO'!$A$1:$T$884,17,FALSE)</f>
        <v>0</v>
      </c>
      <c r="R770" s="75">
        <f>VLOOKUP(A770,'BASE REGISTRO MAYO'!$A$1:$T$884,18,FALSE)</f>
        <v>93401</v>
      </c>
      <c r="S770" s="75" t="str">
        <f>VLOOKUP(A770,'BASE REGISTRO MAYO'!$A$1:$T$884,19,FALSE)</f>
        <v>Se acompaña certificado financiero de la Institución correspondientes al año 2019, aprobado por el Sub Departamento de Supervisión Financiera Nacional .Certificado financiero legalizado ante notario.</v>
      </c>
      <c r="T770" s="177">
        <f>VLOOKUP(A770,'BASE REGISTRO MAYO'!$A$1:$T$884,20,FALSE)</f>
        <v>38848</v>
      </c>
      <c r="U770" s="182">
        <v>7320</v>
      </c>
      <c r="V770" s="181">
        <v>14178176</v>
      </c>
      <c r="W770" s="181">
        <v>133120384</v>
      </c>
      <c r="X770" s="178">
        <v>44408</v>
      </c>
      <c r="Y770" s="87" t="s">
        <v>7151</v>
      </c>
      <c r="Z770" s="87" t="s">
        <v>7152</v>
      </c>
      <c r="AA770" s="182" t="s">
        <v>8193</v>
      </c>
    </row>
    <row r="771" spans="1:27" ht="15.75" customHeight="1" x14ac:dyDescent="0.2">
      <c r="A771" s="182">
        <v>7320</v>
      </c>
      <c r="B771" s="75" t="str">
        <f>VLOOKUP(A771,'BASE REGISTRO MAYO'!$A$1:$T$884,2,FALSE)</f>
        <v>Corporacion PRODEL</v>
      </c>
      <c r="C771" s="75">
        <f>VLOOKUP(A771,'BASE REGISTRO MAYO'!$A$1:$T$884,3,FALSE)</f>
        <v>656288108</v>
      </c>
      <c r="D771" s="75" t="str">
        <f>VLOOKUP(A771,'BASE REGISTRO MAYO'!$A$1:$T$884,4,FALSE)</f>
        <v>Corporación de Derecho Privado.</v>
      </c>
      <c r="E771" s="75" t="str">
        <f>VLOOKUP(A771,'BASE REGISTRO MAYO'!$A$1:$T$884,5,FALSE)</f>
        <v xml:space="preserve">Decreto Supremo Nº3328, de 18 de octubre de 2005, del Ministerio de Justicia. </v>
      </c>
      <c r="F771" s="75" t="str">
        <f>VLOOKUP(A771,'BASE REGISTRO MAYO'!$A$1:$T$884,6,FALSE)</f>
        <v xml:space="preserve">Certificado de Vigencia folio Nº 500333714487, emitido el 27 de julio del 2020, por el Servicio de Registro Civil e Identificación.
</v>
      </c>
      <c r="G771" s="75" t="str">
        <f>VLOOKUP(A771,'BASE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1" s="75" t="str">
        <f>VLOOKUP(A771,'BASE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1" s="75" t="str">
        <f>VLOOKUP(A771,'BASE REGISTRO MAYO'!$A$1:$T$884,9,FALSE)</f>
        <v xml:space="preserve">Durarán dos años en sus cargos. </v>
      </c>
      <c r="J771" s="75" t="str">
        <f>VLOOKUP(A771,'BASE REGISTRO MAYO'!$A$1:$T$884,10,FALSE)</f>
        <v>27 de marzo de 2019 al 27 de marzo de 2021</v>
      </c>
      <c r="K771" s="75" t="str">
        <f>VLOOKUP(A771,'BASE REGISTRO MAYO'!$A$1:$T$884,11,FALSE)</f>
        <v xml:space="preserve">Presidente: Guillermo Montecinos Rojas,  
</v>
      </c>
      <c r="L771" s="75" t="str">
        <f>VLOOKUP(A771,'BASE REGISTRO MAYO'!$A$1:$T$884,12,FALSE)</f>
        <v xml:space="preserve">4 Oriente Nº 143, comuna de Viña del Mar, Quinta Región. 
</v>
      </c>
      <c r="M771" s="75" t="str">
        <f>VLOOKUP(A771,'BASE REGISTRO MAYO'!$A$1:$T$884,13,FALSE)</f>
        <v>V</v>
      </c>
      <c r="N771" s="75" t="str">
        <f>VLOOKUP(A771,'BASE REGISTRO MAYO'!$A$1:$T$884,14,FALSE)</f>
        <v xml:space="preserve"> Viña del Mar</v>
      </c>
      <c r="O771" s="75" t="str">
        <f>VLOOKUP(A771,'BASE REGISTRO MAYO'!$A$1:$T$884,15,FALSE)</f>
        <v>Teléfono: 32-2110125- 32-2518572 / 73 / 74</v>
      </c>
      <c r="P771" s="75" t="str">
        <f>VLOOKUP(A771,'BASE REGISTRO MAYO'!$A$1:$T$884,16,FALSE)</f>
        <v xml:space="preserve"> prodelquinta@yahoo.es</v>
      </c>
      <c r="Q771" s="75">
        <f>VLOOKUP(A771,'BASE REGISTRO MAYO'!$A$1:$T$884,17,FALSE)</f>
        <v>0</v>
      </c>
      <c r="R771" s="75">
        <f>VLOOKUP(A771,'BASE REGISTRO MAYO'!$A$1:$T$884,18,FALSE)</f>
        <v>93401</v>
      </c>
      <c r="S771" s="75" t="str">
        <f>VLOOKUP(A771,'BASE REGISTRO MAYO'!$A$1:$T$884,19,FALSE)</f>
        <v>Se acompaña certificado financiero de la Institución correspondientes al año 2019, aprobado por el Sub Departamento de Supervisión Financiera Nacional .Certificado financiero legalizado ante notario.</v>
      </c>
      <c r="T771" s="177">
        <f>VLOOKUP(A771,'BASE REGISTRO MAYO'!$A$1:$T$884,20,FALSE)</f>
        <v>38848</v>
      </c>
      <c r="U771" s="182">
        <v>7320</v>
      </c>
      <c r="V771" s="181">
        <v>12024900</v>
      </c>
      <c r="W771" s="181">
        <v>108224100</v>
      </c>
      <c r="X771" s="178">
        <v>44408</v>
      </c>
      <c r="Y771" s="87" t="s">
        <v>7151</v>
      </c>
      <c r="Z771" s="87" t="s">
        <v>7152</v>
      </c>
      <c r="AA771" s="182" t="s">
        <v>71</v>
      </c>
    </row>
    <row r="772" spans="1:27" ht="15.75" customHeight="1" x14ac:dyDescent="0.2">
      <c r="A772" s="182">
        <v>7320</v>
      </c>
      <c r="B772" s="75" t="str">
        <f>VLOOKUP(A772,'BASE REGISTRO MAYO'!$A$1:$T$884,2,FALSE)</f>
        <v>Corporacion PRODEL</v>
      </c>
      <c r="C772" s="75">
        <f>VLOOKUP(A772,'BASE REGISTRO MAYO'!$A$1:$T$884,3,FALSE)</f>
        <v>656288108</v>
      </c>
      <c r="D772" s="75" t="str">
        <f>VLOOKUP(A772,'BASE REGISTRO MAYO'!$A$1:$T$884,4,FALSE)</f>
        <v>Corporación de Derecho Privado.</v>
      </c>
      <c r="E772" s="75" t="str">
        <f>VLOOKUP(A772,'BASE REGISTRO MAYO'!$A$1:$T$884,5,FALSE)</f>
        <v xml:space="preserve">Decreto Supremo Nº3328, de 18 de octubre de 2005, del Ministerio de Justicia. </v>
      </c>
      <c r="F772" s="75" t="str">
        <f>VLOOKUP(A772,'BASE REGISTRO MAYO'!$A$1:$T$884,6,FALSE)</f>
        <v xml:space="preserve">Certificado de Vigencia folio Nº 500333714487, emitido el 27 de julio del 2020, por el Servicio de Registro Civil e Identificación.
</v>
      </c>
      <c r="G772" s="75" t="str">
        <f>VLOOKUP(A772,'BASE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2" s="75" t="str">
        <f>VLOOKUP(A772,'BASE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2" s="75" t="str">
        <f>VLOOKUP(A772,'BASE REGISTRO MAYO'!$A$1:$T$884,9,FALSE)</f>
        <v xml:space="preserve">Durarán dos años en sus cargos. </v>
      </c>
      <c r="J772" s="75" t="str">
        <f>VLOOKUP(A772,'BASE REGISTRO MAYO'!$A$1:$T$884,10,FALSE)</f>
        <v>27 de marzo de 2019 al 27 de marzo de 2021</v>
      </c>
      <c r="K772" s="75" t="str">
        <f>VLOOKUP(A772,'BASE REGISTRO MAYO'!$A$1:$T$884,11,FALSE)</f>
        <v xml:space="preserve">Presidente: Guillermo Montecinos Rojas,  
</v>
      </c>
      <c r="L772" s="75" t="str">
        <f>VLOOKUP(A772,'BASE REGISTRO MAYO'!$A$1:$T$884,12,FALSE)</f>
        <v xml:space="preserve">4 Oriente Nº 143, comuna de Viña del Mar, Quinta Región. 
</v>
      </c>
      <c r="M772" s="75" t="str">
        <f>VLOOKUP(A772,'BASE REGISTRO MAYO'!$A$1:$T$884,13,FALSE)</f>
        <v>V</v>
      </c>
      <c r="N772" s="75" t="str">
        <f>VLOOKUP(A772,'BASE REGISTRO MAYO'!$A$1:$T$884,14,FALSE)</f>
        <v xml:space="preserve"> Viña del Mar</v>
      </c>
      <c r="O772" s="75" t="str">
        <f>VLOOKUP(A772,'BASE REGISTRO MAYO'!$A$1:$T$884,15,FALSE)</f>
        <v>Teléfono: 32-2110125- 32-2518572 / 73 / 74</v>
      </c>
      <c r="P772" s="75" t="str">
        <f>VLOOKUP(A772,'BASE REGISTRO MAYO'!$A$1:$T$884,16,FALSE)</f>
        <v xml:space="preserve"> prodelquinta@yahoo.es</v>
      </c>
      <c r="Q772" s="75">
        <f>VLOOKUP(A772,'BASE REGISTRO MAYO'!$A$1:$T$884,17,FALSE)</f>
        <v>0</v>
      </c>
      <c r="R772" s="75">
        <f>VLOOKUP(A772,'BASE REGISTRO MAYO'!$A$1:$T$884,18,FALSE)</f>
        <v>93401</v>
      </c>
      <c r="S772" s="75" t="str">
        <f>VLOOKUP(A772,'BASE REGISTRO MAYO'!$A$1:$T$884,19,FALSE)</f>
        <v>Se acompaña certificado financiero de la Institución correspondientes al año 2019, aprobado por el Sub Departamento de Supervisión Financiera Nacional .Certificado financiero legalizado ante notario.</v>
      </c>
      <c r="T772" s="177">
        <f>VLOOKUP(A772,'BASE REGISTRO MAYO'!$A$1:$T$884,20,FALSE)</f>
        <v>38848</v>
      </c>
      <c r="U772" s="182">
        <v>7320</v>
      </c>
      <c r="V772" s="181">
        <v>57641940</v>
      </c>
      <c r="W772" s="181">
        <v>181506890</v>
      </c>
      <c r="X772" s="178">
        <v>44408</v>
      </c>
      <c r="Y772" s="87" t="s">
        <v>7151</v>
      </c>
      <c r="Z772" s="87" t="s">
        <v>7152</v>
      </c>
      <c r="AA772" s="182" t="s">
        <v>7236</v>
      </c>
    </row>
    <row r="773" spans="1:27" ht="15.75" customHeight="1" x14ac:dyDescent="0.2">
      <c r="A773" s="182">
        <v>7320</v>
      </c>
      <c r="B773" s="75" t="str">
        <f>VLOOKUP(A773,'BASE REGISTRO MAYO'!$A$1:$T$884,2,FALSE)</f>
        <v>Corporacion PRODEL</v>
      </c>
      <c r="C773" s="75">
        <f>VLOOKUP(A773,'BASE REGISTRO MAYO'!$A$1:$T$884,3,FALSE)</f>
        <v>656288108</v>
      </c>
      <c r="D773" s="75" t="str">
        <f>VLOOKUP(A773,'BASE REGISTRO MAYO'!$A$1:$T$884,4,FALSE)</f>
        <v>Corporación de Derecho Privado.</v>
      </c>
      <c r="E773" s="75" t="str">
        <f>VLOOKUP(A773,'BASE REGISTRO MAYO'!$A$1:$T$884,5,FALSE)</f>
        <v xml:space="preserve">Decreto Supremo Nº3328, de 18 de octubre de 2005, del Ministerio de Justicia. </v>
      </c>
      <c r="F773" s="75" t="str">
        <f>VLOOKUP(A773,'BASE REGISTRO MAYO'!$A$1:$T$884,6,FALSE)</f>
        <v xml:space="preserve">Certificado de Vigencia folio Nº 500333714487, emitido el 27 de julio del 2020, por el Servicio de Registro Civil e Identificación.
</v>
      </c>
      <c r="G773" s="75" t="str">
        <f>VLOOKUP(A773,'BASE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3" s="75" t="str">
        <f>VLOOKUP(A773,'BASE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3" s="75" t="str">
        <f>VLOOKUP(A773,'BASE REGISTRO MAYO'!$A$1:$T$884,9,FALSE)</f>
        <v xml:space="preserve">Durarán dos años en sus cargos. </v>
      </c>
      <c r="J773" s="75" t="str">
        <f>VLOOKUP(A773,'BASE REGISTRO MAYO'!$A$1:$T$884,10,FALSE)</f>
        <v>27 de marzo de 2019 al 27 de marzo de 2021</v>
      </c>
      <c r="K773" s="75" t="str">
        <f>VLOOKUP(A773,'BASE REGISTRO MAYO'!$A$1:$T$884,11,FALSE)</f>
        <v xml:space="preserve">Presidente: Guillermo Montecinos Rojas,  
</v>
      </c>
      <c r="L773" s="75" t="str">
        <f>VLOOKUP(A773,'BASE REGISTRO MAYO'!$A$1:$T$884,12,FALSE)</f>
        <v xml:space="preserve">4 Oriente Nº 143, comuna de Viña del Mar, Quinta Región. 
</v>
      </c>
      <c r="M773" s="75" t="str">
        <f>VLOOKUP(A773,'BASE REGISTRO MAYO'!$A$1:$T$884,13,FALSE)</f>
        <v>V</v>
      </c>
      <c r="N773" s="75" t="str">
        <f>VLOOKUP(A773,'BASE REGISTRO MAYO'!$A$1:$T$884,14,FALSE)</f>
        <v xml:space="preserve"> Viña del Mar</v>
      </c>
      <c r="O773" s="75" t="str">
        <f>VLOOKUP(A773,'BASE REGISTRO MAYO'!$A$1:$T$884,15,FALSE)</f>
        <v>Teléfono: 32-2110125- 32-2518572 / 73 / 74</v>
      </c>
      <c r="P773" s="75" t="str">
        <f>VLOOKUP(A773,'BASE REGISTRO MAYO'!$A$1:$T$884,16,FALSE)</f>
        <v xml:space="preserve"> prodelquinta@yahoo.es</v>
      </c>
      <c r="Q773" s="75">
        <f>VLOOKUP(A773,'BASE REGISTRO MAYO'!$A$1:$T$884,17,FALSE)</f>
        <v>0</v>
      </c>
      <c r="R773" s="75">
        <f>VLOOKUP(A773,'BASE REGISTRO MAYO'!$A$1:$T$884,18,FALSE)</f>
        <v>93401</v>
      </c>
      <c r="S773" s="75" t="str">
        <f>VLOOKUP(A773,'BASE REGISTRO MAYO'!$A$1:$T$884,19,FALSE)</f>
        <v>Se acompaña certificado financiero de la Institución correspondientes al año 2019, aprobado por el Sub Departamento de Supervisión Financiera Nacional .Certificado financiero legalizado ante notario.</v>
      </c>
      <c r="T773" s="177">
        <f>VLOOKUP(A773,'BASE REGISTRO MAYO'!$A$1:$T$884,20,FALSE)</f>
        <v>38848</v>
      </c>
      <c r="U773" s="182">
        <v>7320</v>
      </c>
      <c r="V773" s="181">
        <v>16033200</v>
      </c>
      <c r="W773" s="181">
        <v>16033200</v>
      </c>
      <c r="X773" s="178">
        <v>44408</v>
      </c>
      <c r="Y773" s="87" t="s">
        <v>7151</v>
      </c>
      <c r="Z773" s="87" t="s">
        <v>7152</v>
      </c>
      <c r="AA773" s="182" t="s">
        <v>7266</v>
      </c>
    </row>
    <row r="774" spans="1:27" ht="15.75" customHeight="1" x14ac:dyDescent="0.2">
      <c r="A774" s="182">
        <v>7320</v>
      </c>
      <c r="B774" s="75" t="str">
        <f>VLOOKUP(A774,'BASE REGISTRO MAYO'!$A$1:$T$884,2,FALSE)</f>
        <v>Corporacion PRODEL</v>
      </c>
      <c r="C774" s="75">
        <f>VLOOKUP(A774,'BASE REGISTRO MAYO'!$A$1:$T$884,3,FALSE)</f>
        <v>656288108</v>
      </c>
      <c r="D774" s="75" t="str">
        <f>VLOOKUP(A774,'BASE REGISTRO MAYO'!$A$1:$T$884,4,FALSE)</f>
        <v>Corporación de Derecho Privado.</v>
      </c>
      <c r="E774" s="75" t="str">
        <f>VLOOKUP(A774,'BASE REGISTRO MAYO'!$A$1:$T$884,5,FALSE)</f>
        <v xml:space="preserve">Decreto Supremo Nº3328, de 18 de octubre de 2005, del Ministerio de Justicia. </v>
      </c>
      <c r="F774" s="75" t="str">
        <f>VLOOKUP(A774,'BASE REGISTRO MAYO'!$A$1:$T$884,6,FALSE)</f>
        <v xml:space="preserve">Certificado de Vigencia folio Nº 500333714487, emitido el 27 de julio del 2020, por el Servicio de Registro Civil e Identificación.
</v>
      </c>
      <c r="G774" s="75" t="str">
        <f>VLOOKUP(A774,'BASE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4" s="75" t="str">
        <f>VLOOKUP(A774,'BASE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4" s="75" t="str">
        <f>VLOOKUP(A774,'BASE REGISTRO MAYO'!$A$1:$T$884,9,FALSE)</f>
        <v xml:space="preserve">Durarán dos años en sus cargos. </v>
      </c>
      <c r="J774" s="75" t="str">
        <f>VLOOKUP(A774,'BASE REGISTRO MAYO'!$A$1:$T$884,10,FALSE)</f>
        <v>27 de marzo de 2019 al 27 de marzo de 2021</v>
      </c>
      <c r="K774" s="75" t="str">
        <f>VLOOKUP(A774,'BASE REGISTRO MAYO'!$A$1:$T$884,11,FALSE)</f>
        <v xml:space="preserve">Presidente: Guillermo Montecinos Rojas,  
</v>
      </c>
      <c r="L774" s="75" t="str">
        <f>VLOOKUP(A774,'BASE REGISTRO MAYO'!$A$1:$T$884,12,FALSE)</f>
        <v xml:space="preserve">4 Oriente Nº 143, comuna de Viña del Mar, Quinta Región. 
</v>
      </c>
      <c r="M774" s="75" t="str">
        <f>VLOOKUP(A774,'BASE REGISTRO MAYO'!$A$1:$T$884,13,FALSE)</f>
        <v>V</v>
      </c>
      <c r="N774" s="75" t="str">
        <f>VLOOKUP(A774,'BASE REGISTRO MAYO'!$A$1:$T$884,14,FALSE)</f>
        <v xml:space="preserve"> Viña del Mar</v>
      </c>
      <c r="O774" s="75" t="str">
        <f>VLOOKUP(A774,'BASE REGISTRO MAYO'!$A$1:$T$884,15,FALSE)</f>
        <v>Teléfono: 32-2110125- 32-2518572 / 73 / 74</v>
      </c>
      <c r="P774" s="75" t="str">
        <f>VLOOKUP(A774,'BASE REGISTRO MAYO'!$A$1:$T$884,16,FALSE)</f>
        <v xml:space="preserve"> prodelquinta@yahoo.es</v>
      </c>
      <c r="Q774" s="75">
        <f>VLOOKUP(A774,'BASE REGISTRO MAYO'!$A$1:$T$884,17,FALSE)</f>
        <v>0</v>
      </c>
      <c r="R774" s="75">
        <f>VLOOKUP(A774,'BASE REGISTRO MAYO'!$A$1:$T$884,18,FALSE)</f>
        <v>93401</v>
      </c>
      <c r="S774" s="75" t="str">
        <f>VLOOKUP(A774,'BASE REGISTRO MAYO'!$A$1:$T$884,19,FALSE)</f>
        <v>Se acompaña certificado financiero de la Institución correspondientes al año 2019, aprobado por el Sub Departamento de Supervisión Financiera Nacional .Certificado financiero legalizado ante notario.</v>
      </c>
      <c r="T774" s="177">
        <f>VLOOKUP(A774,'BASE REGISTRO MAYO'!$A$1:$T$884,20,FALSE)</f>
        <v>38848</v>
      </c>
      <c r="U774" s="182">
        <v>7320</v>
      </c>
      <c r="V774" s="181">
        <v>14415916</v>
      </c>
      <c r="W774" s="181">
        <v>53683808</v>
      </c>
      <c r="X774" s="178">
        <v>44408</v>
      </c>
      <c r="Y774" s="87" t="s">
        <v>7151</v>
      </c>
      <c r="Z774" s="87" t="s">
        <v>7152</v>
      </c>
      <c r="AA774" s="182" t="s">
        <v>7176</v>
      </c>
    </row>
    <row r="775" spans="1:27" ht="15.75" customHeight="1" x14ac:dyDescent="0.2">
      <c r="A775" s="182">
        <v>7320</v>
      </c>
      <c r="B775" s="75" t="str">
        <f>VLOOKUP(A775,'BASE REGISTRO MAYO'!$A$1:$T$884,2,FALSE)</f>
        <v>Corporacion PRODEL</v>
      </c>
      <c r="C775" s="75">
        <f>VLOOKUP(A775,'BASE REGISTRO MAYO'!$A$1:$T$884,3,FALSE)</f>
        <v>656288108</v>
      </c>
      <c r="D775" s="75" t="str">
        <f>VLOOKUP(A775,'BASE REGISTRO MAYO'!$A$1:$T$884,4,FALSE)</f>
        <v>Corporación de Derecho Privado.</v>
      </c>
      <c r="E775" s="75" t="str">
        <f>VLOOKUP(A775,'BASE REGISTRO MAYO'!$A$1:$T$884,5,FALSE)</f>
        <v xml:space="preserve">Decreto Supremo Nº3328, de 18 de octubre de 2005, del Ministerio de Justicia. </v>
      </c>
      <c r="F775" s="75" t="str">
        <f>VLOOKUP(A775,'BASE REGISTRO MAYO'!$A$1:$T$884,6,FALSE)</f>
        <v xml:space="preserve">Certificado de Vigencia folio Nº 500333714487, emitido el 27 de julio del 2020, por el Servicio de Registro Civil e Identificación.
</v>
      </c>
      <c r="G775" s="75" t="str">
        <f>VLOOKUP(A775,'BASE REGISTRO MAYO'!$A$1:$T$884,7,FALSE)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5" s="75" t="str">
        <f>VLOOKUP(A775,'BASE REGISTRO MAYO'!$A$1:$T$884,8,FALSE)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5" s="75" t="str">
        <f>VLOOKUP(A775,'BASE REGISTRO MAYO'!$A$1:$T$884,9,FALSE)</f>
        <v xml:space="preserve">Durarán dos años en sus cargos. </v>
      </c>
      <c r="J775" s="75" t="str">
        <f>VLOOKUP(A775,'BASE REGISTRO MAYO'!$A$1:$T$884,10,FALSE)</f>
        <v>27 de marzo de 2019 al 27 de marzo de 2021</v>
      </c>
      <c r="K775" s="75" t="str">
        <f>VLOOKUP(A775,'BASE REGISTRO MAYO'!$A$1:$T$884,11,FALSE)</f>
        <v xml:space="preserve">Presidente: Guillermo Montecinos Rojas,  
</v>
      </c>
      <c r="L775" s="75" t="str">
        <f>VLOOKUP(A775,'BASE REGISTRO MAYO'!$A$1:$T$884,12,FALSE)</f>
        <v xml:space="preserve">4 Oriente Nº 143, comuna de Viña del Mar, Quinta Región. 
</v>
      </c>
      <c r="M775" s="75" t="str">
        <f>VLOOKUP(A775,'BASE REGISTRO MAYO'!$A$1:$T$884,13,FALSE)</f>
        <v>V</v>
      </c>
      <c r="N775" s="75" t="str">
        <f>VLOOKUP(A775,'BASE REGISTRO MAYO'!$A$1:$T$884,14,FALSE)</f>
        <v xml:space="preserve"> Viña del Mar</v>
      </c>
      <c r="O775" s="75" t="str">
        <f>VLOOKUP(A775,'BASE REGISTRO MAYO'!$A$1:$T$884,15,FALSE)</f>
        <v>Teléfono: 32-2110125- 32-2518572 / 73 / 74</v>
      </c>
      <c r="P775" s="75" t="str">
        <f>VLOOKUP(A775,'BASE REGISTRO MAYO'!$A$1:$T$884,16,FALSE)</f>
        <v xml:space="preserve"> prodelquinta@yahoo.es</v>
      </c>
      <c r="Q775" s="75">
        <f>VLOOKUP(A775,'BASE REGISTRO MAYO'!$A$1:$T$884,17,FALSE)</f>
        <v>0</v>
      </c>
      <c r="R775" s="75">
        <f>VLOOKUP(A775,'BASE REGISTRO MAYO'!$A$1:$T$884,18,FALSE)</f>
        <v>93401</v>
      </c>
      <c r="S775" s="75" t="str">
        <f>VLOOKUP(A775,'BASE REGISTRO MAYO'!$A$1:$T$884,19,FALSE)</f>
        <v>Se acompaña certificado financiero de la Institución correspondientes al año 2019, aprobado por el Sub Departamento de Supervisión Financiera Nacional .Certificado financiero legalizado ante notario.</v>
      </c>
      <c r="T775" s="177">
        <f>VLOOKUP(A775,'BASE REGISTRO MAYO'!$A$1:$T$884,20,FALSE)</f>
        <v>38848</v>
      </c>
      <c r="U775" s="182">
        <v>7320</v>
      </c>
      <c r="V775" s="181">
        <v>0</v>
      </c>
      <c r="W775" s="181">
        <v>24072300</v>
      </c>
      <c r="X775" s="178">
        <v>44408</v>
      </c>
      <c r="Y775" s="87" t="s">
        <v>7151</v>
      </c>
      <c r="Z775" s="87" t="s">
        <v>7152</v>
      </c>
      <c r="AA775" s="182" t="s">
        <v>8188</v>
      </c>
    </row>
    <row r="776" spans="1:27" ht="15.75" customHeight="1" x14ac:dyDescent="0.2">
      <c r="A776" s="182">
        <v>7331</v>
      </c>
      <c r="B776" s="75" t="str">
        <f>VLOOKUP(A776,'BASE REGISTRO MAYO'!$A$1:$T$884,2,FALSE)</f>
        <v xml:space="preserve">Organizacion Comunitaria Funcional “Centro Cultural y Social Centro de Apoyo al Nino y la Familia”  </v>
      </c>
      <c r="C776" s="75">
        <f>VLOOKUP(A776,'BASE REGISTRO MAYO'!$A$1:$T$884,3,FALSE)</f>
        <v>656176903</v>
      </c>
      <c r="D776" s="75" t="str">
        <f>VLOOKUP(A776,'BASE REGISTRO MAYO'!$A$1:$T$884,4,FALSE)</f>
        <v xml:space="preserve">Organización Comunitaria de carácter funcional. </v>
      </c>
      <c r="E776" s="75" t="str">
        <f>VLOOKUP(A776,'BASE REGISTRO MAYO'!$A$1:$T$884,5,FALSE)</f>
        <v xml:space="preserve">Decreto Alcaldicio Nº 3546, de fecha 12 de agosto de 2005, que le otorga el beneficio de gozar de personalidad jurídica, quedando registrado en el folio Nº 103, Libro 06, del registro O.C.F.T. con esa misma fecha. 
</v>
      </c>
      <c r="F776" s="75" t="str">
        <f>VLOOKUP(A776,'BASE REGISTRO MAYO'!$A$1:$T$884,6,FALSE)</f>
        <v>Certificado de Vigencia, folio Nº 500328536297, de 10 de julio de 2020, del Servicio de Registro Civil e Identificación</v>
      </c>
      <c r="G776" s="75" t="str">
        <f>VLOOKUP(A776,'BASE REGISTRO MAYO'!$A$1:$T$884,7,FALSE)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776" s="75" t="str">
        <f>VLOOKUP(A776,'BASE REGISTRO MAYO'!$A$1:$T$884,8,FALSE)</f>
        <v xml:space="preserve">Presidenta:   Bernarda Malgüe Pavez                               
Secretaria:    Rebeca Gómez García
Tesorero: Juan Agustín Valenzuela Sarmiento     
Cargos suplentes: 
1° Director:  Olga Cárcamo Solis de Ovando
2° Director: Raúl Romero Santis
</v>
      </c>
      <c r="I776" s="75" t="str">
        <f>VLOOKUP(A776,'BASE REGISTRO MAYO'!$A$1:$T$884,9,FALSE)</f>
        <v>Tres años (según Estatutos).</v>
      </c>
      <c r="J776" s="75" t="str">
        <f>VLOOKUP(A776,'BASE REGISTRO MAYO'!$A$1:$T$884,10,FALSE)</f>
        <v xml:space="preserve">De 27 de junio de 2018 a 27 de junio de 2021.
</v>
      </c>
      <c r="K776" s="75" t="str">
        <f>VLOOKUP(A776,'BASE REGISTRO MAYO'!$A$1:$T$884,11,FALSE)</f>
        <v xml:space="preserve">Bernarda Malgüe Pavez,           
Poder Coordinadora Institucional: Vanessa Evelyn Vidal Malgüe, 
</v>
      </c>
      <c r="L776" s="75" t="str">
        <f>VLOOKUP(A776,'BASE REGISTRO MAYO'!$A$1:$T$884,12,FALSE)</f>
        <v xml:space="preserve">Avda. El Molo Nº 171, Barrancas, comuna de San Antonio, Quinta Región.
</v>
      </c>
      <c r="M776" s="75" t="str">
        <f>VLOOKUP(A776,'BASE REGISTRO MAYO'!$A$1:$T$884,13,FALSE)</f>
        <v>V</v>
      </c>
      <c r="N776" s="75" t="str">
        <f>VLOOKUP(A776,'BASE REGISTRO MAYO'!$A$1:$T$884,14,FALSE)</f>
        <v>San Antonio</v>
      </c>
      <c r="O776" s="75" t="str">
        <f>VLOOKUP(A776,'BASE REGISTRO MAYO'!$A$1:$T$884,15,FALSE)</f>
        <v>322) 231184-231134-216552-977640343</v>
      </c>
      <c r="P776" s="75" t="str">
        <f>VLOOKUP(A776,'BASE REGISTRO MAYO'!$A$1:$T$884,16,FALSE)</f>
        <v xml:space="preserve"> centroapoyoninoyfamilia@gmail.com</v>
      </c>
      <c r="Q776" s="75">
        <f>VLOOKUP(A776,'BASE REGISTRO MAYO'!$A$1:$T$884,17,FALSE)</f>
        <v>0</v>
      </c>
      <c r="R776" s="75">
        <f>VLOOKUP(A776,'BASE REGISTRO MAYO'!$A$1:$T$884,18,FALSE)</f>
        <v>93401</v>
      </c>
      <c r="S776" s="75" t="str">
        <f>VLOOKUP(A776,'BASE REGISTRO MAYO'!$A$1:$T$884,19,FALSE)</f>
        <v>Antecedentes financieros correspondientes al año 2019 aprobados por el Sub Departamento de Supervisión Financiera</v>
      </c>
      <c r="T776" s="177">
        <f>VLOOKUP(A776,'BASE REGISTRO MAYO'!$A$1:$T$884,20,FALSE)</f>
        <v>38936</v>
      </c>
      <c r="U776" s="182">
        <v>7331</v>
      </c>
      <c r="V776" s="181">
        <v>56158438</v>
      </c>
      <c r="W776" s="181">
        <v>342605506</v>
      </c>
      <c r="X776" s="178">
        <v>44408</v>
      </c>
      <c r="Y776" s="87" t="s">
        <v>7151</v>
      </c>
      <c r="Z776" s="87" t="s">
        <v>7152</v>
      </c>
      <c r="AA776" s="182" t="s">
        <v>7202</v>
      </c>
    </row>
    <row r="777" spans="1:27" ht="15.75" customHeight="1" x14ac:dyDescent="0.2">
      <c r="A777" s="182">
        <v>7347</v>
      </c>
      <c r="B777" s="75" t="str">
        <f>VLOOKUP(A777,'BASE REGISTRO MAYO'!$A$1:$T$884,2,FALSE)</f>
        <v>Fundacion Leon Bloy para la Promocion Integral de la Familia</v>
      </c>
      <c r="C777" s="75">
        <f>VLOOKUP(A777,'BASE REGISTRO MAYO'!$A$1:$T$884,3,FALSE)</f>
        <v>653176902</v>
      </c>
      <c r="D777" s="75" t="str">
        <f>VLOOKUP(A777,'BASE REGISTRO MAYO'!$A$1:$T$884,4,FALSE)</f>
        <v>Fundación de Derecho Privado.</v>
      </c>
      <c r="E777" s="75" t="str">
        <f>VLOOKUP(A777,'BASE REGISTRO MAYO'!$A$1:$T$884,5,FALSE)</f>
        <v>Otorgado por Decreto Supremo Nº 3080, de fecha 21 de septiembre de 2004, por el Ministerio de Justicia.</v>
      </c>
      <c r="F777" s="75" t="str">
        <f>VLOOKUP(A777,'BASE REGISTRO MAYO'!$A$1:$T$884,6,FALSE)</f>
        <v>Certificado de Vigencia, folio Nº 500355343116, emitido por el SRCeI con fecha 10 de noviembre de 2020.</v>
      </c>
      <c r="G777" s="75" t="str">
        <f>VLOOKUP(A777,'BASE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77" s="75" t="str">
        <f>VLOOKUP(A777,'BASE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77" s="75" t="str">
        <f>VLOOKUP(A777,'BASE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77" s="75" t="str">
        <f>VLOOKUP(A777,'BASE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77" s="75" t="str">
        <f>VLOOKUP(A777,'BASE REGISTRO MAYO'!$A$1:$T$884,11,FALSE)</f>
        <v xml:space="preserve">Representante Legal: 
Juan Alberto Rabah Cahbar, 
</v>
      </c>
      <c r="L777" s="75" t="str">
        <f>VLOOKUP(A777,'BASE REGISTRO MAYO'!$A$1:$T$884,12,FALSE)</f>
        <v xml:space="preserve">Coronel Santiago Bueras Nº 182, comuna de Santiago, Región Metropolitana.
</v>
      </c>
      <c r="M777" s="75" t="str">
        <f>VLOOKUP(A777,'BASE REGISTRO MAYO'!$A$1:$T$884,13,FALSE)</f>
        <v>XIII</v>
      </c>
      <c r="N777" s="75" t="str">
        <f>VLOOKUP(A777,'BASE REGISTRO MAYO'!$A$1:$T$884,14,FALSE)</f>
        <v>Santiago</v>
      </c>
      <c r="O777" s="75" t="str">
        <f>VLOOKUP(A777,'BASE REGISTRO MAYO'!$A$1:$T$884,15,FALSE)</f>
        <v>(02) 6648857- 6385219</v>
      </c>
      <c r="P777" s="75" t="str">
        <f>VLOOKUP(A777,'BASE REGISTRO MAYO'!$A$1:$T$884,16,FALSE)</f>
        <v xml:space="preserve">contacto@fundacionleonbloy.cl 
www.fundacionleonbloy.cl
</v>
      </c>
      <c r="Q777" s="75">
        <f>VLOOKUP(A777,'BASE REGISTRO MAYO'!$A$1:$T$884,17,FALSE)</f>
        <v>0</v>
      </c>
      <c r="R777" s="75" t="str">
        <f>VLOOKUP(A777,'BASE REGISTRO MAYO'!$A$1:$T$884,18,FALSE)</f>
        <v>93401: Instituciones de Asistencia Social.</v>
      </c>
      <c r="S777" s="75" t="str">
        <f>VLOOKUP(A777,'BASE REGISTRO MAYO'!$A$1:$T$884,19,FALSE)</f>
        <v xml:space="preserve">Certificado Financiero correspondiente al año 2019, aprobados por Subdepartamento de Supervisión Financiera. </v>
      </c>
      <c r="T777" s="177">
        <f>VLOOKUP(A777,'BASE REGISTRO MAYO'!$A$1:$T$884,20,FALSE)</f>
        <v>39143</v>
      </c>
      <c r="U777" s="182">
        <v>7347</v>
      </c>
      <c r="V777" s="181">
        <v>8016600</v>
      </c>
      <c r="W777" s="181">
        <v>53390556</v>
      </c>
      <c r="X777" s="178">
        <v>44408</v>
      </c>
      <c r="Y777" s="87" t="s">
        <v>7151</v>
      </c>
      <c r="Z777" s="87" t="s">
        <v>7152</v>
      </c>
      <c r="AA777" s="182" t="s">
        <v>7234</v>
      </c>
    </row>
    <row r="778" spans="1:27" ht="15.75" customHeight="1" x14ac:dyDescent="0.2">
      <c r="A778" s="182">
        <v>7347</v>
      </c>
      <c r="B778" s="75" t="str">
        <f>VLOOKUP(A778,'BASE REGISTRO MAYO'!$A$1:$T$884,2,FALSE)</f>
        <v>Fundacion Leon Bloy para la Promocion Integral de la Familia</v>
      </c>
      <c r="C778" s="75">
        <f>VLOOKUP(A778,'BASE REGISTRO MAYO'!$A$1:$T$884,3,FALSE)</f>
        <v>653176902</v>
      </c>
      <c r="D778" s="75" t="str">
        <f>VLOOKUP(A778,'BASE REGISTRO MAYO'!$A$1:$T$884,4,FALSE)</f>
        <v>Fundación de Derecho Privado.</v>
      </c>
      <c r="E778" s="75" t="str">
        <f>VLOOKUP(A778,'BASE REGISTRO MAYO'!$A$1:$T$884,5,FALSE)</f>
        <v>Otorgado por Decreto Supremo Nº 3080, de fecha 21 de septiembre de 2004, por el Ministerio de Justicia.</v>
      </c>
      <c r="F778" s="75" t="str">
        <f>VLOOKUP(A778,'BASE REGISTRO MAYO'!$A$1:$T$884,6,FALSE)</f>
        <v>Certificado de Vigencia, folio Nº 500355343116, emitido por el SRCeI con fecha 10 de noviembre de 2020.</v>
      </c>
      <c r="G778" s="75" t="str">
        <f>VLOOKUP(A778,'BASE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78" s="75" t="str">
        <f>VLOOKUP(A778,'BASE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78" s="75" t="str">
        <f>VLOOKUP(A778,'BASE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78" s="75" t="str">
        <f>VLOOKUP(A778,'BASE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78" s="75" t="str">
        <f>VLOOKUP(A778,'BASE REGISTRO MAYO'!$A$1:$T$884,11,FALSE)</f>
        <v xml:space="preserve">Representante Legal: 
Juan Alberto Rabah Cahbar, 
</v>
      </c>
      <c r="L778" s="75" t="str">
        <f>VLOOKUP(A778,'BASE REGISTRO MAYO'!$A$1:$T$884,12,FALSE)</f>
        <v xml:space="preserve">Coronel Santiago Bueras Nº 182, comuna de Santiago, Región Metropolitana.
</v>
      </c>
      <c r="M778" s="75" t="str">
        <f>VLOOKUP(A778,'BASE REGISTRO MAYO'!$A$1:$T$884,13,FALSE)</f>
        <v>XIII</v>
      </c>
      <c r="N778" s="75" t="str">
        <f>VLOOKUP(A778,'BASE REGISTRO MAYO'!$A$1:$T$884,14,FALSE)</f>
        <v>Santiago</v>
      </c>
      <c r="O778" s="75" t="str">
        <f>VLOOKUP(A778,'BASE REGISTRO MAYO'!$A$1:$T$884,15,FALSE)</f>
        <v>(02) 6648857- 6385219</v>
      </c>
      <c r="P778" s="75" t="str">
        <f>VLOOKUP(A778,'BASE REGISTRO MAYO'!$A$1:$T$884,16,FALSE)</f>
        <v xml:space="preserve">contacto@fundacionleonbloy.cl 
www.fundacionleonbloy.cl
</v>
      </c>
      <c r="Q778" s="75">
        <f>VLOOKUP(A778,'BASE REGISTRO MAYO'!$A$1:$T$884,17,FALSE)</f>
        <v>0</v>
      </c>
      <c r="R778" s="75" t="str">
        <f>VLOOKUP(A778,'BASE REGISTRO MAYO'!$A$1:$T$884,18,FALSE)</f>
        <v>93401: Instituciones de Asistencia Social.</v>
      </c>
      <c r="S778" s="75" t="str">
        <f>VLOOKUP(A778,'BASE REGISTRO MAYO'!$A$1:$T$884,19,FALSE)</f>
        <v xml:space="preserve">Certificado Financiero correspondiente al año 2019, aprobados por Subdepartamento de Supervisión Financiera. </v>
      </c>
      <c r="T778" s="177">
        <f>VLOOKUP(A778,'BASE REGISTRO MAYO'!$A$1:$T$884,20,FALSE)</f>
        <v>39143</v>
      </c>
      <c r="U778" s="182">
        <v>7347</v>
      </c>
      <c r="V778" s="181">
        <v>0</v>
      </c>
      <c r="W778" s="181">
        <v>46851424</v>
      </c>
      <c r="X778" s="178">
        <v>44408</v>
      </c>
      <c r="Y778" s="87" t="s">
        <v>7151</v>
      </c>
      <c r="Z778" s="87" t="s">
        <v>7152</v>
      </c>
      <c r="AA778" s="182" t="s">
        <v>7228</v>
      </c>
    </row>
    <row r="779" spans="1:27" ht="15.75" customHeight="1" x14ac:dyDescent="0.2">
      <c r="A779" s="182">
        <v>7347</v>
      </c>
      <c r="B779" s="75" t="str">
        <f>VLOOKUP(A779,'BASE REGISTRO MAYO'!$A$1:$T$884,2,FALSE)</f>
        <v>Fundacion Leon Bloy para la Promocion Integral de la Familia</v>
      </c>
      <c r="C779" s="75">
        <f>VLOOKUP(A779,'BASE REGISTRO MAYO'!$A$1:$T$884,3,FALSE)</f>
        <v>653176902</v>
      </c>
      <c r="D779" s="75" t="str">
        <f>VLOOKUP(A779,'BASE REGISTRO MAYO'!$A$1:$T$884,4,FALSE)</f>
        <v>Fundación de Derecho Privado.</v>
      </c>
      <c r="E779" s="75" t="str">
        <f>VLOOKUP(A779,'BASE REGISTRO MAYO'!$A$1:$T$884,5,FALSE)</f>
        <v>Otorgado por Decreto Supremo Nº 3080, de fecha 21 de septiembre de 2004, por el Ministerio de Justicia.</v>
      </c>
      <c r="F779" s="75" t="str">
        <f>VLOOKUP(A779,'BASE REGISTRO MAYO'!$A$1:$T$884,6,FALSE)</f>
        <v>Certificado de Vigencia, folio Nº 500355343116, emitido por el SRCeI con fecha 10 de noviembre de 2020.</v>
      </c>
      <c r="G779" s="75" t="str">
        <f>VLOOKUP(A779,'BASE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79" s="75" t="str">
        <f>VLOOKUP(A779,'BASE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79" s="75" t="str">
        <f>VLOOKUP(A779,'BASE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79" s="75" t="str">
        <f>VLOOKUP(A779,'BASE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79" s="75" t="str">
        <f>VLOOKUP(A779,'BASE REGISTRO MAYO'!$A$1:$T$884,11,FALSE)</f>
        <v xml:space="preserve">Representante Legal: 
Juan Alberto Rabah Cahbar, 
</v>
      </c>
      <c r="L779" s="75" t="str">
        <f>VLOOKUP(A779,'BASE REGISTRO MAYO'!$A$1:$T$884,12,FALSE)</f>
        <v xml:space="preserve">Coronel Santiago Bueras Nº 182, comuna de Santiago, Región Metropolitana.
</v>
      </c>
      <c r="M779" s="75" t="str">
        <f>VLOOKUP(A779,'BASE REGISTRO MAYO'!$A$1:$T$884,13,FALSE)</f>
        <v>XIII</v>
      </c>
      <c r="N779" s="75" t="str">
        <f>VLOOKUP(A779,'BASE REGISTRO MAYO'!$A$1:$T$884,14,FALSE)</f>
        <v>Santiago</v>
      </c>
      <c r="O779" s="75" t="str">
        <f>VLOOKUP(A779,'BASE REGISTRO MAYO'!$A$1:$T$884,15,FALSE)</f>
        <v>(02) 6648857- 6385219</v>
      </c>
      <c r="P779" s="75" t="str">
        <f>VLOOKUP(A779,'BASE REGISTRO MAYO'!$A$1:$T$884,16,FALSE)</f>
        <v xml:space="preserve">contacto@fundacionleonbloy.cl 
www.fundacionleonbloy.cl
</v>
      </c>
      <c r="Q779" s="75">
        <f>VLOOKUP(A779,'BASE REGISTRO MAYO'!$A$1:$T$884,17,FALSE)</f>
        <v>0</v>
      </c>
      <c r="R779" s="75" t="str">
        <f>VLOOKUP(A779,'BASE REGISTRO MAYO'!$A$1:$T$884,18,FALSE)</f>
        <v>93401: Instituciones de Asistencia Social.</v>
      </c>
      <c r="S779" s="75" t="str">
        <f>VLOOKUP(A779,'BASE REGISTRO MAYO'!$A$1:$T$884,19,FALSE)</f>
        <v xml:space="preserve">Certificado Financiero correspondiente al año 2019, aprobados por Subdepartamento de Supervisión Financiera. </v>
      </c>
      <c r="T779" s="177">
        <f>VLOOKUP(A779,'BASE REGISTRO MAYO'!$A$1:$T$884,20,FALSE)</f>
        <v>39143</v>
      </c>
      <c r="U779" s="182">
        <v>7347</v>
      </c>
      <c r="V779" s="181">
        <v>0</v>
      </c>
      <c r="W779" s="181">
        <v>45517048</v>
      </c>
      <c r="X779" s="178">
        <v>44408</v>
      </c>
      <c r="Y779" s="87" t="s">
        <v>7151</v>
      </c>
      <c r="Z779" s="87" t="s">
        <v>7152</v>
      </c>
      <c r="AA779" s="182" t="s">
        <v>7245</v>
      </c>
    </row>
    <row r="780" spans="1:27" ht="15.75" customHeight="1" x14ac:dyDescent="0.2">
      <c r="A780" s="182">
        <v>7347</v>
      </c>
      <c r="B780" s="75" t="str">
        <f>VLOOKUP(A780,'BASE REGISTRO MAYO'!$A$1:$T$884,2,FALSE)</f>
        <v>Fundacion Leon Bloy para la Promocion Integral de la Familia</v>
      </c>
      <c r="C780" s="75">
        <f>VLOOKUP(A780,'BASE REGISTRO MAYO'!$A$1:$T$884,3,FALSE)</f>
        <v>653176902</v>
      </c>
      <c r="D780" s="75" t="str">
        <f>VLOOKUP(A780,'BASE REGISTRO MAYO'!$A$1:$T$884,4,FALSE)</f>
        <v>Fundación de Derecho Privado.</v>
      </c>
      <c r="E780" s="75" t="str">
        <f>VLOOKUP(A780,'BASE REGISTRO MAYO'!$A$1:$T$884,5,FALSE)</f>
        <v>Otorgado por Decreto Supremo Nº 3080, de fecha 21 de septiembre de 2004, por el Ministerio de Justicia.</v>
      </c>
      <c r="F780" s="75" t="str">
        <f>VLOOKUP(A780,'BASE REGISTRO MAYO'!$A$1:$T$884,6,FALSE)</f>
        <v>Certificado de Vigencia, folio Nº 500355343116, emitido por el SRCeI con fecha 10 de noviembre de 2020.</v>
      </c>
      <c r="G780" s="75" t="str">
        <f>VLOOKUP(A780,'BASE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0" s="75" t="str">
        <f>VLOOKUP(A780,'BASE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0" s="75" t="str">
        <f>VLOOKUP(A780,'BASE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80" s="75" t="str">
        <f>VLOOKUP(A780,'BASE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80" s="75" t="str">
        <f>VLOOKUP(A780,'BASE REGISTRO MAYO'!$A$1:$T$884,11,FALSE)</f>
        <v xml:space="preserve">Representante Legal: 
Juan Alberto Rabah Cahbar, 
</v>
      </c>
      <c r="L780" s="75" t="str">
        <f>VLOOKUP(A780,'BASE REGISTRO MAYO'!$A$1:$T$884,12,FALSE)</f>
        <v xml:space="preserve">Coronel Santiago Bueras Nº 182, comuna de Santiago, Región Metropolitana.
</v>
      </c>
      <c r="M780" s="75" t="str">
        <f>VLOOKUP(A780,'BASE REGISTRO MAYO'!$A$1:$T$884,13,FALSE)</f>
        <v>XIII</v>
      </c>
      <c r="N780" s="75" t="str">
        <f>VLOOKUP(A780,'BASE REGISTRO MAYO'!$A$1:$T$884,14,FALSE)</f>
        <v>Santiago</v>
      </c>
      <c r="O780" s="75" t="str">
        <f>VLOOKUP(A780,'BASE REGISTRO MAYO'!$A$1:$T$884,15,FALSE)</f>
        <v>(02) 6648857- 6385219</v>
      </c>
      <c r="P780" s="75" t="str">
        <f>VLOOKUP(A780,'BASE REGISTRO MAYO'!$A$1:$T$884,16,FALSE)</f>
        <v xml:space="preserve">contacto@fundacionleonbloy.cl 
www.fundacionleonbloy.cl
</v>
      </c>
      <c r="Q780" s="75">
        <f>VLOOKUP(A780,'BASE REGISTRO MAYO'!$A$1:$T$884,17,FALSE)</f>
        <v>0</v>
      </c>
      <c r="R780" s="75" t="str">
        <f>VLOOKUP(A780,'BASE REGISTRO MAYO'!$A$1:$T$884,18,FALSE)</f>
        <v>93401: Instituciones de Asistencia Social.</v>
      </c>
      <c r="S780" s="75" t="str">
        <f>VLOOKUP(A780,'BASE REGISTRO MAYO'!$A$1:$T$884,19,FALSE)</f>
        <v xml:space="preserve">Certificado Financiero correspondiente al año 2019, aprobados por Subdepartamento de Supervisión Financiera. </v>
      </c>
      <c r="T780" s="177">
        <f>VLOOKUP(A780,'BASE REGISTRO MAYO'!$A$1:$T$884,20,FALSE)</f>
        <v>39143</v>
      </c>
      <c r="U780" s="182">
        <v>7347</v>
      </c>
      <c r="V780" s="181">
        <v>14662620</v>
      </c>
      <c r="W780" s="181">
        <v>68270400</v>
      </c>
      <c r="X780" s="178">
        <v>44408</v>
      </c>
      <c r="Y780" s="87" t="s">
        <v>7151</v>
      </c>
      <c r="Z780" s="87" t="s">
        <v>7152</v>
      </c>
      <c r="AA780" s="182" t="s">
        <v>7352</v>
      </c>
    </row>
    <row r="781" spans="1:27" ht="15.75" customHeight="1" x14ac:dyDescent="0.2">
      <c r="A781" s="182">
        <v>7347</v>
      </c>
      <c r="B781" s="75" t="str">
        <f>VLOOKUP(A781,'BASE REGISTRO MAYO'!$A$1:$T$884,2,FALSE)</f>
        <v>Fundacion Leon Bloy para la Promocion Integral de la Familia</v>
      </c>
      <c r="C781" s="75">
        <f>VLOOKUP(A781,'BASE REGISTRO MAYO'!$A$1:$T$884,3,FALSE)</f>
        <v>653176902</v>
      </c>
      <c r="D781" s="75" t="str">
        <f>VLOOKUP(A781,'BASE REGISTRO MAYO'!$A$1:$T$884,4,FALSE)</f>
        <v>Fundación de Derecho Privado.</v>
      </c>
      <c r="E781" s="75" t="str">
        <f>VLOOKUP(A781,'BASE REGISTRO MAYO'!$A$1:$T$884,5,FALSE)</f>
        <v>Otorgado por Decreto Supremo Nº 3080, de fecha 21 de septiembre de 2004, por el Ministerio de Justicia.</v>
      </c>
      <c r="F781" s="75" t="str">
        <f>VLOOKUP(A781,'BASE REGISTRO MAYO'!$A$1:$T$884,6,FALSE)</f>
        <v>Certificado de Vigencia, folio Nº 500355343116, emitido por el SRCeI con fecha 10 de noviembre de 2020.</v>
      </c>
      <c r="G781" s="75" t="str">
        <f>VLOOKUP(A781,'BASE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1" s="75" t="str">
        <f>VLOOKUP(A781,'BASE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1" s="75" t="str">
        <f>VLOOKUP(A781,'BASE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81" s="75" t="str">
        <f>VLOOKUP(A781,'BASE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81" s="75" t="str">
        <f>VLOOKUP(A781,'BASE REGISTRO MAYO'!$A$1:$T$884,11,FALSE)</f>
        <v xml:space="preserve">Representante Legal: 
Juan Alberto Rabah Cahbar, 
</v>
      </c>
      <c r="L781" s="75" t="str">
        <f>VLOOKUP(A781,'BASE REGISTRO MAYO'!$A$1:$T$884,12,FALSE)</f>
        <v xml:space="preserve">Coronel Santiago Bueras Nº 182, comuna de Santiago, Región Metropolitana.
</v>
      </c>
      <c r="M781" s="75" t="str">
        <f>VLOOKUP(A781,'BASE REGISTRO MAYO'!$A$1:$T$884,13,FALSE)</f>
        <v>XIII</v>
      </c>
      <c r="N781" s="75" t="str">
        <f>VLOOKUP(A781,'BASE REGISTRO MAYO'!$A$1:$T$884,14,FALSE)</f>
        <v>Santiago</v>
      </c>
      <c r="O781" s="75" t="str">
        <f>VLOOKUP(A781,'BASE REGISTRO MAYO'!$A$1:$T$884,15,FALSE)</f>
        <v>(02) 6648857- 6385219</v>
      </c>
      <c r="P781" s="75" t="str">
        <f>VLOOKUP(A781,'BASE REGISTRO MAYO'!$A$1:$T$884,16,FALSE)</f>
        <v xml:space="preserve">contacto@fundacionleonbloy.cl 
www.fundacionleonbloy.cl
</v>
      </c>
      <c r="Q781" s="75">
        <f>VLOOKUP(A781,'BASE REGISTRO MAYO'!$A$1:$T$884,17,FALSE)</f>
        <v>0</v>
      </c>
      <c r="R781" s="75" t="str">
        <f>VLOOKUP(A781,'BASE REGISTRO MAYO'!$A$1:$T$884,18,FALSE)</f>
        <v>93401: Instituciones de Asistencia Social.</v>
      </c>
      <c r="S781" s="75" t="str">
        <f>VLOOKUP(A781,'BASE REGISTRO MAYO'!$A$1:$T$884,19,FALSE)</f>
        <v xml:space="preserve">Certificado Financiero correspondiente al año 2019, aprobados por Subdepartamento de Supervisión Financiera. </v>
      </c>
      <c r="T781" s="177">
        <f>VLOOKUP(A781,'BASE REGISTRO MAYO'!$A$1:$T$884,20,FALSE)</f>
        <v>39143</v>
      </c>
      <c r="U781" s="182">
        <v>7347</v>
      </c>
      <c r="V781" s="181">
        <v>50344248</v>
      </c>
      <c r="W781" s="181">
        <v>135801204</v>
      </c>
      <c r="X781" s="178">
        <v>44408</v>
      </c>
      <c r="Y781" s="87" t="s">
        <v>7151</v>
      </c>
      <c r="Z781" s="87" t="s">
        <v>7152</v>
      </c>
      <c r="AA781" s="182" t="s">
        <v>7353</v>
      </c>
    </row>
    <row r="782" spans="1:27" ht="15.75" customHeight="1" x14ac:dyDescent="0.2">
      <c r="A782" s="182">
        <v>7347</v>
      </c>
      <c r="B782" s="75" t="str">
        <f>VLOOKUP(A782,'BASE REGISTRO MAYO'!$A$1:$T$884,2,FALSE)</f>
        <v>Fundacion Leon Bloy para la Promocion Integral de la Familia</v>
      </c>
      <c r="C782" s="75">
        <f>VLOOKUP(A782,'BASE REGISTRO MAYO'!$A$1:$T$884,3,FALSE)</f>
        <v>653176902</v>
      </c>
      <c r="D782" s="75" t="str">
        <f>VLOOKUP(A782,'BASE REGISTRO MAYO'!$A$1:$T$884,4,FALSE)</f>
        <v>Fundación de Derecho Privado.</v>
      </c>
      <c r="E782" s="75" t="str">
        <f>VLOOKUP(A782,'BASE REGISTRO MAYO'!$A$1:$T$884,5,FALSE)</f>
        <v>Otorgado por Decreto Supremo Nº 3080, de fecha 21 de septiembre de 2004, por el Ministerio de Justicia.</v>
      </c>
      <c r="F782" s="75" t="str">
        <f>VLOOKUP(A782,'BASE REGISTRO MAYO'!$A$1:$T$884,6,FALSE)</f>
        <v>Certificado de Vigencia, folio Nº 500355343116, emitido por el SRCeI con fecha 10 de noviembre de 2020.</v>
      </c>
      <c r="G782" s="75" t="str">
        <f>VLOOKUP(A782,'BASE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2" s="75" t="str">
        <f>VLOOKUP(A782,'BASE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2" s="75" t="str">
        <f>VLOOKUP(A782,'BASE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82" s="75" t="str">
        <f>VLOOKUP(A782,'BASE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82" s="75" t="str">
        <f>VLOOKUP(A782,'BASE REGISTRO MAYO'!$A$1:$T$884,11,FALSE)</f>
        <v xml:space="preserve">Representante Legal: 
Juan Alberto Rabah Cahbar, 
</v>
      </c>
      <c r="L782" s="75" t="str">
        <f>VLOOKUP(A782,'BASE REGISTRO MAYO'!$A$1:$T$884,12,FALSE)</f>
        <v xml:space="preserve">Coronel Santiago Bueras Nº 182, comuna de Santiago, Región Metropolitana.
</v>
      </c>
      <c r="M782" s="75" t="str">
        <f>VLOOKUP(A782,'BASE REGISTRO MAYO'!$A$1:$T$884,13,FALSE)</f>
        <v>XIII</v>
      </c>
      <c r="N782" s="75" t="str">
        <f>VLOOKUP(A782,'BASE REGISTRO MAYO'!$A$1:$T$884,14,FALSE)</f>
        <v>Santiago</v>
      </c>
      <c r="O782" s="75" t="str">
        <f>VLOOKUP(A782,'BASE REGISTRO MAYO'!$A$1:$T$884,15,FALSE)</f>
        <v>(02) 6648857- 6385219</v>
      </c>
      <c r="P782" s="75" t="str">
        <f>VLOOKUP(A782,'BASE REGISTRO MAYO'!$A$1:$T$884,16,FALSE)</f>
        <v xml:space="preserve">contacto@fundacionleonbloy.cl 
www.fundacionleonbloy.cl
</v>
      </c>
      <c r="Q782" s="75">
        <f>VLOOKUP(A782,'BASE REGISTRO MAYO'!$A$1:$T$884,17,FALSE)</f>
        <v>0</v>
      </c>
      <c r="R782" s="75" t="str">
        <f>VLOOKUP(A782,'BASE REGISTRO MAYO'!$A$1:$T$884,18,FALSE)</f>
        <v>93401: Instituciones de Asistencia Social.</v>
      </c>
      <c r="S782" s="75" t="str">
        <f>VLOOKUP(A782,'BASE REGISTRO MAYO'!$A$1:$T$884,19,FALSE)</f>
        <v xml:space="preserve">Certificado Financiero correspondiente al año 2019, aprobados por Subdepartamento de Supervisión Financiera. </v>
      </c>
      <c r="T782" s="177">
        <f>VLOOKUP(A782,'BASE REGISTRO MAYO'!$A$1:$T$884,20,FALSE)</f>
        <v>39143</v>
      </c>
      <c r="U782" s="182">
        <v>7347</v>
      </c>
      <c r="V782" s="181">
        <v>12723120</v>
      </c>
      <c r="W782" s="181">
        <v>63227700</v>
      </c>
      <c r="X782" s="178">
        <v>44408</v>
      </c>
      <c r="Y782" s="87" t="s">
        <v>7151</v>
      </c>
      <c r="Z782" s="87" t="s">
        <v>7152</v>
      </c>
      <c r="AA782" s="182" t="s">
        <v>7286</v>
      </c>
    </row>
    <row r="783" spans="1:27" ht="15.75" customHeight="1" x14ac:dyDescent="0.2">
      <c r="A783" s="182">
        <v>7347</v>
      </c>
      <c r="B783" s="75" t="str">
        <f>VLOOKUP(A783,'BASE REGISTRO MAYO'!$A$1:$T$884,2,FALSE)</f>
        <v>Fundacion Leon Bloy para la Promocion Integral de la Familia</v>
      </c>
      <c r="C783" s="75">
        <f>VLOOKUP(A783,'BASE REGISTRO MAYO'!$A$1:$T$884,3,FALSE)</f>
        <v>653176902</v>
      </c>
      <c r="D783" s="75" t="str">
        <f>VLOOKUP(A783,'BASE REGISTRO MAYO'!$A$1:$T$884,4,FALSE)</f>
        <v>Fundación de Derecho Privado.</v>
      </c>
      <c r="E783" s="75" t="str">
        <f>VLOOKUP(A783,'BASE REGISTRO MAYO'!$A$1:$T$884,5,FALSE)</f>
        <v>Otorgado por Decreto Supremo Nº 3080, de fecha 21 de septiembre de 2004, por el Ministerio de Justicia.</v>
      </c>
      <c r="F783" s="75" t="str">
        <f>VLOOKUP(A783,'BASE REGISTRO MAYO'!$A$1:$T$884,6,FALSE)</f>
        <v>Certificado de Vigencia, folio Nº 500355343116, emitido por el SRCeI con fecha 10 de noviembre de 2020.</v>
      </c>
      <c r="G783" s="75" t="str">
        <f>VLOOKUP(A783,'BASE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3" s="75" t="str">
        <f>VLOOKUP(A783,'BASE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3" s="75" t="str">
        <f>VLOOKUP(A783,'BASE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83" s="75" t="str">
        <f>VLOOKUP(A783,'BASE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83" s="75" t="str">
        <f>VLOOKUP(A783,'BASE REGISTRO MAYO'!$A$1:$T$884,11,FALSE)</f>
        <v xml:space="preserve">Representante Legal: 
Juan Alberto Rabah Cahbar, 
</v>
      </c>
      <c r="L783" s="75" t="str">
        <f>VLOOKUP(A783,'BASE REGISTRO MAYO'!$A$1:$T$884,12,FALSE)</f>
        <v xml:space="preserve">Coronel Santiago Bueras Nº 182, comuna de Santiago, Región Metropolitana.
</v>
      </c>
      <c r="M783" s="75" t="str">
        <f>VLOOKUP(A783,'BASE REGISTRO MAYO'!$A$1:$T$884,13,FALSE)</f>
        <v>XIII</v>
      </c>
      <c r="N783" s="75" t="str">
        <f>VLOOKUP(A783,'BASE REGISTRO MAYO'!$A$1:$T$884,14,FALSE)</f>
        <v>Santiago</v>
      </c>
      <c r="O783" s="75" t="str">
        <f>VLOOKUP(A783,'BASE REGISTRO MAYO'!$A$1:$T$884,15,FALSE)</f>
        <v>(02) 6648857- 6385219</v>
      </c>
      <c r="P783" s="75" t="str">
        <f>VLOOKUP(A783,'BASE REGISTRO MAYO'!$A$1:$T$884,16,FALSE)</f>
        <v xml:space="preserve">contacto@fundacionleonbloy.cl 
www.fundacionleonbloy.cl
</v>
      </c>
      <c r="Q783" s="75">
        <f>VLOOKUP(A783,'BASE REGISTRO MAYO'!$A$1:$T$884,17,FALSE)</f>
        <v>0</v>
      </c>
      <c r="R783" s="75" t="str">
        <f>VLOOKUP(A783,'BASE REGISTRO MAYO'!$A$1:$T$884,18,FALSE)</f>
        <v>93401: Instituciones de Asistencia Social.</v>
      </c>
      <c r="S783" s="75" t="str">
        <f>VLOOKUP(A783,'BASE REGISTRO MAYO'!$A$1:$T$884,19,FALSE)</f>
        <v xml:space="preserve">Certificado Financiero correspondiente al año 2019, aprobados por Subdepartamento de Supervisión Financiera. </v>
      </c>
      <c r="T783" s="177">
        <f>VLOOKUP(A783,'BASE REGISTRO MAYO'!$A$1:$T$884,20,FALSE)</f>
        <v>39143</v>
      </c>
      <c r="U783" s="182">
        <v>7347</v>
      </c>
      <c r="V783" s="181">
        <v>34447244</v>
      </c>
      <c r="W783" s="181">
        <v>171590731</v>
      </c>
      <c r="X783" s="178">
        <v>44408</v>
      </c>
      <c r="Y783" s="87" t="s">
        <v>7151</v>
      </c>
      <c r="Z783" s="87" t="s">
        <v>7152</v>
      </c>
      <c r="AA783" s="182" t="s">
        <v>7350</v>
      </c>
    </row>
    <row r="784" spans="1:27" ht="15.75" customHeight="1" x14ac:dyDescent="0.2">
      <c r="A784" s="182">
        <v>7347</v>
      </c>
      <c r="B784" s="75" t="str">
        <f>VLOOKUP(A784,'BASE REGISTRO MAYO'!$A$1:$T$884,2,FALSE)</f>
        <v>Fundacion Leon Bloy para la Promocion Integral de la Familia</v>
      </c>
      <c r="C784" s="75">
        <f>VLOOKUP(A784,'BASE REGISTRO MAYO'!$A$1:$T$884,3,FALSE)</f>
        <v>653176902</v>
      </c>
      <c r="D784" s="75" t="str">
        <f>VLOOKUP(A784,'BASE REGISTRO MAYO'!$A$1:$T$884,4,FALSE)</f>
        <v>Fundación de Derecho Privado.</v>
      </c>
      <c r="E784" s="75" t="str">
        <f>VLOOKUP(A784,'BASE REGISTRO MAYO'!$A$1:$T$884,5,FALSE)</f>
        <v>Otorgado por Decreto Supremo Nº 3080, de fecha 21 de septiembre de 2004, por el Ministerio de Justicia.</v>
      </c>
      <c r="F784" s="75" t="str">
        <f>VLOOKUP(A784,'BASE REGISTRO MAYO'!$A$1:$T$884,6,FALSE)</f>
        <v>Certificado de Vigencia, folio Nº 500355343116, emitido por el SRCeI con fecha 10 de noviembre de 2020.</v>
      </c>
      <c r="G784" s="75" t="str">
        <f>VLOOKUP(A784,'BASE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4" s="75" t="str">
        <f>VLOOKUP(A784,'BASE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4" s="75" t="str">
        <f>VLOOKUP(A784,'BASE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84" s="75" t="str">
        <f>VLOOKUP(A784,'BASE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84" s="75" t="str">
        <f>VLOOKUP(A784,'BASE REGISTRO MAYO'!$A$1:$T$884,11,FALSE)</f>
        <v xml:space="preserve">Representante Legal: 
Juan Alberto Rabah Cahbar, 
</v>
      </c>
      <c r="L784" s="75" t="str">
        <f>VLOOKUP(A784,'BASE REGISTRO MAYO'!$A$1:$T$884,12,FALSE)</f>
        <v xml:space="preserve">Coronel Santiago Bueras Nº 182, comuna de Santiago, Región Metropolitana.
</v>
      </c>
      <c r="M784" s="75" t="str">
        <f>VLOOKUP(A784,'BASE REGISTRO MAYO'!$A$1:$T$884,13,FALSE)</f>
        <v>XIII</v>
      </c>
      <c r="N784" s="75" t="str">
        <f>VLOOKUP(A784,'BASE REGISTRO MAYO'!$A$1:$T$884,14,FALSE)</f>
        <v>Santiago</v>
      </c>
      <c r="O784" s="75" t="str">
        <f>VLOOKUP(A784,'BASE REGISTRO MAYO'!$A$1:$T$884,15,FALSE)</f>
        <v>(02) 6648857- 6385219</v>
      </c>
      <c r="P784" s="75" t="str">
        <f>VLOOKUP(A784,'BASE REGISTRO MAYO'!$A$1:$T$884,16,FALSE)</f>
        <v xml:space="preserve">contacto@fundacionleonbloy.cl 
www.fundacionleonbloy.cl
</v>
      </c>
      <c r="Q784" s="75">
        <f>VLOOKUP(A784,'BASE REGISTRO MAYO'!$A$1:$T$884,17,FALSE)</f>
        <v>0</v>
      </c>
      <c r="R784" s="75" t="str">
        <f>VLOOKUP(A784,'BASE REGISTRO MAYO'!$A$1:$T$884,18,FALSE)</f>
        <v>93401: Instituciones de Asistencia Social.</v>
      </c>
      <c r="S784" s="75" t="str">
        <f>VLOOKUP(A784,'BASE REGISTRO MAYO'!$A$1:$T$884,19,FALSE)</f>
        <v xml:space="preserve">Certificado Financiero correspondiente al año 2019, aprobados por Subdepartamento de Supervisión Financiera. </v>
      </c>
      <c r="T784" s="177">
        <f>VLOOKUP(A784,'BASE REGISTRO MAYO'!$A$1:$T$884,20,FALSE)</f>
        <v>39143</v>
      </c>
      <c r="U784" s="182">
        <v>7347</v>
      </c>
      <c r="V784" s="181">
        <v>8016600</v>
      </c>
      <c r="W784" s="181">
        <v>50758008</v>
      </c>
      <c r="X784" s="178">
        <v>44408</v>
      </c>
      <c r="Y784" s="87" t="s">
        <v>7151</v>
      </c>
      <c r="Z784" s="87" t="s">
        <v>7152</v>
      </c>
      <c r="AA784" s="182" t="s">
        <v>7195</v>
      </c>
    </row>
    <row r="785" spans="1:27" ht="15.75" customHeight="1" x14ac:dyDescent="0.2">
      <c r="A785" s="182">
        <v>7347</v>
      </c>
      <c r="B785" s="75" t="str">
        <f>VLOOKUP(A785,'BASE REGISTRO MAYO'!$A$1:$T$884,2,FALSE)</f>
        <v>Fundacion Leon Bloy para la Promocion Integral de la Familia</v>
      </c>
      <c r="C785" s="75">
        <f>VLOOKUP(A785,'BASE REGISTRO MAYO'!$A$1:$T$884,3,FALSE)</f>
        <v>653176902</v>
      </c>
      <c r="D785" s="75" t="str">
        <f>VLOOKUP(A785,'BASE REGISTRO MAYO'!$A$1:$T$884,4,FALSE)</f>
        <v>Fundación de Derecho Privado.</v>
      </c>
      <c r="E785" s="75" t="str">
        <f>VLOOKUP(A785,'BASE REGISTRO MAYO'!$A$1:$T$884,5,FALSE)</f>
        <v>Otorgado por Decreto Supremo Nº 3080, de fecha 21 de septiembre de 2004, por el Ministerio de Justicia.</v>
      </c>
      <c r="F785" s="75" t="str">
        <f>VLOOKUP(A785,'BASE REGISTRO MAYO'!$A$1:$T$884,6,FALSE)</f>
        <v>Certificado de Vigencia, folio Nº 500355343116, emitido por el SRCeI con fecha 10 de noviembre de 2020.</v>
      </c>
      <c r="G785" s="75" t="str">
        <f>VLOOKUP(A785,'BASE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5" s="75" t="str">
        <f>VLOOKUP(A785,'BASE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5" s="75" t="str">
        <f>VLOOKUP(A785,'BASE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85" s="75" t="str">
        <f>VLOOKUP(A785,'BASE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85" s="75" t="str">
        <f>VLOOKUP(A785,'BASE REGISTRO MAYO'!$A$1:$T$884,11,FALSE)</f>
        <v xml:space="preserve">Representante Legal: 
Juan Alberto Rabah Cahbar, 
</v>
      </c>
      <c r="L785" s="75" t="str">
        <f>VLOOKUP(A785,'BASE REGISTRO MAYO'!$A$1:$T$884,12,FALSE)</f>
        <v xml:space="preserve">Coronel Santiago Bueras Nº 182, comuna de Santiago, Región Metropolitana.
</v>
      </c>
      <c r="M785" s="75" t="str">
        <f>VLOOKUP(A785,'BASE REGISTRO MAYO'!$A$1:$T$884,13,FALSE)</f>
        <v>XIII</v>
      </c>
      <c r="N785" s="75" t="str">
        <f>VLOOKUP(A785,'BASE REGISTRO MAYO'!$A$1:$T$884,14,FALSE)</f>
        <v>Santiago</v>
      </c>
      <c r="O785" s="75" t="str">
        <f>VLOOKUP(A785,'BASE REGISTRO MAYO'!$A$1:$T$884,15,FALSE)</f>
        <v>(02) 6648857- 6385219</v>
      </c>
      <c r="P785" s="75" t="str">
        <f>VLOOKUP(A785,'BASE REGISTRO MAYO'!$A$1:$T$884,16,FALSE)</f>
        <v xml:space="preserve">contacto@fundacionleonbloy.cl 
www.fundacionleonbloy.cl
</v>
      </c>
      <c r="Q785" s="75">
        <f>VLOOKUP(A785,'BASE REGISTRO MAYO'!$A$1:$T$884,17,FALSE)</f>
        <v>0</v>
      </c>
      <c r="R785" s="75" t="str">
        <f>VLOOKUP(A785,'BASE REGISTRO MAYO'!$A$1:$T$884,18,FALSE)</f>
        <v>93401: Instituciones de Asistencia Social.</v>
      </c>
      <c r="S785" s="75" t="str">
        <f>VLOOKUP(A785,'BASE REGISTRO MAYO'!$A$1:$T$884,19,FALSE)</f>
        <v xml:space="preserve">Certificado Financiero correspondiente al año 2019, aprobados por Subdepartamento de Supervisión Financiera. </v>
      </c>
      <c r="T785" s="177">
        <f>VLOOKUP(A785,'BASE REGISTRO MAYO'!$A$1:$T$884,20,FALSE)</f>
        <v>39143</v>
      </c>
      <c r="U785" s="182">
        <v>7347</v>
      </c>
      <c r="V785" s="181">
        <v>35273040</v>
      </c>
      <c r="W785" s="181">
        <v>214048392</v>
      </c>
      <c r="X785" s="178">
        <v>44408</v>
      </c>
      <c r="Y785" s="87" t="s">
        <v>7151</v>
      </c>
      <c r="Z785" s="87" t="s">
        <v>7152</v>
      </c>
      <c r="AA785" s="182" t="s">
        <v>7196</v>
      </c>
    </row>
    <row r="786" spans="1:27" ht="15.75" customHeight="1" x14ac:dyDescent="0.2">
      <c r="A786" s="182">
        <v>7347</v>
      </c>
      <c r="B786" s="75" t="str">
        <f>VLOOKUP(A786,'BASE REGISTRO MAYO'!$A$1:$T$884,2,FALSE)</f>
        <v>Fundacion Leon Bloy para la Promocion Integral de la Familia</v>
      </c>
      <c r="C786" s="75">
        <f>VLOOKUP(A786,'BASE REGISTRO MAYO'!$A$1:$T$884,3,FALSE)</f>
        <v>653176902</v>
      </c>
      <c r="D786" s="75" t="str">
        <f>VLOOKUP(A786,'BASE REGISTRO MAYO'!$A$1:$T$884,4,FALSE)</f>
        <v>Fundación de Derecho Privado.</v>
      </c>
      <c r="E786" s="75" t="str">
        <f>VLOOKUP(A786,'BASE REGISTRO MAYO'!$A$1:$T$884,5,FALSE)</f>
        <v>Otorgado por Decreto Supremo Nº 3080, de fecha 21 de septiembre de 2004, por el Ministerio de Justicia.</v>
      </c>
      <c r="F786" s="75" t="str">
        <f>VLOOKUP(A786,'BASE REGISTRO MAYO'!$A$1:$T$884,6,FALSE)</f>
        <v>Certificado de Vigencia, folio Nº 500355343116, emitido por el SRCeI con fecha 10 de noviembre de 2020.</v>
      </c>
      <c r="G786" s="75" t="str">
        <f>VLOOKUP(A786,'BASE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6" s="75" t="str">
        <f>VLOOKUP(A786,'BASE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6" s="75" t="str">
        <f>VLOOKUP(A786,'BASE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86" s="75" t="str">
        <f>VLOOKUP(A786,'BASE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86" s="75" t="str">
        <f>VLOOKUP(A786,'BASE REGISTRO MAYO'!$A$1:$T$884,11,FALSE)</f>
        <v xml:space="preserve">Representante Legal: 
Juan Alberto Rabah Cahbar, 
</v>
      </c>
      <c r="L786" s="75" t="str">
        <f>VLOOKUP(A786,'BASE REGISTRO MAYO'!$A$1:$T$884,12,FALSE)</f>
        <v xml:space="preserve">Coronel Santiago Bueras Nº 182, comuna de Santiago, Región Metropolitana.
</v>
      </c>
      <c r="M786" s="75" t="str">
        <f>VLOOKUP(A786,'BASE REGISTRO MAYO'!$A$1:$T$884,13,FALSE)</f>
        <v>XIII</v>
      </c>
      <c r="N786" s="75" t="str">
        <f>VLOOKUP(A786,'BASE REGISTRO MAYO'!$A$1:$T$884,14,FALSE)</f>
        <v>Santiago</v>
      </c>
      <c r="O786" s="75" t="str">
        <f>VLOOKUP(A786,'BASE REGISTRO MAYO'!$A$1:$T$884,15,FALSE)</f>
        <v>(02) 6648857- 6385219</v>
      </c>
      <c r="P786" s="75" t="str">
        <f>VLOOKUP(A786,'BASE REGISTRO MAYO'!$A$1:$T$884,16,FALSE)</f>
        <v xml:space="preserve">contacto@fundacionleonbloy.cl 
www.fundacionleonbloy.cl
</v>
      </c>
      <c r="Q786" s="75">
        <f>VLOOKUP(A786,'BASE REGISTRO MAYO'!$A$1:$T$884,17,FALSE)</f>
        <v>0</v>
      </c>
      <c r="R786" s="75" t="str">
        <f>VLOOKUP(A786,'BASE REGISTRO MAYO'!$A$1:$T$884,18,FALSE)</f>
        <v>93401: Instituciones de Asistencia Social.</v>
      </c>
      <c r="S786" s="75" t="str">
        <f>VLOOKUP(A786,'BASE REGISTRO MAYO'!$A$1:$T$884,19,FALSE)</f>
        <v xml:space="preserve">Certificado Financiero correspondiente al año 2019, aprobados por Subdepartamento de Supervisión Financiera. </v>
      </c>
      <c r="T786" s="177">
        <f>VLOOKUP(A786,'BASE REGISTRO MAYO'!$A$1:$T$884,20,FALSE)</f>
        <v>39143</v>
      </c>
      <c r="U786" s="182">
        <v>7347</v>
      </c>
      <c r="V786" s="181">
        <v>39773160</v>
      </c>
      <c r="W786" s="181">
        <v>165618264</v>
      </c>
      <c r="X786" s="178">
        <v>44408</v>
      </c>
      <c r="Y786" s="87" t="s">
        <v>7151</v>
      </c>
      <c r="Z786" s="87" t="s">
        <v>7152</v>
      </c>
      <c r="AA786" s="182" t="s">
        <v>7169</v>
      </c>
    </row>
    <row r="787" spans="1:27" ht="15.75" customHeight="1" x14ac:dyDescent="0.2">
      <c r="A787" s="182">
        <v>7347</v>
      </c>
      <c r="B787" s="75" t="str">
        <f>VLOOKUP(A787,'BASE REGISTRO MAYO'!$A$1:$T$884,2,FALSE)</f>
        <v>Fundacion Leon Bloy para la Promocion Integral de la Familia</v>
      </c>
      <c r="C787" s="75">
        <f>VLOOKUP(A787,'BASE REGISTRO MAYO'!$A$1:$T$884,3,FALSE)</f>
        <v>653176902</v>
      </c>
      <c r="D787" s="75" t="str">
        <f>VLOOKUP(A787,'BASE REGISTRO MAYO'!$A$1:$T$884,4,FALSE)</f>
        <v>Fundación de Derecho Privado.</v>
      </c>
      <c r="E787" s="75" t="str">
        <f>VLOOKUP(A787,'BASE REGISTRO MAYO'!$A$1:$T$884,5,FALSE)</f>
        <v>Otorgado por Decreto Supremo Nº 3080, de fecha 21 de septiembre de 2004, por el Ministerio de Justicia.</v>
      </c>
      <c r="F787" s="75" t="str">
        <f>VLOOKUP(A787,'BASE REGISTRO MAYO'!$A$1:$T$884,6,FALSE)</f>
        <v>Certificado de Vigencia, folio Nº 500355343116, emitido por el SRCeI con fecha 10 de noviembre de 2020.</v>
      </c>
      <c r="G787" s="75" t="str">
        <f>VLOOKUP(A787,'BASE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7" s="75" t="str">
        <f>VLOOKUP(A787,'BASE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7" s="75" t="str">
        <f>VLOOKUP(A787,'BASE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87" s="75" t="str">
        <f>VLOOKUP(A787,'BASE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87" s="75" t="str">
        <f>VLOOKUP(A787,'BASE REGISTRO MAYO'!$A$1:$T$884,11,FALSE)</f>
        <v xml:space="preserve">Representante Legal: 
Juan Alberto Rabah Cahbar, 
</v>
      </c>
      <c r="L787" s="75" t="str">
        <f>VLOOKUP(A787,'BASE REGISTRO MAYO'!$A$1:$T$884,12,FALSE)</f>
        <v xml:space="preserve">Coronel Santiago Bueras Nº 182, comuna de Santiago, Región Metropolitana.
</v>
      </c>
      <c r="M787" s="75" t="str">
        <f>VLOOKUP(A787,'BASE REGISTRO MAYO'!$A$1:$T$884,13,FALSE)</f>
        <v>XIII</v>
      </c>
      <c r="N787" s="75" t="str">
        <f>VLOOKUP(A787,'BASE REGISTRO MAYO'!$A$1:$T$884,14,FALSE)</f>
        <v>Santiago</v>
      </c>
      <c r="O787" s="75" t="str">
        <f>VLOOKUP(A787,'BASE REGISTRO MAYO'!$A$1:$T$884,15,FALSE)</f>
        <v>(02) 6648857- 6385219</v>
      </c>
      <c r="P787" s="75" t="str">
        <f>VLOOKUP(A787,'BASE REGISTRO MAYO'!$A$1:$T$884,16,FALSE)</f>
        <v xml:space="preserve">contacto@fundacionleonbloy.cl 
www.fundacionleonbloy.cl
</v>
      </c>
      <c r="Q787" s="75">
        <f>VLOOKUP(A787,'BASE REGISTRO MAYO'!$A$1:$T$884,17,FALSE)</f>
        <v>0</v>
      </c>
      <c r="R787" s="75" t="str">
        <f>VLOOKUP(A787,'BASE REGISTRO MAYO'!$A$1:$T$884,18,FALSE)</f>
        <v>93401: Instituciones de Asistencia Social.</v>
      </c>
      <c r="S787" s="75" t="str">
        <f>VLOOKUP(A787,'BASE REGISTRO MAYO'!$A$1:$T$884,19,FALSE)</f>
        <v xml:space="preserve">Certificado Financiero correspondiente al año 2019, aprobados por Subdepartamento de Supervisión Financiera. </v>
      </c>
      <c r="T787" s="177">
        <f>VLOOKUP(A787,'BASE REGISTRO MAYO'!$A$1:$T$884,20,FALSE)</f>
        <v>39143</v>
      </c>
      <c r="U787" s="182">
        <v>7347</v>
      </c>
      <c r="V787" s="181">
        <v>0</v>
      </c>
      <c r="W787" s="181">
        <v>58841844</v>
      </c>
      <c r="X787" s="178">
        <v>44408</v>
      </c>
      <c r="Y787" s="87" t="s">
        <v>7151</v>
      </c>
      <c r="Z787" s="87" t="s">
        <v>7152</v>
      </c>
      <c r="AA787" s="182" t="s">
        <v>7235</v>
      </c>
    </row>
    <row r="788" spans="1:27" ht="15.75" customHeight="1" x14ac:dyDescent="0.2">
      <c r="A788" s="182">
        <v>7347</v>
      </c>
      <c r="B788" s="75" t="str">
        <f>VLOOKUP(A788,'BASE REGISTRO MAYO'!$A$1:$T$884,2,FALSE)</f>
        <v>Fundacion Leon Bloy para la Promocion Integral de la Familia</v>
      </c>
      <c r="C788" s="75">
        <f>VLOOKUP(A788,'BASE REGISTRO MAYO'!$A$1:$T$884,3,FALSE)</f>
        <v>653176902</v>
      </c>
      <c r="D788" s="75" t="str">
        <f>VLOOKUP(A788,'BASE REGISTRO MAYO'!$A$1:$T$884,4,FALSE)</f>
        <v>Fundación de Derecho Privado.</v>
      </c>
      <c r="E788" s="75" t="str">
        <f>VLOOKUP(A788,'BASE REGISTRO MAYO'!$A$1:$T$884,5,FALSE)</f>
        <v>Otorgado por Decreto Supremo Nº 3080, de fecha 21 de septiembre de 2004, por el Ministerio de Justicia.</v>
      </c>
      <c r="F788" s="75" t="str">
        <f>VLOOKUP(A788,'BASE REGISTRO MAYO'!$A$1:$T$884,6,FALSE)</f>
        <v>Certificado de Vigencia, folio Nº 500355343116, emitido por el SRCeI con fecha 10 de noviembre de 2020.</v>
      </c>
      <c r="G788" s="75" t="str">
        <f>VLOOKUP(A788,'BASE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8" s="75" t="str">
        <f>VLOOKUP(A788,'BASE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8" s="75" t="str">
        <f>VLOOKUP(A788,'BASE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88" s="75" t="str">
        <f>VLOOKUP(A788,'BASE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88" s="75" t="str">
        <f>VLOOKUP(A788,'BASE REGISTRO MAYO'!$A$1:$T$884,11,FALSE)</f>
        <v xml:space="preserve">Representante Legal: 
Juan Alberto Rabah Cahbar, 
</v>
      </c>
      <c r="L788" s="75" t="str">
        <f>VLOOKUP(A788,'BASE REGISTRO MAYO'!$A$1:$T$884,12,FALSE)</f>
        <v xml:space="preserve">Coronel Santiago Bueras Nº 182, comuna de Santiago, Región Metropolitana.
</v>
      </c>
      <c r="M788" s="75" t="str">
        <f>VLOOKUP(A788,'BASE REGISTRO MAYO'!$A$1:$T$884,13,FALSE)</f>
        <v>XIII</v>
      </c>
      <c r="N788" s="75" t="str">
        <f>VLOOKUP(A788,'BASE REGISTRO MAYO'!$A$1:$T$884,14,FALSE)</f>
        <v>Santiago</v>
      </c>
      <c r="O788" s="75" t="str">
        <f>VLOOKUP(A788,'BASE REGISTRO MAYO'!$A$1:$T$884,15,FALSE)</f>
        <v>(02) 6648857- 6385219</v>
      </c>
      <c r="P788" s="75" t="str">
        <f>VLOOKUP(A788,'BASE REGISTRO MAYO'!$A$1:$T$884,16,FALSE)</f>
        <v xml:space="preserve">contacto@fundacionleonbloy.cl 
www.fundacionleonbloy.cl
</v>
      </c>
      <c r="Q788" s="75">
        <f>VLOOKUP(A788,'BASE REGISTRO MAYO'!$A$1:$T$884,17,FALSE)</f>
        <v>0</v>
      </c>
      <c r="R788" s="75" t="str">
        <f>VLOOKUP(A788,'BASE REGISTRO MAYO'!$A$1:$T$884,18,FALSE)</f>
        <v>93401: Instituciones de Asistencia Social.</v>
      </c>
      <c r="S788" s="75" t="str">
        <f>VLOOKUP(A788,'BASE REGISTRO MAYO'!$A$1:$T$884,19,FALSE)</f>
        <v xml:space="preserve">Certificado Financiero correspondiente al año 2019, aprobados por Subdepartamento de Supervisión Financiera. </v>
      </c>
      <c r="T788" s="177">
        <f>VLOOKUP(A788,'BASE REGISTRO MAYO'!$A$1:$T$884,20,FALSE)</f>
        <v>39143</v>
      </c>
      <c r="U788" s="182">
        <v>7347</v>
      </c>
      <c r="V788" s="181">
        <v>16291800</v>
      </c>
      <c r="W788" s="181">
        <v>114042600</v>
      </c>
      <c r="X788" s="178">
        <v>44408</v>
      </c>
      <c r="Y788" s="87" t="s">
        <v>7151</v>
      </c>
      <c r="Z788" s="87" t="s">
        <v>7152</v>
      </c>
      <c r="AA788" s="182" t="s">
        <v>7268</v>
      </c>
    </row>
    <row r="789" spans="1:27" ht="15.75" customHeight="1" x14ac:dyDescent="0.2">
      <c r="A789" s="182">
        <v>7347</v>
      </c>
      <c r="B789" s="75" t="str">
        <f>VLOOKUP(A789,'BASE REGISTRO MAYO'!$A$1:$T$884,2,FALSE)</f>
        <v>Fundacion Leon Bloy para la Promocion Integral de la Familia</v>
      </c>
      <c r="C789" s="75">
        <f>VLOOKUP(A789,'BASE REGISTRO MAYO'!$A$1:$T$884,3,FALSE)</f>
        <v>653176902</v>
      </c>
      <c r="D789" s="75" t="str">
        <f>VLOOKUP(A789,'BASE REGISTRO MAYO'!$A$1:$T$884,4,FALSE)</f>
        <v>Fundación de Derecho Privado.</v>
      </c>
      <c r="E789" s="75" t="str">
        <f>VLOOKUP(A789,'BASE REGISTRO MAYO'!$A$1:$T$884,5,FALSE)</f>
        <v>Otorgado por Decreto Supremo Nº 3080, de fecha 21 de septiembre de 2004, por el Ministerio de Justicia.</v>
      </c>
      <c r="F789" s="75" t="str">
        <f>VLOOKUP(A789,'BASE REGISTRO MAYO'!$A$1:$T$884,6,FALSE)</f>
        <v>Certificado de Vigencia, folio Nº 500355343116, emitido por el SRCeI con fecha 10 de noviembre de 2020.</v>
      </c>
      <c r="G789" s="75" t="str">
        <f>VLOOKUP(A789,'BASE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9" s="75" t="str">
        <f>VLOOKUP(A789,'BASE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9" s="75" t="str">
        <f>VLOOKUP(A789,'BASE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89" s="75" t="str">
        <f>VLOOKUP(A789,'BASE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89" s="75" t="str">
        <f>VLOOKUP(A789,'BASE REGISTRO MAYO'!$A$1:$T$884,11,FALSE)</f>
        <v xml:space="preserve">Representante Legal: 
Juan Alberto Rabah Cahbar, 
</v>
      </c>
      <c r="L789" s="75" t="str">
        <f>VLOOKUP(A789,'BASE REGISTRO MAYO'!$A$1:$T$884,12,FALSE)</f>
        <v xml:space="preserve">Coronel Santiago Bueras Nº 182, comuna de Santiago, Región Metropolitana.
</v>
      </c>
      <c r="M789" s="75" t="str">
        <f>VLOOKUP(A789,'BASE REGISTRO MAYO'!$A$1:$T$884,13,FALSE)</f>
        <v>XIII</v>
      </c>
      <c r="N789" s="75" t="str">
        <f>VLOOKUP(A789,'BASE REGISTRO MAYO'!$A$1:$T$884,14,FALSE)</f>
        <v>Santiago</v>
      </c>
      <c r="O789" s="75" t="str">
        <f>VLOOKUP(A789,'BASE REGISTRO MAYO'!$A$1:$T$884,15,FALSE)</f>
        <v>(02) 6648857- 6385219</v>
      </c>
      <c r="P789" s="75" t="str">
        <f>VLOOKUP(A789,'BASE REGISTRO MAYO'!$A$1:$T$884,16,FALSE)</f>
        <v xml:space="preserve">contacto@fundacionleonbloy.cl 
www.fundacionleonbloy.cl
</v>
      </c>
      <c r="Q789" s="75">
        <f>VLOOKUP(A789,'BASE REGISTRO MAYO'!$A$1:$T$884,17,FALSE)</f>
        <v>0</v>
      </c>
      <c r="R789" s="75" t="str">
        <f>VLOOKUP(A789,'BASE REGISTRO MAYO'!$A$1:$T$884,18,FALSE)</f>
        <v>93401: Instituciones de Asistencia Social.</v>
      </c>
      <c r="S789" s="75" t="str">
        <f>VLOOKUP(A789,'BASE REGISTRO MAYO'!$A$1:$T$884,19,FALSE)</f>
        <v xml:space="preserve">Certificado Financiero correspondiente al año 2019, aprobados por Subdepartamento de Supervisión Financiera. </v>
      </c>
      <c r="T789" s="177">
        <f>VLOOKUP(A789,'BASE REGISTRO MAYO'!$A$1:$T$884,20,FALSE)</f>
        <v>39143</v>
      </c>
      <c r="U789" s="182">
        <v>7347</v>
      </c>
      <c r="V789" s="181">
        <v>15312568</v>
      </c>
      <c r="W789" s="181">
        <v>110110156</v>
      </c>
      <c r="X789" s="178">
        <v>44408</v>
      </c>
      <c r="Y789" s="87" t="s">
        <v>7151</v>
      </c>
      <c r="Z789" s="87" t="s">
        <v>7152</v>
      </c>
      <c r="AA789" s="182" t="s">
        <v>7257</v>
      </c>
    </row>
    <row r="790" spans="1:27" ht="15.75" customHeight="1" x14ac:dyDescent="0.2">
      <c r="A790" s="182">
        <v>7347</v>
      </c>
      <c r="B790" s="75" t="str">
        <f>VLOOKUP(A790,'BASE REGISTRO MAYO'!$A$1:$T$884,2,FALSE)</f>
        <v>Fundacion Leon Bloy para la Promocion Integral de la Familia</v>
      </c>
      <c r="C790" s="75">
        <f>VLOOKUP(A790,'BASE REGISTRO MAYO'!$A$1:$T$884,3,FALSE)</f>
        <v>653176902</v>
      </c>
      <c r="D790" s="75" t="str">
        <f>VLOOKUP(A790,'BASE REGISTRO MAYO'!$A$1:$T$884,4,FALSE)</f>
        <v>Fundación de Derecho Privado.</v>
      </c>
      <c r="E790" s="75" t="str">
        <f>VLOOKUP(A790,'BASE REGISTRO MAYO'!$A$1:$T$884,5,FALSE)</f>
        <v>Otorgado por Decreto Supremo Nº 3080, de fecha 21 de septiembre de 2004, por el Ministerio de Justicia.</v>
      </c>
      <c r="F790" s="75" t="str">
        <f>VLOOKUP(A790,'BASE REGISTRO MAYO'!$A$1:$T$884,6,FALSE)</f>
        <v>Certificado de Vigencia, folio Nº 500355343116, emitido por el SRCeI con fecha 10 de noviembre de 2020.</v>
      </c>
      <c r="G790" s="75" t="str">
        <f>VLOOKUP(A790,'BASE REGISTRO MAYO'!$A$1:$T$884,7,FALSE)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0" s="75" t="str">
        <f>VLOOKUP(A790,'BASE REGISTRO MAYO'!$A$1:$T$884,8,FALSE)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0" s="75" t="str">
        <f>VLOOKUP(A790,'BASE REGISTRO MAYO'!$A$1:$T$884,9,FALSE)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90" s="75" t="str">
        <f>VLOOKUP(A790,'BASE REGISTRO MAYO'!$A$1:$T$884,10,FALSE)</f>
        <v>: Según consta en escritura pública de Acta de Sesión extraordinaria, de fecha 22 de noviembre de 2016, reducida a escritura pública con fecha 07 de diciembre de 2016, ante don Alberto Mozo Aguilar, Titular de la Cuadragésima Notaría de Santiago.</v>
      </c>
      <c r="K790" s="75" t="str">
        <f>VLOOKUP(A790,'BASE REGISTRO MAYO'!$A$1:$T$884,11,FALSE)</f>
        <v xml:space="preserve">Representante Legal: 
Juan Alberto Rabah Cahbar, 
</v>
      </c>
      <c r="L790" s="75" t="str">
        <f>VLOOKUP(A790,'BASE REGISTRO MAYO'!$A$1:$T$884,12,FALSE)</f>
        <v xml:space="preserve">Coronel Santiago Bueras Nº 182, comuna de Santiago, Región Metropolitana.
</v>
      </c>
      <c r="M790" s="75" t="str">
        <f>VLOOKUP(A790,'BASE REGISTRO MAYO'!$A$1:$T$884,13,FALSE)</f>
        <v>XIII</v>
      </c>
      <c r="N790" s="75" t="str">
        <f>VLOOKUP(A790,'BASE REGISTRO MAYO'!$A$1:$T$884,14,FALSE)</f>
        <v>Santiago</v>
      </c>
      <c r="O790" s="75" t="str">
        <f>VLOOKUP(A790,'BASE REGISTRO MAYO'!$A$1:$T$884,15,FALSE)</f>
        <v>(02) 6648857- 6385219</v>
      </c>
      <c r="P790" s="75" t="str">
        <f>VLOOKUP(A790,'BASE REGISTRO MAYO'!$A$1:$T$884,16,FALSE)</f>
        <v xml:space="preserve">contacto@fundacionleonbloy.cl 
www.fundacionleonbloy.cl
</v>
      </c>
      <c r="Q790" s="75">
        <f>VLOOKUP(A790,'BASE REGISTRO MAYO'!$A$1:$T$884,17,FALSE)</f>
        <v>0</v>
      </c>
      <c r="R790" s="75" t="str">
        <f>VLOOKUP(A790,'BASE REGISTRO MAYO'!$A$1:$T$884,18,FALSE)</f>
        <v>93401: Instituciones de Asistencia Social.</v>
      </c>
      <c r="S790" s="75" t="str">
        <f>VLOOKUP(A790,'BASE REGISTRO MAYO'!$A$1:$T$884,19,FALSE)</f>
        <v xml:space="preserve">Certificado Financiero correspondiente al año 2019, aprobados por Subdepartamento de Supervisión Financiera. </v>
      </c>
      <c r="T790" s="177">
        <f>VLOOKUP(A790,'BASE REGISTRO MAYO'!$A$1:$T$884,20,FALSE)</f>
        <v>39143</v>
      </c>
      <c r="U790" s="182">
        <v>7347</v>
      </c>
      <c r="V790" s="181">
        <v>22194776</v>
      </c>
      <c r="W790" s="181">
        <v>230843600</v>
      </c>
      <c r="X790" s="178">
        <v>44408</v>
      </c>
      <c r="Y790" s="87" t="s">
        <v>7151</v>
      </c>
      <c r="Z790" s="87" t="s">
        <v>7152</v>
      </c>
      <c r="AA790" s="182" t="s">
        <v>5877</v>
      </c>
    </row>
    <row r="791" spans="1:27" ht="15.75" customHeight="1" x14ac:dyDescent="0.2">
      <c r="A791" s="182">
        <v>7350</v>
      </c>
      <c r="B791" s="75" t="str">
        <f>VLOOKUP(A791,'BASE REGISTRO MAYO'!$A$1:$T$884,2,FALSE)</f>
        <v>Organizacion No Gubernamental de Desarrollo Corporacion de Desarrollo Social El Conquistador.</v>
      </c>
      <c r="C791" s="75">
        <f>VLOOKUP(A791,'BASE REGISTRO MAYO'!$A$1:$T$884,3,FALSE)</f>
        <v>650086104</v>
      </c>
      <c r="D791" s="75" t="str">
        <f>VLOOKUP(A791,'BASE REGISTRO MAYO'!$A$1:$T$884,4,FALSE)</f>
        <v>Corporación de Derecho Privado.</v>
      </c>
      <c r="E791" s="75" t="str">
        <f>VLOOKUP(A791,'BASE REGISTRO MAYO'!$A$1:$T$884,5,FALSE)</f>
        <v>Otorgado por Decreto Supremo Nº 170, de fecha 19 de febrero de 2001, del Ministerio de Justicia.</v>
      </c>
      <c r="F791" s="75" t="str">
        <f>VLOOKUP(A791,'BASE REGISTRO MAYO'!$A$1:$T$884,6,FALSE)</f>
        <v xml:space="preserve">Certificado de Vigencia de Persona Jurídica sin Fines de Lucro, emitido por el SRCEI, de fecha 2 de septiembre de 2020, folio 500343725819
</v>
      </c>
      <c r="G791" s="75" t="str">
        <f>VLOOKUP(A791,'BASE REGISTRO MAYO'!$A$1:$T$884,7,FALSE)</f>
        <v>Promoción del desarrollo, especialmente de las personas, familias, grupos y comunidades que viven en condiciones de pobreza y/o marginalidad.</v>
      </c>
      <c r="H791" s="75" t="str">
        <f>VLOOKUP(A791,'BASE REGISTRO MAYO'!$A$1:$T$884,8,FALSE)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1" s="75" t="str">
        <f>VLOOKUP(A791,'BASE REGISTRO MAYO'!$A$1:$T$884,9,FALSE)</f>
        <v>Se renueva cada dos años.</v>
      </c>
      <c r="J791" s="75" t="str">
        <f>VLOOKUP(A791,'BASE REGISTRO MAYO'!$A$1:$T$884,10,FALSE)</f>
        <v>De 12 de abril de 2019 a 12 de abril de 2021.</v>
      </c>
      <c r="K791" s="75" t="str">
        <f>VLOOKUP(A791,'BASE REGISTRO MAYO'!$A$1:$T$884,11,FALSE)</f>
        <v xml:space="preserve">Presidente: Carlos Eduardo Placencia Zapata             </v>
      </c>
      <c r="L791" s="75" t="str">
        <f>VLOOKUP(A791,'BASE REGISTRO MAYO'!$A$1:$T$884,12,FALSE)</f>
        <v>Ortiz de Rosas N° 395, Oficina N° 23 A, comuna de Quirihue, Provincia de Ñuble, Décimo Sexta Región.</v>
      </c>
      <c r="M791" s="75" t="str">
        <f>VLOOKUP(A791,'BASE REGISTRO MAYO'!$A$1:$T$884,13,FALSE)</f>
        <v>XVI</v>
      </c>
      <c r="N791" s="75" t="str">
        <f>VLOOKUP(A791,'BASE REGISTRO MAYO'!$A$1:$T$884,14,FALSE)</f>
        <v>Ñuble</v>
      </c>
      <c r="O791" s="75" t="str">
        <f>VLOOKUP(A791,'BASE REGISTRO MAYO'!$A$1:$T$884,15,FALSE)</f>
        <v>96456966-7498981</v>
      </c>
      <c r="P791" s="75" t="str">
        <f>VLOOKUP(A791,'BASE REGISTRO MAYO'!$A$1:$T$884,16,FALSE)</f>
        <v xml:space="preserve">corpelconquistador@gmail.com
corpelconquistador@yahoo.es </v>
      </c>
      <c r="Q791" s="75">
        <f>VLOOKUP(A791,'BASE REGISTRO MAYO'!$A$1:$T$884,17,FALSE)</f>
        <v>0</v>
      </c>
      <c r="R791" s="75" t="str">
        <f>VLOOKUP(A791,'BASE REGISTRO MAYO'!$A$1:$T$884,18,FALSE)</f>
        <v xml:space="preserve">93401: Institución de Asistencia Social  </v>
      </c>
      <c r="S791" s="75" t="str">
        <f>VLOOKUP(A791,'BASE REGISTRO MAYO'!$A$1:$T$884,19,FALSE)</f>
        <v>Certificado de Antecedentes Financieros correspondiente al año 2019, aprobados por el Subdepartamento de Supervisión Nacional.</v>
      </c>
      <c r="T791" s="177">
        <f>VLOOKUP(A791,'BASE REGISTRO MAYO'!$A$1:$T$884,20,FALSE)</f>
        <v>39171</v>
      </c>
      <c r="U791" s="182">
        <v>7350</v>
      </c>
      <c r="V791" s="181">
        <v>11055150</v>
      </c>
      <c r="W791" s="181">
        <v>11055150</v>
      </c>
      <c r="X791" s="178">
        <v>44408</v>
      </c>
      <c r="Y791" s="87" t="s">
        <v>7151</v>
      </c>
      <c r="Z791" s="87" t="s">
        <v>7152</v>
      </c>
      <c r="AA791" s="182" t="s">
        <v>7289</v>
      </c>
    </row>
    <row r="792" spans="1:27" ht="15.75" customHeight="1" x14ac:dyDescent="0.2">
      <c r="A792" s="182">
        <v>7350</v>
      </c>
      <c r="B792" s="75" t="str">
        <f>VLOOKUP(A792,'BASE REGISTRO MAYO'!$A$1:$T$884,2,FALSE)</f>
        <v>Organizacion No Gubernamental de Desarrollo Corporacion de Desarrollo Social El Conquistador.</v>
      </c>
      <c r="C792" s="75">
        <f>VLOOKUP(A792,'BASE REGISTRO MAYO'!$A$1:$T$884,3,FALSE)</f>
        <v>650086104</v>
      </c>
      <c r="D792" s="75" t="str">
        <f>VLOOKUP(A792,'BASE REGISTRO MAYO'!$A$1:$T$884,4,FALSE)</f>
        <v>Corporación de Derecho Privado.</v>
      </c>
      <c r="E792" s="75" t="str">
        <f>VLOOKUP(A792,'BASE REGISTRO MAYO'!$A$1:$T$884,5,FALSE)</f>
        <v>Otorgado por Decreto Supremo Nº 170, de fecha 19 de febrero de 2001, del Ministerio de Justicia.</v>
      </c>
      <c r="F792" s="75" t="str">
        <f>VLOOKUP(A792,'BASE REGISTRO MAYO'!$A$1:$T$884,6,FALSE)</f>
        <v xml:space="preserve">Certificado de Vigencia de Persona Jurídica sin Fines de Lucro, emitido por el SRCEI, de fecha 2 de septiembre de 2020, folio 500343725819
</v>
      </c>
      <c r="G792" s="75" t="str">
        <f>VLOOKUP(A792,'BASE REGISTRO MAYO'!$A$1:$T$884,7,FALSE)</f>
        <v>Promoción del desarrollo, especialmente de las personas, familias, grupos y comunidades que viven en condiciones de pobreza y/o marginalidad.</v>
      </c>
      <c r="H792" s="75" t="str">
        <f>VLOOKUP(A792,'BASE REGISTRO MAYO'!$A$1:$T$884,8,FALSE)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2" s="75" t="str">
        <f>VLOOKUP(A792,'BASE REGISTRO MAYO'!$A$1:$T$884,9,FALSE)</f>
        <v>Se renueva cada dos años.</v>
      </c>
      <c r="J792" s="75" t="str">
        <f>VLOOKUP(A792,'BASE REGISTRO MAYO'!$A$1:$T$884,10,FALSE)</f>
        <v>De 12 de abril de 2019 a 12 de abril de 2021.</v>
      </c>
      <c r="K792" s="75" t="str">
        <f>VLOOKUP(A792,'BASE REGISTRO MAYO'!$A$1:$T$884,11,FALSE)</f>
        <v xml:space="preserve">Presidente: Carlos Eduardo Placencia Zapata             </v>
      </c>
      <c r="L792" s="75" t="str">
        <f>VLOOKUP(A792,'BASE REGISTRO MAYO'!$A$1:$T$884,12,FALSE)</f>
        <v>Ortiz de Rosas N° 395, Oficina N° 23 A, comuna de Quirihue, Provincia de Ñuble, Décimo Sexta Región.</v>
      </c>
      <c r="M792" s="75" t="str">
        <f>VLOOKUP(A792,'BASE REGISTRO MAYO'!$A$1:$T$884,13,FALSE)</f>
        <v>XVI</v>
      </c>
      <c r="N792" s="75" t="str">
        <f>VLOOKUP(A792,'BASE REGISTRO MAYO'!$A$1:$T$884,14,FALSE)</f>
        <v>Ñuble</v>
      </c>
      <c r="O792" s="75" t="str">
        <f>VLOOKUP(A792,'BASE REGISTRO MAYO'!$A$1:$T$884,15,FALSE)</f>
        <v>96456966-7498981</v>
      </c>
      <c r="P792" s="75" t="str">
        <f>VLOOKUP(A792,'BASE REGISTRO MAYO'!$A$1:$T$884,16,FALSE)</f>
        <v xml:space="preserve">corpelconquistador@gmail.com
corpelconquistador@yahoo.es </v>
      </c>
      <c r="Q792" s="75">
        <f>VLOOKUP(A792,'BASE REGISTRO MAYO'!$A$1:$T$884,17,FALSE)</f>
        <v>0</v>
      </c>
      <c r="R792" s="75" t="str">
        <f>VLOOKUP(A792,'BASE REGISTRO MAYO'!$A$1:$T$884,18,FALSE)</f>
        <v xml:space="preserve">93401: Institución de Asistencia Social  </v>
      </c>
      <c r="S792" s="75" t="str">
        <f>VLOOKUP(A792,'BASE REGISTRO MAYO'!$A$1:$T$884,19,FALSE)</f>
        <v>Certificado de Antecedentes Financieros correspondiente al año 2019, aprobados por el Subdepartamento de Supervisión Nacional.</v>
      </c>
      <c r="T792" s="177">
        <f>VLOOKUP(A792,'BASE REGISTRO MAYO'!$A$1:$T$884,20,FALSE)</f>
        <v>39171</v>
      </c>
      <c r="U792" s="182">
        <v>7350</v>
      </c>
      <c r="V792" s="181">
        <v>41282069</v>
      </c>
      <c r="W792" s="181">
        <v>123994561</v>
      </c>
      <c r="X792" s="178">
        <v>44408</v>
      </c>
      <c r="Y792" s="87" t="s">
        <v>7151</v>
      </c>
      <c r="Z792" s="87" t="s">
        <v>7152</v>
      </c>
      <c r="AA792" s="182" t="s">
        <v>8190</v>
      </c>
    </row>
    <row r="793" spans="1:27" ht="15.75" customHeight="1" x14ac:dyDescent="0.2">
      <c r="A793" s="182">
        <v>7350</v>
      </c>
      <c r="B793" s="75" t="str">
        <f>VLOOKUP(A793,'BASE REGISTRO MAYO'!$A$1:$T$884,2,FALSE)</f>
        <v>Organizacion No Gubernamental de Desarrollo Corporacion de Desarrollo Social El Conquistador.</v>
      </c>
      <c r="C793" s="75">
        <f>VLOOKUP(A793,'BASE REGISTRO MAYO'!$A$1:$T$884,3,FALSE)</f>
        <v>650086104</v>
      </c>
      <c r="D793" s="75" t="str">
        <f>VLOOKUP(A793,'BASE REGISTRO MAYO'!$A$1:$T$884,4,FALSE)</f>
        <v>Corporación de Derecho Privado.</v>
      </c>
      <c r="E793" s="75" t="str">
        <f>VLOOKUP(A793,'BASE REGISTRO MAYO'!$A$1:$T$884,5,FALSE)</f>
        <v>Otorgado por Decreto Supremo Nº 170, de fecha 19 de febrero de 2001, del Ministerio de Justicia.</v>
      </c>
      <c r="F793" s="75" t="str">
        <f>VLOOKUP(A793,'BASE REGISTRO MAYO'!$A$1:$T$884,6,FALSE)</f>
        <v xml:space="preserve">Certificado de Vigencia de Persona Jurídica sin Fines de Lucro, emitido por el SRCEI, de fecha 2 de septiembre de 2020, folio 500343725819
</v>
      </c>
      <c r="G793" s="75" t="str">
        <f>VLOOKUP(A793,'BASE REGISTRO MAYO'!$A$1:$T$884,7,FALSE)</f>
        <v>Promoción del desarrollo, especialmente de las personas, familias, grupos y comunidades que viven en condiciones de pobreza y/o marginalidad.</v>
      </c>
      <c r="H793" s="75" t="str">
        <f>VLOOKUP(A793,'BASE REGISTRO MAYO'!$A$1:$T$884,8,FALSE)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3" s="75" t="str">
        <f>VLOOKUP(A793,'BASE REGISTRO MAYO'!$A$1:$T$884,9,FALSE)</f>
        <v>Se renueva cada dos años.</v>
      </c>
      <c r="J793" s="75" t="str">
        <f>VLOOKUP(A793,'BASE REGISTRO MAYO'!$A$1:$T$884,10,FALSE)</f>
        <v>De 12 de abril de 2019 a 12 de abril de 2021.</v>
      </c>
      <c r="K793" s="75" t="str">
        <f>VLOOKUP(A793,'BASE REGISTRO MAYO'!$A$1:$T$884,11,FALSE)</f>
        <v xml:space="preserve">Presidente: Carlos Eduardo Placencia Zapata             </v>
      </c>
      <c r="L793" s="75" t="str">
        <f>VLOOKUP(A793,'BASE REGISTRO MAYO'!$A$1:$T$884,12,FALSE)</f>
        <v>Ortiz de Rosas N° 395, Oficina N° 23 A, comuna de Quirihue, Provincia de Ñuble, Décimo Sexta Región.</v>
      </c>
      <c r="M793" s="75" t="str">
        <f>VLOOKUP(A793,'BASE REGISTRO MAYO'!$A$1:$T$884,13,FALSE)</f>
        <v>XVI</v>
      </c>
      <c r="N793" s="75" t="str">
        <f>VLOOKUP(A793,'BASE REGISTRO MAYO'!$A$1:$T$884,14,FALSE)</f>
        <v>Ñuble</v>
      </c>
      <c r="O793" s="75" t="str">
        <f>VLOOKUP(A793,'BASE REGISTRO MAYO'!$A$1:$T$884,15,FALSE)</f>
        <v>96456966-7498981</v>
      </c>
      <c r="P793" s="75" t="str">
        <f>VLOOKUP(A793,'BASE REGISTRO MAYO'!$A$1:$T$884,16,FALSE)</f>
        <v xml:space="preserve">corpelconquistador@gmail.com
corpelconquistador@yahoo.es </v>
      </c>
      <c r="Q793" s="75">
        <f>VLOOKUP(A793,'BASE REGISTRO MAYO'!$A$1:$T$884,17,FALSE)</f>
        <v>0</v>
      </c>
      <c r="R793" s="75" t="str">
        <f>VLOOKUP(A793,'BASE REGISTRO MAYO'!$A$1:$T$884,18,FALSE)</f>
        <v xml:space="preserve">93401: Institución de Asistencia Social  </v>
      </c>
      <c r="S793" s="75" t="str">
        <f>VLOOKUP(A793,'BASE REGISTRO MAYO'!$A$1:$T$884,19,FALSE)</f>
        <v>Certificado de Antecedentes Financieros correspondiente al año 2019, aprobados por el Subdepartamento de Supervisión Nacional.</v>
      </c>
      <c r="T793" s="177">
        <f>VLOOKUP(A793,'BASE REGISTRO MAYO'!$A$1:$T$884,20,FALSE)</f>
        <v>39171</v>
      </c>
      <c r="U793" s="182">
        <v>7350</v>
      </c>
      <c r="V793" s="181">
        <v>8844120</v>
      </c>
      <c r="W793" s="181">
        <v>69780107</v>
      </c>
      <c r="X793" s="178">
        <v>44408</v>
      </c>
      <c r="Y793" s="87" t="s">
        <v>7151</v>
      </c>
      <c r="Z793" s="87" t="s">
        <v>7152</v>
      </c>
      <c r="AA793" s="182" t="s">
        <v>7341</v>
      </c>
    </row>
    <row r="794" spans="1:27" ht="15.75" customHeight="1" x14ac:dyDescent="0.2">
      <c r="A794" s="182">
        <v>7350</v>
      </c>
      <c r="B794" s="75" t="str">
        <f>VLOOKUP(A794,'BASE REGISTRO MAYO'!$A$1:$T$884,2,FALSE)</f>
        <v>Organizacion No Gubernamental de Desarrollo Corporacion de Desarrollo Social El Conquistador.</v>
      </c>
      <c r="C794" s="75">
        <f>VLOOKUP(A794,'BASE REGISTRO MAYO'!$A$1:$T$884,3,FALSE)</f>
        <v>650086104</v>
      </c>
      <c r="D794" s="75" t="str">
        <f>VLOOKUP(A794,'BASE REGISTRO MAYO'!$A$1:$T$884,4,FALSE)</f>
        <v>Corporación de Derecho Privado.</v>
      </c>
      <c r="E794" s="75" t="str">
        <f>VLOOKUP(A794,'BASE REGISTRO MAYO'!$A$1:$T$884,5,FALSE)</f>
        <v>Otorgado por Decreto Supremo Nº 170, de fecha 19 de febrero de 2001, del Ministerio de Justicia.</v>
      </c>
      <c r="F794" s="75" t="str">
        <f>VLOOKUP(A794,'BASE REGISTRO MAYO'!$A$1:$T$884,6,FALSE)</f>
        <v xml:space="preserve">Certificado de Vigencia de Persona Jurídica sin Fines de Lucro, emitido por el SRCEI, de fecha 2 de septiembre de 2020, folio 500343725819
</v>
      </c>
      <c r="G794" s="75" t="str">
        <f>VLOOKUP(A794,'BASE REGISTRO MAYO'!$A$1:$T$884,7,FALSE)</f>
        <v>Promoción del desarrollo, especialmente de las personas, familias, grupos y comunidades que viven en condiciones de pobreza y/o marginalidad.</v>
      </c>
      <c r="H794" s="75" t="str">
        <f>VLOOKUP(A794,'BASE REGISTRO MAYO'!$A$1:$T$884,8,FALSE)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4" s="75" t="str">
        <f>VLOOKUP(A794,'BASE REGISTRO MAYO'!$A$1:$T$884,9,FALSE)</f>
        <v>Se renueva cada dos años.</v>
      </c>
      <c r="J794" s="75" t="str">
        <f>VLOOKUP(A794,'BASE REGISTRO MAYO'!$A$1:$T$884,10,FALSE)</f>
        <v>De 12 de abril de 2019 a 12 de abril de 2021.</v>
      </c>
      <c r="K794" s="75" t="str">
        <f>VLOOKUP(A794,'BASE REGISTRO MAYO'!$A$1:$T$884,11,FALSE)</f>
        <v xml:space="preserve">Presidente: Carlos Eduardo Placencia Zapata             </v>
      </c>
      <c r="L794" s="75" t="str">
        <f>VLOOKUP(A794,'BASE REGISTRO MAYO'!$A$1:$T$884,12,FALSE)</f>
        <v>Ortiz de Rosas N° 395, Oficina N° 23 A, comuna de Quirihue, Provincia de Ñuble, Décimo Sexta Región.</v>
      </c>
      <c r="M794" s="75" t="str">
        <f>VLOOKUP(A794,'BASE REGISTRO MAYO'!$A$1:$T$884,13,FALSE)</f>
        <v>XVI</v>
      </c>
      <c r="N794" s="75" t="str">
        <f>VLOOKUP(A794,'BASE REGISTRO MAYO'!$A$1:$T$884,14,FALSE)</f>
        <v>Ñuble</v>
      </c>
      <c r="O794" s="75" t="str">
        <f>VLOOKUP(A794,'BASE REGISTRO MAYO'!$A$1:$T$884,15,FALSE)</f>
        <v>96456966-7498981</v>
      </c>
      <c r="P794" s="75" t="str">
        <f>VLOOKUP(A794,'BASE REGISTRO MAYO'!$A$1:$T$884,16,FALSE)</f>
        <v xml:space="preserve">corpelconquistador@gmail.com
corpelconquistador@yahoo.es </v>
      </c>
      <c r="Q794" s="75">
        <f>VLOOKUP(A794,'BASE REGISTRO MAYO'!$A$1:$T$884,17,FALSE)</f>
        <v>0</v>
      </c>
      <c r="R794" s="75" t="str">
        <f>VLOOKUP(A794,'BASE REGISTRO MAYO'!$A$1:$T$884,18,FALSE)</f>
        <v xml:space="preserve">93401: Institución de Asistencia Social  </v>
      </c>
      <c r="S794" s="75" t="str">
        <f>VLOOKUP(A794,'BASE REGISTRO MAYO'!$A$1:$T$884,19,FALSE)</f>
        <v>Certificado de Antecedentes Financieros correspondiente al año 2019, aprobados por el Subdepartamento de Supervisión Nacional.</v>
      </c>
      <c r="T794" s="177">
        <f>VLOOKUP(A794,'BASE REGISTRO MAYO'!$A$1:$T$884,20,FALSE)</f>
        <v>39171</v>
      </c>
      <c r="U794" s="182">
        <v>7350</v>
      </c>
      <c r="V794" s="181">
        <v>6633090</v>
      </c>
      <c r="W794" s="181">
        <v>6633090</v>
      </c>
      <c r="X794" s="178">
        <v>44408</v>
      </c>
      <c r="Y794" s="87" t="s">
        <v>7151</v>
      </c>
      <c r="Z794" s="87" t="s">
        <v>7152</v>
      </c>
      <c r="AA794" s="182" t="s">
        <v>8207</v>
      </c>
    </row>
    <row r="795" spans="1:27" ht="15.75" customHeight="1" x14ac:dyDescent="0.2">
      <c r="A795" s="182">
        <v>7350</v>
      </c>
      <c r="B795" s="75" t="str">
        <f>VLOOKUP(A795,'BASE REGISTRO MAYO'!$A$1:$T$884,2,FALSE)</f>
        <v>Organizacion No Gubernamental de Desarrollo Corporacion de Desarrollo Social El Conquistador.</v>
      </c>
      <c r="C795" s="75">
        <f>VLOOKUP(A795,'BASE REGISTRO MAYO'!$A$1:$T$884,3,FALSE)</f>
        <v>650086104</v>
      </c>
      <c r="D795" s="75" t="str">
        <f>VLOOKUP(A795,'BASE REGISTRO MAYO'!$A$1:$T$884,4,FALSE)</f>
        <v>Corporación de Derecho Privado.</v>
      </c>
      <c r="E795" s="75" t="str">
        <f>VLOOKUP(A795,'BASE REGISTRO MAYO'!$A$1:$T$884,5,FALSE)</f>
        <v>Otorgado por Decreto Supremo Nº 170, de fecha 19 de febrero de 2001, del Ministerio de Justicia.</v>
      </c>
      <c r="F795" s="75" t="str">
        <f>VLOOKUP(A795,'BASE REGISTRO MAYO'!$A$1:$T$884,6,FALSE)</f>
        <v xml:space="preserve">Certificado de Vigencia de Persona Jurídica sin Fines de Lucro, emitido por el SRCEI, de fecha 2 de septiembre de 2020, folio 500343725819
</v>
      </c>
      <c r="G795" s="75" t="str">
        <f>VLOOKUP(A795,'BASE REGISTRO MAYO'!$A$1:$T$884,7,FALSE)</f>
        <v>Promoción del desarrollo, especialmente de las personas, familias, grupos y comunidades que viven en condiciones de pobreza y/o marginalidad.</v>
      </c>
      <c r="H795" s="75" t="str">
        <f>VLOOKUP(A795,'BASE REGISTRO MAYO'!$A$1:$T$884,8,FALSE)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5" s="75" t="str">
        <f>VLOOKUP(A795,'BASE REGISTRO MAYO'!$A$1:$T$884,9,FALSE)</f>
        <v>Se renueva cada dos años.</v>
      </c>
      <c r="J795" s="75" t="str">
        <f>VLOOKUP(A795,'BASE REGISTRO MAYO'!$A$1:$T$884,10,FALSE)</f>
        <v>De 12 de abril de 2019 a 12 de abril de 2021.</v>
      </c>
      <c r="K795" s="75" t="str">
        <f>VLOOKUP(A795,'BASE REGISTRO MAYO'!$A$1:$T$884,11,FALSE)</f>
        <v xml:space="preserve">Presidente: Carlos Eduardo Placencia Zapata             </v>
      </c>
      <c r="L795" s="75" t="str">
        <f>VLOOKUP(A795,'BASE REGISTRO MAYO'!$A$1:$T$884,12,FALSE)</f>
        <v>Ortiz de Rosas N° 395, Oficina N° 23 A, comuna de Quirihue, Provincia de Ñuble, Décimo Sexta Región.</v>
      </c>
      <c r="M795" s="75" t="str">
        <f>VLOOKUP(A795,'BASE REGISTRO MAYO'!$A$1:$T$884,13,FALSE)</f>
        <v>XVI</v>
      </c>
      <c r="N795" s="75" t="str">
        <f>VLOOKUP(A795,'BASE REGISTRO MAYO'!$A$1:$T$884,14,FALSE)</f>
        <v>Ñuble</v>
      </c>
      <c r="O795" s="75" t="str">
        <f>VLOOKUP(A795,'BASE REGISTRO MAYO'!$A$1:$T$884,15,FALSE)</f>
        <v>96456966-7498981</v>
      </c>
      <c r="P795" s="75" t="str">
        <f>VLOOKUP(A795,'BASE REGISTRO MAYO'!$A$1:$T$884,16,FALSE)</f>
        <v xml:space="preserve">corpelconquistador@gmail.com
corpelconquistador@yahoo.es </v>
      </c>
      <c r="Q795" s="75">
        <f>VLOOKUP(A795,'BASE REGISTRO MAYO'!$A$1:$T$884,17,FALSE)</f>
        <v>0</v>
      </c>
      <c r="R795" s="75" t="str">
        <f>VLOOKUP(A795,'BASE REGISTRO MAYO'!$A$1:$T$884,18,FALSE)</f>
        <v xml:space="preserve">93401: Institución de Asistencia Social  </v>
      </c>
      <c r="S795" s="75" t="str">
        <f>VLOOKUP(A795,'BASE REGISTRO MAYO'!$A$1:$T$884,19,FALSE)</f>
        <v>Certificado de Antecedentes Financieros correspondiente al año 2019, aprobados por el Subdepartamento de Supervisión Nacional.</v>
      </c>
      <c r="T795" s="177">
        <f>VLOOKUP(A795,'BASE REGISTRO MAYO'!$A$1:$T$884,20,FALSE)</f>
        <v>39171</v>
      </c>
      <c r="U795" s="182">
        <v>7350</v>
      </c>
      <c r="V795" s="181">
        <v>5837106</v>
      </c>
      <c r="W795" s="181">
        <v>65269591</v>
      </c>
      <c r="X795" s="178">
        <v>44408</v>
      </c>
      <c r="Y795" s="87" t="s">
        <v>7151</v>
      </c>
      <c r="Z795" s="87" t="s">
        <v>7152</v>
      </c>
      <c r="AA795" s="182" t="s">
        <v>7342</v>
      </c>
    </row>
    <row r="796" spans="1:27" ht="15.75" customHeight="1" x14ac:dyDescent="0.2">
      <c r="A796" s="182">
        <v>7350</v>
      </c>
      <c r="B796" s="75" t="str">
        <f>VLOOKUP(A796,'BASE REGISTRO MAYO'!$A$1:$T$884,2,FALSE)</f>
        <v>Organizacion No Gubernamental de Desarrollo Corporacion de Desarrollo Social El Conquistador.</v>
      </c>
      <c r="C796" s="75">
        <f>VLOOKUP(A796,'BASE REGISTRO MAYO'!$A$1:$T$884,3,FALSE)</f>
        <v>650086104</v>
      </c>
      <c r="D796" s="75" t="str">
        <f>VLOOKUP(A796,'BASE REGISTRO MAYO'!$A$1:$T$884,4,FALSE)</f>
        <v>Corporación de Derecho Privado.</v>
      </c>
      <c r="E796" s="75" t="str">
        <f>VLOOKUP(A796,'BASE REGISTRO MAYO'!$A$1:$T$884,5,FALSE)</f>
        <v>Otorgado por Decreto Supremo Nº 170, de fecha 19 de febrero de 2001, del Ministerio de Justicia.</v>
      </c>
      <c r="F796" s="75" t="str">
        <f>VLOOKUP(A796,'BASE REGISTRO MAYO'!$A$1:$T$884,6,FALSE)</f>
        <v xml:space="preserve">Certificado de Vigencia de Persona Jurídica sin Fines de Lucro, emitido por el SRCEI, de fecha 2 de septiembre de 2020, folio 500343725819
</v>
      </c>
      <c r="G796" s="75" t="str">
        <f>VLOOKUP(A796,'BASE REGISTRO MAYO'!$A$1:$T$884,7,FALSE)</f>
        <v>Promoción del desarrollo, especialmente de las personas, familias, grupos y comunidades que viven en condiciones de pobreza y/o marginalidad.</v>
      </c>
      <c r="H796" s="75" t="str">
        <f>VLOOKUP(A796,'BASE REGISTRO MAYO'!$A$1:$T$884,8,FALSE)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6" s="75" t="str">
        <f>VLOOKUP(A796,'BASE REGISTRO MAYO'!$A$1:$T$884,9,FALSE)</f>
        <v>Se renueva cada dos años.</v>
      </c>
      <c r="J796" s="75" t="str">
        <f>VLOOKUP(A796,'BASE REGISTRO MAYO'!$A$1:$T$884,10,FALSE)</f>
        <v>De 12 de abril de 2019 a 12 de abril de 2021.</v>
      </c>
      <c r="K796" s="75" t="str">
        <f>VLOOKUP(A796,'BASE REGISTRO MAYO'!$A$1:$T$884,11,FALSE)</f>
        <v xml:space="preserve">Presidente: Carlos Eduardo Placencia Zapata             </v>
      </c>
      <c r="L796" s="75" t="str">
        <f>VLOOKUP(A796,'BASE REGISTRO MAYO'!$A$1:$T$884,12,FALSE)</f>
        <v>Ortiz de Rosas N° 395, Oficina N° 23 A, comuna de Quirihue, Provincia de Ñuble, Décimo Sexta Región.</v>
      </c>
      <c r="M796" s="75" t="str">
        <f>VLOOKUP(A796,'BASE REGISTRO MAYO'!$A$1:$T$884,13,FALSE)</f>
        <v>XVI</v>
      </c>
      <c r="N796" s="75" t="str">
        <f>VLOOKUP(A796,'BASE REGISTRO MAYO'!$A$1:$T$884,14,FALSE)</f>
        <v>Ñuble</v>
      </c>
      <c r="O796" s="75" t="str">
        <f>VLOOKUP(A796,'BASE REGISTRO MAYO'!$A$1:$T$884,15,FALSE)</f>
        <v>96456966-7498981</v>
      </c>
      <c r="P796" s="75" t="str">
        <f>VLOOKUP(A796,'BASE REGISTRO MAYO'!$A$1:$T$884,16,FALSE)</f>
        <v xml:space="preserve">corpelconquistador@gmail.com
corpelconquistador@yahoo.es </v>
      </c>
      <c r="Q796" s="75">
        <f>VLOOKUP(A796,'BASE REGISTRO MAYO'!$A$1:$T$884,17,FALSE)</f>
        <v>0</v>
      </c>
      <c r="R796" s="75" t="str">
        <f>VLOOKUP(A796,'BASE REGISTRO MAYO'!$A$1:$T$884,18,FALSE)</f>
        <v xml:space="preserve">93401: Institución de Asistencia Social  </v>
      </c>
      <c r="S796" s="75" t="str">
        <f>VLOOKUP(A796,'BASE REGISTRO MAYO'!$A$1:$T$884,19,FALSE)</f>
        <v>Certificado de Antecedentes Financieros correspondiente al año 2019, aprobados por el Subdepartamento de Supervisión Nacional.</v>
      </c>
      <c r="T796" s="177">
        <f>VLOOKUP(A796,'BASE REGISTRO MAYO'!$A$1:$T$884,20,FALSE)</f>
        <v>39171</v>
      </c>
      <c r="U796" s="182">
        <v>7350</v>
      </c>
      <c r="V796" s="181">
        <v>5748665</v>
      </c>
      <c r="W796" s="181">
        <v>48819529</v>
      </c>
      <c r="X796" s="178">
        <v>44408</v>
      </c>
      <c r="Y796" s="87" t="s">
        <v>7151</v>
      </c>
      <c r="Z796" s="87" t="s">
        <v>7152</v>
      </c>
      <c r="AA796" s="182" t="s">
        <v>7354</v>
      </c>
    </row>
    <row r="797" spans="1:27" ht="15.75" customHeight="1" x14ac:dyDescent="0.2">
      <c r="A797" s="182">
        <v>7350</v>
      </c>
      <c r="B797" s="75" t="str">
        <f>VLOOKUP(A797,'BASE REGISTRO MAYO'!$A$1:$T$884,2,FALSE)</f>
        <v>Organizacion No Gubernamental de Desarrollo Corporacion de Desarrollo Social El Conquistador.</v>
      </c>
      <c r="C797" s="75">
        <f>VLOOKUP(A797,'BASE REGISTRO MAYO'!$A$1:$T$884,3,FALSE)</f>
        <v>650086104</v>
      </c>
      <c r="D797" s="75" t="str">
        <f>VLOOKUP(A797,'BASE REGISTRO MAYO'!$A$1:$T$884,4,FALSE)</f>
        <v>Corporación de Derecho Privado.</v>
      </c>
      <c r="E797" s="75" t="str">
        <f>VLOOKUP(A797,'BASE REGISTRO MAYO'!$A$1:$T$884,5,FALSE)</f>
        <v>Otorgado por Decreto Supremo Nº 170, de fecha 19 de febrero de 2001, del Ministerio de Justicia.</v>
      </c>
      <c r="F797" s="75" t="str">
        <f>VLOOKUP(A797,'BASE REGISTRO MAYO'!$A$1:$T$884,6,FALSE)</f>
        <v xml:space="preserve">Certificado de Vigencia de Persona Jurídica sin Fines de Lucro, emitido por el SRCEI, de fecha 2 de septiembre de 2020, folio 500343725819
</v>
      </c>
      <c r="G797" s="75" t="str">
        <f>VLOOKUP(A797,'BASE REGISTRO MAYO'!$A$1:$T$884,7,FALSE)</f>
        <v>Promoción del desarrollo, especialmente de las personas, familias, grupos y comunidades que viven en condiciones de pobreza y/o marginalidad.</v>
      </c>
      <c r="H797" s="75" t="str">
        <f>VLOOKUP(A797,'BASE REGISTRO MAYO'!$A$1:$T$884,8,FALSE)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7" s="75" t="str">
        <f>VLOOKUP(A797,'BASE REGISTRO MAYO'!$A$1:$T$884,9,FALSE)</f>
        <v>Se renueva cada dos años.</v>
      </c>
      <c r="J797" s="75" t="str">
        <f>VLOOKUP(A797,'BASE REGISTRO MAYO'!$A$1:$T$884,10,FALSE)</f>
        <v>De 12 de abril de 2019 a 12 de abril de 2021.</v>
      </c>
      <c r="K797" s="75" t="str">
        <f>VLOOKUP(A797,'BASE REGISTRO MAYO'!$A$1:$T$884,11,FALSE)</f>
        <v xml:space="preserve">Presidente: Carlos Eduardo Placencia Zapata             </v>
      </c>
      <c r="L797" s="75" t="str">
        <f>VLOOKUP(A797,'BASE REGISTRO MAYO'!$A$1:$T$884,12,FALSE)</f>
        <v>Ortiz de Rosas N° 395, Oficina N° 23 A, comuna de Quirihue, Provincia de Ñuble, Décimo Sexta Región.</v>
      </c>
      <c r="M797" s="75" t="str">
        <f>VLOOKUP(A797,'BASE REGISTRO MAYO'!$A$1:$T$884,13,FALSE)</f>
        <v>XVI</v>
      </c>
      <c r="N797" s="75" t="str">
        <f>VLOOKUP(A797,'BASE REGISTRO MAYO'!$A$1:$T$884,14,FALSE)</f>
        <v>Ñuble</v>
      </c>
      <c r="O797" s="75" t="str">
        <f>VLOOKUP(A797,'BASE REGISTRO MAYO'!$A$1:$T$884,15,FALSE)</f>
        <v>96456966-7498981</v>
      </c>
      <c r="P797" s="75" t="str">
        <f>VLOOKUP(A797,'BASE REGISTRO MAYO'!$A$1:$T$884,16,FALSE)</f>
        <v xml:space="preserve">corpelconquistador@gmail.com
corpelconquistador@yahoo.es </v>
      </c>
      <c r="Q797" s="75">
        <f>VLOOKUP(A797,'BASE REGISTRO MAYO'!$A$1:$T$884,17,FALSE)</f>
        <v>0</v>
      </c>
      <c r="R797" s="75" t="str">
        <f>VLOOKUP(A797,'BASE REGISTRO MAYO'!$A$1:$T$884,18,FALSE)</f>
        <v xml:space="preserve">93401: Institución de Asistencia Social  </v>
      </c>
      <c r="S797" s="75" t="str">
        <f>VLOOKUP(A797,'BASE REGISTRO MAYO'!$A$1:$T$884,19,FALSE)</f>
        <v>Certificado de Antecedentes Financieros correspondiente al año 2019, aprobados por el Subdepartamento de Supervisión Nacional.</v>
      </c>
      <c r="T797" s="177">
        <f>VLOOKUP(A797,'BASE REGISTRO MAYO'!$A$1:$T$884,20,FALSE)</f>
        <v>39171</v>
      </c>
      <c r="U797" s="182">
        <v>7350</v>
      </c>
      <c r="V797" s="181">
        <v>13619929</v>
      </c>
      <c r="W797" s="181">
        <v>75794092</v>
      </c>
      <c r="X797" s="178">
        <v>44408</v>
      </c>
      <c r="Y797" s="87" t="s">
        <v>7151</v>
      </c>
      <c r="Z797" s="87" t="s">
        <v>7152</v>
      </c>
      <c r="AA797" s="182" t="s">
        <v>7343</v>
      </c>
    </row>
    <row r="798" spans="1:27" ht="15.75" customHeight="1" x14ac:dyDescent="0.2">
      <c r="A798" s="182">
        <v>7350</v>
      </c>
      <c r="B798" s="75" t="str">
        <f>VLOOKUP(A798,'BASE REGISTRO MAYO'!$A$1:$T$884,2,FALSE)</f>
        <v>Organizacion No Gubernamental de Desarrollo Corporacion de Desarrollo Social El Conquistador.</v>
      </c>
      <c r="C798" s="75">
        <f>VLOOKUP(A798,'BASE REGISTRO MAYO'!$A$1:$T$884,3,FALSE)</f>
        <v>650086104</v>
      </c>
      <c r="D798" s="75" t="str">
        <f>VLOOKUP(A798,'BASE REGISTRO MAYO'!$A$1:$T$884,4,FALSE)</f>
        <v>Corporación de Derecho Privado.</v>
      </c>
      <c r="E798" s="75" t="str">
        <f>VLOOKUP(A798,'BASE REGISTRO MAYO'!$A$1:$T$884,5,FALSE)</f>
        <v>Otorgado por Decreto Supremo Nº 170, de fecha 19 de febrero de 2001, del Ministerio de Justicia.</v>
      </c>
      <c r="F798" s="75" t="str">
        <f>VLOOKUP(A798,'BASE REGISTRO MAYO'!$A$1:$T$884,6,FALSE)</f>
        <v xml:space="preserve">Certificado de Vigencia de Persona Jurídica sin Fines de Lucro, emitido por el SRCEI, de fecha 2 de septiembre de 2020, folio 500343725819
</v>
      </c>
      <c r="G798" s="75" t="str">
        <f>VLOOKUP(A798,'BASE REGISTRO MAYO'!$A$1:$T$884,7,FALSE)</f>
        <v>Promoción del desarrollo, especialmente de las personas, familias, grupos y comunidades que viven en condiciones de pobreza y/o marginalidad.</v>
      </c>
      <c r="H798" s="75" t="str">
        <f>VLOOKUP(A798,'BASE REGISTRO MAYO'!$A$1:$T$884,8,FALSE)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8" s="75" t="str">
        <f>VLOOKUP(A798,'BASE REGISTRO MAYO'!$A$1:$T$884,9,FALSE)</f>
        <v>Se renueva cada dos años.</v>
      </c>
      <c r="J798" s="75" t="str">
        <f>VLOOKUP(A798,'BASE REGISTRO MAYO'!$A$1:$T$884,10,FALSE)</f>
        <v>De 12 de abril de 2019 a 12 de abril de 2021.</v>
      </c>
      <c r="K798" s="75" t="str">
        <f>VLOOKUP(A798,'BASE REGISTRO MAYO'!$A$1:$T$884,11,FALSE)</f>
        <v xml:space="preserve">Presidente: Carlos Eduardo Placencia Zapata             </v>
      </c>
      <c r="L798" s="75" t="str">
        <f>VLOOKUP(A798,'BASE REGISTRO MAYO'!$A$1:$T$884,12,FALSE)</f>
        <v>Ortiz de Rosas N° 395, Oficina N° 23 A, comuna de Quirihue, Provincia de Ñuble, Décimo Sexta Región.</v>
      </c>
      <c r="M798" s="75" t="str">
        <f>VLOOKUP(A798,'BASE REGISTRO MAYO'!$A$1:$T$884,13,FALSE)</f>
        <v>XVI</v>
      </c>
      <c r="N798" s="75" t="str">
        <f>VLOOKUP(A798,'BASE REGISTRO MAYO'!$A$1:$T$884,14,FALSE)</f>
        <v>Ñuble</v>
      </c>
      <c r="O798" s="75" t="str">
        <f>VLOOKUP(A798,'BASE REGISTRO MAYO'!$A$1:$T$884,15,FALSE)</f>
        <v>96456966-7498981</v>
      </c>
      <c r="P798" s="75" t="str">
        <f>VLOOKUP(A798,'BASE REGISTRO MAYO'!$A$1:$T$884,16,FALSE)</f>
        <v xml:space="preserve">corpelconquistador@gmail.com
corpelconquistador@yahoo.es </v>
      </c>
      <c r="Q798" s="75">
        <f>VLOOKUP(A798,'BASE REGISTRO MAYO'!$A$1:$T$884,17,FALSE)</f>
        <v>0</v>
      </c>
      <c r="R798" s="75" t="str">
        <f>VLOOKUP(A798,'BASE REGISTRO MAYO'!$A$1:$T$884,18,FALSE)</f>
        <v xml:space="preserve">93401: Institución de Asistencia Social  </v>
      </c>
      <c r="S798" s="75" t="str">
        <f>VLOOKUP(A798,'BASE REGISTRO MAYO'!$A$1:$T$884,19,FALSE)</f>
        <v>Certificado de Antecedentes Financieros correspondiente al año 2019, aprobados por el Subdepartamento de Supervisión Nacional.</v>
      </c>
      <c r="T798" s="177">
        <f>VLOOKUP(A798,'BASE REGISTRO MAYO'!$A$1:$T$884,20,FALSE)</f>
        <v>39171</v>
      </c>
      <c r="U798" s="182">
        <v>7350</v>
      </c>
      <c r="V798" s="181">
        <v>32605323</v>
      </c>
      <c r="W798" s="181">
        <v>101807612</v>
      </c>
      <c r="X798" s="178">
        <v>44408</v>
      </c>
      <c r="Y798" s="87" t="s">
        <v>7151</v>
      </c>
      <c r="Z798" s="87" t="s">
        <v>7152</v>
      </c>
      <c r="AA798" s="182" t="s">
        <v>7299</v>
      </c>
    </row>
    <row r="799" spans="1:27" ht="15.75" customHeight="1" x14ac:dyDescent="0.2">
      <c r="A799" s="182">
        <v>7350</v>
      </c>
      <c r="B799" s="75" t="str">
        <f>VLOOKUP(A799,'BASE REGISTRO MAYO'!$A$1:$T$884,2,FALSE)</f>
        <v>Organizacion No Gubernamental de Desarrollo Corporacion de Desarrollo Social El Conquistador.</v>
      </c>
      <c r="C799" s="75">
        <f>VLOOKUP(A799,'BASE REGISTRO MAYO'!$A$1:$T$884,3,FALSE)</f>
        <v>650086104</v>
      </c>
      <c r="D799" s="75" t="str">
        <f>VLOOKUP(A799,'BASE REGISTRO MAYO'!$A$1:$T$884,4,FALSE)</f>
        <v>Corporación de Derecho Privado.</v>
      </c>
      <c r="E799" s="75" t="str">
        <f>VLOOKUP(A799,'BASE REGISTRO MAYO'!$A$1:$T$884,5,FALSE)</f>
        <v>Otorgado por Decreto Supremo Nº 170, de fecha 19 de febrero de 2001, del Ministerio de Justicia.</v>
      </c>
      <c r="F799" s="75" t="str">
        <f>VLOOKUP(A799,'BASE REGISTRO MAYO'!$A$1:$T$884,6,FALSE)</f>
        <v xml:space="preserve">Certificado de Vigencia de Persona Jurídica sin Fines de Lucro, emitido por el SRCEI, de fecha 2 de septiembre de 2020, folio 500343725819
</v>
      </c>
      <c r="G799" s="75" t="str">
        <f>VLOOKUP(A799,'BASE REGISTRO MAYO'!$A$1:$T$884,7,FALSE)</f>
        <v>Promoción del desarrollo, especialmente de las personas, familias, grupos y comunidades que viven en condiciones de pobreza y/o marginalidad.</v>
      </c>
      <c r="H799" s="75" t="str">
        <f>VLOOKUP(A799,'BASE REGISTRO MAYO'!$A$1:$T$884,8,FALSE)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9" s="75" t="str">
        <f>VLOOKUP(A799,'BASE REGISTRO MAYO'!$A$1:$T$884,9,FALSE)</f>
        <v>Se renueva cada dos años.</v>
      </c>
      <c r="J799" s="75" t="str">
        <f>VLOOKUP(A799,'BASE REGISTRO MAYO'!$A$1:$T$884,10,FALSE)</f>
        <v>De 12 de abril de 2019 a 12 de abril de 2021.</v>
      </c>
      <c r="K799" s="75" t="str">
        <f>VLOOKUP(A799,'BASE REGISTRO MAYO'!$A$1:$T$884,11,FALSE)</f>
        <v xml:space="preserve">Presidente: Carlos Eduardo Placencia Zapata             </v>
      </c>
      <c r="L799" s="75" t="str">
        <f>VLOOKUP(A799,'BASE REGISTRO MAYO'!$A$1:$T$884,12,FALSE)</f>
        <v>Ortiz de Rosas N° 395, Oficina N° 23 A, comuna de Quirihue, Provincia de Ñuble, Décimo Sexta Región.</v>
      </c>
      <c r="M799" s="75" t="str">
        <f>VLOOKUP(A799,'BASE REGISTRO MAYO'!$A$1:$T$884,13,FALSE)</f>
        <v>XVI</v>
      </c>
      <c r="N799" s="75" t="str">
        <f>VLOOKUP(A799,'BASE REGISTRO MAYO'!$A$1:$T$884,14,FALSE)</f>
        <v>Ñuble</v>
      </c>
      <c r="O799" s="75" t="str">
        <f>VLOOKUP(A799,'BASE REGISTRO MAYO'!$A$1:$T$884,15,FALSE)</f>
        <v>96456966-7498981</v>
      </c>
      <c r="P799" s="75" t="str">
        <f>VLOOKUP(A799,'BASE REGISTRO MAYO'!$A$1:$T$884,16,FALSE)</f>
        <v xml:space="preserve">corpelconquistador@gmail.com
corpelconquistador@yahoo.es </v>
      </c>
      <c r="Q799" s="75">
        <f>VLOOKUP(A799,'BASE REGISTRO MAYO'!$A$1:$T$884,17,FALSE)</f>
        <v>0</v>
      </c>
      <c r="R799" s="75" t="str">
        <f>VLOOKUP(A799,'BASE REGISTRO MAYO'!$A$1:$T$884,18,FALSE)</f>
        <v xml:space="preserve">93401: Institución de Asistencia Social  </v>
      </c>
      <c r="S799" s="75" t="str">
        <f>VLOOKUP(A799,'BASE REGISTRO MAYO'!$A$1:$T$884,19,FALSE)</f>
        <v>Certificado de Antecedentes Financieros correspondiente al año 2019, aprobados por el Subdepartamento de Supervisión Nacional.</v>
      </c>
      <c r="T799" s="177">
        <f>VLOOKUP(A799,'BASE REGISTRO MAYO'!$A$1:$T$884,20,FALSE)</f>
        <v>39171</v>
      </c>
      <c r="U799" s="182">
        <v>7350</v>
      </c>
      <c r="V799" s="181">
        <v>18837958</v>
      </c>
      <c r="W799" s="181">
        <v>109755513</v>
      </c>
      <c r="X799" s="178">
        <v>44408</v>
      </c>
      <c r="Y799" s="87" t="s">
        <v>7151</v>
      </c>
      <c r="Z799" s="87" t="s">
        <v>7152</v>
      </c>
      <c r="AA799" s="182" t="s">
        <v>7209</v>
      </c>
    </row>
    <row r="800" spans="1:27" ht="15.75" customHeight="1" x14ac:dyDescent="0.2">
      <c r="A800" s="182">
        <v>7350</v>
      </c>
      <c r="B800" s="75" t="str">
        <f>VLOOKUP(A800,'BASE REGISTRO MAYO'!$A$1:$T$884,2,FALSE)</f>
        <v>Organizacion No Gubernamental de Desarrollo Corporacion de Desarrollo Social El Conquistador.</v>
      </c>
      <c r="C800" s="75">
        <f>VLOOKUP(A800,'BASE REGISTRO MAYO'!$A$1:$T$884,3,FALSE)</f>
        <v>650086104</v>
      </c>
      <c r="D800" s="75" t="str">
        <f>VLOOKUP(A800,'BASE REGISTRO MAYO'!$A$1:$T$884,4,FALSE)</f>
        <v>Corporación de Derecho Privado.</v>
      </c>
      <c r="E800" s="75" t="str">
        <f>VLOOKUP(A800,'BASE REGISTRO MAYO'!$A$1:$T$884,5,FALSE)</f>
        <v>Otorgado por Decreto Supremo Nº 170, de fecha 19 de febrero de 2001, del Ministerio de Justicia.</v>
      </c>
      <c r="F800" s="75" t="str">
        <f>VLOOKUP(A800,'BASE REGISTRO MAYO'!$A$1:$T$884,6,FALSE)</f>
        <v xml:space="preserve">Certificado de Vigencia de Persona Jurídica sin Fines de Lucro, emitido por el SRCEI, de fecha 2 de septiembre de 2020, folio 500343725819
</v>
      </c>
      <c r="G800" s="75" t="str">
        <f>VLOOKUP(A800,'BASE REGISTRO MAYO'!$A$1:$T$884,7,FALSE)</f>
        <v>Promoción del desarrollo, especialmente de las personas, familias, grupos y comunidades que viven en condiciones de pobreza y/o marginalidad.</v>
      </c>
      <c r="H800" s="75" t="str">
        <f>VLOOKUP(A800,'BASE REGISTRO MAYO'!$A$1:$T$884,8,FALSE)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0" s="75" t="str">
        <f>VLOOKUP(A800,'BASE REGISTRO MAYO'!$A$1:$T$884,9,FALSE)</f>
        <v>Se renueva cada dos años.</v>
      </c>
      <c r="J800" s="75" t="str">
        <f>VLOOKUP(A800,'BASE REGISTRO MAYO'!$A$1:$T$884,10,FALSE)</f>
        <v>De 12 de abril de 2019 a 12 de abril de 2021.</v>
      </c>
      <c r="K800" s="75" t="str">
        <f>VLOOKUP(A800,'BASE REGISTRO MAYO'!$A$1:$T$884,11,FALSE)</f>
        <v xml:space="preserve">Presidente: Carlos Eduardo Placencia Zapata             </v>
      </c>
      <c r="L800" s="75" t="str">
        <f>VLOOKUP(A800,'BASE REGISTRO MAYO'!$A$1:$T$884,12,FALSE)</f>
        <v>Ortiz de Rosas N° 395, Oficina N° 23 A, comuna de Quirihue, Provincia de Ñuble, Décimo Sexta Región.</v>
      </c>
      <c r="M800" s="75" t="str">
        <f>VLOOKUP(A800,'BASE REGISTRO MAYO'!$A$1:$T$884,13,FALSE)</f>
        <v>XVI</v>
      </c>
      <c r="N800" s="75" t="str">
        <f>VLOOKUP(A800,'BASE REGISTRO MAYO'!$A$1:$T$884,14,FALSE)</f>
        <v>Ñuble</v>
      </c>
      <c r="O800" s="75" t="str">
        <f>VLOOKUP(A800,'BASE REGISTRO MAYO'!$A$1:$T$884,15,FALSE)</f>
        <v>96456966-7498981</v>
      </c>
      <c r="P800" s="75" t="str">
        <f>VLOOKUP(A800,'BASE REGISTRO MAYO'!$A$1:$T$884,16,FALSE)</f>
        <v xml:space="preserve">corpelconquistador@gmail.com
corpelconquistador@yahoo.es </v>
      </c>
      <c r="Q800" s="75">
        <f>VLOOKUP(A800,'BASE REGISTRO MAYO'!$A$1:$T$884,17,FALSE)</f>
        <v>0</v>
      </c>
      <c r="R800" s="75" t="str">
        <f>VLOOKUP(A800,'BASE REGISTRO MAYO'!$A$1:$T$884,18,FALSE)</f>
        <v xml:space="preserve">93401: Institución de Asistencia Social  </v>
      </c>
      <c r="S800" s="75" t="str">
        <f>VLOOKUP(A800,'BASE REGISTRO MAYO'!$A$1:$T$884,19,FALSE)</f>
        <v>Certificado de Antecedentes Financieros correspondiente al año 2019, aprobados por el Subdepartamento de Supervisión Nacional.</v>
      </c>
      <c r="T800" s="177">
        <f>VLOOKUP(A800,'BASE REGISTRO MAYO'!$A$1:$T$884,20,FALSE)</f>
        <v>39171</v>
      </c>
      <c r="U800" s="182">
        <v>7350</v>
      </c>
      <c r="V800" s="181">
        <v>7959690</v>
      </c>
      <c r="W800" s="181">
        <v>82957899</v>
      </c>
      <c r="X800" s="178">
        <v>44408</v>
      </c>
      <c r="Y800" s="87" t="s">
        <v>7151</v>
      </c>
      <c r="Z800" s="87" t="s">
        <v>7152</v>
      </c>
      <c r="AA800" s="182" t="s">
        <v>7300</v>
      </c>
    </row>
    <row r="801" spans="1:27" ht="15.75" customHeight="1" x14ac:dyDescent="0.2">
      <c r="A801" s="182">
        <v>7354</v>
      </c>
      <c r="B801" s="75" t="str">
        <f>VLOOKUP(A801,'BASE REGISTRO MAYO'!$A$1:$T$884,2,FALSE)</f>
        <v xml:space="preserve">
I. Municipalidad de Padre Hurtado
</v>
      </c>
      <c r="C801" s="75">
        <f>VLOOKUP(A801,'BASE REGISTRO MAYO'!$A$1:$T$884,3,FALSE)</f>
        <v>692614003</v>
      </c>
      <c r="D801" s="75" t="str">
        <f>VLOOKUP(A801,'BASE REGISTRO MAYO'!$A$1:$T$884,4,FALSE)</f>
        <v>Municipalidad</v>
      </c>
      <c r="E801" s="75" t="str">
        <f>VLOOKUP(A801,'BASE REGISTRO MAYO'!$A$1:$T$884,5,FALSE)</f>
        <v>Constitución Política de la República, artículo 107</v>
      </c>
      <c r="F801" s="75" t="str">
        <f>VLOOKUP(A801,'BASE REGISTRO MAYO'!$A$1:$T$884,6,FALSE)</f>
        <v>Indefinida</v>
      </c>
      <c r="G801" s="75" t="str">
        <f>VLOOKUP(A801,'BASE REGISTRO MAYO'!$A$1:$T$884,7,FALSE)</f>
        <v>Según Ley Orgánica Nº 18.695, artículos 1º al  4º</v>
      </c>
      <c r="H801" s="75" t="str">
        <f>VLOOKUP(A801,'BASE REGISTRO MAYO'!$A$1:$T$884,8,FALSE)</f>
        <v>no tiene</v>
      </c>
      <c r="I801" s="75">
        <f>VLOOKUP(A801,'BASE REGISTRO MAYO'!$A$1:$T$884,9,FALSE)</f>
        <v>0</v>
      </c>
      <c r="J801" s="75">
        <f>VLOOKUP(A801,'BASE REGISTRO MAYO'!$A$1:$T$884,10,FALSE)</f>
        <v>0</v>
      </c>
      <c r="K801" s="75" t="str">
        <f>VLOOKUP(A801,'BASE REGISTRO MAYO'!$A$1:$T$884,11,FALSE)</f>
        <v xml:space="preserve">José Miguel Arellano Merino
</v>
      </c>
      <c r="L801" s="75" t="str">
        <f>VLOOKUP(A801,'BASE REGISTRO MAYO'!$A$1:$T$884,12,FALSE)</f>
        <v xml:space="preserve">Avenida San Alberto Hurtado Nº3295 (ex camino a Melipilla), comuna de Padre Hurtado, Región Metropolitana.
</v>
      </c>
      <c r="M801" s="75" t="str">
        <f>VLOOKUP(A801,'BASE REGISTRO MAYO'!$A$1:$T$884,13,FALSE)</f>
        <v>XIII</v>
      </c>
      <c r="N801" s="75" t="str">
        <f>VLOOKUP(A801,'BASE REGISTRO MAYO'!$A$1:$T$884,14,FALSE)</f>
        <v>Padre Hurtado</v>
      </c>
      <c r="O801" s="75" t="str">
        <f>VLOOKUP(A801,'BASE REGISTRO MAYO'!$A$1:$T$884,15,FALSE)</f>
        <v>Fono: 430 6000</v>
      </c>
      <c r="P801" s="75" t="str">
        <f>VLOOKUP(A801,'BASE REGISTRO MAYO'!$A$1:$T$884,16,FALSE)</f>
        <v xml:space="preserve"> contacto@mph.cl
</v>
      </c>
      <c r="Q801" s="75">
        <f>VLOOKUP(A801,'BASE REGISTRO MAYO'!$A$1:$T$884,17,FALSE)</f>
        <v>0</v>
      </c>
      <c r="R801" s="75">
        <f>VLOOKUP(A801,'BASE REGISTRO MAYO'!$A$1:$T$884,18,FALSE)</f>
        <v>91001</v>
      </c>
      <c r="S801" s="75" t="str">
        <f>VLOOKUP(A801,'BASE REGISTRO MAYO'!$A$1:$T$884,19,FALSE)</f>
        <v>No se acompañan. Aplica Informe Jurídico Nº 09, de fecha 14 de marzo de 2011 del Departamento Jurídico y Dictamen Nº 070791, de 2009, de la Contraloría General de la República.</v>
      </c>
      <c r="T801" s="177">
        <f>VLOOKUP(A801,'BASE REGISTRO MAYO'!$A$1:$T$884,20,FALSE)</f>
        <v>39212</v>
      </c>
      <c r="U801" s="182">
        <v>7354</v>
      </c>
      <c r="V801" s="181">
        <v>2861839</v>
      </c>
      <c r="W801" s="181">
        <v>17254039</v>
      </c>
      <c r="X801" s="178">
        <v>44408</v>
      </c>
      <c r="Y801" s="87" t="s">
        <v>7151</v>
      </c>
      <c r="Z801" s="87" t="s">
        <v>7152</v>
      </c>
      <c r="AA801" s="182" t="s">
        <v>7355</v>
      </c>
    </row>
    <row r="802" spans="1:27" ht="15.75" customHeight="1" x14ac:dyDescent="0.2">
      <c r="A802" s="182">
        <v>7355</v>
      </c>
      <c r="B802" s="75" t="str">
        <f>VLOOKUP(A802,'BASE REGISTRO MAYO'!$A$1:$T$884,2,FALSE)</f>
        <v xml:space="preserve">
I. Municipalidad de La Union 
</v>
      </c>
      <c r="C802" s="75">
        <f>VLOOKUP(A802,'BASE REGISTRO MAYO'!$A$1:$T$884,3,FALSE)</f>
        <v>692008006</v>
      </c>
      <c r="D802" s="75" t="str">
        <f>VLOOKUP(A802,'BASE REGISTRO MAYO'!$A$1:$T$884,4,FALSE)</f>
        <v>Municipalidad</v>
      </c>
      <c r="E802" s="75" t="str">
        <f>VLOOKUP(A802,'BASE REGISTRO MAYO'!$A$1:$T$884,5,FALSE)</f>
        <v>Constitución Política de la República, art. 107.</v>
      </c>
      <c r="F802" s="75" t="str">
        <f>VLOOKUP(A802,'BASE REGISTRO MAYO'!$A$1:$T$884,6,FALSE)</f>
        <v>Indefinida.</v>
      </c>
      <c r="G802" s="75" t="str">
        <f>VLOOKUP(A802,'BASE REGISTRO MAYO'!$A$1:$T$884,7,FALSE)</f>
        <v>Según Ley Orgánica Nº 18.695, arts. 1º al 4º.</v>
      </c>
      <c r="H802" s="75" t="str">
        <f>VLOOKUP(A802,'BASE REGISTRO MAYO'!$A$1:$T$884,8,FALSE)</f>
        <v>no tiene</v>
      </c>
      <c r="I802" s="75">
        <f>VLOOKUP(A802,'BASE REGISTRO MAYO'!$A$1:$T$884,9,FALSE)</f>
        <v>0</v>
      </c>
      <c r="J802" s="75">
        <f>VLOOKUP(A802,'BASE REGISTRO MAYO'!$A$1:$T$884,10,FALSE)</f>
        <v>0</v>
      </c>
      <c r="K802" s="75" t="str">
        <f>VLOOKUP(A802,'BASE REGISTRO MAYO'!$A$1:$T$884,11,FALSE)</f>
        <v>Aldo Rodrigo Pinuer Solis      Alcaldesa(S): Loreto Cabezas Soto (desde 12-03-2021 al 12-04-2021)</v>
      </c>
      <c r="L802" s="75" t="str">
        <f>VLOOKUP(A802,'BASE REGISTRO MAYO'!$A$1:$T$884,12,FALSE)</f>
        <v xml:space="preserve">Arturo Prat  N° 680, comuna de La Unión, Décima Región.
</v>
      </c>
      <c r="M802" s="75" t="str">
        <f>VLOOKUP(A802,'BASE REGISTRO MAYO'!$A$1:$T$884,13,FALSE)</f>
        <v>X</v>
      </c>
      <c r="N802" s="75" t="str">
        <f>VLOOKUP(A802,'BASE REGISTRO MAYO'!$A$1:$T$884,14,FALSE)</f>
        <v xml:space="preserve"> La Unión</v>
      </c>
      <c r="O802" s="75" t="str">
        <f>VLOOKUP(A802,'BASE REGISTRO MAYO'!$A$1:$T$884,15,FALSE)</f>
        <v>Fonos (64) 322441- 322445</v>
      </c>
      <c r="P802" s="75">
        <f>VLOOKUP(A802,'BASE REGISTRO MAYO'!$A$1:$T$884,16,FALSE)</f>
        <v>0</v>
      </c>
      <c r="Q802" s="75">
        <f>VLOOKUP(A802,'BASE REGISTRO MAYO'!$A$1:$T$884,17,FALSE)</f>
        <v>0</v>
      </c>
      <c r="R802" s="75">
        <f>VLOOKUP(A802,'BASE REGISTRO MAYO'!$A$1:$T$884,18,FALSE)</f>
        <v>91001</v>
      </c>
      <c r="S802" s="75" t="str">
        <f>VLOOKUP(A802,'BASE REGISTRO MAYO'!$A$1:$T$884,19,FALSE)</f>
        <v xml:space="preserve">No se acompañan. Aplica Informe Jurídico Nº 09, de  fecha 14 de marzo de 2011 del Departamento Jurídico y Dictamen Nº 070791, de 2009, de la Contraloría General de la República.  
</v>
      </c>
      <c r="T802" s="177">
        <f>VLOOKUP(A802,'BASE REGISTRO MAYO'!$A$1:$T$884,20,FALSE)</f>
        <v>39212</v>
      </c>
      <c r="U802" s="182">
        <v>7355</v>
      </c>
      <c r="V802" s="181">
        <v>9787492</v>
      </c>
      <c r="W802" s="181">
        <v>39149968</v>
      </c>
      <c r="X802" s="178">
        <v>44408</v>
      </c>
      <c r="Y802" s="87" t="s">
        <v>7151</v>
      </c>
      <c r="Z802" s="87" t="s">
        <v>7152</v>
      </c>
      <c r="AA802" s="182" t="s">
        <v>7188</v>
      </c>
    </row>
    <row r="803" spans="1:27" ht="15.75" customHeight="1" x14ac:dyDescent="0.2">
      <c r="A803" s="182">
        <v>7356</v>
      </c>
      <c r="B803" s="75" t="str">
        <f>VLOOKUP(A803,'BASE REGISTRO MAYO'!$A$1:$T$884,2,FALSE)</f>
        <v>I. Municipalidad de San Pablo</v>
      </c>
      <c r="C803" s="75">
        <f>VLOOKUP(A803,'BASE REGISTRO MAYO'!$A$1:$T$884,3,FALSE)</f>
        <v>692102002</v>
      </c>
      <c r="D803" s="75" t="str">
        <f>VLOOKUP(A803,'BASE REGISTRO MAYO'!$A$1:$T$884,4,FALSE)</f>
        <v>Institución eclesiástica</v>
      </c>
      <c r="E803" s="75" t="str">
        <f>VLOOKUP(A803,'BASE REGISTRO MAYO'!$A$1:$T$884,5,FALSE)</f>
        <v>Constitución Política de la República, art. 107.</v>
      </c>
      <c r="F803" s="75" t="str">
        <f>VLOOKUP(A803,'BASE REGISTRO MAYO'!$A$1:$T$884,6,FALSE)</f>
        <v>Indefinida</v>
      </c>
      <c r="G803" s="75" t="str">
        <f>VLOOKUP(A803,'BASE REGISTRO MAYO'!$A$1:$T$884,7,FALSE)</f>
        <v>Según Ley Orgánica Nº 18.695, arts. 1º al 4º.</v>
      </c>
      <c r="H803" s="75" t="str">
        <f>VLOOKUP(A803,'BASE REGISTRO MAYO'!$A$1:$T$884,8,FALSE)</f>
        <v>no tiene</v>
      </c>
      <c r="I803" s="75">
        <f>VLOOKUP(A803,'BASE REGISTRO MAYO'!$A$1:$T$884,9,FALSE)</f>
        <v>0</v>
      </c>
      <c r="J803" s="75">
        <f>VLOOKUP(A803,'BASE REGISTRO MAYO'!$A$1:$T$884,10,FALSE)</f>
        <v>0</v>
      </c>
      <c r="K803" s="75" t="str">
        <f>VLOOKUP(A803,'BASE REGISTRO MAYO'!$A$1:$T$884,11,FALSE)</f>
        <v xml:space="preserve">Omar Alvarado Agüero </v>
      </c>
      <c r="L803" s="75" t="str">
        <f>VLOOKUP(A803,'BASE REGISTRO MAYO'!$A$1:$T$884,12,FALSE)</f>
        <v xml:space="preserve">Calle Bolivia N° 498, comuna de San Pablo,  Décima Región.
</v>
      </c>
      <c r="M803" s="75" t="str">
        <f>VLOOKUP(A803,'BASE REGISTRO MAYO'!$A$1:$T$884,13,FALSE)</f>
        <v>X</v>
      </c>
      <c r="N803" s="75" t="str">
        <f>VLOOKUP(A803,'BASE REGISTRO MAYO'!$A$1:$T$884,14,FALSE)</f>
        <v>San Pablo</v>
      </c>
      <c r="O803" s="75" t="str">
        <f>VLOOKUP(A803,'BASE REGISTRO MAYO'!$A$1:$T$884,15,FALSE)</f>
        <v>Fonos (64) 381425-381429</v>
      </c>
      <c r="P803" s="75">
        <f>VLOOKUP(A803,'BASE REGISTRO MAYO'!$A$1:$T$884,16,FALSE)</f>
        <v>0</v>
      </c>
      <c r="Q803" s="75">
        <f>VLOOKUP(A803,'BASE REGISTRO MAYO'!$A$1:$T$884,17,FALSE)</f>
        <v>0</v>
      </c>
      <c r="R803" s="75">
        <f>VLOOKUP(A803,'BASE REGISTRO MAYO'!$A$1:$T$884,18,FALSE)</f>
        <v>91001</v>
      </c>
      <c r="S803" s="75" t="str">
        <f>VLOOKUP(A803,'BASE REGISTRO MAYO'!$A$1:$T$884,19,FALSE)</f>
        <v xml:space="preserve">No se acompañan. Aplica Informe Jurídico Nº 09, de  fecha 14 de marzo de 2011 del Departamento Jurídico y Dictamen Nº 070791, de 2009, de la Contraloría General de la República.  </v>
      </c>
      <c r="T803" s="177">
        <f>VLOOKUP(A803,'BASE REGISTRO MAYO'!$A$1:$T$884,20,FALSE)</f>
        <v>39212</v>
      </c>
      <c r="U803" s="182">
        <v>7356</v>
      </c>
      <c r="V803" s="181">
        <v>3262498</v>
      </c>
      <c r="W803" s="181">
        <v>19669608</v>
      </c>
      <c r="X803" s="178">
        <v>44408</v>
      </c>
      <c r="Y803" s="87" t="s">
        <v>7151</v>
      </c>
      <c r="Z803" s="87" t="s">
        <v>7152</v>
      </c>
      <c r="AA803" s="182" t="s">
        <v>7869</v>
      </c>
    </row>
    <row r="804" spans="1:27" ht="15.75" customHeight="1" x14ac:dyDescent="0.2">
      <c r="A804" s="182">
        <v>7362</v>
      </c>
      <c r="B804" s="75" t="str">
        <f>VLOOKUP(A804,'BASE REGISTRO MAYO'!$A$1:$T$884,2,FALSE)</f>
        <v xml:space="preserve">
Organizacion no gubernamental de desarrollo La Casona de los Jovenes.
</v>
      </c>
      <c r="C804" s="75">
        <f>VLOOKUP(A804,'BASE REGISTRO MAYO'!$A$1:$T$884,3,FALSE)</f>
        <v>657798800</v>
      </c>
      <c r="D804" s="75" t="str">
        <f>VLOOKUP(A804,'BASE REGISTRO MAYO'!$A$1:$T$884,4,FALSE)</f>
        <v>Corporación de Derecho Privado.</v>
      </c>
      <c r="E804" s="75" t="str">
        <f>VLOOKUP(A804,'BASE REGISTRO MAYO'!$A$1:$T$884,5,FALSE)</f>
        <v>Decreto Nº 3636, de 9 de noviembre de 2006, del Ministerio de Justicia.</v>
      </c>
      <c r="F804" s="75" t="str">
        <f>VLOOKUP(A804,'BASE REGISTRO MAYO'!$A$1:$T$884,6,FALSE)</f>
        <v>Certificado de Vigencia Nº 500338199991, de 04 de agosto de 2020, del SRCI.</v>
      </c>
      <c r="G804" s="75" t="str">
        <f>VLOOKUP(A804,'BASE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04" s="75" t="str">
        <f>VLOOKUP(A804,'BASE REGISTRO MAYO'!$A$1:$T$884,8,FALSE)</f>
        <v xml:space="preserve">Presidente: Miguel Fonseca Carrillo 
Vicepdte.: Alfredo Jacob Feres Reyes 
Secretaria: Rosa Carrillo Salas 
Tesorero: Washington Lizama Ormazábal 
Director: Alejandro Ignacio Ortiz Quintana 
</v>
      </c>
      <c r="I804" s="75" t="str">
        <f>VLOOKUP(A804,'BASE REGISTRO MAYO'!$A$1:$T$884,9,FALSE)</f>
        <v>Durarán dos años en sus cargos (según sus estatutos).</v>
      </c>
      <c r="J804" s="75" t="str">
        <f>VLOOKUP(A804,'BASE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04" s="75" t="str">
        <f>VLOOKUP(A804,'BASE REGISTRO MAYO'!$A$1:$T$884,11,FALSE)</f>
        <v xml:space="preserve">Miguel Ángel Fonseca Carrillo  Pdte.
Zarelli Fonseca Carrillo, Secretaria Ejecutiva.
Washington Lizama Ormazábal  Tesorero. 
Pueden actuar individualmente.
</v>
      </c>
      <c r="L804" s="75" t="str">
        <f>VLOOKUP(A804,'BASE REGISTRO MAYO'!$A$1:$T$884,12,FALSE)</f>
        <v xml:space="preserve">Dr. Eduardo Cruz-Cocke N° 372, Santiago Región Metropolitana.
</v>
      </c>
      <c r="M804" s="75" t="str">
        <f>VLOOKUP(A804,'BASE REGISTRO MAYO'!$A$1:$T$884,13,FALSE)</f>
        <v>XIII</v>
      </c>
      <c r="N804" s="75" t="str">
        <f>VLOOKUP(A804,'BASE REGISTRO MAYO'!$A$1:$T$884,14,FALSE)</f>
        <v>Santiago</v>
      </c>
      <c r="O804" s="75">
        <f>VLOOKUP(A804,'BASE REGISTRO MAYO'!$A$1:$T$884,15,FALSE)</f>
        <v>56232475099</v>
      </c>
      <c r="P804" s="75" t="str">
        <f>VLOOKUP(A804,'BASE REGISTRO MAYO'!$A$1:$T$884,16,FALSE)</f>
        <v>dirección@onglacasona.cl</v>
      </c>
      <c r="Q804" s="75">
        <f>VLOOKUP(A804,'BASE REGISTRO MAYO'!$A$1:$T$884,17,FALSE)</f>
        <v>0</v>
      </c>
      <c r="R804" s="75" t="str">
        <f>VLOOKUP(A804,'BASE REGISTRO MAYO'!$A$1:$T$884,18,FALSE)</f>
        <v>93401 Institución de Asistencia Social.</v>
      </c>
      <c r="S804" s="75" t="str">
        <f>VLOOKUP(A804,'BASE REGISTRO MAYO'!$A$1:$T$884,19,FALSE)</f>
        <v xml:space="preserve">Se acompañan Certificado de Antecedentes Financieros Institucionales del año 2019, aprobados por el Sub-Departamento de Supervisión Financiera Nacional, del SENAME.
</v>
      </c>
      <c r="T804" s="177">
        <f>VLOOKUP(A804,'BASE REGISTRO MAYO'!$A$1:$T$884,20,FALSE)</f>
        <v>39269</v>
      </c>
      <c r="U804" s="182">
        <v>7362</v>
      </c>
      <c r="V804" s="181">
        <v>30783744</v>
      </c>
      <c r="W804" s="181">
        <v>88239416</v>
      </c>
      <c r="X804" s="178">
        <v>44408</v>
      </c>
      <c r="Y804" s="87" t="s">
        <v>7151</v>
      </c>
      <c r="Z804" s="87" t="s">
        <v>7152</v>
      </c>
      <c r="AA804" s="182" t="s">
        <v>7154</v>
      </c>
    </row>
    <row r="805" spans="1:27" ht="15.75" customHeight="1" x14ac:dyDescent="0.2">
      <c r="A805" s="182">
        <v>7362</v>
      </c>
      <c r="B805" s="75" t="str">
        <f>VLOOKUP(A805,'BASE REGISTRO MAYO'!$A$1:$T$884,2,FALSE)</f>
        <v xml:space="preserve">
Organizacion no gubernamental de desarrollo La Casona de los Jovenes.
</v>
      </c>
      <c r="C805" s="75">
        <f>VLOOKUP(A805,'BASE REGISTRO MAYO'!$A$1:$T$884,3,FALSE)</f>
        <v>657798800</v>
      </c>
      <c r="D805" s="75" t="str">
        <f>VLOOKUP(A805,'BASE REGISTRO MAYO'!$A$1:$T$884,4,FALSE)</f>
        <v>Corporación de Derecho Privado.</v>
      </c>
      <c r="E805" s="75" t="str">
        <f>VLOOKUP(A805,'BASE REGISTRO MAYO'!$A$1:$T$884,5,FALSE)</f>
        <v>Decreto Nº 3636, de 9 de noviembre de 2006, del Ministerio de Justicia.</v>
      </c>
      <c r="F805" s="75" t="str">
        <f>VLOOKUP(A805,'BASE REGISTRO MAYO'!$A$1:$T$884,6,FALSE)</f>
        <v>Certificado de Vigencia Nº 500338199991, de 04 de agosto de 2020, del SRCI.</v>
      </c>
      <c r="G805" s="75" t="str">
        <f>VLOOKUP(A805,'BASE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05" s="75" t="str">
        <f>VLOOKUP(A805,'BASE REGISTRO MAYO'!$A$1:$T$884,8,FALSE)</f>
        <v xml:space="preserve">Presidente: Miguel Fonseca Carrillo 
Vicepdte.: Alfredo Jacob Feres Reyes 
Secretaria: Rosa Carrillo Salas 
Tesorero: Washington Lizama Ormazábal 
Director: Alejandro Ignacio Ortiz Quintana 
</v>
      </c>
      <c r="I805" s="75" t="str">
        <f>VLOOKUP(A805,'BASE REGISTRO MAYO'!$A$1:$T$884,9,FALSE)</f>
        <v>Durarán dos años en sus cargos (según sus estatutos).</v>
      </c>
      <c r="J805" s="75" t="str">
        <f>VLOOKUP(A805,'BASE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05" s="75" t="str">
        <f>VLOOKUP(A805,'BASE REGISTRO MAYO'!$A$1:$T$884,11,FALSE)</f>
        <v xml:space="preserve">Miguel Ángel Fonseca Carrillo  Pdte.
Zarelli Fonseca Carrillo, Secretaria Ejecutiva.
Washington Lizama Ormazábal  Tesorero. 
Pueden actuar individualmente.
</v>
      </c>
      <c r="L805" s="75" t="str">
        <f>VLOOKUP(A805,'BASE REGISTRO MAYO'!$A$1:$T$884,12,FALSE)</f>
        <v xml:space="preserve">Dr. Eduardo Cruz-Cocke N° 372, Santiago Región Metropolitana.
</v>
      </c>
      <c r="M805" s="75" t="str">
        <f>VLOOKUP(A805,'BASE REGISTRO MAYO'!$A$1:$T$884,13,FALSE)</f>
        <v>XIII</v>
      </c>
      <c r="N805" s="75" t="str">
        <f>VLOOKUP(A805,'BASE REGISTRO MAYO'!$A$1:$T$884,14,FALSE)</f>
        <v>Santiago</v>
      </c>
      <c r="O805" s="75">
        <f>VLOOKUP(A805,'BASE REGISTRO MAYO'!$A$1:$T$884,15,FALSE)</f>
        <v>56232475099</v>
      </c>
      <c r="P805" s="75" t="str">
        <f>VLOOKUP(A805,'BASE REGISTRO MAYO'!$A$1:$T$884,16,FALSE)</f>
        <v>dirección@onglacasona.cl</v>
      </c>
      <c r="Q805" s="75">
        <f>VLOOKUP(A805,'BASE REGISTRO MAYO'!$A$1:$T$884,17,FALSE)</f>
        <v>0</v>
      </c>
      <c r="R805" s="75" t="str">
        <f>VLOOKUP(A805,'BASE REGISTRO MAYO'!$A$1:$T$884,18,FALSE)</f>
        <v>93401 Institución de Asistencia Social.</v>
      </c>
      <c r="S805" s="75" t="str">
        <f>VLOOKUP(A805,'BASE REGISTRO MAYO'!$A$1:$T$884,19,FALSE)</f>
        <v xml:space="preserve">Se acompañan Certificado de Antecedentes Financieros Institucionales del año 2019, aprobados por el Sub-Departamento de Supervisión Financiera Nacional, del SENAME.
</v>
      </c>
      <c r="T805" s="177">
        <f>VLOOKUP(A805,'BASE REGISTRO MAYO'!$A$1:$T$884,20,FALSE)</f>
        <v>39269</v>
      </c>
      <c r="U805" s="182">
        <v>7362</v>
      </c>
      <c r="V805" s="181">
        <v>10261248</v>
      </c>
      <c r="W805" s="181">
        <v>10261248</v>
      </c>
      <c r="X805" s="178">
        <v>44408</v>
      </c>
      <c r="Y805" s="87" t="s">
        <v>7151</v>
      </c>
      <c r="Z805" s="87" t="s">
        <v>7152</v>
      </c>
      <c r="AA805" s="182" t="s">
        <v>7155</v>
      </c>
    </row>
    <row r="806" spans="1:27" ht="15.75" customHeight="1" x14ac:dyDescent="0.2">
      <c r="A806" s="182">
        <v>7362</v>
      </c>
      <c r="B806" s="75" t="str">
        <f>VLOOKUP(A806,'BASE REGISTRO MAYO'!$A$1:$T$884,2,FALSE)</f>
        <v xml:space="preserve">
Organizacion no gubernamental de desarrollo La Casona de los Jovenes.
</v>
      </c>
      <c r="C806" s="75">
        <f>VLOOKUP(A806,'BASE REGISTRO MAYO'!$A$1:$T$884,3,FALSE)</f>
        <v>657798800</v>
      </c>
      <c r="D806" s="75" t="str">
        <f>VLOOKUP(A806,'BASE REGISTRO MAYO'!$A$1:$T$884,4,FALSE)</f>
        <v>Corporación de Derecho Privado.</v>
      </c>
      <c r="E806" s="75" t="str">
        <f>VLOOKUP(A806,'BASE REGISTRO MAYO'!$A$1:$T$884,5,FALSE)</f>
        <v>Decreto Nº 3636, de 9 de noviembre de 2006, del Ministerio de Justicia.</v>
      </c>
      <c r="F806" s="75" t="str">
        <f>VLOOKUP(A806,'BASE REGISTRO MAYO'!$A$1:$T$884,6,FALSE)</f>
        <v>Certificado de Vigencia Nº 500338199991, de 04 de agosto de 2020, del SRCI.</v>
      </c>
      <c r="G806" s="75" t="str">
        <f>VLOOKUP(A806,'BASE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06" s="75" t="str">
        <f>VLOOKUP(A806,'BASE REGISTRO MAYO'!$A$1:$T$884,8,FALSE)</f>
        <v xml:space="preserve">Presidente: Miguel Fonseca Carrillo 
Vicepdte.: Alfredo Jacob Feres Reyes 
Secretaria: Rosa Carrillo Salas 
Tesorero: Washington Lizama Ormazábal 
Director: Alejandro Ignacio Ortiz Quintana 
</v>
      </c>
      <c r="I806" s="75" t="str">
        <f>VLOOKUP(A806,'BASE REGISTRO MAYO'!$A$1:$T$884,9,FALSE)</f>
        <v>Durarán dos años en sus cargos (según sus estatutos).</v>
      </c>
      <c r="J806" s="75" t="str">
        <f>VLOOKUP(A806,'BASE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06" s="75" t="str">
        <f>VLOOKUP(A806,'BASE REGISTRO MAYO'!$A$1:$T$884,11,FALSE)</f>
        <v xml:space="preserve">Miguel Ángel Fonseca Carrillo  Pdte.
Zarelli Fonseca Carrillo, Secretaria Ejecutiva.
Washington Lizama Ormazábal  Tesorero. 
Pueden actuar individualmente.
</v>
      </c>
      <c r="L806" s="75" t="str">
        <f>VLOOKUP(A806,'BASE REGISTRO MAYO'!$A$1:$T$884,12,FALSE)</f>
        <v xml:space="preserve">Dr. Eduardo Cruz-Cocke N° 372, Santiago Región Metropolitana.
</v>
      </c>
      <c r="M806" s="75" t="str">
        <f>VLOOKUP(A806,'BASE REGISTRO MAYO'!$A$1:$T$884,13,FALSE)</f>
        <v>XIII</v>
      </c>
      <c r="N806" s="75" t="str">
        <f>VLOOKUP(A806,'BASE REGISTRO MAYO'!$A$1:$T$884,14,FALSE)</f>
        <v>Santiago</v>
      </c>
      <c r="O806" s="75">
        <f>VLOOKUP(A806,'BASE REGISTRO MAYO'!$A$1:$T$884,15,FALSE)</f>
        <v>56232475099</v>
      </c>
      <c r="P806" s="75" t="str">
        <f>VLOOKUP(A806,'BASE REGISTRO MAYO'!$A$1:$T$884,16,FALSE)</f>
        <v>dirección@onglacasona.cl</v>
      </c>
      <c r="Q806" s="75">
        <f>VLOOKUP(A806,'BASE REGISTRO MAYO'!$A$1:$T$884,17,FALSE)</f>
        <v>0</v>
      </c>
      <c r="R806" s="75" t="str">
        <f>VLOOKUP(A806,'BASE REGISTRO MAYO'!$A$1:$T$884,18,FALSE)</f>
        <v>93401 Institución de Asistencia Social.</v>
      </c>
      <c r="S806" s="75" t="str">
        <f>VLOOKUP(A806,'BASE REGISTRO MAYO'!$A$1:$T$884,19,FALSE)</f>
        <v xml:space="preserve">Se acompañan Certificado de Antecedentes Financieros Institucionales del año 2019, aprobados por el Sub-Departamento de Supervisión Financiera Nacional, del SENAME.
</v>
      </c>
      <c r="T806" s="177">
        <f>VLOOKUP(A806,'BASE REGISTRO MAYO'!$A$1:$T$884,20,FALSE)</f>
        <v>39269</v>
      </c>
      <c r="U806" s="182">
        <v>7362</v>
      </c>
      <c r="V806" s="181">
        <v>6413280</v>
      </c>
      <c r="W806" s="181">
        <v>6413280</v>
      </c>
      <c r="X806" s="178">
        <v>44408</v>
      </c>
      <c r="Y806" s="87" t="s">
        <v>7151</v>
      </c>
      <c r="Z806" s="87" t="s">
        <v>7152</v>
      </c>
      <c r="AA806" s="182" t="s">
        <v>7218</v>
      </c>
    </row>
    <row r="807" spans="1:27" ht="15.75" customHeight="1" x14ac:dyDescent="0.2">
      <c r="A807" s="182">
        <v>7362</v>
      </c>
      <c r="B807" s="75" t="str">
        <f>VLOOKUP(A807,'BASE REGISTRO MAYO'!$A$1:$T$884,2,FALSE)</f>
        <v xml:space="preserve">
Organizacion no gubernamental de desarrollo La Casona de los Jovenes.
</v>
      </c>
      <c r="C807" s="75">
        <f>VLOOKUP(A807,'BASE REGISTRO MAYO'!$A$1:$T$884,3,FALSE)</f>
        <v>657798800</v>
      </c>
      <c r="D807" s="75" t="str">
        <f>VLOOKUP(A807,'BASE REGISTRO MAYO'!$A$1:$T$884,4,FALSE)</f>
        <v>Corporación de Derecho Privado.</v>
      </c>
      <c r="E807" s="75" t="str">
        <f>VLOOKUP(A807,'BASE REGISTRO MAYO'!$A$1:$T$884,5,FALSE)</f>
        <v>Decreto Nº 3636, de 9 de noviembre de 2006, del Ministerio de Justicia.</v>
      </c>
      <c r="F807" s="75" t="str">
        <f>VLOOKUP(A807,'BASE REGISTRO MAYO'!$A$1:$T$884,6,FALSE)</f>
        <v>Certificado de Vigencia Nº 500338199991, de 04 de agosto de 2020, del SRCI.</v>
      </c>
      <c r="G807" s="75" t="str">
        <f>VLOOKUP(A807,'BASE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07" s="75" t="str">
        <f>VLOOKUP(A807,'BASE REGISTRO MAYO'!$A$1:$T$884,8,FALSE)</f>
        <v xml:space="preserve">Presidente: Miguel Fonseca Carrillo 
Vicepdte.: Alfredo Jacob Feres Reyes 
Secretaria: Rosa Carrillo Salas 
Tesorero: Washington Lizama Ormazábal 
Director: Alejandro Ignacio Ortiz Quintana 
</v>
      </c>
      <c r="I807" s="75" t="str">
        <f>VLOOKUP(A807,'BASE REGISTRO MAYO'!$A$1:$T$884,9,FALSE)</f>
        <v>Durarán dos años en sus cargos (según sus estatutos).</v>
      </c>
      <c r="J807" s="75" t="str">
        <f>VLOOKUP(A807,'BASE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07" s="75" t="str">
        <f>VLOOKUP(A807,'BASE REGISTRO MAYO'!$A$1:$T$884,11,FALSE)</f>
        <v xml:space="preserve">Miguel Ángel Fonseca Carrillo  Pdte.
Zarelli Fonseca Carrillo, Secretaria Ejecutiva.
Washington Lizama Ormazábal  Tesorero. 
Pueden actuar individualmente.
</v>
      </c>
      <c r="L807" s="75" t="str">
        <f>VLOOKUP(A807,'BASE REGISTRO MAYO'!$A$1:$T$884,12,FALSE)</f>
        <v xml:space="preserve">Dr. Eduardo Cruz-Cocke N° 372, Santiago Región Metropolitana.
</v>
      </c>
      <c r="M807" s="75" t="str">
        <f>VLOOKUP(A807,'BASE REGISTRO MAYO'!$A$1:$T$884,13,FALSE)</f>
        <v>XIII</v>
      </c>
      <c r="N807" s="75" t="str">
        <f>VLOOKUP(A807,'BASE REGISTRO MAYO'!$A$1:$T$884,14,FALSE)</f>
        <v>Santiago</v>
      </c>
      <c r="O807" s="75">
        <f>VLOOKUP(A807,'BASE REGISTRO MAYO'!$A$1:$T$884,15,FALSE)</f>
        <v>56232475099</v>
      </c>
      <c r="P807" s="75" t="str">
        <f>VLOOKUP(A807,'BASE REGISTRO MAYO'!$A$1:$T$884,16,FALSE)</f>
        <v>dirección@onglacasona.cl</v>
      </c>
      <c r="Q807" s="75">
        <f>VLOOKUP(A807,'BASE REGISTRO MAYO'!$A$1:$T$884,17,FALSE)</f>
        <v>0</v>
      </c>
      <c r="R807" s="75" t="str">
        <f>VLOOKUP(A807,'BASE REGISTRO MAYO'!$A$1:$T$884,18,FALSE)</f>
        <v>93401 Institución de Asistencia Social.</v>
      </c>
      <c r="S807" s="75" t="str">
        <f>VLOOKUP(A807,'BASE REGISTRO MAYO'!$A$1:$T$884,19,FALSE)</f>
        <v xml:space="preserve">Se acompañan Certificado de Antecedentes Financieros Institucionales del año 2019, aprobados por el Sub-Departamento de Supervisión Financiera Nacional, del SENAME.
</v>
      </c>
      <c r="T807" s="177">
        <f>VLOOKUP(A807,'BASE REGISTRO MAYO'!$A$1:$T$884,20,FALSE)</f>
        <v>39269</v>
      </c>
      <c r="U807" s="182">
        <v>7362</v>
      </c>
      <c r="V807" s="181">
        <v>7388100</v>
      </c>
      <c r="W807" s="181">
        <v>54589841</v>
      </c>
      <c r="X807" s="178">
        <v>44408</v>
      </c>
      <c r="Y807" s="87" t="s">
        <v>7151</v>
      </c>
      <c r="Z807" s="87" t="s">
        <v>7152</v>
      </c>
      <c r="AA807" s="182" t="s">
        <v>173</v>
      </c>
    </row>
    <row r="808" spans="1:27" ht="15.75" customHeight="1" x14ac:dyDescent="0.2">
      <c r="A808" s="182">
        <v>7362</v>
      </c>
      <c r="B808" s="75" t="str">
        <f>VLOOKUP(A808,'BASE REGISTRO MAYO'!$A$1:$T$884,2,FALSE)</f>
        <v xml:space="preserve">
Organizacion no gubernamental de desarrollo La Casona de los Jovenes.
</v>
      </c>
      <c r="C808" s="75">
        <f>VLOOKUP(A808,'BASE REGISTRO MAYO'!$A$1:$T$884,3,FALSE)</f>
        <v>657798800</v>
      </c>
      <c r="D808" s="75" t="str">
        <f>VLOOKUP(A808,'BASE REGISTRO MAYO'!$A$1:$T$884,4,FALSE)</f>
        <v>Corporación de Derecho Privado.</v>
      </c>
      <c r="E808" s="75" t="str">
        <f>VLOOKUP(A808,'BASE REGISTRO MAYO'!$A$1:$T$884,5,FALSE)</f>
        <v>Decreto Nº 3636, de 9 de noviembre de 2006, del Ministerio de Justicia.</v>
      </c>
      <c r="F808" s="75" t="str">
        <f>VLOOKUP(A808,'BASE REGISTRO MAYO'!$A$1:$T$884,6,FALSE)</f>
        <v>Certificado de Vigencia Nº 500338199991, de 04 de agosto de 2020, del SRCI.</v>
      </c>
      <c r="G808" s="75" t="str">
        <f>VLOOKUP(A808,'BASE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08" s="75" t="str">
        <f>VLOOKUP(A808,'BASE REGISTRO MAYO'!$A$1:$T$884,8,FALSE)</f>
        <v xml:space="preserve">Presidente: Miguel Fonseca Carrillo 
Vicepdte.: Alfredo Jacob Feres Reyes 
Secretaria: Rosa Carrillo Salas 
Tesorero: Washington Lizama Ormazábal 
Director: Alejandro Ignacio Ortiz Quintana 
</v>
      </c>
      <c r="I808" s="75" t="str">
        <f>VLOOKUP(A808,'BASE REGISTRO MAYO'!$A$1:$T$884,9,FALSE)</f>
        <v>Durarán dos años en sus cargos (según sus estatutos).</v>
      </c>
      <c r="J808" s="75" t="str">
        <f>VLOOKUP(A808,'BASE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08" s="75" t="str">
        <f>VLOOKUP(A808,'BASE REGISTRO MAYO'!$A$1:$T$884,11,FALSE)</f>
        <v xml:space="preserve">Miguel Ángel Fonseca Carrillo  Pdte.
Zarelli Fonseca Carrillo, Secretaria Ejecutiva.
Washington Lizama Ormazábal  Tesorero. 
Pueden actuar individualmente.
</v>
      </c>
      <c r="L808" s="75" t="str">
        <f>VLOOKUP(A808,'BASE REGISTRO MAYO'!$A$1:$T$884,12,FALSE)</f>
        <v xml:space="preserve">Dr. Eduardo Cruz-Cocke N° 372, Santiago Región Metropolitana.
</v>
      </c>
      <c r="M808" s="75" t="str">
        <f>VLOOKUP(A808,'BASE REGISTRO MAYO'!$A$1:$T$884,13,FALSE)</f>
        <v>XIII</v>
      </c>
      <c r="N808" s="75" t="str">
        <f>VLOOKUP(A808,'BASE REGISTRO MAYO'!$A$1:$T$884,14,FALSE)</f>
        <v>Santiago</v>
      </c>
      <c r="O808" s="75">
        <f>VLOOKUP(A808,'BASE REGISTRO MAYO'!$A$1:$T$884,15,FALSE)</f>
        <v>56232475099</v>
      </c>
      <c r="P808" s="75" t="str">
        <f>VLOOKUP(A808,'BASE REGISTRO MAYO'!$A$1:$T$884,16,FALSE)</f>
        <v>dirección@onglacasona.cl</v>
      </c>
      <c r="Q808" s="75">
        <f>VLOOKUP(A808,'BASE REGISTRO MAYO'!$A$1:$T$884,17,FALSE)</f>
        <v>0</v>
      </c>
      <c r="R808" s="75" t="str">
        <f>VLOOKUP(A808,'BASE REGISTRO MAYO'!$A$1:$T$884,18,FALSE)</f>
        <v>93401 Institución de Asistencia Social.</v>
      </c>
      <c r="S808" s="75" t="str">
        <f>VLOOKUP(A808,'BASE REGISTRO MAYO'!$A$1:$T$884,19,FALSE)</f>
        <v xml:space="preserve">Se acompañan Certificado de Antecedentes Financieros Institucionales del año 2019, aprobados por el Sub-Departamento de Supervisión Financiera Nacional, del SENAME.
</v>
      </c>
      <c r="T808" s="177">
        <f>VLOOKUP(A808,'BASE REGISTRO MAYO'!$A$1:$T$884,20,FALSE)</f>
        <v>39269</v>
      </c>
      <c r="U808" s="182">
        <v>7362</v>
      </c>
      <c r="V808" s="181">
        <v>27209892</v>
      </c>
      <c r="W808" s="181">
        <v>117378540</v>
      </c>
      <c r="X808" s="178">
        <v>44408</v>
      </c>
      <c r="Y808" s="87" t="s">
        <v>7151</v>
      </c>
      <c r="Z808" s="87" t="s">
        <v>7152</v>
      </c>
      <c r="AA808" s="182" t="s">
        <v>7228</v>
      </c>
    </row>
    <row r="809" spans="1:27" ht="15.75" customHeight="1" x14ac:dyDescent="0.2">
      <c r="A809" s="182">
        <v>7362</v>
      </c>
      <c r="B809" s="75" t="str">
        <f>VLOOKUP(A809,'BASE REGISTRO MAYO'!$A$1:$T$884,2,FALSE)</f>
        <v xml:space="preserve">
Organizacion no gubernamental de desarrollo La Casona de los Jovenes.
</v>
      </c>
      <c r="C809" s="75">
        <f>VLOOKUP(A809,'BASE REGISTRO MAYO'!$A$1:$T$884,3,FALSE)</f>
        <v>657798800</v>
      </c>
      <c r="D809" s="75" t="str">
        <f>VLOOKUP(A809,'BASE REGISTRO MAYO'!$A$1:$T$884,4,FALSE)</f>
        <v>Corporación de Derecho Privado.</v>
      </c>
      <c r="E809" s="75" t="str">
        <f>VLOOKUP(A809,'BASE REGISTRO MAYO'!$A$1:$T$884,5,FALSE)</f>
        <v>Decreto Nº 3636, de 9 de noviembre de 2006, del Ministerio de Justicia.</v>
      </c>
      <c r="F809" s="75" t="str">
        <f>VLOOKUP(A809,'BASE REGISTRO MAYO'!$A$1:$T$884,6,FALSE)</f>
        <v>Certificado de Vigencia Nº 500338199991, de 04 de agosto de 2020, del SRCI.</v>
      </c>
      <c r="G809" s="75" t="str">
        <f>VLOOKUP(A809,'BASE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09" s="75" t="str">
        <f>VLOOKUP(A809,'BASE REGISTRO MAYO'!$A$1:$T$884,8,FALSE)</f>
        <v xml:space="preserve">Presidente: Miguel Fonseca Carrillo 
Vicepdte.: Alfredo Jacob Feres Reyes 
Secretaria: Rosa Carrillo Salas 
Tesorero: Washington Lizama Ormazábal 
Director: Alejandro Ignacio Ortiz Quintana 
</v>
      </c>
      <c r="I809" s="75" t="str">
        <f>VLOOKUP(A809,'BASE REGISTRO MAYO'!$A$1:$T$884,9,FALSE)</f>
        <v>Durarán dos años en sus cargos (según sus estatutos).</v>
      </c>
      <c r="J809" s="75" t="str">
        <f>VLOOKUP(A809,'BASE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09" s="75" t="str">
        <f>VLOOKUP(A809,'BASE REGISTRO MAYO'!$A$1:$T$884,11,FALSE)</f>
        <v xml:space="preserve">Miguel Ángel Fonseca Carrillo  Pdte.
Zarelli Fonseca Carrillo, Secretaria Ejecutiva.
Washington Lizama Ormazábal  Tesorero. 
Pueden actuar individualmente.
</v>
      </c>
      <c r="L809" s="75" t="str">
        <f>VLOOKUP(A809,'BASE REGISTRO MAYO'!$A$1:$T$884,12,FALSE)</f>
        <v xml:space="preserve">Dr. Eduardo Cruz-Cocke N° 372, Santiago Región Metropolitana.
</v>
      </c>
      <c r="M809" s="75" t="str">
        <f>VLOOKUP(A809,'BASE REGISTRO MAYO'!$A$1:$T$884,13,FALSE)</f>
        <v>XIII</v>
      </c>
      <c r="N809" s="75" t="str">
        <f>VLOOKUP(A809,'BASE REGISTRO MAYO'!$A$1:$T$884,14,FALSE)</f>
        <v>Santiago</v>
      </c>
      <c r="O809" s="75">
        <f>VLOOKUP(A809,'BASE REGISTRO MAYO'!$A$1:$T$884,15,FALSE)</f>
        <v>56232475099</v>
      </c>
      <c r="P809" s="75" t="str">
        <f>VLOOKUP(A809,'BASE REGISTRO MAYO'!$A$1:$T$884,16,FALSE)</f>
        <v>dirección@onglacasona.cl</v>
      </c>
      <c r="Q809" s="75">
        <f>VLOOKUP(A809,'BASE REGISTRO MAYO'!$A$1:$T$884,17,FALSE)</f>
        <v>0</v>
      </c>
      <c r="R809" s="75" t="str">
        <f>VLOOKUP(A809,'BASE REGISTRO MAYO'!$A$1:$T$884,18,FALSE)</f>
        <v>93401 Institución de Asistencia Social.</v>
      </c>
      <c r="S809" s="75" t="str">
        <f>VLOOKUP(A809,'BASE REGISTRO MAYO'!$A$1:$T$884,19,FALSE)</f>
        <v xml:space="preserve">Se acompañan Certificado de Antecedentes Financieros Institucionales del año 2019, aprobados por el Sub-Departamento de Supervisión Financiera Nacional, del SENAME.
</v>
      </c>
      <c r="T809" s="177">
        <f>VLOOKUP(A809,'BASE REGISTRO MAYO'!$A$1:$T$884,20,FALSE)</f>
        <v>39269</v>
      </c>
      <c r="U809" s="182">
        <v>7362</v>
      </c>
      <c r="V809" s="181">
        <v>7214940</v>
      </c>
      <c r="W809" s="181">
        <v>51947568</v>
      </c>
      <c r="X809" s="178">
        <v>44408</v>
      </c>
      <c r="Y809" s="87" t="s">
        <v>7151</v>
      </c>
      <c r="Z809" s="87" t="s">
        <v>7152</v>
      </c>
      <c r="AA809" s="182" t="s">
        <v>7245</v>
      </c>
    </row>
    <row r="810" spans="1:27" ht="15.75" customHeight="1" x14ac:dyDescent="0.2">
      <c r="A810" s="182">
        <v>7362</v>
      </c>
      <c r="B810" s="75" t="str">
        <f>VLOOKUP(A810,'BASE REGISTRO MAYO'!$A$1:$T$884,2,FALSE)</f>
        <v xml:space="preserve">
Organizacion no gubernamental de desarrollo La Casona de los Jovenes.
</v>
      </c>
      <c r="C810" s="75">
        <f>VLOOKUP(A810,'BASE REGISTRO MAYO'!$A$1:$T$884,3,FALSE)</f>
        <v>657798800</v>
      </c>
      <c r="D810" s="75" t="str">
        <f>VLOOKUP(A810,'BASE REGISTRO MAYO'!$A$1:$T$884,4,FALSE)</f>
        <v>Corporación de Derecho Privado.</v>
      </c>
      <c r="E810" s="75" t="str">
        <f>VLOOKUP(A810,'BASE REGISTRO MAYO'!$A$1:$T$884,5,FALSE)</f>
        <v>Decreto Nº 3636, de 9 de noviembre de 2006, del Ministerio de Justicia.</v>
      </c>
      <c r="F810" s="75" t="str">
        <f>VLOOKUP(A810,'BASE REGISTRO MAYO'!$A$1:$T$884,6,FALSE)</f>
        <v>Certificado de Vigencia Nº 500338199991, de 04 de agosto de 2020, del SRCI.</v>
      </c>
      <c r="G810" s="75" t="str">
        <f>VLOOKUP(A810,'BASE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0" s="75" t="str">
        <f>VLOOKUP(A810,'BASE REGISTRO MAYO'!$A$1:$T$884,8,FALSE)</f>
        <v xml:space="preserve">Presidente: Miguel Fonseca Carrillo 
Vicepdte.: Alfredo Jacob Feres Reyes 
Secretaria: Rosa Carrillo Salas 
Tesorero: Washington Lizama Ormazábal 
Director: Alejandro Ignacio Ortiz Quintana 
</v>
      </c>
      <c r="I810" s="75" t="str">
        <f>VLOOKUP(A810,'BASE REGISTRO MAYO'!$A$1:$T$884,9,FALSE)</f>
        <v>Durarán dos años en sus cargos (según sus estatutos).</v>
      </c>
      <c r="J810" s="75" t="str">
        <f>VLOOKUP(A810,'BASE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0" s="75" t="str">
        <f>VLOOKUP(A810,'BASE REGISTRO MAYO'!$A$1:$T$884,11,FALSE)</f>
        <v xml:space="preserve">Miguel Ángel Fonseca Carrillo  Pdte.
Zarelli Fonseca Carrillo, Secretaria Ejecutiva.
Washington Lizama Ormazábal  Tesorero. 
Pueden actuar individualmente.
</v>
      </c>
      <c r="L810" s="75" t="str">
        <f>VLOOKUP(A810,'BASE REGISTRO MAYO'!$A$1:$T$884,12,FALSE)</f>
        <v xml:space="preserve">Dr. Eduardo Cruz-Cocke N° 372, Santiago Región Metropolitana.
</v>
      </c>
      <c r="M810" s="75" t="str">
        <f>VLOOKUP(A810,'BASE REGISTRO MAYO'!$A$1:$T$884,13,FALSE)</f>
        <v>XIII</v>
      </c>
      <c r="N810" s="75" t="str">
        <f>VLOOKUP(A810,'BASE REGISTRO MAYO'!$A$1:$T$884,14,FALSE)</f>
        <v>Santiago</v>
      </c>
      <c r="O810" s="75">
        <f>VLOOKUP(A810,'BASE REGISTRO MAYO'!$A$1:$T$884,15,FALSE)</f>
        <v>56232475099</v>
      </c>
      <c r="P810" s="75" t="str">
        <f>VLOOKUP(A810,'BASE REGISTRO MAYO'!$A$1:$T$884,16,FALSE)</f>
        <v>dirección@onglacasona.cl</v>
      </c>
      <c r="Q810" s="75">
        <f>VLOOKUP(A810,'BASE REGISTRO MAYO'!$A$1:$T$884,17,FALSE)</f>
        <v>0</v>
      </c>
      <c r="R810" s="75" t="str">
        <f>VLOOKUP(A810,'BASE REGISTRO MAYO'!$A$1:$T$884,18,FALSE)</f>
        <v>93401 Institución de Asistencia Social.</v>
      </c>
      <c r="S810" s="75" t="str">
        <f>VLOOKUP(A810,'BASE REGISTRO MAYO'!$A$1:$T$884,19,FALSE)</f>
        <v xml:space="preserve">Se acompañan Certificado de Antecedentes Financieros Institucionales del año 2019, aprobados por el Sub-Departamento de Supervisión Financiera Nacional, del SENAME.
</v>
      </c>
      <c r="T810" s="177">
        <f>VLOOKUP(A810,'BASE REGISTRO MAYO'!$A$1:$T$884,20,FALSE)</f>
        <v>39269</v>
      </c>
      <c r="U810" s="182">
        <v>7362</v>
      </c>
      <c r="V810" s="181">
        <v>6413280</v>
      </c>
      <c r="W810" s="181">
        <v>44572296</v>
      </c>
      <c r="X810" s="178">
        <v>44408</v>
      </c>
      <c r="Y810" s="87" t="s">
        <v>7151</v>
      </c>
      <c r="Z810" s="87" t="s">
        <v>7152</v>
      </c>
      <c r="AA810" s="182" t="s">
        <v>7246</v>
      </c>
    </row>
    <row r="811" spans="1:27" ht="15.75" customHeight="1" x14ac:dyDescent="0.2">
      <c r="A811" s="182">
        <v>7362</v>
      </c>
      <c r="B811" s="75" t="str">
        <f>VLOOKUP(A811,'BASE REGISTRO MAYO'!$A$1:$T$884,2,FALSE)</f>
        <v xml:space="preserve">
Organizacion no gubernamental de desarrollo La Casona de los Jovenes.
</v>
      </c>
      <c r="C811" s="75">
        <f>VLOOKUP(A811,'BASE REGISTRO MAYO'!$A$1:$T$884,3,FALSE)</f>
        <v>657798800</v>
      </c>
      <c r="D811" s="75" t="str">
        <f>VLOOKUP(A811,'BASE REGISTRO MAYO'!$A$1:$T$884,4,FALSE)</f>
        <v>Corporación de Derecho Privado.</v>
      </c>
      <c r="E811" s="75" t="str">
        <f>VLOOKUP(A811,'BASE REGISTRO MAYO'!$A$1:$T$884,5,FALSE)</f>
        <v>Decreto Nº 3636, de 9 de noviembre de 2006, del Ministerio de Justicia.</v>
      </c>
      <c r="F811" s="75" t="str">
        <f>VLOOKUP(A811,'BASE REGISTRO MAYO'!$A$1:$T$884,6,FALSE)</f>
        <v>Certificado de Vigencia Nº 500338199991, de 04 de agosto de 2020, del SRCI.</v>
      </c>
      <c r="G811" s="75" t="str">
        <f>VLOOKUP(A811,'BASE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1" s="75" t="str">
        <f>VLOOKUP(A811,'BASE REGISTRO MAYO'!$A$1:$T$884,8,FALSE)</f>
        <v xml:space="preserve">Presidente: Miguel Fonseca Carrillo 
Vicepdte.: Alfredo Jacob Feres Reyes 
Secretaria: Rosa Carrillo Salas 
Tesorero: Washington Lizama Ormazábal 
Director: Alejandro Ignacio Ortiz Quintana 
</v>
      </c>
      <c r="I811" s="75" t="str">
        <f>VLOOKUP(A811,'BASE REGISTRO MAYO'!$A$1:$T$884,9,FALSE)</f>
        <v>Durarán dos años en sus cargos (según sus estatutos).</v>
      </c>
      <c r="J811" s="75" t="str">
        <f>VLOOKUP(A811,'BASE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1" s="75" t="str">
        <f>VLOOKUP(A811,'BASE REGISTRO MAYO'!$A$1:$T$884,11,FALSE)</f>
        <v xml:space="preserve">Miguel Ángel Fonseca Carrillo  Pdte.
Zarelli Fonseca Carrillo, Secretaria Ejecutiva.
Washington Lizama Ormazábal  Tesorero. 
Pueden actuar individualmente.
</v>
      </c>
      <c r="L811" s="75" t="str">
        <f>VLOOKUP(A811,'BASE REGISTRO MAYO'!$A$1:$T$884,12,FALSE)</f>
        <v xml:space="preserve">Dr. Eduardo Cruz-Cocke N° 372, Santiago Región Metropolitana.
</v>
      </c>
      <c r="M811" s="75" t="str">
        <f>VLOOKUP(A811,'BASE REGISTRO MAYO'!$A$1:$T$884,13,FALSE)</f>
        <v>XIII</v>
      </c>
      <c r="N811" s="75" t="str">
        <f>VLOOKUP(A811,'BASE REGISTRO MAYO'!$A$1:$T$884,14,FALSE)</f>
        <v>Santiago</v>
      </c>
      <c r="O811" s="75">
        <f>VLOOKUP(A811,'BASE REGISTRO MAYO'!$A$1:$T$884,15,FALSE)</f>
        <v>56232475099</v>
      </c>
      <c r="P811" s="75" t="str">
        <f>VLOOKUP(A811,'BASE REGISTRO MAYO'!$A$1:$T$884,16,FALSE)</f>
        <v>dirección@onglacasona.cl</v>
      </c>
      <c r="Q811" s="75">
        <f>VLOOKUP(A811,'BASE REGISTRO MAYO'!$A$1:$T$884,17,FALSE)</f>
        <v>0</v>
      </c>
      <c r="R811" s="75" t="str">
        <f>VLOOKUP(A811,'BASE REGISTRO MAYO'!$A$1:$T$884,18,FALSE)</f>
        <v>93401 Institución de Asistencia Social.</v>
      </c>
      <c r="S811" s="75" t="str">
        <f>VLOOKUP(A811,'BASE REGISTRO MAYO'!$A$1:$T$884,19,FALSE)</f>
        <v xml:space="preserve">Se acompañan Certificado de Antecedentes Financieros Institucionales del año 2019, aprobados por el Sub-Departamento de Supervisión Financiera Nacional, del SENAME.
</v>
      </c>
      <c r="T811" s="177">
        <f>VLOOKUP(A811,'BASE REGISTRO MAYO'!$A$1:$T$884,20,FALSE)</f>
        <v>39269</v>
      </c>
      <c r="U811" s="182">
        <v>7362</v>
      </c>
      <c r="V811" s="181">
        <v>6413280</v>
      </c>
      <c r="W811" s="181">
        <v>44892960</v>
      </c>
      <c r="X811" s="178">
        <v>44408</v>
      </c>
      <c r="Y811" s="87" t="s">
        <v>7151</v>
      </c>
      <c r="Z811" s="87" t="s">
        <v>7152</v>
      </c>
      <c r="AA811" s="182" t="s">
        <v>7247</v>
      </c>
    </row>
    <row r="812" spans="1:27" ht="15.75" customHeight="1" x14ac:dyDescent="0.2">
      <c r="A812" s="182">
        <v>7362</v>
      </c>
      <c r="B812" s="75" t="str">
        <f>VLOOKUP(A812,'BASE REGISTRO MAYO'!$A$1:$T$884,2,FALSE)</f>
        <v xml:space="preserve">
Organizacion no gubernamental de desarrollo La Casona de los Jovenes.
</v>
      </c>
      <c r="C812" s="75">
        <f>VLOOKUP(A812,'BASE REGISTRO MAYO'!$A$1:$T$884,3,FALSE)</f>
        <v>657798800</v>
      </c>
      <c r="D812" s="75" t="str">
        <f>VLOOKUP(A812,'BASE REGISTRO MAYO'!$A$1:$T$884,4,FALSE)</f>
        <v>Corporación de Derecho Privado.</v>
      </c>
      <c r="E812" s="75" t="str">
        <f>VLOOKUP(A812,'BASE REGISTRO MAYO'!$A$1:$T$884,5,FALSE)</f>
        <v>Decreto Nº 3636, de 9 de noviembre de 2006, del Ministerio de Justicia.</v>
      </c>
      <c r="F812" s="75" t="str">
        <f>VLOOKUP(A812,'BASE REGISTRO MAYO'!$A$1:$T$884,6,FALSE)</f>
        <v>Certificado de Vigencia Nº 500338199991, de 04 de agosto de 2020, del SRCI.</v>
      </c>
      <c r="G812" s="75" t="str">
        <f>VLOOKUP(A812,'BASE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2" s="75" t="str">
        <f>VLOOKUP(A812,'BASE REGISTRO MAYO'!$A$1:$T$884,8,FALSE)</f>
        <v xml:space="preserve">Presidente: Miguel Fonseca Carrillo 
Vicepdte.: Alfredo Jacob Feres Reyes 
Secretaria: Rosa Carrillo Salas 
Tesorero: Washington Lizama Ormazábal 
Director: Alejandro Ignacio Ortiz Quintana 
</v>
      </c>
      <c r="I812" s="75" t="str">
        <f>VLOOKUP(A812,'BASE REGISTRO MAYO'!$A$1:$T$884,9,FALSE)</f>
        <v>Durarán dos años en sus cargos (según sus estatutos).</v>
      </c>
      <c r="J812" s="75" t="str">
        <f>VLOOKUP(A812,'BASE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2" s="75" t="str">
        <f>VLOOKUP(A812,'BASE REGISTRO MAYO'!$A$1:$T$884,11,FALSE)</f>
        <v xml:space="preserve">Miguel Ángel Fonseca Carrillo  Pdte.
Zarelli Fonseca Carrillo, Secretaria Ejecutiva.
Washington Lizama Ormazábal  Tesorero. 
Pueden actuar individualmente.
</v>
      </c>
      <c r="L812" s="75" t="str">
        <f>VLOOKUP(A812,'BASE REGISTRO MAYO'!$A$1:$T$884,12,FALSE)</f>
        <v xml:space="preserve">Dr. Eduardo Cruz-Cocke N° 372, Santiago Región Metropolitana.
</v>
      </c>
      <c r="M812" s="75" t="str">
        <f>VLOOKUP(A812,'BASE REGISTRO MAYO'!$A$1:$T$884,13,FALSE)</f>
        <v>XIII</v>
      </c>
      <c r="N812" s="75" t="str">
        <f>VLOOKUP(A812,'BASE REGISTRO MAYO'!$A$1:$T$884,14,FALSE)</f>
        <v>Santiago</v>
      </c>
      <c r="O812" s="75">
        <f>VLOOKUP(A812,'BASE REGISTRO MAYO'!$A$1:$T$884,15,FALSE)</f>
        <v>56232475099</v>
      </c>
      <c r="P812" s="75" t="str">
        <f>VLOOKUP(A812,'BASE REGISTRO MAYO'!$A$1:$T$884,16,FALSE)</f>
        <v>dirección@onglacasona.cl</v>
      </c>
      <c r="Q812" s="75">
        <f>VLOOKUP(A812,'BASE REGISTRO MAYO'!$A$1:$T$884,17,FALSE)</f>
        <v>0</v>
      </c>
      <c r="R812" s="75" t="str">
        <f>VLOOKUP(A812,'BASE REGISTRO MAYO'!$A$1:$T$884,18,FALSE)</f>
        <v>93401 Institución de Asistencia Social.</v>
      </c>
      <c r="S812" s="75" t="str">
        <f>VLOOKUP(A812,'BASE REGISTRO MAYO'!$A$1:$T$884,19,FALSE)</f>
        <v xml:space="preserve">Se acompañan Certificado de Antecedentes Financieros Institucionales del año 2019, aprobados por el Sub-Departamento de Supervisión Financiera Nacional, del SENAME.
</v>
      </c>
      <c r="T812" s="177">
        <f>VLOOKUP(A812,'BASE REGISTRO MAYO'!$A$1:$T$884,20,FALSE)</f>
        <v>39269</v>
      </c>
      <c r="U812" s="182">
        <v>7362</v>
      </c>
      <c r="V812" s="181">
        <v>4965120</v>
      </c>
      <c r="W812" s="181">
        <v>4965120</v>
      </c>
      <c r="X812" s="178">
        <v>44408</v>
      </c>
      <c r="Y812" s="87" t="s">
        <v>7151</v>
      </c>
      <c r="Z812" s="87" t="s">
        <v>7152</v>
      </c>
      <c r="AA812" s="182" t="s">
        <v>7190</v>
      </c>
    </row>
    <row r="813" spans="1:27" ht="15.75" customHeight="1" x14ac:dyDescent="0.2">
      <c r="A813" s="182">
        <v>7362</v>
      </c>
      <c r="B813" s="75" t="str">
        <f>VLOOKUP(A813,'BASE REGISTRO MAYO'!$A$1:$T$884,2,FALSE)</f>
        <v xml:space="preserve">
Organizacion no gubernamental de desarrollo La Casona de los Jovenes.
</v>
      </c>
      <c r="C813" s="75">
        <f>VLOOKUP(A813,'BASE REGISTRO MAYO'!$A$1:$T$884,3,FALSE)</f>
        <v>657798800</v>
      </c>
      <c r="D813" s="75" t="str">
        <f>VLOOKUP(A813,'BASE REGISTRO MAYO'!$A$1:$T$884,4,FALSE)</f>
        <v>Corporación de Derecho Privado.</v>
      </c>
      <c r="E813" s="75" t="str">
        <f>VLOOKUP(A813,'BASE REGISTRO MAYO'!$A$1:$T$884,5,FALSE)</f>
        <v>Decreto Nº 3636, de 9 de noviembre de 2006, del Ministerio de Justicia.</v>
      </c>
      <c r="F813" s="75" t="str">
        <f>VLOOKUP(A813,'BASE REGISTRO MAYO'!$A$1:$T$884,6,FALSE)</f>
        <v>Certificado de Vigencia Nº 500338199991, de 04 de agosto de 2020, del SRCI.</v>
      </c>
      <c r="G813" s="75" t="str">
        <f>VLOOKUP(A813,'BASE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3" s="75" t="str">
        <f>VLOOKUP(A813,'BASE REGISTRO MAYO'!$A$1:$T$884,8,FALSE)</f>
        <v xml:space="preserve">Presidente: Miguel Fonseca Carrillo 
Vicepdte.: Alfredo Jacob Feres Reyes 
Secretaria: Rosa Carrillo Salas 
Tesorero: Washington Lizama Ormazábal 
Director: Alejandro Ignacio Ortiz Quintana 
</v>
      </c>
      <c r="I813" s="75" t="str">
        <f>VLOOKUP(A813,'BASE REGISTRO MAYO'!$A$1:$T$884,9,FALSE)</f>
        <v>Durarán dos años en sus cargos (según sus estatutos).</v>
      </c>
      <c r="J813" s="75" t="str">
        <f>VLOOKUP(A813,'BASE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3" s="75" t="str">
        <f>VLOOKUP(A813,'BASE REGISTRO MAYO'!$A$1:$T$884,11,FALSE)</f>
        <v xml:space="preserve">Miguel Ángel Fonseca Carrillo  Pdte.
Zarelli Fonseca Carrillo, Secretaria Ejecutiva.
Washington Lizama Ormazábal  Tesorero. 
Pueden actuar individualmente.
</v>
      </c>
      <c r="L813" s="75" t="str">
        <f>VLOOKUP(A813,'BASE REGISTRO MAYO'!$A$1:$T$884,12,FALSE)</f>
        <v xml:space="preserve">Dr. Eduardo Cruz-Cocke N° 372, Santiago Región Metropolitana.
</v>
      </c>
      <c r="M813" s="75" t="str">
        <f>VLOOKUP(A813,'BASE REGISTRO MAYO'!$A$1:$T$884,13,FALSE)</f>
        <v>XIII</v>
      </c>
      <c r="N813" s="75" t="str">
        <f>VLOOKUP(A813,'BASE REGISTRO MAYO'!$A$1:$T$884,14,FALSE)</f>
        <v>Santiago</v>
      </c>
      <c r="O813" s="75">
        <f>VLOOKUP(A813,'BASE REGISTRO MAYO'!$A$1:$T$884,15,FALSE)</f>
        <v>56232475099</v>
      </c>
      <c r="P813" s="75" t="str">
        <f>VLOOKUP(A813,'BASE REGISTRO MAYO'!$A$1:$T$884,16,FALSE)</f>
        <v>dirección@onglacasona.cl</v>
      </c>
      <c r="Q813" s="75">
        <f>VLOOKUP(A813,'BASE REGISTRO MAYO'!$A$1:$T$884,17,FALSE)</f>
        <v>0</v>
      </c>
      <c r="R813" s="75" t="str">
        <f>VLOOKUP(A813,'BASE REGISTRO MAYO'!$A$1:$T$884,18,FALSE)</f>
        <v>93401 Institución de Asistencia Social.</v>
      </c>
      <c r="S813" s="75" t="str">
        <f>VLOOKUP(A813,'BASE REGISTRO MAYO'!$A$1:$T$884,19,FALSE)</f>
        <v xml:space="preserve">Se acompañan Certificado de Antecedentes Financieros Institucionales del año 2019, aprobados por el Sub-Departamento de Supervisión Financiera Nacional, del SENAME.
</v>
      </c>
      <c r="T813" s="177">
        <f>VLOOKUP(A813,'BASE REGISTRO MAYO'!$A$1:$T$884,20,FALSE)</f>
        <v>39269</v>
      </c>
      <c r="U813" s="182">
        <v>7362</v>
      </c>
      <c r="V813" s="181">
        <v>41044992</v>
      </c>
      <c r="W813" s="181">
        <v>235527708</v>
      </c>
      <c r="X813" s="178">
        <v>44408</v>
      </c>
      <c r="Y813" s="87" t="s">
        <v>7151</v>
      </c>
      <c r="Z813" s="87" t="s">
        <v>7152</v>
      </c>
      <c r="AA813" s="182" t="s">
        <v>7191</v>
      </c>
    </row>
    <row r="814" spans="1:27" ht="15.75" customHeight="1" x14ac:dyDescent="0.2">
      <c r="A814" s="182">
        <v>7362</v>
      </c>
      <c r="B814" s="75" t="str">
        <f>VLOOKUP(A814,'BASE REGISTRO MAYO'!$A$1:$T$884,2,FALSE)</f>
        <v xml:space="preserve">
Organizacion no gubernamental de desarrollo La Casona de los Jovenes.
</v>
      </c>
      <c r="C814" s="75">
        <f>VLOOKUP(A814,'BASE REGISTRO MAYO'!$A$1:$T$884,3,FALSE)</f>
        <v>657798800</v>
      </c>
      <c r="D814" s="75" t="str">
        <f>VLOOKUP(A814,'BASE REGISTRO MAYO'!$A$1:$T$884,4,FALSE)</f>
        <v>Corporación de Derecho Privado.</v>
      </c>
      <c r="E814" s="75" t="str">
        <f>VLOOKUP(A814,'BASE REGISTRO MAYO'!$A$1:$T$884,5,FALSE)</f>
        <v>Decreto Nº 3636, de 9 de noviembre de 2006, del Ministerio de Justicia.</v>
      </c>
      <c r="F814" s="75" t="str">
        <f>VLOOKUP(A814,'BASE REGISTRO MAYO'!$A$1:$T$884,6,FALSE)</f>
        <v>Certificado de Vigencia Nº 500338199991, de 04 de agosto de 2020, del SRCI.</v>
      </c>
      <c r="G814" s="75" t="str">
        <f>VLOOKUP(A814,'BASE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4" s="75" t="str">
        <f>VLOOKUP(A814,'BASE REGISTRO MAYO'!$A$1:$T$884,8,FALSE)</f>
        <v xml:space="preserve">Presidente: Miguel Fonseca Carrillo 
Vicepdte.: Alfredo Jacob Feres Reyes 
Secretaria: Rosa Carrillo Salas 
Tesorero: Washington Lizama Ormazábal 
Director: Alejandro Ignacio Ortiz Quintana 
</v>
      </c>
      <c r="I814" s="75" t="str">
        <f>VLOOKUP(A814,'BASE REGISTRO MAYO'!$A$1:$T$884,9,FALSE)</f>
        <v>Durarán dos años en sus cargos (según sus estatutos).</v>
      </c>
      <c r="J814" s="75" t="str">
        <f>VLOOKUP(A814,'BASE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4" s="75" t="str">
        <f>VLOOKUP(A814,'BASE REGISTRO MAYO'!$A$1:$T$884,11,FALSE)</f>
        <v xml:space="preserve">Miguel Ángel Fonseca Carrillo  Pdte.
Zarelli Fonseca Carrillo, Secretaria Ejecutiva.
Washington Lizama Ormazábal  Tesorero. 
Pueden actuar individualmente.
</v>
      </c>
      <c r="L814" s="75" t="str">
        <f>VLOOKUP(A814,'BASE REGISTRO MAYO'!$A$1:$T$884,12,FALSE)</f>
        <v xml:space="preserve">Dr. Eduardo Cruz-Cocke N° 372, Santiago Región Metropolitana.
</v>
      </c>
      <c r="M814" s="75" t="str">
        <f>VLOOKUP(A814,'BASE REGISTRO MAYO'!$A$1:$T$884,13,FALSE)</f>
        <v>XIII</v>
      </c>
      <c r="N814" s="75" t="str">
        <f>VLOOKUP(A814,'BASE REGISTRO MAYO'!$A$1:$T$884,14,FALSE)</f>
        <v>Santiago</v>
      </c>
      <c r="O814" s="75">
        <f>VLOOKUP(A814,'BASE REGISTRO MAYO'!$A$1:$T$884,15,FALSE)</f>
        <v>56232475099</v>
      </c>
      <c r="P814" s="75" t="str">
        <f>VLOOKUP(A814,'BASE REGISTRO MAYO'!$A$1:$T$884,16,FALSE)</f>
        <v>dirección@onglacasona.cl</v>
      </c>
      <c r="Q814" s="75">
        <f>VLOOKUP(A814,'BASE REGISTRO MAYO'!$A$1:$T$884,17,FALSE)</f>
        <v>0</v>
      </c>
      <c r="R814" s="75" t="str">
        <f>VLOOKUP(A814,'BASE REGISTRO MAYO'!$A$1:$T$884,18,FALSE)</f>
        <v>93401 Institución de Asistencia Social.</v>
      </c>
      <c r="S814" s="75" t="str">
        <f>VLOOKUP(A814,'BASE REGISTRO MAYO'!$A$1:$T$884,19,FALSE)</f>
        <v xml:space="preserve">Se acompañan Certificado de Antecedentes Financieros Institucionales del año 2019, aprobados por el Sub-Departamento de Supervisión Financiera Nacional, del SENAME.
</v>
      </c>
      <c r="T814" s="177">
        <f>VLOOKUP(A814,'BASE REGISTRO MAYO'!$A$1:$T$884,20,FALSE)</f>
        <v>39269</v>
      </c>
      <c r="U814" s="182">
        <v>7362</v>
      </c>
      <c r="V814" s="181">
        <v>9299256</v>
      </c>
      <c r="W814" s="181">
        <v>65094792</v>
      </c>
      <c r="X814" s="178">
        <v>44408</v>
      </c>
      <c r="Y814" s="87" t="s">
        <v>7151</v>
      </c>
      <c r="Z814" s="87" t="s">
        <v>7152</v>
      </c>
      <c r="AA814" s="182" t="s">
        <v>7220</v>
      </c>
    </row>
    <row r="815" spans="1:27" ht="15.75" customHeight="1" x14ac:dyDescent="0.2">
      <c r="A815" s="182">
        <v>7362</v>
      </c>
      <c r="B815" s="75" t="str">
        <f>VLOOKUP(A815,'BASE REGISTRO MAYO'!$A$1:$T$884,2,FALSE)</f>
        <v xml:space="preserve">
Organizacion no gubernamental de desarrollo La Casona de los Jovenes.
</v>
      </c>
      <c r="C815" s="75">
        <f>VLOOKUP(A815,'BASE REGISTRO MAYO'!$A$1:$T$884,3,FALSE)</f>
        <v>657798800</v>
      </c>
      <c r="D815" s="75" t="str">
        <f>VLOOKUP(A815,'BASE REGISTRO MAYO'!$A$1:$T$884,4,FALSE)</f>
        <v>Corporación de Derecho Privado.</v>
      </c>
      <c r="E815" s="75" t="str">
        <f>VLOOKUP(A815,'BASE REGISTRO MAYO'!$A$1:$T$884,5,FALSE)</f>
        <v>Decreto Nº 3636, de 9 de noviembre de 2006, del Ministerio de Justicia.</v>
      </c>
      <c r="F815" s="75" t="str">
        <f>VLOOKUP(A815,'BASE REGISTRO MAYO'!$A$1:$T$884,6,FALSE)</f>
        <v>Certificado de Vigencia Nº 500338199991, de 04 de agosto de 2020, del SRCI.</v>
      </c>
      <c r="G815" s="75" t="str">
        <f>VLOOKUP(A815,'BASE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5" s="75" t="str">
        <f>VLOOKUP(A815,'BASE REGISTRO MAYO'!$A$1:$T$884,8,FALSE)</f>
        <v xml:space="preserve">Presidente: Miguel Fonseca Carrillo 
Vicepdte.: Alfredo Jacob Feres Reyes 
Secretaria: Rosa Carrillo Salas 
Tesorero: Washington Lizama Ormazábal 
Director: Alejandro Ignacio Ortiz Quintana 
</v>
      </c>
      <c r="I815" s="75" t="str">
        <f>VLOOKUP(A815,'BASE REGISTRO MAYO'!$A$1:$T$884,9,FALSE)</f>
        <v>Durarán dos años en sus cargos (según sus estatutos).</v>
      </c>
      <c r="J815" s="75" t="str">
        <f>VLOOKUP(A815,'BASE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5" s="75" t="str">
        <f>VLOOKUP(A815,'BASE REGISTRO MAYO'!$A$1:$T$884,11,FALSE)</f>
        <v xml:space="preserve">Miguel Ángel Fonseca Carrillo  Pdte.
Zarelli Fonseca Carrillo, Secretaria Ejecutiva.
Washington Lizama Ormazábal  Tesorero. 
Pueden actuar individualmente.
</v>
      </c>
      <c r="L815" s="75" t="str">
        <f>VLOOKUP(A815,'BASE REGISTRO MAYO'!$A$1:$T$884,12,FALSE)</f>
        <v xml:space="preserve">Dr. Eduardo Cruz-Cocke N° 372, Santiago Región Metropolitana.
</v>
      </c>
      <c r="M815" s="75" t="str">
        <f>VLOOKUP(A815,'BASE REGISTRO MAYO'!$A$1:$T$884,13,FALSE)</f>
        <v>XIII</v>
      </c>
      <c r="N815" s="75" t="str">
        <f>VLOOKUP(A815,'BASE REGISTRO MAYO'!$A$1:$T$884,14,FALSE)</f>
        <v>Santiago</v>
      </c>
      <c r="O815" s="75">
        <f>VLOOKUP(A815,'BASE REGISTRO MAYO'!$A$1:$T$884,15,FALSE)</f>
        <v>56232475099</v>
      </c>
      <c r="P815" s="75" t="str">
        <f>VLOOKUP(A815,'BASE REGISTRO MAYO'!$A$1:$T$884,16,FALSE)</f>
        <v>dirección@onglacasona.cl</v>
      </c>
      <c r="Q815" s="75">
        <f>VLOOKUP(A815,'BASE REGISTRO MAYO'!$A$1:$T$884,17,FALSE)</f>
        <v>0</v>
      </c>
      <c r="R815" s="75" t="str">
        <f>VLOOKUP(A815,'BASE REGISTRO MAYO'!$A$1:$T$884,18,FALSE)</f>
        <v>93401 Institución de Asistencia Social.</v>
      </c>
      <c r="S815" s="75" t="str">
        <f>VLOOKUP(A815,'BASE REGISTRO MAYO'!$A$1:$T$884,19,FALSE)</f>
        <v xml:space="preserve">Se acompañan Certificado de Antecedentes Financieros Institucionales del año 2019, aprobados por el Sub-Departamento de Supervisión Financiera Nacional, del SENAME.
</v>
      </c>
      <c r="T815" s="177">
        <f>VLOOKUP(A815,'BASE REGISTRO MAYO'!$A$1:$T$884,20,FALSE)</f>
        <v>39269</v>
      </c>
      <c r="U815" s="182">
        <v>7362</v>
      </c>
      <c r="V815" s="181">
        <v>6413280</v>
      </c>
      <c r="W815" s="181">
        <v>44572296</v>
      </c>
      <c r="X815" s="178">
        <v>44408</v>
      </c>
      <c r="Y815" s="87" t="s">
        <v>7151</v>
      </c>
      <c r="Z815" s="87" t="s">
        <v>7152</v>
      </c>
      <c r="AA815" s="182" t="s">
        <v>7195</v>
      </c>
    </row>
    <row r="816" spans="1:27" ht="15.75" customHeight="1" x14ac:dyDescent="0.2">
      <c r="A816" s="182">
        <v>7362</v>
      </c>
      <c r="B816" s="75" t="str">
        <f>VLOOKUP(A816,'BASE REGISTRO MAYO'!$A$1:$T$884,2,FALSE)</f>
        <v xml:space="preserve">
Organizacion no gubernamental de desarrollo La Casona de los Jovenes.
</v>
      </c>
      <c r="C816" s="75">
        <f>VLOOKUP(A816,'BASE REGISTRO MAYO'!$A$1:$T$884,3,FALSE)</f>
        <v>657798800</v>
      </c>
      <c r="D816" s="75" t="str">
        <f>VLOOKUP(A816,'BASE REGISTRO MAYO'!$A$1:$T$884,4,FALSE)</f>
        <v>Corporación de Derecho Privado.</v>
      </c>
      <c r="E816" s="75" t="str">
        <f>VLOOKUP(A816,'BASE REGISTRO MAYO'!$A$1:$T$884,5,FALSE)</f>
        <v>Decreto Nº 3636, de 9 de noviembre de 2006, del Ministerio de Justicia.</v>
      </c>
      <c r="F816" s="75" t="str">
        <f>VLOOKUP(A816,'BASE REGISTRO MAYO'!$A$1:$T$884,6,FALSE)</f>
        <v>Certificado de Vigencia Nº 500338199991, de 04 de agosto de 2020, del SRCI.</v>
      </c>
      <c r="G816" s="75" t="str">
        <f>VLOOKUP(A816,'BASE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6" s="75" t="str">
        <f>VLOOKUP(A816,'BASE REGISTRO MAYO'!$A$1:$T$884,8,FALSE)</f>
        <v xml:space="preserve">Presidente: Miguel Fonseca Carrillo 
Vicepdte.: Alfredo Jacob Feres Reyes 
Secretaria: Rosa Carrillo Salas 
Tesorero: Washington Lizama Ormazábal 
Director: Alejandro Ignacio Ortiz Quintana 
</v>
      </c>
      <c r="I816" s="75" t="str">
        <f>VLOOKUP(A816,'BASE REGISTRO MAYO'!$A$1:$T$884,9,FALSE)</f>
        <v>Durarán dos años en sus cargos (según sus estatutos).</v>
      </c>
      <c r="J816" s="75" t="str">
        <f>VLOOKUP(A816,'BASE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6" s="75" t="str">
        <f>VLOOKUP(A816,'BASE REGISTRO MAYO'!$A$1:$T$884,11,FALSE)</f>
        <v xml:space="preserve">Miguel Ángel Fonseca Carrillo  Pdte.
Zarelli Fonseca Carrillo, Secretaria Ejecutiva.
Washington Lizama Ormazábal  Tesorero. 
Pueden actuar individualmente.
</v>
      </c>
      <c r="L816" s="75" t="str">
        <f>VLOOKUP(A816,'BASE REGISTRO MAYO'!$A$1:$T$884,12,FALSE)</f>
        <v xml:space="preserve">Dr. Eduardo Cruz-Cocke N° 372, Santiago Región Metropolitana.
</v>
      </c>
      <c r="M816" s="75" t="str">
        <f>VLOOKUP(A816,'BASE REGISTRO MAYO'!$A$1:$T$884,13,FALSE)</f>
        <v>XIII</v>
      </c>
      <c r="N816" s="75" t="str">
        <f>VLOOKUP(A816,'BASE REGISTRO MAYO'!$A$1:$T$884,14,FALSE)</f>
        <v>Santiago</v>
      </c>
      <c r="O816" s="75">
        <f>VLOOKUP(A816,'BASE REGISTRO MAYO'!$A$1:$T$884,15,FALSE)</f>
        <v>56232475099</v>
      </c>
      <c r="P816" s="75" t="str">
        <f>VLOOKUP(A816,'BASE REGISTRO MAYO'!$A$1:$T$884,16,FALSE)</f>
        <v>dirección@onglacasona.cl</v>
      </c>
      <c r="Q816" s="75">
        <f>VLOOKUP(A816,'BASE REGISTRO MAYO'!$A$1:$T$884,17,FALSE)</f>
        <v>0</v>
      </c>
      <c r="R816" s="75" t="str">
        <f>VLOOKUP(A816,'BASE REGISTRO MAYO'!$A$1:$T$884,18,FALSE)</f>
        <v>93401 Institución de Asistencia Social.</v>
      </c>
      <c r="S816" s="75" t="str">
        <f>VLOOKUP(A816,'BASE REGISTRO MAYO'!$A$1:$T$884,19,FALSE)</f>
        <v xml:space="preserve">Se acompañan Certificado de Antecedentes Financieros Institucionales del año 2019, aprobados por el Sub-Departamento de Supervisión Financiera Nacional, del SENAME.
</v>
      </c>
      <c r="T816" s="177">
        <f>VLOOKUP(A816,'BASE REGISTRO MAYO'!$A$1:$T$884,20,FALSE)</f>
        <v>39269</v>
      </c>
      <c r="U816" s="182">
        <v>7362</v>
      </c>
      <c r="V816" s="181">
        <v>30302748</v>
      </c>
      <c r="W816" s="181">
        <v>166424616</v>
      </c>
      <c r="X816" s="178">
        <v>44408</v>
      </c>
      <c r="Y816" s="87" t="s">
        <v>7151</v>
      </c>
      <c r="Z816" s="87" t="s">
        <v>7152</v>
      </c>
      <c r="AA816" s="182" t="s">
        <v>7199</v>
      </c>
    </row>
    <row r="817" spans="1:27" ht="15.75" customHeight="1" x14ac:dyDescent="0.2">
      <c r="A817" s="182">
        <v>7362</v>
      </c>
      <c r="B817" s="75" t="str">
        <f>VLOOKUP(A817,'BASE REGISTRO MAYO'!$A$1:$T$884,2,FALSE)</f>
        <v xml:space="preserve">
Organizacion no gubernamental de desarrollo La Casona de los Jovenes.
</v>
      </c>
      <c r="C817" s="75">
        <f>VLOOKUP(A817,'BASE REGISTRO MAYO'!$A$1:$T$884,3,FALSE)</f>
        <v>657798800</v>
      </c>
      <c r="D817" s="75" t="str">
        <f>VLOOKUP(A817,'BASE REGISTRO MAYO'!$A$1:$T$884,4,FALSE)</f>
        <v>Corporación de Derecho Privado.</v>
      </c>
      <c r="E817" s="75" t="str">
        <f>VLOOKUP(A817,'BASE REGISTRO MAYO'!$A$1:$T$884,5,FALSE)</f>
        <v>Decreto Nº 3636, de 9 de noviembre de 2006, del Ministerio de Justicia.</v>
      </c>
      <c r="F817" s="75" t="str">
        <f>VLOOKUP(A817,'BASE REGISTRO MAYO'!$A$1:$T$884,6,FALSE)</f>
        <v>Certificado de Vigencia Nº 500338199991, de 04 de agosto de 2020, del SRCI.</v>
      </c>
      <c r="G817" s="75" t="str">
        <f>VLOOKUP(A817,'BASE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7" s="75" t="str">
        <f>VLOOKUP(A817,'BASE REGISTRO MAYO'!$A$1:$T$884,8,FALSE)</f>
        <v xml:space="preserve">Presidente: Miguel Fonseca Carrillo 
Vicepdte.: Alfredo Jacob Feres Reyes 
Secretaria: Rosa Carrillo Salas 
Tesorero: Washington Lizama Ormazábal 
Director: Alejandro Ignacio Ortiz Quintana 
</v>
      </c>
      <c r="I817" s="75" t="str">
        <f>VLOOKUP(A817,'BASE REGISTRO MAYO'!$A$1:$T$884,9,FALSE)</f>
        <v>Durarán dos años en sus cargos (según sus estatutos).</v>
      </c>
      <c r="J817" s="75" t="str">
        <f>VLOOKUP(A817,'BASE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7" s="75" t="str">
        <f>VLOOKUP(A817,'BASE REGISTRO MAYO'!$A$1:$T$884,11,FALSE)</f>
        <v xml:space="preserve">Miguel Ángel Fonseca Carrillo  Pdte.
Zarelli Fonseca Carrillo, Secretaria Ejecutiva.
Washington Lizama Ormazábal  Tesorero. 
Pueden actuar individualmente.
</v>
      </c>
      <c r="L817" s="75" t="str">
        <f>VLOOKUP(A817,'BASE REGISTRO MAYO'!$A$1:$T$884,12,FALSE)</f>
        <v xml:space="preserve">Dr. Eduardo Cruz-Cocke N° 372, Santiago Región Metropolitana.
</v>
      </c>
      <c r="M817" s="75" t="str">
        <f>VLOOKUP(A817,'BASE REGISTRO MAYO'!$A$1:$T$884,13,FALSE)</f>
        <v>XIII</v>
      </c>
      <c r="N817" s="75" t="str">
        <f>VLOOKUP(A817,'BASE REGISTRO MAYO'!$A$1:$T$884,14,FALSE)</f>
        <v>Santiago</v>
      </c>
      <c r="O817" s="75">
        <f>VLOOKUP(A817,'BASE REGISTRO MAYO'!$A$1:$T$884,15,FALSE)</f>
        <v>56232475099</v>
      </c>
      <c r="P817" s="75" t="str">
        <f>VLOOKUP(A817,'BASE REGISTRO MAYO'!$A$1:$T$884,16,FALSE)</f>
        <v>dirección@onglacasona.cl</v>
      </c>
      <c r="Q817" s="75">
        <f>VLOOKUP(A817,'BASE REGISTRO MAYO'!$A$1:$T$884,17,FALSE)</f>
        <v>0</v>
      </c>
      <c r="R817" s="75" t="str">
        <f>VLOOKUP(A817,'BASE REGISTRO MAYO'!$A$1:$T$884,18,FALSE)</f>
        <v>93401 Institución de Asistencia Social.</v>
      </c>
      <c r="S817" s="75" t="str">
        <f>VLOOKUP(A817,'BASE REGISTRO MAYO'!$A$1:$T$884,19,FALSE)</f>
        <v xml:space="preserve">Se acompañan Certificado de Antecedentes Financieros Institucionales del año 2019, aprobados por el Sub-Departamento de Supervisión Financiera Nacional, del SENAME.
</v>
      </c>
      <c r="T817" s="177">
        <f>VLOOKUP(A817,'BASE REGISTRO MAYO'!$A$1:$T$884,20,FALSE)</f>
        <v>39269</v>
      </c>
      <c r="U817" s="182">
        <v>7362</v>
      </c>
      <c r="V817" s="181">
        <v>5771952</v>
      </c>
      <c r="W817" s="181">
        <v>41044992</v>
      </c>
      <c r="X817" s="178">
        <v>44408</v>
      </c>
      <c r="Y817" s="87" t="s">
        <v>7151</v>
      </c>
      <c r="Z817" s="87" t="s">
        <v>7152</v>
      </c>
      <c r="AA817" s="182" t="s">
        <v>7200</v>
      </c>
    </row>
    <row r="818" spans="1:27" ht="15.75" customHeight="1" x14ac:dyDescent="0.2">
      <c r="A818" s="182">
        <v>7362</v>
      </c>
      <c r="B818" s="75" t="str">
        <f>VLOOKUP(A818,'BASE REGISTRO MAYO'!$A$1:$T$884,2,FALSE)</f>
        <v xml:space="preserve">
Organizacion no gubernamental de desarrollo La Casona de los Jovenes.
</v>
      </c>
      <c r="C818" s="75">
        <f>VLOOKUP(A818,'BASE REGISTRO MAYO'!$A$1:$T$884,3,FALSE)</f>
        <v>657798800</v>
      </c>
      <c r="D818" s="75" t="str">
        <f>VLOOKUP(A818,'BASE REGISTRO MAYO'!$A$1:$T$884,4,FALSE)</f>
        <v>Corporación de Derecho Privado.</v>
      </c>
      <c r="E818" s="75" t="str">
        <f>VLOOKUP(A818,'BASE REGISTRO MAYO'!$A$1:$T$884,5,FALSE)</f>
        <v>Decreto Nº 3636, de 9 de noviembre de 2006, del Ministerio de Justicia.</v>
      </c>
      <c r="F818" s="75" t="str">
        <f>VLOOKUP(A818,'BASE REGISTRO MAYO'!$A$1:$T$884,6,FALSE)</f>
        <v>Certificado de Vigencia Nº 500338199991, de 04 de agosto de 2020, del SRCI.</v>
      </c>
      <c r="G818" s="75" t="str">
        <f>VLOOKUP(A818,'BASE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8" s="75" t="str">
        <f>VLOOKUP(A818,'BASE REGISTRO MAYO'!$A$1:$T$884,8,FALSE)</f>
        <v xml:space="preserve">Presidente: Miguel Fonseca Carrillo 
Vicepdte.: Alfredo Jacob Feres Reyes 
Secretaria: Rosa Carrillo Salas 
Tesorero: Washington Lizama Ormazábal 
Director: Alejandro Ignacio Ortiz Quintana 
</v>
      </c>
      <c r="I818" s="75" t="str">
        <f>VLOOKUP(A818,'BASE REGISTRO MAYO'!$A$1:$T$884,9,FALSE)</f>
        <v>Durarán dos años en sus cargos (según sus estatutos).</v>
      </c>
      <c r="J818" s="75" t="str">
        <f>VLOOKUP(A818,'BASE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8" s="75" t="str">
        <f>VLOOKUP(A818,'BASE REGISTRO MAYO'!$A$1:$T$884,11,FALSE)</f>
        <v xml:space="preserve">Miguel Ángel Fonseca Carrillo  Pdte.
Zarelli Fonseca Carrillo, Secretaria Ejecutiva.
Washington Lizama Ormazábal  Tesorero. 
Pueden actuar individualmente.
</v>
      </c>
      <c r="L818" s="75" t="str">
        <f>VLOOKUP(A818,'BASE REGISTRO MAYO'!$A$1:$T$884,12,FALSE)</f>
        <v xml:space="preserve">Dr. Eduardo Cruz-Cocke N° 372, Santiago Región Metropolitana.
</v>
      </c>
      <c r="M818" s="75" t="str">
        <f>VLOOKUP(A818,'BASE REGISTRO MAYO'!$A$1:$T$884,13,FALSE)</f>
        <v>XIII</v>
      </c>
      <c r="N818" s="75" t="str">
        <f>VLOOKUP(A818,'BASE REGISTRO MAYO'!$A$1:$T$884,14,FALSE)</f>
        <v>Santiago</v>
      </c>
      <c r="O818" s="75">
        <f>VLOOKUP(A818,'BASE REGISTRO MAYO'!$A$1:$T$884,15,FALSE)</f>
        <v>56232475099</v>
      </c>
      <c r="P818" s="75" t="str">
        <f>VLOOKUP(A818,'BASE REGISTRO MAYO'!$A$1:$T$884,16,FALSE)</f>
        <v>dirección@onglacasona.cl</v>
      </c>
      <c r="Q818" s="75">
        <f>VLOOKUP(A818,'BASE REGISTRO MAYO'!$A$1:$T$884,17,FALSE)</f>
        <v>0</v>
      </c>
      <c r="R818" s="75" t="str">
        <f>VLOOKUP(A818,'BASE REGISTRO MAYO'!$A$1:$T$884,18,FALSE)</f>
        <v>93401 Institución de Asistencia Social.</v>
      </c>
      <c r="S818" s="75" t="str">
        <f>VLOOKUP(A818,'BASE REGISTRO MAYO'!$A$1:$T$884,19,FALSE)</f>
        <v xml:space="preserve">Se acompañan Certificado de Antecedentes Financieros Institucionales del año 2019, aprobados por el Sub-Departamento de Supervisión Financiera Nacional, del SENAME.
</v>
      </c>
      <c r="T818" s="177">
        <f>VLOOKUP(A818,'BASE REGISTRO MAYO'!$A$1:$T$884,20,FALSE)</f>
        <v>39269</v>
      </c>
      <c r="U818" s="182">
        <v>7362</v>
      </c>
      <c r="V818" s="181">
        <v>7214940</v>
      </c>
      <c r="W818" s="181">
        <v>56597196</v>
      </c>
      <c r="X818" s="178">
        <v>44408</v>
      </c>
      <c r="Y818" s="87" t="s">
        <v>7151</v>
      </c>
      <c r="Z818" s="87" t="s">
        <v>7152</v>
      </c>
      <c r="AA818" s="182" t="s">
        <v>7237</v>
      </c>
    </row>
    <row r="819" spans="1:27" ht="15.75" customHeight="1" x14ac:dyDescent="0.2">
      <c r="A819" s="182">
        <v>7362</v>
      </c>
      <c r="B819" s="75" t="str">
        <f>VLOOKUP(A819,'BASE REGISTRO MAYO'!$A$1:$T$884,2,FALSE)</f>
        <v xml:space="preserve">
Organizacion no gubernamental de desarrollo La Casona de los Jovenes.
</v>
      </c>
      <c r="C819" s="75">
        <f>VLOOKUP(A819,'BASE REGISTRO MAYO'!$A$1:$T$884,3,FALSE)</f>
        <v>657798800</v>
      </c>
      <c r="D819" s="75" t="str">
        <f>VLOOKUP(A819,'BASE REGISTRO MAYO'!$A$1:$T$884,4,FALSE)</f>
        <v>Corporación de Derecho Privado.</v>
      </c>
      <c r="E819" s="75" t="str">
        <f>VLOOKUP(A819,'BASE REGISTRO MAYO'!$A$1:$T$884,5,FALSE)</f>
        <v>Decreto Nº 3636, de 9 de noviembre de 2006, del Ministerio de Justicia.</v>
      </c>
      <c r="F819" s="75" t="str">
        <f>VLOOKUP(A819,'BASE REGISTRO MAYO'!$A$1:$T$884,6,FALSE)</f>
        <v>Certificado de Vigencia Nº 500338199991, de 04 de agosto de 2020, del SRCI.</v>
      </c>
      <c r="G819" s="75" t="str">
        <f>VLOOKUP(A819,'BASE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9" s="75" t="str">
        <f>VLOOKUP(A819,'BASE REGISTRO MAYO'!$A$1:$T$884,8,FALSE)</f>
        <v xml:space="preserve">Presidente: Miguel Fonseca Carrillo 
Vicepdte.: Alfredo Jacob Feres Reyes 
Secretaria: Rosa Carrillo Salas 
Tesorero: Washington Lizama Ormazábal 
Director: Alejandro Ignacio Ortiz Quintana 
</v>
      </c>
      <c r="I819" s="75" t="str">
        <f>VLOOKUP(A819,'BASE REGISTRO MAYO'!$A$1:$T$884,9,FALSE)</f>
        <v>Durarán dos años en sus cargos (según sus estatutos).</v>
      </c>
      <c r="J819" s="75" t="str">
        <f>VLOOKUP(A819,'BASE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9" s="75" t="str">
        <f>VLOOKUP(A819,'BASE REGISTRO MAYO'!$A$1:$T$884,11,FALSE)</f>
        <v xml:space="preserve">Miguel Ángel Fonseca Carrillo  Pdte.
Zarelli Fonseca Carrillo, Secretaria Ejecutiva.
Washington Lizama Ormazábal  Tesorero. 
Pueden actuar individualmente.
</v>
      </c>
      <c r="L819" s="75" t="str">
        <f>VLOOKUP(A819,'BASE REGISTRO MAYO'!$A$1:$T$884,12,FALSE)</f>
        <v xml:space="preserve">Dr. Eduardo Cruz-Cocke N° 372, Santiago Región Metropolitana.
</v>
      </c>
      <c r="M819" s="75" t="str">
        <f>VLOOKUP(A819,'BASE REGISTRO MAYO'!$A$1:$T$884,13,FALSE)</f>
        <v>XIII</v>
      </c>
      <c r="N819" s="75" t="str">
        <f>VLOOKUP(A819,'BASE REGISTRO MAYO'!$A$1:$T$884,14,FALSE)</f>
        <v>Santiago</v>
      </c>
      <c r="O819" s="75">
        <f>VLOOKUP(A819,'BASE REGISTRO MAYO'!$A$1:$T$884,15,FALSE)</f>
        <v>56232475099</v>
      </c>
      <c r="P819" s="75" t="str">
        <f>VLOOKUP(A819,'BASE REGISTRO MAYO'!$A$1:$T$884,16,FALSE)</f>
        <v>dirección@onglacasona.cl</v>
      </c>
      <c r="Q819" s="75">
        <f>VLOOKUP(A819,'BASE REGISTRO MAYO'!$A$1:$T$884,17,FALSE)</f>
        <v>0</v>
      </c>
      <c r="R819" s="75" t="str">
        <f>VLOOKUP(A819,'BASE REGISTRO MAYO'!$A$1:$T$884,18,FALSE)</f>
        <v>93401 Institución de Asistencia Social.</v>
      </c>
      <c r="S819" s="75" t="str">
        <f>VLOOKUP(A819,'BASE REGISTRO MAYO'!$A$1:$T$884,19,FALSE)</f>
        <v xml:space="preserve">Se acompañan Certificado de Antecedentes Financieros Institucionales del año 2019, aprobados por el Sub-Departamento de Supervisión Financiera Nacional, del SENAME.
</v>
      </c>
      <c r="T819" s="177">
        <f>VLOOKUP(A819,'BASE REGISTRO MAYO'!$A$1:$T$884,20,FALSE)</f>
        <v>39269</v>
      </c>
      <c r="U819" s="182">
        <v>7362</v>
      </c>
      <c r="V819" s="181">
        <v>17363910</v>
      </c>
      <c r="W819" s="181">
        <v>121730423</v>
      </c>
      <c r="X819" s="178">
        <v>44408</v>
      </c>
      <c r="Y819" s="87" t="s">
        <v>7151</v>
      </c>
      <c r="Z819" s="87" t="s">
        <v>7152</v>
      </c>
      <c r="AA819" s="182" t="s">
        <v>183</v>
      </c>
    </row>
    <row r="820" spans="1:27" ht="15.75" customHeight="1" x14ac:dyDescent="0.2">
      <c r="A820" s="182">
        <v>7362</v>
      </c>
      <c r="B820" s="75" t="str">
        <f>VLOOKUP(A820,'BASE REGISTRO MAYO'!$A$1:$T$884,2,FALSE)</f>
        <v xml:space="preserve">
Organizacion no gubernamental de desarrollo La Casona de los Jovenes.
</v>
      </c>
      <c r="C820" s="75">
        <f>VLOOKUP(A820,'BASE REGISTRO MAYO'!$A$1:$T$884,3,FALSE)</f>
        <v>657798800</v>
      </c>
      <c r="D820" s="75" t="str">
        <f>VLOOKUP(A820,'BASE REGISTRO MAYO'!$A$1:$T$884,4,FALSE)</f>
        <v>Corporación de Derecho Privado.</v>
      </c>
      <c r="E820" s="75" t="str">
        <f>VLOOKUP(A820,'BASE REGISTRO MAYO'!$A$1:$T$884,5,FALSE)</f>
        <v>Decreto Nº 3636, de 9 de noviembre de 2006, del Ministerio de Justicia.</v>
      </c>
      <c r="F820" s="75" t="str">
        <f>VLOOKUP(A820,'BASE REGISTRO MAYO'!$A$1:$T$884,6,FALSE)</f>
        <v>Certificado de Vigencia Nº 500338199991, de 04 de agosto de 2020, del SRCI.</v>
      </c>
      <c r="G820" s="75" t="str">
        <f>VLOOKUP(A820,'BASE REGISTRO MAYO'!$A$1:$T$884,7,FALSE)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0" s="75" t="str">
        <f>VLOOKUP(A820,'BASE REGISTRO MAYO'!$A$1:$T$884,8,FALSE)</f>
        <v xml:space="preserve">Presidente: Miguel Fonseca Carrillo 
Vicepdte.: Alfredo Jacob Feres Reyes 
Secretaria: Rosa Carrillo Salas 
Tesorero: Washington Lizama Ormazábal 
Director: Alejandro Ignacio Ortiz Quintana 
</v>
      </c>
      <c r="I820" s="75" t="str">
        <f>VLOOKUP(A820,'BASE REGISTRO MAYO'!$A$1:$T$884,9,FALSE)</f>
        <v>Durarán dos años en sus cargos (según sus estatutos).</v>
      </c>
      <c r="J820" s="75" t="str">
        <f>VLOOKUP(A820,'BASE REGISTRO MAYO'!$A$1:$T$884,10,FALSE)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0" s="75" t="str">
        <f>VLOOKUP(A820,'BASE REGISTRO MAYO'!$A$1:$T$884,11,FALSE)</f>
        <v xml:space="preserve">Miguel Ángel Fonseca Carrillo  Pdte.
Zarelli Fonseca Carrillo, Secretaria Ejecutiva.
Washington Lizama Ormazábal  Tesorero. 
Pueden actuar individualmente.
</v>
      </c>
      <c r="L820" s="75" t="str">
        <f>VLOOKUP(A820,'BASE REGISTRO MAYO'!$A$1:$T$884,12,FALSE)</f>
        <v xml:space="preserve">Dr. Eduardo Cruz-Cocke N° 372, Santiago Región Metropolitana.
</v>
      </c>
      <c r="M820" s="75" t="str">
        <f>VLOOKUP(A820,'BASE REGISTRO MAYO'!$A$1:$T$884,13,FALSE)</f>
        <v>XIII</v>
      </c>
      <c r="N820" s="75" t="str">
        <f>VLOOKUP(A820,'BASE REGISTRO MAYO'!$A$1:$T$884,14,FALSE)</f>
        <v>Santiago</v>
      </c>
      <c r="O820" s="75">
        <f>VLOOKUP(A820,'BASE REGISTRO MAYO'!$A$1:$T$884,15,FALSE)</f>
        <v>56232475099</v>
      </c>
      <c r="P820" s="75" t="str">
        <f>VLOOKUP(A820,'BASE REGISTRO MAYO'!$A$1:$T$884,16,FALSE)</f>
        <v>dirección@onglacasona.cl</v>
      </c>
      <c r="Q820" s="75">
        <f>VLOOKUP(A820,'BASE REGISTRO MAYO'!$A$1:$T$884,17,FALSE)</f>
        <v>0</v>
      </c>
      <c r="R820" s="75" t="str">
        <f>VLOOKUP(A820,'BASE REGISTRO MAYO'!$A$1:$T$884,18,FALSE)</f>
        <v>93401 Institución de Asistencia Social.</v>
      </c>
      <c r="S820" s="75" t="str">
        <f>VLOOKUP(A820,'BASE REGISTRO MAYO'!$A$1:$T$884,19,FALSE)</f>
        <v xml:space="preserve">Se acompañan Certificado de Antecedentes Financieros Institucionales del año 2019, aprobados por el Sub-Departamento de Supervisión Financiera Nacional, del SENAME.
</v>
      </c>
      <c r="T820" s="177">
        <f>VLOOKUP(A820,'BASE REGISTRO MAYO'!$A$1:$T$884,20,FALSE)</f>
        <v>39269</v>
      </c>
      <c r="U820" s="182">
        <v>7362</v>
      </c>
      <c r="V820" s="181">
        <v>6413280</v>
      </c>
      <c r="W820" s="181">
        <v>45213624</v>
      </c>
      <c r="X820" s="178">
        <v>44408</v>
      </c>
      <c r="Y820" s="87" t="s">
        <v>7151</v>
      </c>
      <c r="Z820" s="87" t="s">
        <v>7152</v>
      </c>
      <c r="AA820" s="182" t="s">
        <v>8188</v>
      </c>
    </row>
    <row r="821" spans="1:27" ht="15.75" customHeight="1" x14ac:dyDescent="0.2">
      <c r="A821" s="182">
        <v>7367</v>
      </c>
      <c r="B821" s="75" t="str">
        <f>VLOOKUP(A821,'BASE REGISTRO MAYO'!$A$1:$T$884,2,FALSE)</f>
        <v xml:space="preserve">Organizacion No Gubernamental de Desarrollo, Accion Cultural y Comunitaria de Reivindicacion de Derechos – 
O.N.G. ACCORDES. 
</v>
      </c>
      <c r="C821" s="75">
        <f>VLOOKUP(A821,'BASE REGISTRO MAYO'!$A$1:$T$884,3,FALSE)</f>
        <v>655778705</v>
      </c>
      <c r="D821" s="75" t="str">
        <f>VLOOKUP(A821,'BASE REGISTRO MAYO'!$A$1:$T$884,4,FALSE)</f>
        <v>Organización No Gubernamental.</v>
      </c>
      <c r="E821" s="75" t="str">
        <f>VLOOKUP(A821,'BASE REGISTRO MAYO'!$A$1:$T$884,5,FALSE)</f>
        <v>Otorgado por Decreto Supremo Nº 3084, de fecha 21 de Septiembre de 2004,  por el Ministerio de Justicia.</v>
      </c>
      <c r="F821" s="75" t="str">
        <f>VLOOKUP(A821,'BASE REGISTRO MAYO'!$A$1:$T$884,6,FALSE)</f>
        <v xml:space="preserve">Certificado de Vigencia Folio Nº 500340494180, de fecha 13 de agosto de 2020, del Servicio de Registro Civil. </v>
      </c>
      <c r="G821" s="75" t="str">
        <f>VLOOKUP(A821,'BASE REGISTRO MAYO'!$A$1:$T$884,7,FALSE)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821" s="75" t="str">
        <f>VLOOKUP(A821,'BASE REGISTRO MAYO'!$A$1:$T$884,8,FALSE)</f>
        <v xml:space="preserve">Presidente: 
Delfina Amalia Ibacache Estay                                       
Vicepresidente: 
Bárbara Angélica Vásquez Elos                  
Secretario: 
Eva Barcelisa Gamboa Castillo,                                         
Tesorera:
Janela Viviana Vicencio Cepeda,                         
Director:
José Saavedra Ibacache,                            
</v>
      </c>
      <c r="I821" s="75" t="str">
        <f>VLOOKUP(A821,'BASE REGISTRO MAYO'!$A$1:$T$884,9,FALSE)</f>
        <v>Durarán dos años en sus cargos.</v>
      </c>
      <c r="J821" s="75" t="str">
        <f>VLOOKUP(A821,'BASE REGISTRO MAYO'!$A$1:$T$884,10,FALSE)</f>
        <v>Hasta 22-10-2020.</v>
      </c>
      <c r="K821" s="75" t="str">
        <f>VLOOKUP(A821,'BASE REGISTRO MAYO'!$A$1:$T$884,11,FALSE)</f>
        <v xml:space="preserve">Presidente: 
Delfina Amalia Ibacache Estay                
</v>
      </c>
      <c r="L821" s="75" t="str">
        <f>VLOOKUP(A821,'BASE REGISTRO MAYO'!$A$1:$T$884,12,FALSE)</f>
        <v xml:space="preserve">Calle Cuartel Nº 65, Hijuelas, Provincia de Quillota, Quinta Región.
</v>
      </c>
      <c r="M821" s="75" t="str">
        <f>VLOOKUP(A821,'BASE REGISTRO MAYO'!$A$1:$T$884,13,FALSE)</f>
        <v>V</v>
      </c>
      <c r="N821" s="75" t="str">
        <f>VLOOKUP(A821,'BASE REGISTRO MAYO'!$A$1:$T$884,14,FALSE)</f>
        <v>Quillota</v>
      </c>
      <c r="O821" s="75" t="str">
        <f>VLOOKUP(A821,'BASE REGISTRO MAYO'!$A$1:$T$884,15,FALSE)</f>
        <v>Teléfono: (56-33) 271219</v>
      </c>
      <c r="P821" s="75" t="str">
        <f>VLOOKUP(A821,'BASE REGISTRO MAYO'!$A$1:$T$884,16,FALSE)</f>
        <v xml:space="preserve"> ongaccordes@gmail.com</v>
      </c>
      <c r="Q821" s="75">
        <f>VLOOKUP(A821,'BASE REGISTRO MAYO'!$A$1:$T$884,17,FALSE)</f>
        <v>0</v>
      </c>
      <c r="R821" s="75" t="str">
        <f>VLOOKUP(A821,'BASE REGISTRO MAYO'!$A$1:$T$884,18,FALSE)</f>
        <v>93401: Instituciones de Asistencia Social.</v>
      </c>
      <c r="S821" s="75" t="str">
        <f>VLOOKUP(A821,'BASE REGISTRO MAYO'!$A$1:$T$884,19,FALSE)</f>
        <v>Certificado de antecedente financiero año 2019, aprobado por parte del Sub Departamento de Supervisión Financiera Nacional.</v>
      </c>
      <c r="T821" s="177">
        <f>VLOOKUP(A821,'BASE REGISTRO MAYO'!$A$1:$T$884,20,FALSE)</f>
        <v>39308</v>
      </c>
      <c r="U821" s="182">
        <v>7367</v>
      </c>
      <c r="V821" s="181">
        <v>10473300</v>
      </c>
      <c r="W821" s="181">
        <v>60822720</v>
      </c>
      <c r="X821" s="178">
        <v>44408</v>
      </c>
      <c r="Y821" s="87" t="s">
        <v>7151</v>
      </c>
      <c r="Z821" s="87" t="s">
        <v>7152</v>
      </c>
      <c r="AA821" s="182" t="s">
        <v>7356</v>
      </c>
    </row>
    <row r="822" spans="1:27" ht="15.75" customHeight="1" x14ac:dyDescent="0.2">
      <c r="A822" s="182">
        <v>7369</v>
      </c>
      <c r="B822" s="75" t="str">
        <f>VLOOKUP(A822,'BASE REGISTRO MAYO'!$A$1:$T$884,2,FALSE)</f>
        <v>Fundacion Vida Compartida.</v>
      </c>
      <c r="C822" s="75">
        <f>VLOOKUP(A822,'BASE REGISTRO MAYO'!$A$1:$T$884,3,FALSE)</f>
        <v>653823304</v>
      </c>
      <c r="D822" s="75" t="str">
        <f>VLOOKUP(A822,'BASE REGISTRO MAYO'!$A$1:$T$884,4,FALSE)</f>
        <v>Fundación.</v>
      </c>
      <c r="E822" s="75" t="str">
        <f>VLOOKUP(A822,'BASE REGISTRO MAYO'!$A$1:$T$884,5,FALSE)</f>
        <v>Otorgado por Decreto Supremo Nº 1293, de fecha 20 de Abril de 2004,  por el Ministerio de Justicia.</v>
      </c>
      <c r="F822" s="75" t="str">
        <f>VLOOKUP(A822,'BASE REGISTRO MAYO'!$A$1:$T$884,6,FALSE)</f>
        <v>Certificado de Vigencia Folio Nº 500354092124, de fecha 04 de noviembre de 2020, del Servicio de Registro Civil e Identificación.</v>
      </c>
      <c r="G822" s="75" t="str">
        <f>VLOOKUP(A822,'BASE REGISTRO MAYO'!$A$1:$T$884,7,FALSE)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2" s="75" t="str">
        <f>VLOOKUP(A822,'BASE REGISTRO MAYO'!$A$1:$T$884,8,FALSE)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2" s="75" t="str">
        <f>VLOOKUP(A822,'BASE REGISTRO MAYO'!$A$1:$T$884,9,FALSE)</f>
        <v>Durarán tres años en sus cargos. (aun no es actualizado en el certificado de directorio) si en la escritura publica de año 2019</v>
      </c>
      <c r="J822" s="75" t="str">
        <f>VLOOKUP(A822,'BASE REGISTRO MAYO'!$A$1:$T$884,10,FALSE)</f>
        <v>07-06-2017 y cesó el 7 de junio de 2020.</v>
      </c>
      <c r="K822" s="75" t="str">
        <f>VLOOKUP(A822,'BASE REGISTRO MAYO'!$A$1:$T$884,11,FALSE)</f>
        <v xml:space="preserve">
Presidente: Víctor Mora Rivera, 
Director Ejecutivo: Sergio Mercado Cajales, 
</v>
      </c>
      <c r="L822" s="75" t="str">
        <f>VLOOKUP(A822,'BASE REGISTRO MAYO'!$A$1:$T$884,12,FALSE)</f>
        <v xml:space="preserve">Alameda Libertador Bernardo O’Higgins N°2361, Comuna de Santiago, Región Metropolitana.
</v>
      </c>
      <c r="M822" s="75" t="str">
        <f>VLOOKUP(A822,'BASE REGISTRO MAYO'!$A$1:$T$884,13,FALSE)</f>
        <v>XIII</v>
      </c>
      <c r="N822" s="75" t="str">
        <f>VLOOKUP(A822,'BASE REGISTRO MAYO'!$A$1:$T$884,14,FALSE)</f>
        <v>Santiago</v>
      </c>
      <c r="O822" s="75" t="str">
        <f>VLOOKUP(A822,'BASE REGISTRO MAYO'!$A$1:$T$884,15,FALSE)</f>
        <v>Teléfono: (56-2) 6970245-6963687</v>
      </c>
      <c r="P822" s="75">
        <f>VLOOKUP(A822,'BASE REGISTRO MAYO'!$A$1:$T$884,16,FALSE)</f>
        <v>0</v>
      </c>
      <c r="Q822" s="75">
        <f>VLOOKUP(A822,'BASE REGISTRO MAYO'!$A$1:$T$884,17,FALSE)</f>
        <v>0</v>
      </c>
      <c r="R822" s="75" t="str">
        <f>VLOOKUP(A822,'BASE REGISTRO MAYO'!$A$1:$T$884,18,FALSE)</f>
        <v>93401: Instituciones de Asistencia Social.</v>
      </c>
      <c r="S822" s="75" t="str">
        <f>VLOOKUP(A822,'BASE REGISTRO MAYO'!$A$1:$T$884,19,FALSE)</f>
        <v>Certificado financiero año 2019, aprobados por el Sub Departamento de Supervisión Financiera Nacional .</v>
      </c>
      <c r="T822" s="177">
        <f>VLOOKUP(A822,'BASE REGISTRO MAYO'!$A$1:$T$884,20,FALSE)</f>
        <v>39317</v>
      </c>
      <c r="U822" s="182">
        <v>7369</v>
      </c>
      <c r="V822" s="181">
        <v>8016600</v>
      </c>
      <c r="W822" s="181">
        <v>53871552</v>
      </c>
      <c r="X822" s="178">
        <v>44408</v>
      </c>
      <c r="Y822" s="87" t="s">
        <v>7151</v>
      </c>
      <c r="Z822" s="87" t="s">
        <v>7152</v>
      </c>
      <c r="AA822" s="182" t="s">
        <v>7196</v>
      </c>
    </row>
    <row r="823" spans="1:27" ht="15.75" customHeight="1" x14ac:dyDescent="0.2">
      <c r="A823" s="182">
        <v>7369</v>
      </c>
      <c r="B823" s="75" t="str">
        <f>VLOOKUP(A823,'BASE REGISTRO MAYO'!$A$1:$T$884,2,FALSE)</f>
        <v>Fundacion Vida Compartida.</v>
      </c>
      <c r="C823" s="75">
        <f>VLOOKUP(A823,'BASE REGISTRO MAYO'!$A$1:$T$884,3,FALSE)</f>
        <v>653823304</v>
      </c>
      <c r="D823" s="75" t="str">
        <f>VLOOKUP(A823,'BASE REGISTRO MAYO'!$A$1:$T$884,4,FALSE)</f>
        <v>Fundación.</v>
      </c>
      <c r="E823" s="75" t="str">
        <f>VLOOKUP(A823,'BASE REGISTRO MAYO'!$A$1:$T$884,5,FALSE)</f>
        <v>Otorgado por Decreto Supremo Nº 1293, de fecha 20 de Abril de 2004,  por el Ministerio de Justicia.</v>
      </c>
      <c r="F823" s="75" t="str">
        <f>VLOOKUP(A823,'BASE REGISTRO MAYO'!$A$1:$T$884,6,FALSE)</f>
        <v>Certificado de Vigencia Folio Nº 500354092124, de fecha 04 de noviembre de 2020, del Servicio de Registro Civil e Identificación.</v>
      </c>
      <c r="G823" s="75" t="str">
        <f>VLOOKUP(A823,'BASE REGISTRO MAYO'!$A$1:$T$884,7,FALSE)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3" s="75" t="str">
        <f>VLOOKUP(A823,'BASE REGISTRO MAYO'!$A$1:$T$884,8,FALSE)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3" s="75" t="str">
        <f>VLOOKUP(A823,'BASE REGISTRO MAYO'!$A$1:$T$884,9,FALSE)</f>
        <v>Durarán tres años en sus cargos. (aun no es actualizado en el certificado de directorio) si en la escritura publica de año 2019</v>
      </c>
      <c r="J823" s="75" t="str">
        <f>VLOOKUP(A823,'BASE REGISTRO MAYO'!$A$1:$T$884,10,FALSE)</f>
        <v>07-06-2017 y cesó el 7 de junio de 2020.</v>
      </c>
      <c r="K823" s="75" t="str">
        <f>VLOOKUP(A823,'BASE REGISTRO MAYO'!$A$1:$T$884,11,FALSE)</f>
        <v xml:space="preserve">
Presidente: Víctor Mora Rivera, 
Director Ejecutivo: Sergio Mercado Cajales, 
</v>
      </c>
      <c r="L823" s="75" t="str">
        <f>VLOOKUP(A823,'BASE REGISTRO MAYO'!$A$1:$T$884,12,FALSE)</f>
        <v xml:space="preserve">Alameda Libertador Bernardo O’Higgins N°2361, Comuna de Santiago, Región Metropolitana.
</v>
      </c>
      <c r="M823" s="75" t="str">
        <f>VLOOKUP(A823,'BASE REGISTRO MAYO'!$A$1:$T$884,13,FALSE)</f>
        <v>XIII</v>
      </c>
      <c r="N823" s="75" t="str">
        <f>VLOOKUP(A823,'BASE REGISTRO MAYO'!$A$1:$T$884,14,FALSE)</f>
        <v>Santiago</v>
      </c>
      <c r="O823" s="75" t="str">
        <f>VLOOKUP(A823,'BASE REGISTRO MAYO'!$A$1:$T$884,15,FALSE)</f>
        <v>Teléfono: (56-2) 6970245-6963687</v>
      </c>
      <c r="P823" s="75">
        <f>VLOOKUP(A823,'BASE REGISTRO MAYO'!$A$1:$T$884,16,FALSE)</f>
        <v>0</v>
      </c>
      <c r="Q823" s="75">
        <f>VLOOKUP(A823,'BASE REGISTRO MAYO'!$A$1:$T$884,17,FALSE)</f>
        <v>0</v>
      </c>
      <c r="R823" s="75" t="str">
        <f>VLOOKUP(A823,'BASE REGISTRO MAYO'!$A$1:$T$884,18,FALSE)</f>
        <v>93401: Instituciones de Asistencia Social.</v>
      </c>
      <c r="S823" s="75" t="str">
        <f>VLOOKUP(A823,'BASE REGISTRO MAYO'!$A$1:$T$884,19,FALSE)</f>
        <v>Certificado financiero año 2019, aprobados por el Sub Departamento de Supervisión Financiera Nacional .</v>
      </c>
      <c r="T823" s="177">
        <f>VLOOKUP(A823,'BASE REGISTRO MAYO'!$A$1:$T$884,20,FALSE)</f>
        <v>39317</v>
      </c>
      <c r="U823" s="182">
        <v>7369</v>
      </c>
      <c r="V823" s="181">
        <v>7695936</v>
      </c>
      <c r="W823" s="181">
        <v>54352548</v>
      </c>
      <c r="X823" s="178">
        <v>44408</v>
      </c>
      <c r="Y823" s="87" t="s">
        <v>7151</v>
      </c>
      <c r="Z823" s="87" t="s">
        <v>7152</v>
      </c>
      <c r="AA823" s="182" t="s">
        <v>5877</v>
      </c>
    </row>
    <row r="824" spans="1:27" ht="15.75" customHeight="1" x14ac:dyDescent="0.2">
      <c r="A824" s="182">
        <v>7369</v>
      </c>
      <c r="B824" s="75" t="str">
        <f>VLOOKUP(A824,'BASE REGISTRO MAYO'!$A$1:$T$884,2,FALSE)</f>
        <v>Fundacion Vida Compartida.</v>
      </c>
      <c r="C824" s="75">
        <f>VLOOKUP(A824,'BASE REGISTRO MAYO'!$A$1:$T$884,3,FALSE)</f>
        <v>653823304</v>
      </c>
      <c r="D824" s="75" t="str">
        <f>VLOOKUP(A824,'BASE REGISTRO MAYO'!$A$1:$T$884,4,FALSE)</f>
        <v>Fundación.</v>
      </c>
      <c r="E824" s="75" t="str">
        <f>VLOOKUP(A824,'BASE REGISTRO MAYO'!$A$1:$T$884,5,FALSE)</f>
        <v>Otorgado por Decreto Supremo Nº 1293, de fecha 20 de Abril de 2004,  por el Ministerio de Justicia.</v>
      </c>
      <c r="F824" s="75" t="str">
        <f>VLOOKUP(A824,'BASE REGISTRO MAYO'!$A$1:$T$884,6,FALSE)</f>
        <v>Certificado de Vigencia Folio Nº 500354092124, de fecha 04 de noviembre de 2020, del Servicio de Registro Civil e Identificación.</v>
      </c>
      <c r="G824" s="75" t="str">
        <f>VLOOKUP(A824,'BASE REGISTRO MAYO'!$A$1:$T$884,7,FALSE)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4" s="75" t="str">
        <f>VLOOKUP(A824,'BASE REGISTRO MAYO'!$A$1:$T$884,8,FALSE)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4" s="75" t="str">
        <f>VLOOKUP(A824,'BASE REGISTRO MAYO'!$A$1:$T$884,9,FALSE)</f>
        <v>Durarán tres años en sus cargos. (aun no es actualizado en el certificado de directorio) si en la escritura publica de año 2019</v>
      </c>
      <c r="J824" s="75" t="str">
        <f>VLOOKUP(A824,'BASE REGISTRO MAYO'!$A$1:$T$884,10,FALSE)</f>
        <v>07-06-2017 y cesó el 7 de junio de 2020.</v>
      </c>
      <c r="K824" s="75" t="str">
        <f>VLOOKUP(A824,'BASE REGISTRO MAYO'!$A$1:$T$884,11,FALSE)</f>
        <v xml:space="preserve">
Presidente: Víctor Mora Rivera, 
Director Ejecutivo: Sergio Mercado Cajales, 
</v>
      </c>
      <c r="L824" s="75" t="str">
        <f>VLOOKUP(A824,'BASE REGISTRO MAYO'!$A$1:$T$884,12,FALSE)</f>
        <v xml:space="preserve">Alameda Libertador Bernardo O’Higgins N°2361, Comuna de Santiago, Región Metropolitana.
</v>
      </c>
      <c r="M824" s="75" t="str">
        <f>VLOOKUP(A824,'BASE REGISTRO MAYO'!$A$1:$T$884,13,FALSE)</f>
        <v>XIII</v>
      </c>
      <c r="N824" s="75" t="str">
        <f>VLOOKUP(A824,'BASE REGISTRO MAYO'!$A$1:$T$884,14,FALSE)</f>
        <v>Santiago</v>
      </c>
      <c r="O824" s="75" t="str">
        <f>VLOOKUP(A824,'BASE REGISTRO MAYO'!$A$1:$T$884,15,FALSE)</f>
        <v>Teléfono: (56-2) 6970245-6963687</v>
      </c>
      <c r="P824" s="75">
        <f>VLOOKUP(A824,'BASE REGISTRO MAYO'!$A$1:$T$884,16,FALSE)</f>
        <v>0</v>
      </c>
      <c r="Q824" s="75">
        <f>VLOOKUP(A824,'BASE REGISTRO MAYO'!$A$1:$T$884,17,FALSE)</f>
        <v>0</v>
      </c>
      <c r="R824" s="75" t="str">
        <f>VLOOKUP(A824,'BASE REGISTRO MAYO'!$A$1:$T$884,18,FALSE)</f>
        <v>93401: Instituciones de Asistencia Social.</v>
      </c>
      <c r="S824" s="75" t="str">
        <f>VLOOKUP(A824,'BASE REGISTRO MAYO'!$A$1:$T$884,19,FALSE)</f>
        <v>Certificado financiero año 2019, aprobados por el Sub Departamento de Supervisión Financiera Nacional .</v>
      </c>
      <c r="T824" s="177">
        <f>VLOOKUP(A824,'BASE REGISTRO MAYO'!$A$1:$T$884,20,FALSE)</f>
        <v>39317</v>
      </c>
      <c r="U824" s="182">
        <v>7369</v>
      </c>
      <c r="V824" s="181">
        <v>13343760</v>
      </c>
      <c r="W824" s="181">
        <v>68347980</v>
      </c>
      <c r="X824" s="178">
        <v>44408</v>
      </c>
      <c r="Y824" s="87" t="s">
        <v>7151</v>
      </c>
      <c r="Z824" s="87" t="s">
        <v>7152</v>
      </c>
      <c r="AA824" s="182" t="s">
        <v>7160</v>
      </c>
    </row>
    <row r="825" spans="1:27" ht="15.75" customHeight="1" x14ac:dyDescent="0.2">
      <c r="A825" s="182">
        <v>7369</v>
      </c>
      <c r="B825" s="75" t="str">
        <f>VLOOKUP(A825,'BASE REGISTRO MAYO'!$A$1:$T$884,2,FALSE)</f>
        <v>Fundacion Vida Compartida.</v>
      </c>
      <c r="C825" s="75">
        <f>VLOOKUP(A825,'BASE REGISTRO MAYO'!$A$1:$T$884,3,FALSE)</f>
        <v>653823304</v>
      </c>
      <c r="D825" s="75" t="str">
        <f>VLOOKUP(A825,'BASE REGISTRO MAYO'!$A$1:$T$884,4,FALSE)</f>
        <v>Fundación.</v>
      </c>
      <c r="E825" s="75" t="str">
        <f>VLOOKUP(A825,'BASE REGISTRO MAYO'!$A$1:$T$884,5,FALSE)</f>
        <v>Otorgado por Decreto Supremo Nº 1293, de fecha 20 de Abril de 2004,  por el Ministerio de Justicia.</v>
      </c>
      <c r="F825" s="75" t="str">
        <f>VLOOKUP(A825,'BASE REGISTRO MAYO'!$A$1:$T$884,6,FALSE)</f>
        <v>Certificado de Vigencia Folio Nº 500354092124, de fecha 04 de noviembre de 2020, del Servicio de Registro Civil e Identificación.</v>
      </c>
      <c r="G825" s="75" t="str">
        <f>VLOOKUP(A825,'BASE REGISTRO MAYO'!$A$1:$T$884,7,FALSE)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5" s="75" t="str">
        <f>VLOOKUP(A825,'BASE REGISTRO MAYO'!$A$1:$T$884,8,FALSE)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5" s="75" t="str">
        <f>VLOOKUP(A825,'BASE REGISTRO MAYO'!$A$1:$T$884,9,FALSE)</f>
        <v>Durarán tres años en sus cargos. (aun no es actualizado en el certificado de directorio) si en la escritura publica de año 2019</v>
      </c>
      <c r="J825" s="75" t="str">
        <f>VLOOKUP(A825,'BASE REGISTRO MAYO'!$A$1:$T$884,10,FALSE)</f>
        <v>07-06-2017 y cesó el 7 de junio de 2020.</v>
      </c>
      <c r="K825" s="75" t="str">
        <f>VLOOKUP(A825,'BASE REGISTRO MAYO'!$A$1:$T$884,11,FALSE)</f>
        <v xml:space="preserve">
Presidente: Víctor Mora Rivera, 
Director Ejecutivo: Sergio Mercado Cajales, 
</v>
      </c>
      <c r="L825" s="75" t="str">
        <f>VLOOKUP(A825,'BASE REGISTRO MAYO'!$A$1:$T$884,12,FALSE)</f>
        <v xml:space="preserve">Alameda Libertador Bernardo O’Higgins N°2361, Comuna de Santiago, Región Metropolitana.
</v>
      </c>
      <c r="M825" s="75" t="str">
        <f>VLOOKUP(A825,'BASE REGISTRO MAYO'!$A$1:$T$884,13,FALSE)</f>
        <v>XIII</v>
      </c>
      <c r="N825" s="75" t="str">
        <f>VLOOKUP(A825,'BASE REGISTRO MAYO'!$A$1:$T$884,14,FALSE)</f>
        <v>Santiago</v>
      </c>
      <c r="O825" s="75" t="str">
        <f>VLOOKUP(A825,'BASE REGISTRO MAYO'!$A$1:$T$884,15,FALSE)</f>
        <v>Teléfono: (56-2) 6970245-6963687</v>
      </c>
      <c r="P825" s="75">
        <f>VLOOKUP(A825,'BASE REGISTRO MAYO'!$A$1:$T$884,16,FALSE)</f>
        <v>0</v>
      </c>
      <c r="Q825" s="75">
        <f>VLOOKUP(A825,'BASE REGISTRO MAYO'!$A$1:$T$884,17,FALSE)</f>
        <v>0</v>
      </c>
      <c r="R825" s="75" t="str">
        <f>VLOOKUP(A825,'BASE REGISTRO MAYO'!$A$1:$T$884,18,FALSE)</f>
        <v>93401: Instituciones de Asistencia Social.</v>
      </c>
      <c r="S825" s="75" t="str">
        <f>VLOOKUP(A825,'BASE REGISTRO MAYO'!$A$1:$T$884,19,FALSE)</f>
        <v>Certificado financiero año 2019, aprobados por el Sub Departamento de Supervisión Financiera Nacional .</v>
      </c>
      <c r="T825" s="177">
        <f>VLOOKUP(A825,'BASE REGISTRO MAYO'!$A$1:$T$884,20,FALSE)</f>
        <v>39317</v>
      </c>
      <c r="U825" s="182">
        <v>7369</v>
      </c>
      <c r="V825" s="181">
        <v>15516000</v>
      </c>
      <c r="W825" s="181">
        <v>15516000</v>
      </c>
      <c r="X825" s="178">
        <v>44408</v>
      </c>
      <c r="Y825" s="87" t="s">
        <v>7151</v>
      </c>
      <c r="Z825" s="87" t="s">
        <v>7152</v>
      </c>
      <c r="AA825" s="182" t="s">
        <v>8188</v>
      </c>
    </row>
    <row r="826" spans="1:27" ht="15.75" customHeight="1" x14ac:dyDescent="0.2">
      <c r="A826" s="182">
        <v>7376</v>
      </c>
      <c r="B826" s="75" t="str">
        <f>VLOOKUP(A826,'BASE REGISTRO MAYO'!$A$1:$T$884,2,FALSE)</f>
        <v xml:space="preserve">
Fundacion Beata Laura Vicuna. 
</v>
      </c>
      <c r="C826" s="75">
        <f>VLOOKUP(A826,'BASE REGISTRO MAYO'!$A$1:$T$884,3,FALSE)</f>
        <v>719991009</v>
      </c>
      <c r="D826" s="75" t="str">
        <f>VLOOKUP(A826,'BASE REGISTRO MAYO'!$A$1:$T$884,4,FALSE)</f>
        <v>Fundación de derecho privado</v>
      </c>
      <c r="E826" s="75" t="str">
        <f>VLOOKUP(A826,'BASE REGISTRO MAYO'!$A$1:$T$884,5,FALSE)</f>
        <v xml:space="preserve">Decreto Nº 1427, de fecha 27 de noviembre de 1991, del Ministerio de Justicia.
</v>
      </c>
      <c r="F826" s="75" t="str">
        <f>VLOOKUP(A826,'BASE REGISTRO MAYO'!$A$1:$T$884,6,FALSE)</f>
        <v xml:space="preserve">Certificado de Vigencia folio N° 500355546266, emitido el 11 de noviembre de 2020, por el Servicio de Registro Civil e Identificación. </v>
      </c>
      <c r="G826" s="75" t="str">
        <f>VLOOKUP(A826,'BASE REGISTRO MAYO'!$A$1:$T$884,7,FALSE)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826" s="75" t="str">
        <f>VLOOKUP(A826,'BASE REGISTRO MAYO'!$A$1:$T$884,8,FALSE)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826" s="75" t="str">
        <f>VLOOKUP(A826,'BASE REGISTRO MAYO'!$A$1:$T$884,9,FALSE)</f>
        <v>Cuatro años</v>
      </c>
      <c r="J826" s="75" t="str">
        <f>VLOOKUP(A826,'BASE REGISTRO MAYO'!$A$1:$T$884,10,FALSE)</f>
        <v>Al 08-08-2022</v>
      </c>
      <c r="K826" s="75" t="str">
        <f>VLOOKUP(A826,'BASE REGISTRO MAYO'!$A$1:$T$884,11,FALSE)</f>
        <v xml:space="preserve">Presidenta: Ximena Oyarzo Mancilla, 
Poder general de representación y Administración a sor Brohana Angulo Saldivia,en calidad de gerente general, quién para actuar requiere la firma conjunta de uno o cualquiera de los miembros del directorio.
</v>
      </c>
      <c r="L826" s="75" t="str">
        <f>VLOOKUP(A826,'BASE REGISTRO MAYO'!$A$1:$T$884,12,FALSE)</f>
        <v xml:space="preserve">Avenida Manuel Antonio Matta Nº 762, comuna de Santiago, Región Metropolitana 
</v>
      </c>
      <c r="M826" s="75" t="str">
        <f>VLOOKUP(A826,'BASE REGISTRO MAYO'!$A$1:$T$884,13,FALSE)</f>
        <v>XIII</v>
      </c>
      <c r="N826" s="75" t="str">
        <f>VLOOKUP(A826,'BASE REGISTRO MAYO'!$A$1:$T$884,14,FALSE)</f>
        <v>Santiago</v>
      </c>
      <c r="O826" s="75" t="str">
        <f>VLOOKUP(A826,'BASE REGISTRO MAYO'!$A$1:$T$884,15,FALSE)</f>
        <v>56-2 9126775</v>
      </c>
      <c r="P826" s="75" t="str">
        <f>VLOOKUP(A826,'BASE REGISTRO MAYO'!$A$1:$T$884,16,FALSE)</f>
        <v>directora@fundacionlauravicuna.cl</v>
      </c>
      <c r="Q826" s="75">
        <f>VLOOKUP(A826,'BASE REGISTRO MAYO'!$A$1:$T$884,17,FALSE)</f>
        <v>0</v>
      </c>
      <c r="R826" s="75">
        <f>VLOOKUP(A826,'BASE REGISTRO MAYO'!$A$1:$T$884,18,FALSE)</f>
        <v>93401</v>
      </c>
      <c r="S826" s="75" t="str">
        <f>VLOOKUP(A826,'BASE REGISTRO MAYO'!$A$1:$T$884,19,FALSE)</f>
        <v>Se acompaña Certificado Financiero año 2019 aprobado por el Subdepartamento de Supervisión Financiera Nacional .</v>
      </c>
      <c r="T826" s="177">
        <f>VLOOKUP(A826,'BASE REGISTRO MAYO'!$A$1:$T$884,20,FALSE)</f>
        <v>39352</v>
      </c>
      <c r="U826" s="182">
        <v>7376</v>
      </c>
      <c r="V826" s="181">
        <v>53576750</v>
      </c>
      <c r="W826" s="181">
        <v>168134982</v>
      </c>
      <c r="X826" s="178">
        <v>44408</v>
      </c>
      <c r="Y826" s="87" t="s">
        <v>7151</v>
      </c>
      <c r="Z826" s="87" t="s">
        <v>7152</v>
      </c>
      <c r="AA826" s="182" t="s">
        <v>7200</v>
      </c>
    </row>
    <row r="827" spans="1:27" ht="15.75" customHeight="1" x14ac:dyDescent="0.2">
      <c r="A827" s="182">
        <v>7379</v>
      </c>
      <c r="B827" s="75" t="str">
        <f>VLOOKUP(A827,'BASE REGISTRO MAYO'!$A$1:$T$884,2,FALSE)</f>
        <v>Aldeas Infantiles S.O.S. Chile.</v>
      </c>
      <c r="C827" s="75">
        <f>VLOOKUP(A827,'BASE REGISTRO MAYO'!$A$1:$T$884,3,FALSE)</f>
        <v>735972006</v>
      </c>
      <c r="D827" s="75" t="str">
        <f>VLOOKUP(A827,'BASE REGISTRO MAYO'!$A$1:$T$884,4,FALSE)</f>
        <v>Corporación de Derecho Privado</v>
      </c>
      <c r="E827" s="75" t="str">
        <f>VLOOKUP(A827,'BASE REGISTRO MAYO'!$A$1:$T$884,5,FALSE)</f>
        <v>Otorgado por Decreto Supremo Nº 171, de 26 de febrero 1997, del Ministerio de Justicia.</v>
      </c>
      <c r="F827" s="75" t="str">
        <f>VLOOKUP(A827,'BASE REGISTRO MAYO'!$A$1:$T$884,6,FALSE)</f>
        <v xml:space="preserve">Certificado de vigencia Folio N° 5003722101472 de 19 de febrero de 2021, emitido por el Servicio de Registro Civil e Identificación. </v>
      </c>
      <c r="G827" s="75" t="str">
        <f>VLOOKUP(A827,'BASE REGISTRO MAYO'!$A$1:$T$884,7,FALSE)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27" s="75" t="str">
        <f>VLOOKUP(A827,'BASE REGISTRO MAYO'!$A$1:$T$884,8,FALSE)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27" s="75" t="str">
        <f>VLOOKUP(A827,'BASE REGISTRO MAYO'!$A$1:$T$884,9,FALSE)</f>
        <v>2 años.</v>
      </c>
      <c r="J827" s="75" t="str">
        <f>VLOOKUP(A827,'BASE REGISTRO MAYO'!$A$1:$T$884,10,FALSE)</f>
        <v xml:space="preserve">29 de marzo de 2019 al 29 de marzo de 2021, según lo que indica Certificado de directorio de persona jurídica sin fines lucro Folio N° 500372101475, de 19 de febrero de 2021, emitido por el Servicio de Registro Civil e Identificación. </v>
      </c>
      <c r="K827" s="75" t="str">
        <f>VLOOKUP(A827,'BASE REGISTRO MAYO'!$A$1:$T$884,11,FALSE)</f>
        <v xml:space="preserve">María Cecilia Suárez Indart 
Director Nacional: 
CARLOS ARACENA MELLADO
Jorge Lavanderos Svec
</v>
      </c>
      <c r="L827" s="75" t="str">
        <f>VLOOKUP(A827,'BASE REGISTRO MAYO'!$A$1:$T$884,12,FALSE)</f>
        <v>Los Leones Nº382, Oficina 501, Providencia.</v>
      </c>
      <c r="M827" s="75" t="str">
        <f>VLOOKUP(A827,'BASE REGISTRO MAYO'!$A$1:$T$884,13,FALSE)</f>
        <v>XIII</v>
      </c>
      <c r="N827" s="75" t="str">
        <f>VLOOKUP(A827,'BASE REGISTRO MAYO'!$A$1:$T$884,14,FALSE)</f>
        <v>PROVIDENCIA</v>
      </c>
      <c r="O827" s="75">
        <f>VLOOKUP(A827,'BASE REGISTRO MAYO'!$A$1:$T$884,15,FALSE)</f>
        <v>228798000</v>
      </c>
      <c r="P827" s="75" t="str">
        <f>VLOOKUP(A827,'BASE REGISTRO MAYO'!$A$1:$T$884,16,FALSE)</f>
        <v>Correo: recepcion@aldeasinfantiles.cl Joel.valenzuela@aldeasinfantiles.cl</v>
      </c>
      <c r="Q827" s="75">
        <f>VLOOKUP(A827,'BASE REGISTRO MAYO'!$A$1:$T$884,17,FALSE)</f>
        <v>0</v>
      </c>
      <c r="R827" s="75" t="str">
        <f>VLOOKUP(A827,'BASE REGISTRO MAYO'!$A$1:$T$884,18,FALSE)</f>
        <v>93509: Otras asociaciones.</v>
      </c>
      <c r="S827" s="75" t="str">
        <f>VLOOKUP(A827,'BASE REGISTRO MAYO'!$A$1:$T$884,19,FALSE)</f>
        <v>Certificado de antecedentes financieros correspondientes al año 2019, aprobado por el Subdepartamento de Supervisión Financiera Nacional. (ante notario público)</v>
      </c>
      <c r="T827" s="177">
        <f>VLOOKUP(A827,'BASE REGISTRO MAYO'!$A$1:$T$884,20,FALSE)</f>
        <v>39381</v>
      </c>
      <c r="U827" s="182">
        <v>7379</v>
      </c>
      <c r="V827" s="181">
        <v>40302774</v>
      </c>
      <c r="W827" s="181">
        <v>258262258</v>
      </c>
      <c r="X827" s="178">
        <v>44408</v>
      </c>
      <c r="Y827" s="87" t="s">
        <v>7151</v>
      </c>
      <c r="Z827" s="87" t="s">
        <v>7152</v>
      </c>
      <c r="AA827" s="182" t="s">
        <v>7177</v>
      </c>
    </row>
    <row r="828" spans="1:27" ht="15.75" customHeight="1" x14ac:dyDescent="0.2">
      <c r="A828" s="182">
        <v>7379</v>
      </c>
      <c r="B828" s="75" t="str">
        <f>VLOOKUP(A828,'BASE REGISTRO MAYO'!$A$1:$T$884,2,FALSE)</f>
        <v>Aldeas Infantiles S.O.S. Chile.</v>
      </c>
      <c r="C828" s="75">
        <f>VLOOKUP(A828,'BASE REGISTRO MAYO'!$A$1:$T$884,3,FALSE)</f>
        <v>735972006</v>
      </c>
      <c r="D828" s="75" t="str">
        <f>VLOOKUP(A828,'BASE REGISTRO MAYO'!$A$1:$T$884,4,FALSE)</f>
        <v>Corporación de Derecho Privado</v>
      </c>
      <c r="E828" s="75" t="str">
        <f>VLOOKUP(A828,'BASE REGISTRO MAYO'!$A$1:$T$884,5,FALSE)</f>
        <v>Otorgado por Decreto Supremo Nº 171, de 26 de febrero 1997, del Ministerio de Justicia.</v>
      </c>
      <c r="F828" s="75" t="str">
        <f>VLOOKUP(A828,'BASE REGISTRO MAYO'!$A$1:$T$884,6,FALSE)</f>
        <v xml:space="preserve">Certificado de vigencia Folio N° 5003722101472 de 19 de febrero de 2021, emitido por el Servicio de Registro Civil e Identificación. </v>
      </c>
      <c r="G828" s="75" t="str">
        <f>VLOOKUP(A828,'BASE REGISTRO MAYO'!$A$1:$T$884,7,FALSE)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28" s="75" t="str">
        <f>VLOOKUP(A828,'BASE REGISTRO MAYO'!$A$1:$T$884,8,FALSE)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28" s="75" t="str">
        <f>VLOOKUP(A828,'BASE REGISTRO MAYO'!$A$1:$T$884,9,FALSE)</f>
        <v>2 años.</v>
      </c>
      <c r="J828" s="75" t="str">
        <f>VLOOKUP(A828,'BASE REGISTRO MAYO'!$A$1:$T$884,10,FALSE)</f>
        <v xml:space="preserve">29 de marzo de 2019 al 29 de marzo de 2021, según lo que indica Certificado de directorio de persona jurídica sin fines lucro Folio N° 500372101475, de 19 de febrero de 2021, emitido por el Servicio de Registro Civil e Identificación. </v>
      </c>
      <c r="K828" s="75" t="str">
        <f>VLOOKUP(A828,'BASE REGISTRO MAYO'!$A$1:$T$884,11,FALSE)</f>
        <v xml:space="preserve">María Cecilia Suárez Indart 
Director Nacional: 
CARLOS ARACENA MELLADO
Jorge Lavanderos Svec
</v>
      </c>
      <c r="L828" s="75" t="str">
        <f>VLOOKUP(A828,'BASE REGISTRO MAYO'!$A$1:$T$884,12,FALSE)</f>
        <v>Los Leones Nº382, Oficina 501, Providencia.</v>
      </c>
      <c r="M828" s="75" t="str">
        <f>VLOOKUP(A828,'BASE REGISTRO MAYO'!$A$1:$T$884,13,FALSE)</f>
        <v>XIII</v>
      </c>
      <c r="N828" s="75" t="str">
        <f>VLOOKUP(A828,'BASE REGISTRO MAYO'!$A$1:$T$884,14,FALSE)</f>
        <v>PROVIDENCIA</v>
      </c>
      <c r="O828" s="75">
        <f>VLOOKUP(A828,'BASE REGISTRO MAYO'!$A$1:$T$884,15,FALSE)</f>
        <v>228798000</v>
      </c>
      <c r="P828" s="75" t="str">
        <f>VLOOKUP(A828,'BASE REGISTRO MAYO'!$A$1:$T$884,16,FALSE)</f>
        <v>Correo: recepcion@aldeasinfantiles.cl Joel.valenzuela@aldeasinfantiles.cl</v>
      </c>
      <c r="Q828" s="75">
        <f>VLOOKUP(A828,'BASE REGISTRO MAYO'!$A$1:$T$884,17,FALSE)</f>
        <v>0</v>
      </c>
      <c r="R828" s="75" t="str">
        <f>VLOOKUP(A828,'BASE REGISTRO MAYO'!$A$1:$T$884,18,FALSE)</f>
        <v>93509: Otras asociaciones.</v>
      </c>
      <c r="S828" s="75" t="str">
        <f>VLOOKUP(A828,'BASE REGISTRO MAYO'!$A$1:$T$884,19,FALSE)</f>
        <v>Certificado de antecedentes financieros correspondientes al año 2019, aprobado por el Subdepartamento de Supervisión Financiera Nacional. (ante notario público)</v>
      </c>
      <c r="T828" s="177">
        <f>VLOOKUP(A828,'BASE REGISTRO MAYO'!$A$1:$T$884,20,FALSE)</f>
        <v>39381</v>
      </c>
      <c r="U828" s="182">
        <v>7379</v>
      </c>
      <c r="V828" s="181">
        <v>26405864</v>
      </c>
      <c r="W828" s="181">
        <v>160823094</v>
      </c>
      <c r="X828" s="178">
        <v>44408</v>
      </c>
      <c r="Y828" s="87" t="s">
        <v>7151</v>
      </c>
      <c r="Z828" s="87" t="s">
        <v>7152</v>
      </c>
      <c r="AA828" s="182" t="s">
        <v>213</v>
      </c>
    </row>
    <row r="829" spans="1:27" ht="15.75" customHeight="1" x14ac:dyDescent="0.2">
      <c r="A829" s="182">
        <v>7379</v>
      </c>
      <c r="B829" s="75" t="str">
        <f>VLOOKUP(A829,'BASE REGISTRO MAYO'!$A$1:$T$884,2,FALSE)</f>
        <v>Aldeas Infantiles S.O.S. Chile.</v>
      </c>
      <c r="C829" s="75">
        <f>VLOOKUP(A829,'BASE REGISTRO MAYO'!$A$1:$T$884,3,FALSE)</f>
        <v>735972006</v>
      </c>
      <c r="D829" s="75" t="str">
        <f>VLOOKUP(A829,'BASE REGISTRO MAYO'!$A$1:$T$884,4,FALSE)</f>
        <v>Corporación de Derecho Privado</v>
      </c>
      <c r="E829" s="75" t="str">
        <f>VLOOKUP(A829,'BASE REGISTRO MAYO'!$A$1:$T$884,5,FALSE)</f>
        <v>Otorgado por Decreto Supremo Nº 171, de 26 de febrero 1997, del Ministerio de Justicia.</v>
      </c>
      <c r="F829" s="75" t="str">
        <f>VLOOKUP(A829,'BASE REGISTRO MAYO'!$A$1:$T$884,6,FALSE)</f>
        <v xml:space="preserve">Certificado de vigencia Folio N° 5003722101472 de 19 de febrero de 2021, emitido por el Servicio de Registro Civil e Identificación. </v>
      </c>
      <c r="G829" s="75" t="str">
        <f>VLOOKUP(A829,'BASE REGISTRO MAYO'!$A$1:$T$884,7,FALSE)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29" s="75" t="str">
        <f>VLOOKUP(A829,'BASE REGISTRO MAYO'!$A$1:$T$884,8,FALSE)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29" s="75" t="str">
        <f>VLOOKUP(A829,'BASE REGISTRO MAYO'!$A$1:$T$884,9,FALSE)</f>
        <v>2 años.</v>
      </c>
      <c r="J829" s="75" t="str">
        <f>VLOOKUP(A829,'BASE REGISTRO MAYO'!$A$1:$T$884,10,FALSE)</f>
        <v xml:space="preserve">29 de marzo de 2019 al 29 de marzo de 2021, según lo que indica Certificado de directorio de persona jurídica sin fines lucro Folio N° 500372101475, de 19 de febrero de 2021, emitido por el Servicio de Registro Civil e Identificación. </v>
      </c>
      <c r="K829" s="75" t="str">
        <f>VLOOKUP(A829,'BASE REGISTRO MAYO'!$A$1:$T$884,11,FALSE)</f>
        <v xml:space="preserve">María Cecilia Suárez Indart 
Director Nacional: 
CARLOS ARACENA MELLADO
Jorge Lavanderos Svec
</v>
      </c>
      <c r="L829" s="75" t="str">
        <f>VLOOKUP(A829,'BASE REGISTRO MAYO'!$A$1:$T$884,12,FALSE)</f>
        <v>Los Leones Nº382, Oficina 501, Providencia.</v>
      </c>
      <c r="M829" s="75" t="str">
        <f>VLOOKUP(A829,'BASE REGISTRO MAYO'!$A$1:$T$884,13,FALSE)</f>
        <v>XIII</v>
      </c>
      <c r="N829" s="75" t="str">
        <f>VLOOKUP(A829,'BASE REGISTRO MAYO'!$A$1:$T$884,14,FALSE)</f>
        <v>PROVIDENCIA</v>
      </c>
      <c r="O829" s="75">
        <f>VLOOKUP(A829,'BASE REGISTRO MAYO'!$A$1:$T$884,15,FALSE)</f>
        <v>228798000</v>
      </c>
      <c r="P829" s="75" t="str">
        <f>VLOOKUP(A829,'BASE REGISTRO MAYO'!$A$1:$T$884,16,FALSE)</f>
        <v>Correo: recepcion@aldeasinfantiles.cl Joel.valenzuela@aldeasinfantiles.cl</v>
      </c>
      <c r="Q829" s="75">
        <f>VLOOKUP(A829,'BASE REGISTRO MAYO'!$A$1:$T$884,17,FALSE)</f>
        <v>0</v>
      </c>
      <c r="R829" s="75" t="str">
        <f>VLOOKUP(A829,'BASE REGISTRO MAYO'!$A$1:$T$884,18,FALSE)</f>
        <v>93509: Otras asociaciones.</v>
      </c>
      <c r="S829" s="75" t="str">
        <f>VLOOKUP(A829,'BASE REGISTRO MAYO'!$A$1:$T$884,19,FALSE)</f>
        <v>Certificado de antecedentes financieros correspondientes al año 2019, aprobado por el Subdepartamento de Supervisión Financiera Nacional. (ante notario público)</v>
      </c>
      <c r="T829" s="177">
        <f>VLOOKUP(A829,'BASE REGISTRO MAYO'!$A$1:$T$884,20,FALSE)</f>
        <v>39381</v>
      </c>
      <c r="U829" s="182">
        <v>7379</v>
      </c>
      <c r="V829" s="181">
        <v>129851030</v>
      </c>
      <c r="W829" s="181">
        <v>365907745</v>
      </c>
      <c r="X829" s="178">
        <v>44408</v>
      </c>
      <c r="Y829" s="87" t="s">
        <v>7151</v>
      </c>
      <c r="Z829" s="87" t="s">
        <v>7152</v>
      </c>
      <c r="AA829" s="182" t="s">
        <v>7154</v>
      </c>
    </row>
    <row r="830" spans="1:27" ht="15.75" customHeight="1" x14ac:dyDescent="0.2">
      <c r="A830" s="182">
        <v>7379</v>
      </c>
      <c r="B830" s="75" t="str">
        <f>VLOOKUP(A830,'BASE REGISTRO MAYO'!$A$1:$T$884,2,FALSE)</f>
        <v>Aldeas Infantiles S.O.S. Chile.</v>
      </c>
      <c r="C830" s="75">
        <f>VLOOKUP(A830,'BASE REGISTRO MAYO'!$A$1:$T$884,3,FALSE)</f>
        <v>735972006</v>
      </c>
      <c r="D830" s="75" t="str">
        <f>VLOOKUP(A830,'BASE REGISTRO MAYO'!$A$1:$T$884,4,FALSE)</f>
        <v>Corporación de Derecho Privado</v>
      </c>
      <c r="E830" s="75" t="str">
        <f>VLOOKUP(A830,'BASE REGISTRO MAYO'!$A$1:$T$884,5,FALSE)</f>
        <v>Otorgado por Decreto Supremo Nº 171, de 26 de febrero 1997, del Ministerio de Justicia.</v>
      </c>
      <c r="F830" s="75" t="str">
        <f>VLOOKUP(A830,'BASE REGISTRO MAYO'!$A$1:$T$884,6,FALSE)</f>
        <v xml:space="preserve">Certificado de vigencia Folio N° 5003722101472 de 19 de febrero de 2021, emitido por el Servicio de Registro Civil e Identificación. </v>
      </c>
      <c r="G830" s="75" t="str">
        <f>VLOOKUP(A830,'BASE REGISTRO MAYO'!$A$1:$T$884,7,FALSE)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30" s="75" t="str">
        <f>VLOOKUP(A830,'BASE REGISTRO MAYO'!$A$1:$T$884,8,FALSE)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30" s="75" t="str">
        <f>VLOOKUP(A830,'BASE REGISTRO MAYO'!$A$1:$T$884,9,FALSE)</f>
        <v>2 años.</v>
      </c>
      <c r="J830" s="75" t="str">
        <f>VLOOKUP(A830,'BASE REGISTRO MAYO'!$A$1:$T$884,10,FALSE)</f>
        <v xml:space="preserve">29 de marzo de 2019 al 29 de marzo de 2021, según lo que indica Certificado de directorio de persona jurídica sin fines lucro Folio N° 500372101475, de 19 de febrero de 2021, emitido por el Servicio de Registro Civil e Identificación. </v>
      </c>
      <c r="K830" s="75" t="str">
        <f>VLOOKUP(A830,'BASE REGISTRO MAYO'!$A$1:$T$884,11,FALSE)</f>
        <v xml:space="preserve">María Cecilia Suárez Indart 
Director Nacional: 
CARLOS ARACENA MELLADO
Jorge Lavanderos Svec
</v>
      </c>
      <c r="L830" s="75" t="str">
        <f>VLOOKUP(A830,'BASE REGISTRO MAYO'!$A$1:$T$884,12,FALSE)</f>
        <v>Los Leones Nº382, Oficina 501, Providencia.</v>
      </c>
      <c r="M830" s="75" t="str">
        <f>VLOOKUP(A830,'BASE REGISTRO MAYO'!$A$1:$T$884,13,FALSE)</f>
        <v>XIII</v>
      </c>
      <c r="N830" s="75" t="str">
        <f>VLOOKUP(A830,'BASE REGISTRO MAYO'!$A$1:$T$884,14,FALSE)</f>
        <v>PROVIDENCIA</v>
      </c>
      <c r="O830" s="75">
        <f>VLOOKUP(A830,'BASE REGISTRO MAYO'!$A$1:$T$884,15,FALSE)</f>
        <v>228798000</v>
      </c>
      <c r="P830" s="75" t="str">
        <f>VLOOKUP(A830,'BASE REGISTRO MAYO'!$A$1:$T$884,16,FALSE)</f>
        <v>Correo: recepcion@aldeasinfantiles.cl Joel.valenzuela@aldeasinfantiles.cl</v>
      </c>
      <c r="Q830" s="75">
        <f>VLOOKUP(A830,'BASE REGISTRO MAYO'!$A$1:$T$884,17,FALSE)</f>
        <v>0</v>
      </c>
      <c r="R830" s="75" t="str">
        <f>VLOOKUP(A830,'BASE REGISTRO MAYO'!$A$1:$T$884,18,FALSE)</f>
        <v>93509: Otras asociaciones.</v>
      </c>
      <c r="S830" s="75" t="str">
        <f>VLOOKUP(A830,'BASE REGISTRO MAYO'!$A$1:$T$884,19,FALSE)</f>
        <v>Certificado de antecedentes financieros correspondientes al año 2019, aprobado por el Subdepartamento de Supervisión Financiera Nacional. (ante notario público)</v>
      </c>
      <c r="T830" s="177">
        <f>VLOOKUP(A830,'BASE REGISTRO MAYO'!$A$1:$T$884,20,FALSE)</f>
        <v>39381</v>
      </c>
      <c r="U830" s="182">
        <v>7379</v>
      </c>
      <c r="V830" s="181">
        <v>24899283</v>
      </c>
      <c r="W830" s="181">
        <v>124379267</v>
      </c>
      <c r="X830" s="178">
        <v>44408</v>
      </c>
      <c r="Y830" s="87" t="s">
        <v>7151</v>
      </c>
      <c r="Z830" s="87" t="s">
        <v>7152</v>
      </c>
      <c r="AA830" s="182" t="s">
        <v>7171</v>
      </c>
    </row>
    <row r="831" spans="1:27" ht="15.75" customHeight="1" x14ac:dyDescent="0.2">
      <c r="A831" s="182">
        <v>7379</v>
      </c>
      <c r="B831" s="75" t="str">
        <f>VLOOKUP(A831,'BASE REGISTRO MAYO'!$A$1:$T$884,2,FALSE)</f>
        <v>Aldeas Infantiles S.O.S. Chile.</v>
      </c>
      <c r="C831" s="75">
        <f>VLOOKUP(A831,'BASE REGISTRO MAYO'!$A$1:$T$884,3,FALSE)</f>
        <v>735972006</v>
      </c>
      <c r="D831" s="75" t="str">
        <f>VLOOKUP(A831,'BASE REGISTRO MAYO'!$A$1:$T$884,4,FALSE)</f>
        <v>Corporación de Derecho Privado</v>
      </c>
      <c r="E831" s="75" t="str">
        <f>VLOOKUP(A831,'BASE REGISTRO MAYO'!$A$1:$T$884,5,FALSE)</f>
        <v>Otorgado por Decreto Supremo Nº 171, de 26 de febrero 1997, del Ministerio de Justicia.</v>
      </c>
      <c r="F831" s="75" t="str">
        <f>VLOOKUP(A831,'BASE REGISTRO MAYO'!$A$1:$T$884,6,FALSE)</f>
        <v xml:space="preserve">Certificado de vigencia Folio N° 5003722101472 de 19 de febrero de 2021, emitido por el Servicio de Registro Civil e Identificación. </v>
      </c>
      <c r="G831" s="75" t="str">
        <f>VLOOKUP(A831,'BASE REGISTRO MAYO'!$A$1:$T$884,7,FALSE)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31" s="75" t="str">
        <f>VLOOKUP(A831,'BASE REGISTRO MAYO'!$A$1:$T$884,8,FALSE)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31" s="75" t="str">
        <f>VLOOKUP(A831,'BASE REGISTRO MAYO'!$A$1:$T$884,9,FALSE)</f>
        <v>2 años.</v>
      </c>
      <c r="J831" s="75" t="str">
        <f>VLOOKUP(A831,'BASE REGISTRO MAYO'!$A$1:$T$884,10,FALSE)</f>
        <v xml:space="preserve">29 de marzo de 2019 al 29 de marzo de 2021, según lo que indica Certificado de directorio de persona jurídica sin fines lucro Folio N° 500372101475, de 19 de febrero de 2021, emitido por el Servicio de Registro Civil e Identificación. </v>
      </c>
      <c r="K831" s="75" t="str">
        <f>VLOOKUP(A831,'BASE REGISTRO MAYO'!$A$1:$T$884,11,FALSE)</f>
        <v xml:space="preserve">María Cecilia Suárez Indart 
Director Nacional: 
CARLOS ARACENA MELLADO
Jorge Lavanderos Svec
</v>
      </c>
      <c r="L831" s="75" t="str">
        <f>VLOOKUP(A831,'BASE REGISTRO MAYO'!$A$1:$T$884,12,FALSE)</f>
        <v>Los Leones Nº382, Oficina 501, Providencia.</v>
      </c>
      <c r="M831" s="75" t="str">
        <f>VLOOKUP(A831,'BASE REGISTRO MAYO'!$A$1:$T$884,13,FALSE)</f>
        <v>XIII</v>
      </c>
      <c r="N831" s="75" t="str">
        <f>VLOOKUP(A831,'BASE REGISTRO MAYO'!$A$1:$T$884,14,FALSE)</f>
        <v>PROVIDENCIA</v>
      </c>
      <c r="O831" s="75">
        <f>VLOOKUP(A831,'BASE REGISTRO MAYO'!$A$1:$T$884,15,FALSE)</f>
        <v>228798000</v>
      </c>
      <c r="P831" s="75" t="str">
        <f>VLOOKUP(A831,'BASE REGISTRO MAYO'!$A$1:$T$884,16,FALSE)</f>
        <v>Correo: recepcion@aldeasinfantiles.cl Joel.valenzuela@aldeasinfantiles.cl</v>
      </c>
      <c r="Q831" s="75">
        <f>VLOOKUP(A831,'BASE REGISTRO MAYO'!$A$1:$T$884,17,FALSE)</f>
        <v>0</v>
      </c>
      <c r="R831" s="75" t="str">
        <f>VLOOKUP(A831,'BASE REGISTRO MAYO'!$A$1:$T$884,18,FALSE)</f>
        <v>93509: Otras asociaciones.</v>
      </c>
      <c r="S831" s="75" t="str">
        <f>VLOOKUP(A831,'BASE REGISTRO MAYO'!$A$1:$T$884,19,FALSE)</f>
        <v>Certificado de antecedentes financieros correspondientes al año 2019, aprobado por el Subdepartamento de Supervisión Financiera Nacional. (ante notario público)</v>
      </c>
      <c r="T831" s="177">
        <f>VLOOKUP(A831,'BASE REGISTRO MAYO'!$A$1:$T$884,20,FALSE)</f>
        <v>39381</v>
      </c>
      <c r="U831" s="182">
        <v>7379</v>
      </c>
      <c r="V831" s="181">
        <v>40562238</v>
      </c>
      <c r="W831" s="181">
        <v>282331353.2350769</v>
      </c>
      <c r="X831" s="178">
        <v>44408</v>
      </c>
      <c r="Y831" s="87" t="s">
        <v>7151</v>
      </c>
      <c r="Z831" s="87" t="s">
        <v>7152</v>
      </c>
      <c r="AA831" s="182" t="s">
        <v>149</v>
      </c>
    </row>
    <row r="832" spans="1:27" ht="15.75" customHeight="1" x14ac:dyDescent="0.2">
      <c r="A832" s="182">
        <v>7379</v>
      </c>
      <c r="B832" s="75" t="str">
        <f>VLOOKUP(A832,'BASE REGISTRO MAYO'!$A$1:$T$884,2,FALSE)</f>
        <v>Aldeas Infantiles S.O.S. Chile.</v>
      </c>
      <c r="C832" s="75">
        <f>VLOOKUP(A832,'BASE REGISTRO MAYO'!$A$1:$T$884,3,FALSE)</f>
        <v>735972006</v>
      </c>
      <c r="D832" s="75" t="str">
        <f>VLOOKUP(A832,'BASE REGISTRO MAYO'!$A$1:$T$884,4,FALSE)</f>
        <v>Corporación de Derecho Privado</v>
      </c>
      <c r="E832" s="75" t="str">
        <f>VLOOKUP(A832,'BASE REGISTRO MAYO'!$A$1:$T$884,5,FALSE)</f>
        <v>Otorgado por Decreto Supremo Nº 171, de 26 de febrero 1997, del Ministerio de Justicia.</v>
      </c>
      <c r="F832" s="75" t="str">
        <f>VLOOKUP(A832,'BASE REGISTRO MAYO'!$A$1:$T$884,6,FALSE)</f>
        <v xml:space="preserve">Certificado de vigencia Folio N° 5003722101472 de 19 de febrero de 2021, emitido por el Servicio de Registro Civil e Identificación. </v>
      </c>
      <c r="G832" s="75" t="str">
        <f>VLOOKUP(A832,'BASE REGISTRO MAYO'!$A$1:$T$884,7,FALSE)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32" s="75" t="str">
        <f>VLOOKUP(A832,'BASE REGISTRO MAYO'!$A$1:$T$884,8,FALSE)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32" s="75" t="str">
        <f>VLOOKUP(A832,'BASE REGISTRO MAYO'!$A$1:$T$884,9,FALSE)</f>
        <v>2 años.</v>
      </c>
      <c r="J832" s="75" t="str">
        <f>VLOOKUP(A832,'BASE REGISTRO MAYO'!$A$1:$T$884,10,FALSE)</f>
        <v xml:space="preserve">29 de marzo de 2019 al 29 de marzo de 2021, según lo que indica Certificado de directorio de persona jurídica sin fines lucro Folio N° 500372101475, de 19 de febrero de 2021, emitido por el Servicio de Registro Civil e Identificación. </v>
      </c>
      <c r="K832" s="75" t="str">
        <f>VLOOKUP(A832,'BASE REGISTRO MAYO'!$A$1:$T$884,11,FALSE)</f>
        <v xml:space="preserve">María Cecilia Suárez Indart 
Director Nacional: 
CARLOS ARACENA MELLADO
Jorge Lavanderos Svec
</v>
      </c>
      <c r="L832" s="75" t="str">
        <f>VLOOKUP(A832,'BASE REGISTRO MAYO'!$A$1:$T$884,12,FALSE)</f>
        <v>Los Leones Nº382, Oficina 501, Providencia.</v>
      </c>
      <c r="M832" s="75" t="str">
        <f>VLOOKUP(A832,'BASE REGISTRO MAYO'!$A$1:$T$884,13,FALSE)</f>
        <v>XIII</v>
      </c>
      <c r="N832" s="75" t="str">
        <f>VLOOKUP(A832,'BASE REGISTRO MAYO'!$A$1:$T$884,14,FALSE)</f>
        <v>PROVIDENCIA</v>
      </c>
      <c r="O832" s="75">
        <f>VLOOKUP(A832,'BASE REGISTRO MAYO'!$A$1:$T$884,15,FALSE)</f>
        <v>228798000</v>
      </c>
      <c r="P832" s="75" t="str">
        <f>VLOOKUP(A832,'BASE REGISTRO MAYO'!$A$1:$T$884,16,FALSE)</f>
        <v>Correo: recepcion@aldeasinfantiles.cl Joel.valenzuela@aldeasinfantiles.cl</v>
      </c>
      <c r="Q832" s="75">
        <f>VLOOKUP(A832,'BASE REGISTRO MAYO'!$A$1:$T$884,17,FALSE)</f>
        <v>0</v>
      </c>
      <c r="R832" s="75" t="str">
        <f>VLOOKUP(A832,'BASE REGISTRO MAYO'!$A$1:$T$884,18,FALSE)</f>
        <v>93509: Otras asociaciones.</v>
      </c>
      <c r="S832" s="75" t="str">
        <f>VLOOKUP(A832,'BASE REGISTRO MAYO'!$A$1:$T$884,19,FALSE)</f>
        <v>Certificado de antecedentes financieros correspondientes al año 2019, aprobado por el Subdepartamento de Supervisión Financiera Nacional. (ante notario público)</v>
      </c>
      <c r="T832" s="177">
        <f>VLOOKUP(A832,'BASE REGISTRO MAYO'!$A$1:$T$884,20,FALSE)</f>
        <v>39381</v>
      </c>
      <c r="U832" s="182">
        <v>7379</v>
      </c>
      <c r="V832" s="181">
        <v>45654886</v>
      </c>
      <c r="W832" s="181">
        <v>257878604</v>
      </c>
      <c r="X832" s="178">
        <v>44408</v>
      </c>
      <c r="Y832" s="87" t="s">
        <v>7151</v>
      </c>
      <c r="Z832" s="87" t="s">
        <v>7152</v>
      </c>
      <c r="AA832" s="182" t="s">
        <v>7184</v>
      </c>
    </row>
    <row r="833" spans="1:27" ht="15.75" customHeight="1" x14ac:dyDescent="0.2">
      <c r="A833" s="182">
        <v>7379</v>
      </c>
      <c r="B833" s="75" t="str">
        <f>VLOOKUP(A833,'BASE REGISTRO MAYO'!$A$1:$T$884,2,FALSE)</f>
        <v>Aldeas Infantiles S.O.S. Chile.</v>
      </c>
      <c r="C833" s="75">
        <f>VLOOKUP(A833,'BASE REGISTRO MAYO'!$A$1:$T$884,3,FALSE)</f>
        <v>735972006</v>
      </c>
      <c r="D833" s="75" t="str">
        <f>VLOOKUP(A833,'BASE REGISTRO MAYO'!$A$1:$T$884,4,FALSE)</f>
        <v>Corporación de Derecho Privado</v>
      </c>
      <c r="E833" s="75" t="str">
        <f>VLOOKUP(A833,'BASE REGISTRO MAYO'!$A$1:$T$884,5,FALSE)</f>
        <v>Otorgado por Decreto Supremo Nº 171, de 26 de febrero 1997, del Ministerio de Justicia.</v>
      </c>
      <c r="F833" s="75" t="str">
        <f>VLOOKUP(A833,'BASE REGISTRO MAYO'!$A$1:$T$884,6,FALSE)</f>
        <v xml:space="preserve">Certificado de vigencia Folio N° 5003722101472 de 19 de febrero de 2021, emitido por el Servicio de Registro Civil e Identificación. </v>
      </c>
      <c r="G833" s="75" t="str">
        <f>VLOOKUP(A833,'BASE REGISTRO MAYO'!$A$1:$T$884,7,FALSE)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33" s="75" t="str">
        <f>VLOOKUP(A833,'BASE REGISTRO MAYO'!$A$1:$T$884,8,FALSE)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33" s="75" t="str">
        <f>VLOOKUP(A833,'BASE REGISTRO MAYO'!$A$1:$T$884,9,FALSE)</f>
        <v>2 años.</v>
      </c>
      <c r="J833" s="75" t="str">
        <f>VLOOKUP(A833,'BASE REGISTRO MAYO'!$A$1:$T$884,10,FALSE)</f>
        <v xml:space="preserve">29 de marzo de 2019 al 29 de marzo de 2021, según lo que indica Certificado de directorio de persona jurídica sin fines lucro Folio N° 500372101475, de 19 de febrero de 2021, emitido por el Servicio de Registro Civil e Identificación. </v>
      </c>
      <c r="K833" s="75" t="str">
        <f>VLOOKUP(A833,'BASE REGISTRO MAYO'!$A$1:$T$884,11,FALSE)</f>
        <v xml:space="preserve">María Cecilia Suárez Indart 
Director Nacional: 
CARLOS ARACENA MELLADO
Jorge Lavanderos Svec
</v>
      </c>
      <c r="L833" s="75" t="str">
        <f>VLOOKUP(A833,'BASE REGISTRO MAYO'!$A$1:$T$884,12,FALSE)</f>
        <v>Los Leones Nº382, Oficina 501, Providencia.</v>
      </c>
      <c r="M833" s="75" t="str">
        <f>VLOOKUP(A833,'BASE REGISTRO MAYO'!$A$1:$T$884,13,FALSE)</f>
        <v>XIII</v>
      </c>
      <c r="N833" s="75" t="str">
        <f>VLOOKUP(A833,'BASE REGISTRO MAYO'!$A$1:$T$884,14,FALSE)</f>
        <v>PROVIDENCIA</v>
      </c>
      <c r="O833" s="75">
        <f>VLOOKUP(A833,'BASE REGISTRO MAYO'!$A$1:$T$884,15,FALSE)</f>
        <v>228798000</v>
      </c>
      <c r="P833" s="75" t="str">
        <f>VLOOKUP(A833,'BASE REGISTRO MAYO'!$A$1:$T$884,16,FALSE)</f>
        <v>Correo: recepcion@aldeasinfantiles.cl Joel.valenzuela@aldeasinfantiles.cl</v>
      </c>
      <c r="Q833" s="75">
        <f>VLOOKUP(A833,'BASE REGISTRO MAYO'!$A$1:$T$884,17,FALSE)</f>
        <v>0</v>
      </c>
      <c r="R833" s="75" t="str">
        <f>VLOOKUP(A833,'BASE REGISTRO MAYO'!$A$1:$T$884,18,FALSE)</f>
        <v>93509: Otras asociaciones.</v>
      </c>
      <c r="S833" s="75" t="str">
        <f>VLOOKUP(A833,'BASE REGISTRO MAYO'!$A$1:$T$884,19,FALSE)</f>
        <v>Certificado de antecedentes financieros correspondientes al año 2019, aprobado por el Subdepartamento de Supervisión Financiera Nacional. (ante notario público)</v>
      </c>
      <c r="T833" s="177">
        <f>VLOOKUP(A833,'BASE REGISTRO MAYO'!$A$1:$T$884,20,FALSE)</f>
        <v>39381</v>
      </c>
      <c r="U833" s="182">
        <v>7379</v>
      </c>
      <c r="V833" s="181">
        <v>37738361</v>
      </c>
      <c r="W833" s="181">
        <v>267297727</v>
      </c>
      <c r="X833" s="178">
        <v>44408</v>
      </c>
      <c r="Y833" s="87" t="s">
        <v>7151</v>
      </c>
      <c r="Z833" s="87" t="s">
        <v>7152</v>
      </c>
      <c r="AA833" s="182" t="s">
        <v>7219</v>
      </c>
    </row>
    <row r="834" spans="1:27" ht="15.75" customHeight="1" x14ac:dyDescent="0.2">
      <c r="A834" s="182">
        <v>7379</v>
      </c>
      <c r="B834" s="75" t="str">
        <f>VLOOKUP(A834,'BASE REGISTRO MAYO'!$A$1:$T$884,2,FALSE)</f>
        <v>Aldeas Infantiles S.O.S. Chile.</v>
      </c>
      <c r="C834" s="75">
        <f>VLOOKUP(A834,'BASE REGISTRO MAYO'!$A$1:$T$884,3,FALSE)</f>
        <v>735972006</v>
      </c>
      <c r="D834" s="75" t="str">
        <f>VLOOKUP(A834,'BASE REGISTRO MAYO'!$A$1:$T$884,4,FALSE)</f>
        <v>Corporación de Derecho Privado</v>
      </c>
      <c r="E834" s="75" t="str">
        <f>VLOOKUP(A834,'BASE REGISTRO MAYO'!$A$1:$T$884,5,FALSE)</f>
        <v>Otorgado por Decreto Supremo Nº 171, de 26 de febrero 1997, del Ministerio de Justicia.</v>
      </c>
      <c r="F834" s="75" t="str">
        <f>VLOOKUP(A834,'BASE REGISTRO MAYO'!$A$1:$T$884,6,FALSE)</f>
        <v xml:space="preserve">Certificado de vigencia Folio N° 5003722101472 de 19 de febrero de 2021, emitido por el Servicio de Registro Civil e Identificación. </v>
      </c>
      <c r="G834" s="75" t="str">
        <f>VLOOKUP(A834,'BASE REGISTRO MAYO'!$A$1:$T$884,7,FALSE)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34" s="75" t="str">
        <f>VLOOKUP(A834,'BASE REGISTRO MAYO'!$A$1:$T$884,8,FALSE)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34" s="75" t="str">
        <f>VLOOKUP(A834,'BASE REGISTRO MAYO'!$A$1:$T$884,9,FALSE)</f>
        <v>2 años.</v>
      </c>
      <c r="J834" s="75" t="str">
        <f>VLOOKUP(A834,'BASE REGISTRO MAYO'!$A$1:$T$884,10,FALSE)</f>
        <v xml:space="preserve">29 de marzo de 2019 al 29 de marzo de 2021, según lo que indica Certificado de directorio de persona jurídica sin fines lucro Folio N° 500372101475, de 19 de febrero de 2021, emitido por el Servicio de Registro Civil e Identificación. </v>
      </c>
      <c r="K834" s="75" t="str">
        <f>VLOOKUP(A834,'BASE REGISTRO MAYO'!$A$1:$T$884,11,FALSE)</f>
        <v xml:space="preserve">María Cecilia Suárez Indart 
Director Nacional: 
CARLOS ARACENA MELLADO
Jorge Lavanderos Svec
</v>
      </c>
      <c r="L834" s="75" t="str">
        <f>VLOOKUP(A834,'BASE REGISTRO MAYO'!$A$1:$T$884,12,FALSE)</f>
        <v>Los Leones Nº382, Oficina 501, Providencia.</v>
      </c>
      <c r="M834" s="75" t="str">
        <f>VLOOKUP(A834,'BASE REGISTRO MAYO'!$A$1:$T$884,13,FALSE)</f>
        <v>XIII</v>
      </c>
      <c r="N834" s="75" t="str">
        <f>VLOOKUP(A834,'BASE REGISTRO MAYO'!$A$1:$T$884,14,FALSE)</f>
        <v>PROVIDENCIA</v>
      </c>
      <c r="O834" s="75">
        <f>VLOOKUP(A834,'BASE REGISTRO MAYO'!$A$1:$T$884,15,FALSE)</f>
        <v>228798000</v>
      </c>
      <c r="P834" s="75" t="str">
        <f>VLOOKUP(A834,'BASE REGISTRO MAYO'!$A$1:$T$884,16,FALSE)</f>
        <v>Correo: recepcion@aldeasinfantiles.cl Joel.valenzuela@aldeasinfantiles.cl</v>
      </c>
      <c r="Q834" s="75">
        <f>VLOOKUP(A834,'BASE REGISTRO MAYO'!$A$1:$T$884,17,FALSE)</f>
        <v>0</v>
      </c>
      <c r="R834" s="75" t="str">
        <f>VLOOKUP(A834,'BASE REGISTRO MAYO'!$A$1:$T$884,18,FALSE)</f>
        <v>93509: Otras asociaciones.</v>
      </c>
      <c r="S834" s="75" t="str">
        <f>VLOOKUP(A834,'BASE REGISTRO MAYO'!$A$1:$T$884,19,FALSE)</f>
        <v>Certificado de antecedentes financieros correspondientes al año 2019, aprobado por el Subdepartamento de Supervisión Financiera Nacional. (ante notario público)</v>
      </c>
      <c r="T834" s="177">
        <f>VLOOKUP(A834,'BASE REGISTRO MAYO'!$A$1:$T$884,20,FALSE)</f>
        <v>39381</v>
      </c>
      <c r="U834" s="182">
        <v>7379</v>
      </c>
      <c r="V834" s="181">
        <v>21520980</v>
      </c>
      <c r="W834" s="181">
        <v>98413639</v>
      </c>
      <c r="X834" s="178">
        <v>44408</v>
      </c>
      <c r="Y834" s="87" t="s">
        <v>7151</v>
      </c>
      <c r="Z834" s="87" t="s">
        <v>7152</v>
      </c>
      <c r="AA834" s="182" t="s">
        <v>8193</v>
      </c>
    </row>
    <row r="835" spans="1:27" ht="15.75" customHeight="1" x14ac:dyDescent="0.2">
      <c r="A835" s="182">
        <v>7379</v>
      </c>
      <c r="B835" s="75" t="str">
        <f>VLOOKUP(A835,'BASE REGISTRO MAYO'!$A$1:$T$884,2,FALSE)</f>
        <v>Aldeas Infantiles S.O.S. Chile.</v>
      </c>
      <c r="C835" s="75">
        <f>VLOOKUP(A835,'BASE REGISTRO MAYO'!$A$1:$T$884,3,FALSE)</f>
        <v>735972006</v>
      </c>
      <c r="D835" s="75" t="str">
        <f>VLOOKUP(A835,'BASE REGISTRO MAYO'!$A$1:$T$884,4,FALSE)</f>
        <v>Corporación de Derecho Privado</v>
      </c>
      <c r="E835" s="75" t="str">
        <f>VLOOKUP(A835,'BASE REGISTRO MAYO'!$A$1:$T$884,5,FALSE)</f>
        <v>Otorgado por Decreto Supremo Nº 171, de 26 de febrero 1997, del Ministerio de Justicia.</v>
      </c>
      <c r="F835" s="75" t="str">
        <f>VLOOKUP(A835,'BASE REGISTRO MAYO'!$A$1:$T$884,6,FALSE)</f>
        <v xml:space="preserve">Certificado de vigencia Folio N° 5003722101472 de 19 de febrero de 2021, emitido por el Servicio de Registro Civil e Identificación. </v>
      </c>
      <c r="G835" s="75" t="str">
        <f>VLOOKUP(A835,'BASE REGISTRO MAYO'!$A$1:$T$884,7,FALSE)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35" s="75" t="str">
        <f>VLOOKUP(A835,'BASE REGISTRO MAYO'!$A$1:$T$884,8,FALSE)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35" s="75" t="str">
        <f>VLOOKUP(A835,'BASE REGISTRO MAYO'!$A$1:$T$884,9,FALSE)</f>
        <v>2 años.</v>
      </c>
      <c r="J835" s="75" t="str">
        <f>VLOOKUP(A835,'BASE REGISTRO MAYO'!$A$1:$T$884,10,FALSE)</f>
        <v xml:space="preserve">29 de marzo de 2019 al 29 de marzo de 2021, según lo que indica Certificado de directorio de persona jurídica sin fines lucro Folio N° 500372101475, de 19 de febrero de 2021, emitido por el Servicio de Registro Civil e Identificación. </v>
      </c>
      <c r="K835" s="75" t="str">
        <f>VLOOKUP(A835,'BASE REGISTRO MAYO'!$A$1:$T$884,11,FALSE)</f>
        <v xml:space="preserve">María Cecilia Suárez Indart 
Director Nacional: 
CARLOS ARACENA MELLADO
Jorge Lavanderos Svec
</v>
      </c>
      <c r="L835" s="75" t="str">
        <f>VLOOKUP(A835,'BASE REGISTRO MAYO'!$A$1:$T$884,12,FALSE)</f>
        <v>Los Leones Nº382, Oficina 501, Providencia.</v>
      </c>
      <c r="M835" s="75" t="str">
        <f>VLOOKUP(A835,'BASE REGISTRO MAYO'!$A$1:$T$884,13,FALSE)</f>
        <v>XIII</v>
      </c>
      <c r="N835" s="75" t="str">
        <f>VLOOKUP(A835,'BASE REGISTRO MAYO'!$A$1:$T$884,14,FALSE)</f>
        <v>PROVIDENCIA</v>
      </c>
      <c r="O835" s="75">
        <f>VLOOKUP(A835,'BASE REGISTRO MAYO'!$A$1:$T$884,15,FALSE)</f>
        <v>228798000</v>
      </c>
      <c r="P835" s="75" t="str">
        <f>VLOOKUP(A835,'BASE REGISTRO MAYO'!$A$1:$T$884,16,FALSE)</f>
        <v>Correo: recepcion@aldeasinfantiles.cl Joel.valenzuela@aldeasinfantiles.cl</v>
      </c>
      <c r="Q835" s="75">
        <f>VLOOKUP(A835,'BASE REGISTRO MAYO'!$A$1:$T$884,17,FALSE)</f>
        <v>0</v>
      </c>
      <c r="R835" s="75" t="str">
        <f>VLOOKUP(A835,'BASE REGISTRO MAYO'!$A$1:$T$884,18,FALSE)</f>
        <v>93509: Otras asociaciones.</v>
      </c>
      <c r="S835" s="75" t="str">
        <f>VLOOKUP(A835,'BASE REGISTRO MAYO'!$A$1:$T$884,19,FALSE)</f>
        <v>Certificado de antecedentes financieros correspondientes al año 2019, aprobado por el Subdepartamento de Supervisión Financiera Nacional. (ante notario público)</v>
      </c>
      <c r="T835" s="177">
        <f>VLOOKUP(A835,'BASE REGISTRO MAYO'!$A$1:$T$884,20,FALSE)</f>
        <v>39381</v>
      </c>
      <c r="U835" s="182">
        <v>7379</v>
      </c>
      <c r="V835" s="181">
        <v>26097592</v>
      </c>
      <c r="W835" s="181">
        <v>156816481</v>
      </c>
      <c r="X835" s="178">
        <v>44408</v>
      </c>
      <c r="Y835" s="87" t="s">
        <v>7151</v>
      </c>
      <c r="Z835" s="87" t="s">
        <v>7152</v>
      </c>
      <c r="AA835" s="182" t="s">
        <v>7317</v>
      </c>
    </row>
    <row r="836" spans="1:27" ht="15.75" customHeight="1" x14ac:dyDescent="0.2">
      <c r="A836" s="182">
        <v>7379</v>
      </c>
      <c r="B836" s="75" t="str">
        <f>VLOOKUP(A836,'BASE REGISTRO MAYO'!$A$1:$T$884,2,FALSE)</f>
        <v>Aldeas Infantiles S.O.S. Chile.</v>
      </c>
      <c r="C836" s="75">
        <f>VLOOKUP(A836,'BASE REGISTRO MAYO'!$A$1:$T$884,3,FALSE)</f>
        <v>735972006</v>
      </c>
      <c r="D836" s="75" t="str">
        <f>VLOOKUP(A836,'BASE REGISTRO MAYO'!$A$1:$T$884,4,FALSE)</f>
        <v>Corporación de Derecho Privado</v>
      </c>
      <c r="E836" s="75" t="str">
        <f>VLOOKUP(A836,'BASE REGISTRO MAYO'!$A$1:$T$884,5,FALSE)</f>
        <v>Otorgado por Decreto Supremo Nº 171, de 26 de febrero 1997, del Ministerio de Justicia.</v>
      </c>
      <c r="F836" s="75" t="str">
        <f>VLOOKUP(A836,'BASE REGISTRO MAYO'!$A$1:$T$884,6,FALSE)</f>
        <v xml:space="preserve">Certificado de vigencia Folio N° 5003722101472 de 19 de febrero de 2021, emitido por el Servicio de Registro Civil e Identificación. </v>
      </c>
      <c r="G836" s="75" t="str">
        <f>VLOOKUP(A836,'BASE REGISTRO MAYO'!$A$1:$T$884,7,FALSE)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36" s="75" t="str">
        <f>VLOOKUP(A836,'BASE REGISTRO MAYO'!$A$1:$T$884,8,FALSE)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36" s="75" t="str">
        <f>VLOOKUP(A836,'BASE REGISTRO MAYO'!$A$1:$T$884,9,FALSE)</f>
        <v>2 años.</v>
      </c>
      <c r="J836" s="75" t="str">
        <f>VLOOKUP(A836,'BASE REGISTRO MAYO'!$A$1:$T$884,10,FALSE)</f>
        <v xml:space="preserve">29 de marzo de 2019 al 29 de marzo de 2021, según lo que indica Certificado de directorio de persona jurídica sin fines lucro Folio N° 500372101475, de 19 de febrero de 2021, emitido por el Servicio de Registro Civil e Identificación. </v>
      </c>
      <c r="K836" s="75" t="str">
        <f>VLOOKUP(A836,'BASE REGISTRO MAYO'!$A$1:$T$884,11,FALSE)</f>
        <v xml:space="preserve">María Cecilia Suárez Indart 
Director Nacional: 
CARLOS ARACENA MELLADO
Jorge Lavanderos Svec
</v>
      </c>
      <c r="L836" s="75" t="str">
        <f>VLOOKUP(A836,'BASE REGISTRO MAYO'!$A$1:$T$884,12,FALSE)</f>
        <v>Los Leones Nº382, Oficina 501, Providencia.</v>
      </c>
      <c r="M836" s="75" t="str">
        <f>VLOOKUP(A836,'BASE REGISTRO MAYO'!$A$1:$T$884,13,FALSE)</f>
        <v>XIII</v>
      </c>
      <c r="N836" s="75" t="str">
        <f>VLOOKUP(A836,'BASE REGISTRO MAYO'!$A$1:$T$884,14,FALSE)</f>
        <v>PROVIDENCIA</v>
      </c>
      <c r="O836" s="75">
        <f>VLOOKUP(A836,'BASE REGISTRO MAYO'!$A$1:$T$884,15,FALSE)</f>
        <v>228798000</v>
      </c>
      <c r="P836" s="75" t="str">
        <f>VLOOKUP(A836,'BASE REGISTRO MAYO'!$A$1:$T$884,16,FALSE)</f>
        <v>Correo: recepcion@aldeasinfantiles.cl Joel.valenzuela@aldeasinfantiles.cl</v>
      </c>
      <c r="Q836" s="75">
        <f>VLOOKUP(A836,'BASE REGISTRO MAYO'!$A$1:$T$884,17,FALSE)</f>
        <v>0</v>
      </c>
      <c r="R836" s="75" t="str">
        <f>VLOOKUP(A836,'BASE REGISTRO MAYO'!$A$1:$T$884,18,FALSE)</f>
        <v>93509: Otras asociaciones.</v>
      </c>
      <c r="S836" s="75" t="str">
        <f>VLOOKUP(A836,'BASE REGISTRO MAYO'!$A$1:$T$884,19,FALSE)</f>
        <v>Certificado de antecedentes financieros correspondientes al año 2019, aprobado por el Subdepartamento de Supervisión Financiera Nacional. (ante notario público)</v>
      </c>
      <c r="T836" s="177">
        <f>VLOOKUP(A836,'BASE REGISTRO MAYO'!$A$1:$T$884,20,FALSE)</f>
        <v>39381</v>
      </c>
      <c r="U836" s="182">
        <v>7379</v>
      </c>
      <c r="V836" s="181">
        <v>62987529</v>
      </c>
      <c r="W836" s="181">
        <v>368704668</v>
      </c>
      <c r="X836" s="178">
        <v>44408</v>
      </c>
      <c r="Y836" s="87" t="s">
        <v>7151</v>
      </c>
      <c r="Z836" s="87" t="s">
        <v>7152</v>
      </c>
      <c r="AA836" s="182" t="s">
        <v>7287</v>
      </c>
    </row>
    <row r="837" spans="1:27" ht="15.75" customHeight="1" x14ac:dyDescent="0.2">
      <c r="A837" s="182">
        <v>7379</v>
      </c>
      <c r="B837" s="75" t="str">
        <f>VLOOKUP(A837,'BASE REGISTRO MAYO'!$A$1:$T$884,2,FALSE)</f>
        <v>Aldeas Infantiles S.O.S. Chile.</v>
      </c>
      <c r="C837" s="75">
        <f>VLOOKUP(A837,'BASE REGISTRO MAYO'!$A$1:$T$884,3,FALSE)</f>
        <v>735972006</v>
      </c>
      <c r="D837" s="75" t="str">
        <f>VLOOKUP(A837,'BASE REGISTRO MAYO'!$A$1:$T$884,4,FALSE)</f>
        <v>Corporación de Derecho Privado</v>
      </c>
      <c r="E837" s="75" t="str">
        <f>VLOOKUP(A837,'BASE REGISTRO MAYO'!$A$1:$T$884,5,FALSE)</f>
        <v>Otorgado por Decreto Supremo Nº 171, de 26 de febrero 1997, del Ministerio de Justicia.</v>
      </c>
      <c r="F837" s="75" t="str">
        <f>VLOOKUP(A837,'BASE REGISTRO MAYO'!$A$1:$T$884,6,FALSE)</f>
        <v xml:space="preserve">Certificado de vigencia Folio N° 5003722101472 de 19 de febrero de 2021, emitido por el Servicio de Registro Civil e Identificación. </v>
      </c>
      <c r="G837" s="75" t="str">
        <f>VLOOKUP(A837,'BASE REGISTRO MAYO'!$A$1:$T$884,7,FALSE)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37" s="75" t="str">
        <f>VLOOKUP(A837,'BASE REGISTRO MAYO'!$A$1:$T$884,8,FALSE)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37" s="75" t="str">
        <f>VLOOKUP(A837,'BASE REGISTRO MAYO'!$A$1:$T$884,9,FALSE)</f>
        <v>2 años.</v>
      </c>
      <c r="J837" s="75" t="str">
        <f>VLOOKUP(A837,'BASE REGISTRO MAYO'!$A$1:$T$884,10,FALSE)</f>
        <v xml:space="preserve">29 de marzo de 2019 al 29 de marzo de 2021, según lo que indica Certificado de directorio de persona jurídica sin fines lucro Folio N° 500372101475, de 19 de febrero de 2021, emitido por el Servicio de Registro Civil e Identificación. </v>
      </c>
      <c r="K837" s="75" t="str">
        <f>VLOOKUP(A837,'BASE REGISTRO MAYO'!$A$1:$T$884,11,FALSE)</f>
        <v xml:space="preserve">María Cecilia Suárez Indart 
Director Nacional: 
CARLOS ARACENA MELLADO
Jorge Lavanderos Svec
</v>
      </c>
      <c r="L837" s="75" t="str">
        <f>VLOOKUP(A837,'BASE REGISTRO MAYO'!$A$1:$T$884,12,FALSE)</f>
        <v>Los Leones Nº382, Oficina 501, Providencia.</v>
      </c>
      <c r="M837" s="75" t="str">
        <f>VLOOKUP(A837,'BASE REGISTRO MAYO'!$A$1:$T$884,13,FALSE)</f>
        <v>XIII</v>
      </c>
      <c r="N837" s="75" t="str">
        <f>VLOOKUP(A837,'BASE REGISTRO MAYO'!$A$1:$T$884,14,FALSE)</f>
        <v>PROVIDENCIA</v>
      </c>
      <c r="O837" s="75">
        <f>VLOOKUP(A837,'BASE REGISTRO MAYO'!$A$1:$T$884,15,FALSE)</f>
        <v>228798000</v>
      </c>
      <c r="P837" s="75" t="str">
        <f>VLOOKUP(A837,'BASE REGISTRO MAYO'!$A$1:$T$884,16,FALSE)</f>
        <v>Correo: recepcion@aldeasinfantiles.cl Joel.valenzuela@aldeasinfantiles.cl</v>
      </c>
      <c r="Q837" s="75">
        <f>VLOOKUP(A837,'BASE REGISTRO MAYO'!$A$1:$T$884,17,FALSE)</f>
        <v>0</v>
      </c>
      <c r="R837" s="75" t="str">
        <f>VLOOKUP(A837,'BASE REGISTRO MAYO'!$A$1:$T$884,18,FALSE)</f>
        <v>93509: Otras asociaciones.</v>
      </c>
      <c r="S837" s="75" t="str">
        <f>VLOOKUP(A837,'BASE REGISTRO MAYO'!$A$1:$T$884,19,FALSE)</f>
        <v>Certificado de antecedentes financieros correspondientes al año 2019, aprobado por el Subdepartamento de Supervisión Financiera Nacional. (ante notario público)</v>
      </c>
      <c r="T837" s="177">
        <f>VLOOKUP(A837,'BASE REGISTRO MAYO'!$A$1:$T$884,20,FALSE)</f>
        <v>39381</v>
      </c>
      <c r="U837" s="182">
        <v>7379</v>
      </c>
      <c r="V837" s="181">
        <v>38495196</v>
      </c>
      <c r="W837" s="181">
        <v>298857853</v>
      </c>
      <c r="X837" s="178">
        <v>44408</v>
      </c>
      <c r="Y837" s="87" t="s">
        <v>7151</v>
      </c>
      <c r="Z837" s="87" t="s">
        <v>7152</v>
      </c>
      <c r="AA837" s="182" t="s">
        <v>7158</v>
      </c>
    </row>
    <row r="838" spans="1:27" ht="15.75" customHeight="1" x14ac:dyDescent="0.2">
      <c r="A838" s="182">
        <v>7381</v>
      </c>
      <c r="B838" s="75" t="str">
        <f>VLOOKUP(A838,'BASE REGISTRO MAYO'!$A$1:$T$884,2,FALSE)</f>
        <v xml:space="preserve">
Organizacion no Gubernamental de Desarrollo Renuevo Centro Integral u ONG Renuevo
</v>
      </c>
      <c r="C838" s="75">
        <f>VLOOKUP(A838,'BASE REGISTRO MAYO'!$A$1:$T$884,3,FALSE)</f>
        <v>658279203</v>
      </c>
      <c r="D838" s="75" t="str">
        <f>VLOOKUP(A838,'BASE REGISTRO MAYO'!$A$1:$T$884,4,FALSE)</f>
        <v xml:space="preserve">Corporación de derecho privado.
</v>
      </c>
      <c r="E838" s="75" t="str">
        <f>VLOOKUP(A838,'BASE REGISTRO MAYO'!$A$1:$T$884,5,FALSE)</f>
        <v xml:space="preserve">Otorgado por Decreto Supremo N° 1885, de 25 de junio de 2007, del Ministerio de Justicia.
</v>
      </c>
      <c r="F838" s="75" t="str">
        <f>VLOOKUP(A838,'BASE REGISTRO MAYO'!$A$1:$T$884,6,FALSE)</f>
        <v xml:space="preserve">Certificado de Vigencia de Persona Jurídica sin fines de lucro Folio N° 500388817057, de 14 de mayo de 2021.
</v>
      </c>
      <c r="G838" s="75" t="str">
        <f>VLOOKUP(A838,'BASE REGISTRO MAYO'!$A$1:$T$884,7,FALSE)</f>
        <v xml:space="preserve">La promoción del desarrollo, especialmente de las personas, familias, grupos y comunidades que viven en condiciones de pobreza y/o marginalidad.
</v>
      </c>
      <c r="H838" s="75" t="str">
        <f>VLOOKUP(A838,'BASE REGISTRO MAYO'!$A$1:$T$884,8,FALSE)</f>
        <v>Presidente:
Adolfo Andrés Farías Salgado, 
Vicepresidente: 
Miguel Ormeño Pitriqueo, 
Secretario: 
Jorge Eliazar Bravo Cáceres,
Tesorera: 
Eugenia Margarita Fernández Espinoza, 
Director: 
Pedro Esteban García Villagra, 
 Según consta en Certificado de Directorio, Folio N°500388817323, de 14 de mayo de 2021.</v>
      </c>
      <c r="I838" s="75" t="str">
        <f>VLOOKUP(A838,'BASE REGISTRO MAYO'!$A$1:$T$884,9,FALSE)</f>
        <v xml:space="preserve">dura dos años en su cargo. </v>
      </c>
      <c r="J838" s="75" t="str">
        <f>VLOOKUP(A838,'BASE REGISTRO MAYO'!$A$1:$T$884,10,FALSE)</f>
        <v>30-3-2020 hasta el 30-3-2022</v>
      </c>
      <c r="K838" s="75" t="str">
        <f>VLOOKUP(A838,'BASE REGISTRO MAYO'!$A$1:$T$884,11,FALSE)</f>
        <v>Adolfo Andrés Farías Salgado,                            Nicolás Elías Marín Machuca</v>
      </c>
      <c r="L838" s="75" t="str">
        <f>VLOOKUP(A838,'BASE REGISTRO MAYO'!$A$1:$T$884,12,FALSE)</f>
        <v xml:space="preserve">Avenida Salvador Allende N° 92, Oficina 10, comuna de San Joaquín
</v>
      </c>
      <c r="M838" s="75" t="str">
        <f>VLOOKUP(A838,'BASE REGISTRO MAYO'!$A$1:$T$884,13,FALSE)</f>
        <v>XIII</v>
      </c>
      <c r="N838" s="75" t="str">
        <f>VLOOKUP(A838,'BASE REGISTRO MAYO'!$A$1:$T$884,14,FALSE)</f>
        <v>San Joaquín</v>
      </c>
      <c r="O838" s="75">
        <f>VLOOKUP(A838,'BASE REGISTRO MAYO'!$A$1:$T$884,15,FALSE)</f>
        <v>228217836</v>
      </c>
      <c r="P838" s="75" t="str">
        <f>VLOOKUP(A838,'BASE REGISTRO MAYO'!$A$1:$T$884,16,FALSE)</f>
        <v>adolfo.farias@ongrenuevo.cl</v>
      </c>
      <c r="Q838" s="75">
        <f>VLOOKUP(A838,'BASE REGISTRO MAYO'!$A$1:$T$884,17,FALSE)</f>
        <v>0</v>
      </c>
      <c r="R838" s="75" t="str">
        <f>VLOOKUP(A838,'BASE REGISTRO MAYO'!$A$1:$T$884,18,FALSE)</f>
        <v>93401 Institución de Asistencia Social.</v>
      </c>
      <c r="S838" s="75" t="str">
        <f>VLOOKUP(A838,'BASE REGISTRO MAYO'!$A$1:$T$884,19,FALSE)</f>
        <v>Certificado Financiero 2020, aprobado por el Subdepartamento de Supervisión financiera Nacional.</v>
      </c>
      <c r="T838" s="177">
        <f>VLOOKUP(A838,'BASE REGISTRO MAYO'!$A$1:$T$884,20,FALSE)</f>
        <v>39392</v>
      </c>
      <c r="U838" s="182">
        <v>7381</v>
      </c>
      <c r="V838" s="181">
        <v>25823957</v>
      </c>
      <c r="W838" s="181">
        <v>135570350</v>
      </c>
      <c r="X838" s="178">
        <v>44408</v>
      </c>
      <c r="Y838" s="87" t="s">
        <v>7151</v>
      </c>
      <c r="Z838" s="87" t="s">
        <v>7152</v>
      </c>
      <c r="AA838" s="182" t="s">
        <v>7240</v>
      </c>
    </row>
    <row r="839" spans="1:27" ht="15.75" customHeight="1" x14ac:dyDescent="0.2">
      <c r="A839" s="182">
        <v>7381</v>
      </c>
      <c r="B839" s="75" t="str">
        <f>VLOOKUP(A839,'BASE REGISTRO MAYO'!$A$1:$T$884,2,FALSE)</f>
        <v xml:space="preserve">
Organizacion no Gubernamental de Desarrollo Renuevo Centro Integral u ONG Renuevo
</v>
      </c>
      <c r="C839" s="75">
        <f>VLOOKUP(A839,'BASE REGISTRO MAYO'!$A$1:$T$884,3,FALSE)</f>
        <v>658279203</v>
      </c>
      <c r="D839" s="75" t="str">
        <f>VLOOKUP(A839,'BASE REGISTRO MAYO'!$A$1:$T$884,4,FALSE)</f>
        <v xml:space="preserve">Corporación de derecho privado.
</v>
      </c>
      <c r="E839" s="75" t="str">
        <f>VLOOKUP(A839,'BASE REGISTRO MAYO'!$A$1:$T$884,5,FALSE)</f>
        <v xml:space="preserve">Otorgado por Decreto Supremo N° 1885, de 25 de junio de 2007, del Ministerio de Justicia.
</v>
      </c>
      <c r="F839" s="75" t="str">
        <f>VLOOKUP(A839,'BASE REGISTRO MAYO'!$A$1:$T$884,6,FALSE)</f>
        <v xml:space="preserve">Certificado de Vigencia de Persona Jurídica sin fines de lucro Folio N° 500388817057, de 14 de mayo de 2021.
</v>
      </c>
      <c r="G839" s="75" t="str">
        <f>VLOOKUP(A839,'BASE REGISTRO MAYO'!$A$1:$T$884,7,FALSE)</f>
        <v xml:space="preserve">La promoción del desarrollo, especialmente de las personas, familias, grupos y comunidades que viven en condiciones de pobreza y/o marginalidad.
</v>
      </c>
      <c r="H839" s="75" t="str">
        <f>VLOOKUP(A839,'BASE REGISTRO MAYO'!$A$1:$T$884,8,FALSE)</f>
        <v>Presidente:
Adolfo Andrés Farías Salgado, 
Vicepresidente: 
Miguel Ormeño Pitriqueo, 
Secretario: 
Jorge Eliazar Bravo Cáceres,
Tesorera: 
Eugenia Margarita Fernández Espinoza, 
Director: 
Pedro Esteban García Villagra, 
 Según consta en Certificado de Directorio, Folio N°500388817323, de 14 de mayo de 2021.</v>
      </c>
      <c r="I839" s="75" t="str">
        <f>VLOOKUP(A839,'BASE REGISTRO MAYO'!$A$1:$T$884,9,FALSE)</f>
        <v xml:space="preserve">dura dos años en su cargo. </v>
      </c>
      <c r="J839" s="75" t="str">
        <f>VLOOKUP(A839,'BASE REGISTRO MAYO'!$A$1:$T$884,10,FALSE)</f>
        <v>30-3-2020 hasta el 30-3-2022</v>
      </c>
      <c r="K839" s="75" t="str">
        <f>VLOOKUP(A839,'BASE REGISTRO MAYO'!$A$1:$T$884,11,FALSE)</f>
        <v>Adolfo Andrés Farías Salgado,                            Nicolás Elías Marín Machuca</v>
      </c>
      <c r="L839" s="75" t="str">
        <f>VLOOKUP(A839,'BASE REGISTRO MAYO'!$A$1:$T$884,12,FALSE)</f>
        <v xml:space="preserve">Avenida Salvador Allende N° 92, Oficina 10, comuna de San Joaquín
</v>
      </c>
      <c r="M839" s="75" t="str">
        <f>VLOOKUP(A839,'BASE REGISTRO MAYO'!$A$1:$T$884,13,FALSE)</f>
        <v>XIII</v>
      </c>
      <c r="N839" s="75" t="str">
        <f>VLOOKUP(A839,'BASE REGISTRO MAYO'!$A$1:$T$884,14,FALSE)</f>
        <v>San Joaquín</v>
      </c>
      <c r="O839" s="75">
        <f>VLOOKUP(A839,'BASE REGISTRO MAYO'!$A$1:$T$884,15,FALSE)</f>
        <v>228217836</v>
      </c>
      <c r="P839" s="75" t="str">
        <f>VLOOKUP(A839,'BASE REGISTRO MAYO'!$A$1:$T$884,16,FALSE)</f>
        <v>adolfo.farias@ongrenuevo.cl</v>
      </c>
      <c r="Q839" s="75">
        <f>VLOOKUP(A839,'BASE REGISTRO MAYO'!$A$1:$T$884,17,FALSE)</f>
        <v>0</v>
      </c>
      <c r="R839" s="75" t="str">
        <f>VLOOKUP(A839,'BASE REGISTRO MAYO'!$A$1:$T$884,18,FALSE)</f>
        <v>93401 Institución de Asistencia Social.</v>
      </c>
      <c r="S839" s="75" t="str">
        <f>VLOOKUP(A839,'BASE REGISTRO MAYO'!$A$1:$T$884,19,FALSE)</f>
        <v>Certificado Financiero 2020, aprobado por el Subdepartamento de Supervisión financiera Nacional.</v>
      </c>
      <c r="T839" s="177">
        <f>VLOOKUP(A839,'BASE REGISTRO MAYO'!$A$1:$T$884,20,FALSE)</f>
        <v>39392</v>
      </c>
      <c r="U839" s="182">
        <v>7381</v>
      </c>
      <c r="V839" s="181">
        <v>0</v>
      </c>
      <c r="W839" s="181">
        <v>172602969</v>
      </c>
      <c r="X839" s="178">
        <v>44408</v>
      </c>
      <c r="Y839" s="87" t="s">
        <v>7151</v>
      </c>
      <c r="Z839" s="87" t="s">
        <v>7152</v>
      </c>
      <c r="AA839" s="182" t="s">
        <v>7877</v>
      </c>
    </row>
    <row r="840" spans="1:27" ht="15.75" customHeight="1" x14ac:dyDescent="0.2">
      <c r="A840" s="182">
        <v>7386</v>
      </c>
      <c r="B840" s="75" t="str">
        <f>VLOOKUP(A840,'BASE REGISTRO MAYO'!$A$1:$T$884,2,FALSE)</f>
        <v xml:space="preserve">
I. Municipalidad de Cabildo
</v>
      </c>
      <c r="C840" s="75">
        <f>VLOOKUP(A840,'BASE REGISTRO MAYO'!$A$1:$T$884,3,FALSE)</f>
        <v>690502003</v>
      </c>
      <c r="D840" s="75" t="str">
        <f>VLOOKUP(A840,'BASE REGISTRO MAYO'!$A$1:$T$884,4,FALSE)</f>
        <v>Municipalidad</v>
      </c>
      <c r="E840" s="75" t="str">
        <f>VLOOKUP(A840,'BASE REGISTRO MAYO'!$A$1:$T$884,5,FALSE)</f>
        <v>Constitución Política de la República, artículo 107</v>
      </c>
      <c r="F840" s="75" t="str">
        <f>VLOOKUP(A840,'BASE REGISTRO MAYO'!$A$1:$T$884,6,FALSE)</f>
        <v>Indefinida</v>
      </c>
      <c r="G840" s="75" t="str">
        <f>VLOOKUP(A840,'BASE REGISTRO MAYO'!$A$1:$T$884,7,FALSE)</f>
        <v>Según Ley Orgánica Nº 18.695, artículos 1º al  4º</v>
      </c>
      <c r="H840" s="75" t="str">
        <f>VLOOKUP(A840,'BASE REGISTRO MAYO'!$A$1:$T$884,8,FALSE)</f>
        <v>no tiene</v>
      </c>
      <c r="I840" s="75">
        <f>VLOOKUP(A840,'BASE REGISTRO MAYO'!$A$1:$T$884,9,FALSE)</f>
        <v>0</v>
      </c>
      <c r="J840" s="75">
        <f>VLOOKUP(A840,'BASE REGISTRO MAYO'!$A$1:$T$884,10,FALSE)</f>
        <v>0</v>
      </c>
      <c r="K840" s="75" t="str">
        <f>VLOOKUP(A840,'BASE REGISTRO MAYO'!$A$1:$T$884,11,FALSE)</f>
        <v xml:space="preserve">Alberto Patricio Aliaga Díaz </v>
      </c>
      <c r="L840" s="75" t="str">
        <f>VLOOKUP(A840,'BASE REGISTRO MAYO'!$A$1:$T$884,12,FALSE)</f>
        <v xml:space="preserve">Avenida Humeres Nº 499, comuna de Cabildo, Quinta Región.
</v>
      </c>
      <c r="M840" s="75" t="str">
        <f>VLOOKUP(A840,'BASE REGISTRO MAYO'!$A$1:$T$884,13,FALSE)</f>
        <v>V</v>
      </c>
      <c r="N840" s="75" t="str">
        <f>VLOOKUP(A840,'BASE REGISTRO MAYO'!$A$1:$T$884,14,FALSE)</f>
        <v>Cabildo</v>
      </c>
      <c r="O840" s="75">
        <f>VLOOKUP(A840,'BASE REGISTRO MAYO'!$A$1:$T$884,15,FALSE)</f>
        <v>0</v>
      </c>
      <c r="P840" s="75" t="str">
        <f>VLOOKUP(A840,'BASE REGISTRO MAYO'!$A$1:$T$884,16,FALSE)</f>
        <v>E mail: contacto@municipiocabildo.cl</v>
      </c>
      <c r="Q840" s="75">
        <f>VLOOKUP(A840,'BASE REGISTRO MAYO'!$A$1:$T$884,17,FALSE)</f>
        <v>0</v>
      </c>
      <c r="R840" s="75">
        <f>VLOOKUP(A840,'BASE REGISTRO MAYO'!$A$1:$T$884,18,FALSE)</f>
        <v>91001</v>
      </c>
      <c r="S840" s="75" t="str">
        <f>VLOOKUP(A840,'BASE REGISTRO MAYO'!$A$1:$T$884,19,FALSE)</f>
        <v xml:space="preserve">No se acompañan. Aplica Informe Jurídico Nº 09, de  fecha 14 de marzo de 2011 del Departamento Jurídico y Dictamen Nº 070791, de 2009, de la Contraloría General de la República.  
</v>
      </c>
      <c r="T840" s="177">
        <f>VLOOKUP(A840,'BASE REGISTRO MAYO'!$A$1:$T$884,20,FALSE)</f>
        <v>39434</v>
      </c>
      <c r="U840" s="182">
        <v>7386</v>
      </c>
      <c r="V840" s="181">
        <v>2861840</v>
      </c>
      <c r="W840" s="181">
        <v>15595583</v>
      </c>
      <c r="X840" s="178">
        <v>44408</v>
      </c>
      <c r="Y840" s="87" t="s">
        <v>7151</v>
      </c>
      <c r="Z840" s="87" t="s">
        <v>7152</v>
      </c>
      <c r="AA840" s="182" t="s">
        <v>7292</v>
      </c>
    </row>
    <row r="841" spans="1:27" ht="15.75" customHeight="1" x14ac:dyDescent="0.2">
      <c r="A841" s="182">
        <v>7388</v>
      </c>
      <c r="B841" s="75" t="str">
        <f>VLOOKUP(A841,'BASE REGISTRO MAYO'!$A$1:$T$884,2,FALSE)</f>
        <v>Corporacion Privada de Desarrollo Social IX Region, CORPRIX</v>
      </c>
      <c r="C841" s="75">
        <f>VLOOKUP(A841,'BASE REGISTRO MAYO'!$A$1:$T$884,3,FALSE)</f>
        <v>713394009</v>
      </c>
      <c r="D841" s="75" t="str">
        <f>VLOOKUP(A841,'BASE REGISTRO MAYO'!$A$1:$T$884,4,FALSE)</f>
        <v>Corporación de Derecho Privado</v>
      </c>
      <c r="E841" s="75" t="str">
        <f>VLOOKUP(A841,'BASE REGISTRO MAYO'!$A$1:$T$884,5,FALSE)</f>
        <v>Otorgada por Decreto Exento N° 1297, de 14 de octubre de 1977, modificado por Decreto Exento N° 199, ambos del Ministerio de Justicia.</v>
      </c>
      <c r="F841" s="75" t="str">
        <f>VLOOKUP(A841,'BASE REGISTRO MAYO'!$A$1:$T$884,6,FALSE)</f>
        <v>Certificado de Vigencia de persona jurídica sin fines de lucro folio N° 500352851025, de fecha 28 de octubre de 2020, emitido por el Servicio de Registro Civil e Identificación.</v>
      </c>
      <c r="G841" s="75" t="str">
        <f>VLOOKUP(A841,'BASE REGISTRO MAYO'!$A$1:$T$884,7,FALSE)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1" s="75" t="str">
        <f>VLOOKUP(A841,'BASE REGISTRO MAYO'!$A$1:$T$884,8,FALSE)</f>
        <v>Presidente: 
Ermes Andrade Barría, 
Vice Presidenta: 
María Victoria Gyllen López
Tesorero: 
Iris Chávez Chaparro
Secretario: 
Marina Inés González Cabeza</v>
      </c>
      <c r="I841" s="75" t="str">
        <f>VLOOKUP(A841,'BASE REGISTRO MAYO'!$A$1:$T$884,9,FALSE)</f>
        <v>Dos años en sus cargos.</v>
      </c>
      <c r="J841" s="75" t="str">
        <f>VLOOKUP(A841,'BASE REGISTRO MAYO'!$A$1:$T$884,10,FALSE)</f>
        <v>De 31 de octubre de 2018 a 31 de octubre de 2020.</v>
      </c>
      <c r="K841" s="75" t="str">
        <f>VLOOKUP(A841,'BASE REGISTRO MAYO'!$A$1:$T$884,11,FALSE)</f>
        <v xml:space="preserve">Presidente: Ermes Andrade Barría,
</v>
      </c>
      <c r="L841" s="75" t="str">
        <f>VLOOKUP(A841,'BASE REGISTRO MAYO'!$A$1:$T$884,12,FALSE)</f>
        <v xml:space="preserve">Arturo Prat N° 350, Ciudad de Temuco
</v>
      </c>
      <c r="M841" s="75" t="str">
        <f>VLOOKUP(A841,'BASE REGISTRO MAYO'!$A$1:$T$884,13,FALSE)</f>
        <v>IX</v>
      </c>
      <c r="N841" s="75" t="str">
        <f>VLOOKUP(A841,'BASE REGISTRO MAYO'!$A$1:$T$884,14,FALSE)</f>
        <v>Temuco</v>
      </c>
      <c r="O841" s="75" t="str">
        <f>VLOOKUP(A841,'BASE REGISTRO MAYO'!$A$1:$T$884,15,FALSE)</f>
        <v xml:space="preserve">Fono: (45) 2407654
</v>
      </c>
      <c r="P841" s="75" t="str">
        <f>VLOOKUP(A841,'BASE REGISTRO MAYO'!$A$1:$T$884,16,FALSE)</f>
        <v xml:space="preserve">corprix@gmail.cl
</v>
      </c>
      <c r="Q841" s="75">
        <f>VLOOKUP(A841,'BASE REGISTRO MAYO'!$A$1:$T$884,17,FALSE)</f>
        <v>0</v>
      </c>
      <c r="R841" s="75">
        <f>VLOOKUP(A841,'BASE REGISTRO MAYO'!$A$1:$T$884,18,FALSE)</f>
        <v>93401</v>
      </c>
      <c r="S841" s="75" t="str">
        <f>VLOOKUP(A841,'BASE REGISTRO MAYO'!$A$1:$T$884,19,FALSE)</f>
        <v>Se acompaña certificado financiero correspondiente al año 2019, aprobado por el Subdepartamento de Supervisión Financiera Nacional.</v>
      </c>
      <c r="T841" s="177">
        <f>VLOOKUP(A841,'BASE REGISTRO MAYO'!$A$1:$T$884,20,FALSE)</f>
        <v>39476</v>
      </c>
      <c r="U841" s="182">
        <v>7388</v>
      </c>
      <c r="V841" s="181">
        <v>16545545</v>
      </c>
      <c r="W841" s="181">
        <v>108752596</v>
      </c>
      <c r="X841" s="178">
        <v>44408</v>
      </c>
      <c r="Y841" s="87" t="s">
        <v>7151</v>
      </c>
      <c r="Z841" s="87" t="s">
        <v>7152</v>
      </c>
      <c r="AA841" s="182" t="s">
        <v>213</v>
      </c>
    </row>
    <row r="842" spans="1:27" ht="15.75" customHeight="1" x14ac:dyDescent="0.2">
      <c r="A842" s="182">
        <v>7388</v>
      </c>
      <c r="B842" s="75" t="str">
        <f>VLOOKUP(A842,'BASE REGISTRO MAYO'!$A$1:$T$884,2,FALSE)</f>
        <v>Corporacion Privada de Desarrollo Social IX Region, CORPRIX</v>
      </c>
      <c r="C842" s="75">
        <f>VLOOKUP(A842,'BASE REGISTRO MAYO'!$A$1:$T$884,3,FALSE)</f>
        <v>713394009</v>
      </c>
      <c r="D842" s="75" t="str">
        <f>VLOOKUP(A842,'BASE REGISTRO MAYO'!$A$1:$T$884,4,FALSE)</f>
        <v>Corporación de Derecho Privado</v>
      </c>
      <c r="E842" s="75" t="str">
        <f>VLOOKUP(A842,'BASE REGISTRO MAYO'!$A$1:$T$884,5,FALSE)</f>
        <v>Otorgada por Decreto Exento N° 1297, de 14 de octubre de 1977, modificado por Decreto Exento N° 199, ambos del Ministerio de Justicia.</v>
      </c>
      <c r="F842" s="75" t="str">
        <f>VLOOKUP(A842,'BASE REGISTRO MAYO'!$A$1:$T$884,6,FALSE)</f>
        <v>Certificado de Vigencia de persona jurídica sin fines de lucro folio N° 500352851025, de fecha 28 de octubre de 2020, emitido por el Servicio de Registro Civil e Identificación.</v>
      </c>
      <c r="G842" s="75" t="str">
        <f>VLOOKUP(A842,'BASE REGISTRO MAYO'!$A$1:$T$884,7,FALSE)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2" s="75" t="str">
        <f>VLOOKUP(A842,'BASE REGISTRO MAYO'!$A$1:$T$884,8,FALSE)</f>
        <v>Presidente: 
Ermes Andrade Barría, 
Vice Presidenta: 
María Victoria Gyllen López
Tesorero: 
Iris Chávez Chaparro
Secretario: 
Marina Inés González Cabeza</v>
      </c>
      <c r="I842" s="75" t="str">
        <f>VLOOKUP(A842,'BASE REGISTRO MAYO'!$A$1:$T$884,9,FALSE)</f>
        <v>Dos años en sus cargos.</v>
      </c>
      <c r="J842" s="75" t="str">
        <f>VLOOKUP(A842,'BASE REGISTRO MAYO'!$A$1:$T$884,10,FALSE)</f>
        <v>De 31 de octubre de 2018 a 31 de octubre de 2020.</v>
      </c>
      <c r="K842" s="75" t="str">
        <f>VLOOKUP(A842,'BASE REGISTRO MAYO'!$A$1:$T$884,11,FALSE)</f>
        <v xml:space="preserve">Presidente: Ermes Andrade Barría,
</v>
      </c>
      <c r="L842" s="75" t="str">
        <f>VLOOKUP(A842,'BASE REGISTRO MAYO'!$A$1:$T$884,12,FALSE)</f>
        <v xml:space="preserve">Arturo Prat N° 350, Ciudad de Temuco
</v>
      </c>
      <c r="M842" s="75" t="str">
        <f>VLOOKUP(A842,'BASE REGISTRO MAYO'!$A$1:$T$884,13,FALSE)</f>
        <v>IX</v>
      </c>
      <c r="N842" s="75" t="str">
        <f>VLOOKUP(A842,'BASE REGISTRO MAYO'!$A$1:$T$884,14,FALSE)</f>
        <v>Temuco</v>
      </c>
      <c r="O842" s="75" t="str">
        <f>VLOOKUP(A842,'BASE REGISTRO MAYO'!$A$1:$T$884,15,FALSE)</f>
        <v xml:space="preserve">Fono: (45) 2407654
</v>
      </c>
      <c r="P842" s="75" t="str">
        <f>VLOOKUP(A842,'BASE REGISTRO MAYO'!$A$1:$T$884,16,FALSE)</f>
        <v xml:space="preserve">corprix@gmail.cl
</v>
      </c>
      <c r="Q842" s="75">
        <f>VLOOKUP(A842,'BASE REGISTRO MAYO'!$A$1:$T$884,17,FALSE)</f>
        <v>0</v>
      </c>
      <c r="R842" s="75">
        <f>VLOOKUP(A842,'BASE REGISTRO MAYO'!$A$1:$T$884,18,FALSE)</f>
        <v>93401</v>
      </c>
      <c r="S842" s="75" t="str">
        <f>VLOOKUP(A842,'BASE REGISTRO MAYO'!$A$1:$T$884,19,FALSE)</f>
        <v>Se acompaña certificado financiero correspondiente al año 2019, aprobado por el Subdepartamento de Supervisión Financiera Nacional.</v>
      </c>
      <c r="T842" s="177">
        <f>VLOOKUP(A842,'BASE REGISTRO MAYO'!$A$1:$T$884,20,FALSE)</f>
        <v>39476</v>
      </c>
      <c r="U842" s="182">
        <v>7388</v>
      </c>
      <c r="V842" s="181">
        <v>50039204</v>
      </c>
      <c r="W842" s="181">
        <v>225238826</v>
      </c>
      <c r="X842" s="178">
        <v>44408</v>
      </c>
      <c r="Y842" s="87" t="s">
        <v>7151</v>
      </c>
      <c r="Z842" s="87" t="s">
        <v>7152</v>
      </c>
      <c r="AA842" s="182" t="s">
        <v>7334</v>
      </c>
    </row>
    <row r="843" spans="1:27" ht="15.75" customHeight="1" x14ac:dyDescent="0.2">
      <c r="A843" s="182">
        <v>7388</v>
      </c>
      <c r="B843" s="75" t="str">
        <f>VLOOKUP(A843,'BASE REGISTRO MAYO'!$A$1:$T$884,2,FALSE)</f>
        <v>Corporacion Privada de Desarrollo Social IX Region, CORPRIX</v>
      </c>
      <c r="C843" s="75">
        <f>VLOOKUP(A843,'BASE REGISTRO MAYO'!$A$1:$T$884,3,FALSE)</f>
        <v>713394009</v>
      </c>
      <c r="D843" s="75" t="str">
        <f>VLOOKUP(A843,'BASE REGISTRO MAYO'!$A$1:$T$884,4,FALSE)</f>
        <v>Corporación de Derecho Privado</v>
      </c>
      <c r="E843" s="75" t="str">
        <f>VLOOKUP(A843,'BASE REGISTRO MAYO'!$A$1:$T$884,5,FALSE)</f>
        <v>Otorgada por Decreto Exento N° 1297, de 14 de octubre de 1977, modificado por Decreto Exento N° 199, ambos del Ministerio de Justicia.</v>
      </c>
      <c r="F843" s="75" t="str">
        <f>VLOOKUP(A843,'BASE REGISTRO MAYO'!$A$1:$T$884,6,FALSE)</f>
        <v>Certificado de Vigencia de persona jurídica sin fines de lucro folio N° 500352851025, de fecha 28 de octubre de 2020, emitido por el Servicio de Registro Civil e Identificación.</v>
      </c>
      <c r="G843" s="75" t="str">
        <f>VLOOKUP(A843,'BASE REGISTRO MAYO'!$A$1:$T$884,7,FALSE)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3" s="75" t="str">
        <f>VLOOKUP(A843,'BASE REGISTRO MAYO'!$A$1:$T$884,8,FALSE)</f>
        <v>Presidente: 
Ermes Andrade Barría, 
Vice Presidenta: 
María Victoria Gyllen López
Tesorero: 
Iris Chávez Chaparro
Secretario: 
Marina Inés González Cabeza</v>
      </c>
      <c r="I843" s="75" t="str">
        <f>VLOOKUP(A843,'BASE REGISTRO MAYO'!$A$1:$T$884,9,FALSE)</f>
        <v>Dos años en sus cargos.</v>
      </c>
      <c r="J843" s="75" t="str">
        <f>VLOOKUP(A843,'BASE REGISTRO MAYO'!$A$1:$T$884,10,FALSE)</f>
        <v>De 31 de octubre de 2018 a 31 de octubre de 2020.</v>
      </c>
      <c r="K843" s="75" t="str">
        <f>VLOOKUP(A843,'BASE REGISTRO MAYO'!$A$1:$T$884,11,FALSE)</f>
        <v xml:space="preserve">Presidente: Ermes Andrade Barría,
</v>
      </c>
      <c r="L843" s="75" t="str">
        <f>VLOOKUP(A843,'BASE REGISTRO MAYO'!$A$1:$T$884,12,FALSE)</f>
        <v xml:space="preserve">Arturo Prat N° 350, Ciudad de Temuco
</v>
      </c>
      <c r="M843" s="75" t="str">
        <f>VLOOKUP(A843,'BASE REGISTRO MAYO'!$A$1:$T$884,13,FALSE)</f>
        <v>IX</v>
      </c>
      <c r="N843" s="75" t="str">
        <f>VLOOKUP(A843,'BASE REGISTRO MAYO'!$A$1:$T$884,14,FALSE)</f>
        <v>Temuco</v>
      </c>
      <c r="O843" s="75" t="str">
        <f>VLOOKUP(A843,'BASE REGISTRO MAYO'!$A$1:$T$884,15,FALSE)</f>
        <v xml:space="preserve">Fono: (45) 2407654
</v>
      </c>
      <c r="P843" s="75" t="str">
        <f>VLOOKUP(A843,'BASE REGISTRO MAYO'!$A$1:$T$884,16,FALSE)</f>
        <v xml:space="preserve">corprix@gmail.cl
</v>
      </c>
      <c r="Q843" s="75">
        <f>VLOOKUP(A843,'BASE REGISTRO MAYO'!$A$1:$T$884,17,FALSE)</f>
        <v>0</v>
      </c>
      <c r="R843" s="75">
        <f>VLOOKUP(A843,'BASE REGISTRO MAYO'!$A$1:$T$884,18,FALSE)</f>
        <v>93401</v>
      </c>
      <c r="S843" s="75" t="str">
        <f>VLOOKUP(A843,'BASE REGISTRO MAYO'!$A$1:$T$884,19,FALSE)</f>
        <v>Se acompaña certificado financiero correspondiente al año 2019, aprobado por el Subdepartamento de Supervisión Financiera Nacional.</v>
      </c>
      <c r="T843" s="177">
        <f>VLOOKUP(A843,'BASE REGISTRO MAYO'!$A$1:$T$884,20,FALSE)</f>
        <v>39476</v>
      </c>
      <c r="U843" s="182">
        <v>7388</v>
      </c>
      <c r="V843" s="181">
        <v>24554907</v>
      </c>
      <c r="W843" s="181">
        <v>171448484</v>
      </c>
      <c r="X843" s="178">
        <v>44408</v>
      </c>
      <c r="Y843" s="87" t="s">
        <v>7151</v>
      </c>
      <c r="Z843" s="87" t="s">
        <v>7152</v>
      </c>
      <c r="AA843" s="182" t="s">
        <v>183</v>
      </c>
    </row>
    <row r="844" spans="1:27" ht="15.75" customHeight="1" x14ac:dyDescent="0.2">
      <c r="A844" s="182">
        <v>7388</v>
      </c>
      <c r="B844" s="75" t="str">
        <f>VLOOKUP(A844,'BASE REGISTRO MAYO'!$A$1:$T$884,2,FALSE)</f>
        <v>Corporacion Privada de Desarrollo Social IX Region, CORPRIX</v>
      </c>
      <c r="C844" s="75">
        <f>VLOOKUP(A844,'BASE REGISTRO MAYO'!$A$1:$T$884,3,FALSE)</f>
        <v>713394009</v>
      </c>
      <c r="D844" s="75" t="str">
        <f>VLOOKUP(A844,'BASE REGISTRO MAYO'!$A$1:$T$884,4,FALSE)</f>
        <v>Corporación de Derecho Privado</v>
      </c>
      <c r="E844" s="75" t="str">
        <f>VLOOKUP(A844,'BASE REGISTRO MAYO'!$A$1:$T$884,5,FALSE)</f>
        <v>Otorgada por Decreto Exento N° 1297, de 14 de octubre de 1977, modificado por Decreto Exento N° 199, ambos del Ministerio de Justicia.</v>
      </c>
      <c r="F844" s="75" t="str">
        <f>VLOOKUP(A844,'BASE REGISTRO MAYO'!$A$1:$T$884,6,FALSE)</f>
        <v>Certificado de Vigencia de persona jurídica sin fines de lucro folio N° 500352851025, de fecha 28 de octubre de 2020, emitido por el Servicio de Registro Civil e Identificación.</v>
      </c>
      <c r="G844" s="75" t="str">
        <f>VLOOKUP(A844,'BASE REGISTRO MAYO'!$A$1:$T$884,7,FALSE)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4" s="75" t="str">
        <f>VLOOKUP(A844,'BASE REGISTRO MAYO'!$A$1:$T$884,8,FALSE)</f>
        <v>Presidente: 
Ermes Andrade Barría, 
Vice Presidenta: 
María Victoria Gyllen López
Tesorero: 
Iris Chávez Chaparro
Secretario: 
Marina Inés González Cabeza</v>
      </c>
      <c r="I844" s="75" t="str">
        <f>VLOOKUP(A844,'BASE REGISTRO MAYO'!$A$1:$T$884,9,FALSE)</f>
        <v>Dos años en sus cargos.</v>
      </c>
      <c r="J844" s="75" t="str">
        <f>VLOOKUP(A844,'BASE REGISTRO MAYO'!$A$1:$T$884,10,FALSE)</f>
        <v>De 31 de octubre de 2018 a 31 de octubre de 2020.</v>
      </c>
      <c r="K844" s="75" t="str">
        <f>VLOOKUP(A844,'BASE REGISTRO MAYO'!$A$1:$T$884,11,FALSE)</f>
        <v xml:space="preserve">Presidente: Ermes Andrade Barría,
</v>
      </c>
      <c r="L844" s="75" t="str">
        <f>VLOOKUP(A844,'BASE REGISTRO MAYO'!$A$1:$T$884,12,FALSE)</f>
        <v xml:space="preserve">Arturo Prat N° 350, Ciudad de Temuco
</v>
      </c>
      <c r="M844" s="75" t="str">
        <f>VLOOKUP(A844,'BASE REGISTRO MAYO'!$A$1:$T$884,13,FALSE)</f>
        <v>IX</v>
      </c>
      <c r="N844" s="75" t="str">
        <f>VLOOKUP(A844,'BASE REGISTRO MAYO'!$A$1:$T$884,14,FALSE)</f>
        <v>Temuco</v>
      </c>
      <c r="O844" s="75" t="str">
        <f>VLOOKUP(A844,'BASE REGISTRO MAYO'!$A$1:$T$884,15,FALSE)</f>
        <v xml:space="preserve">Fono: (45) 2407654
</v>
      </c>
      <c r="P844" s="75" t="str">
        <f>VLOOKUP(A844,'BASE REGISTRO MAYO'!$A$1:$T$884,16,FALSE)</f>
        <v xml:space="preserve">corprix@gmail.cl
</v>
      </c>
      <c r="Q844" s="75">
        <f>VLOOKUP(A844,'BASE REGISTRO MAYO'!$A$1:$T$884,17,FALSE)</f>
        <v>0</v>
      </c>
      <c r="R844" s="75">
        <f>VLOOKUP(A844,'BASE REGISTRO MAYO'!$A$1:$T$884,18,FALSE)</f>
        <v>93401</v>
      </c>
      <c r="S844" s="75" t="str">
        <f>VLOOKUP(A844,'BASE REGISTRO MAYO'!$A$1:$T$884,19,FALSE)</f>
        <v>Se acompaña certificado financiero correspondiente al año 2019, aprobado por el Subdepartamento de Supervisión Financiera Nacional.</v>
      </c>
      <c r="T844" s="177">
        <f>VLOOKUP(A844,'BASE REGISTRO MAYO'!$A$1:$T$884,20,FALSE)</f>
        <v>39476</v>
      </c>
      <c r="U844" s="182">
        <v>7388</v>
      </c>
      <c r="V844" s="181">
        <v>36820822</v>
      </c>
      <c r="W844" s="181">
        <v>313738728</v>
      </c>
      <c r="X844" s="178">
        <v>44408</v>
      </c>
      <c r="Y844" s="87" t="s">
        <v>7151</v>
      </c>
      <c r="Z844" s="87" t="s">
        <v>7152</v>
      </c>
      <c r="AA844" s="182" t="s">
        <v>7161</v>
      </c>
    </row>
    <row r="845" spans="1:27" ht="15.75" customHeight="1" x14ac:dyDescent="0.2">
      <c r="A845" s="182">
        <v>7388</v>
      </c>
      <c r="B845" s="75" t="str">
        <f>VLOOKUP(A845,'BASE REGISTRO MAYO'!$A$1:$T$884,2,FALSE)</f>
        <v>Corporacion Privada de Desarrollo Social IX Region, CORPRIX</v>
      </c>
      <c r="C845" s="75">
        <f>VLOOKUP(A845,'BASE REGISTRO MAYO'!$A$1:$T$884,3,FALSE)</f>
        <v>713394009</v>
      </c>
      <c r="D845" s="75" t="str">
        <f>VLOOKUP(A845,'BASE REGISTRO MAYO'!$A$1:$T$884,4,FALSE)</f>
        <v>Corporación de Derecho Privado</v>
      </c>
      <c r="E845" s="75" t="str">
        <f>VLOOKUP(A845,'BASE REGISTRO MAYO'!$A$1:$T$884,5,FALSE)</f>
        <v>Otorgada por Decreto Exento N° 1297, de 14 de octubre de 1977, modificado por Decreto Exento N° 199, ambos del Ministerio de Justicia.</v>
      </c>
      <c r="F845" s="75" t="str">
        <f>VLOOKUP(A845,'BASE REGISTRO MAYO'!$A$1:$T$884,6,FALSE)</f>
        <v>Certificado de Vigencia de persona jurídica sin fines de lucro folio N° 500352851025, de fecha 28 de octubre de 2020, emitido por el Servicio de Registro Civil e Identificación.</v>
      </c>
      <c r="G845" s="75" t="str">
        <f>VLOOKUP(A845,'BASE REGISTRO MAYO'!$A$1:$T$884,7,FALSE)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5" s="75" t="str">
        <f>VLOOKUP(A845,'BASE REGISTRO MAYO'!$A$1:$T$884,8,FALSE)</f>
        <v>Presidente: 
Ermes Andrade Barría, 
Vice Presidenta: 
María Victoria Gyllen López
Tesorero: 
Iris Chávez Chaparro
Secretario: 
Marina Inés González Cabeza</v>
      </c>
      <c r="I845" s="75" t="str">
        <f>VLOOKUP(A845,'BASE REGISTRO MAYO'!$A$1:$T$884,9,FALSE)</f>
        <v>Dos años en sus cargos.</v>
      </c>
      <c r="J845" s="75" t="str">
        <f>VLOOKUP(A845,'BASE REGISTRO MAYO'!$A$1:$T$884,10,FALSE)</f>
        <v>De 31 de octubre de 2018 a 31 de octubre de 2020.</v>
      </c>
      <c r="K845" s="75" t="str">
        <f>VLOOKUP(A845,'BASE REGISTRO MAYO'!$A$1:$T$884,11,FALSE)</f>
        <v xml:space="preserve">Presidente: Ermes Andrade Barría,
</v>
      </c>
      <c r="L845" s="75" t="str">
        <f>VLOOKUP(A845,'BASE REGISTRO MAYO'!$A$1:$T$884,12,FALSE)</f>
        <v xml:space="preserve">Arturo Prat N° 350, Ciudad de Temuco
</v>
      </c>
      <c r="M845" s="75" t="str">
        <f>VLOOKUP(A845,'BASE REGISTRO MAYO'!$A$1:$T$884,13,FALSE)</f>
        <v>IX</v>
      </c>
      <c r="N845" s="75" t="str">
        <f>VLOOKUP(A845,'BASE REGISTRO MAYO'!$A$1:$T$884,14,FALSE)</f>
        <v>Temuco</v>
      </c>
      <c r="O845" s="75" t="str">
        <f>VLOOKUP(A845,'BASE REGISTRO MAYO'!$A$1:$T$884,15,FALSE)</f>
        <v xml:space="preserve">Fono: (45) 2407654
</v>
      </c>
      <c r="P845" s="75" t="str">
        <f>VLOOKUP(A845,'BASE REGISTRO MAYO'!$A$1:$T$884,16,FALSE)</f>
        <v xml:space="preserve">corprix@gmail.cl
</v>
      </c>
      <c r="Q845" s="75">
        <f>VLOOKUP(A845,'BASE REGISTRO MAYO'!$A$1:$T$884,17,FALSE)</f>
        <v>0</v>
      </c>
      <c r="R845" s="75">
        <f>VLOOKUP(A845,'BASE REGISTRO MAYO'!$A$1:$T$884,18,FALSE)</f>
        <v>93401</v>
      </c>
      <c r="S845" s="75" t="str">
        <f>VLOOKUP(A845,'BASE REGISTRO MAYO'!$A$1:$T$884,19,FALSE)</f>
        <v>Se acompaña certificado financiero correspondiente al año 2019, aprobado por el Subdepartamento de Supervisión Financiera Nacional.</v>
      </c>
      <c r="T845" s="177">
        <f>VLOOKUP(A845,'BASE REGISTRO MAYO'!$A$1:$T$884,20,FALSE)</f>
        <v>39476</v>
      </c>
      <c r="U845" s="182">
        <v>7388</v>
      </c>
      <c r="V845" s="181">
        <v>2147415</v>
      </c>
      <c r="W845" s="181">
        <v>26198455</v>
      </c>
      <c r="X845" s="178">
        <v>44408</v>
      </c>
      <c r="Y845" s="87" t="s">
        <v>7151</v>
      </c>
      <c r="Z845" s="87" t="s">
        <v>7152</v>
      </c>
      <c r="AA845" s="182" t="s">
        <v>7253</v>
      </c>
    </row>
    <row r="846" spans="1:27" ht="15.75" customHeight="1" x14ac:dyDescent="0.2">
      <c r="A846" s="182">
        <v>7390</v>
      </c>
      <c r="B846" s="75" t="str">
        <f>VLOOKUP(A846,'BASE REGISTRO MAYO'!$A$1:$T$884,2,FALSE)</f>
        <v xml:space="preserve">
I. Municipalidad de Linares
</v>
      </c>
      <c r="C846" s="75">
        <f>VLOOKUP(A846,'BASE REGISTRO MAYO'!$A$1:$T$884,3,FALSE)</f>
        <v>691303004</v>
      </c>
      <c r="D846" s="75" t="str">
        <f>VLOOKUP(A846,'BASE REGISTRO MAYO'!$A$1:$T$884,4,FALSE)</f>
        <v>Municipalidad</v>
      </c>
      <c r="E846" s="75" t="str">
        <f>VLOOKUP(A846,'BASE REGISTRO MAYO'!$A$1:$T$884,5,FALSE)</f>
        <v>Constitución Política de la República, artículo 107</v>
      </c>
      <c r="F846" s="75" t="str">
        <f>VLOOKUP(A846,'BASE REGISTRO MAYO'!$A$1:$T$884,6,FALSE)</f>
        <v>Indefinida</v>
      </c>
      <c r="G846" s="75" t="str">
        <f>VLOOKUP(A846,'BASE REGISTRO MAYO'!$A$1:$T$884,7,FALSE)</f>
        <v>Según Ley Orgánica Nº 18.695, artículos 1º al  4º</v>
      </c>
      <c r="H846" s="75" t="str">
        <f>VLOOKUP(A846,'BASE REGISTRO MAYO'!$A$1:$T$884,8,FALSE)</f>
        <v>no tiene</v>
      </c>
      <c r="I846" s="75">
        <f>VLOOKUP(A846,'BASE REGISTRO MAYO'!$A$1:$T$884,9,FALSE)</f>
        <v>0</v>
      </c>
      <c r="J846" s="75">
        <f>VLOOKUP(A846,'BASE REGISTRO MAYO'!$A$1:$T$884,10,FALSE)</f>
        <v>0</v>
      </c>
      <c r="K846" s="75" t="str">
        <f>VLOOKUP(A846,'BASE REGISTRO MAYO'!$A$1:$T$884,11,FALSE)</f>
        <v xml:space="preserve">Rolando Rentería Moller, </v>
      </c>
      <c r="L846" s="75" t="str">
        <f>VLOOKUP(A846,'BASE REGISTRO MAYO'!$A$1:$T$884,12,FALSE)</f>
        <v xml:space="preserve">Calle Kurt Moller Nº 391, comuna de Linares, Séptima Región.
</v>
      </c>
      <c r="M846" s="75" t="str">
        <f>VLOOKUP(A846,'BASE REGISTRO MAYO'!$A$1:$T$884,13,FALSE)</f>
        <v>VII</v>
      </c>
      <c r="N846" s="75" t="str">
        <f>VLOOKUP(A846,'BASE REGISTRO MAYO'!$A$1:$T$884,14,FALSE)</f>
        <v>Linares</v>
      </c>
      <c r="O846" s="75" t="str">
        <f>VLOOKUP(A846,'BASE REGISTRO MAYO'!$A$1:$T$884,15,FALSE)</f>
        <v xml:space="preserve">Fono: (73) 634513 - </v>
      </c>
      <c r="P846" s="75">
        <f>VLOOKUP(A846,'BASE REGISTRO MAYO'!$A$1:$T$884,16,FALSE)</f>
        <v>0</v>
      </c>
      <c r="Q846" s="75">
        <f>VLOOKUP(A846,'BASE REGISTRO MAYO'!$A$1:$T$884,17,FALSE)</f>
        <v>0</v>
      </c>
      <c r="R846" s="75">
        <f>VLOOKUP(A846,'BASE REGISTRO MAYO'!$A$1:$T$884,18,FALSE)</f>
        <v>91001</v>
      </c>
      <c r="S846" s="75" t="str">
        <f>VLOOKUP(A846,'BASE REGISTRO MAYO'!$A$1:$T$884,19,FALSE)</f>
        <v xml:space="preserve">No se acompañan. Aplica Informe Jurídico Nº 09, de  fecha 14 de marzo de 2011 del Departamento Jurídico y Dictamen Nº 070791, de 2009, de la Contraloría General de la República.  
</v>
      </c>
      <c r="T846" s="177">
        <f>VLOOKUP(A846,'BASE REGISTRO MAYO'!$A$1:$T$884,20,FALSE)</f>
        <v>39581</v>
      </c>
      <c r="U846" s="182">
        <v>7390</v>
      </c>
      <c r="V846" s="181">
        <v>214638</v>
      </c>
      <c r="W846" s="181">
        <v>30812088</v>
      </c>
      <c r="X846" s="178">
        <v>44408</v>
      </c>
      <c r="Y846" s="87" t="s">
        <v>7151</v>
      </c>
      <c r="Z846" s="87" t="s">
        <v>7152</v>
      </c>
      <c r="AA846" s="182" t="s">
        <v>7261</v>
      </c>
    </row>
    <row r="847" spans="1:27" ht="15.75" customHeight="1" x14ac:dyDescent="0.2">
      <c r="A847" s="182">
        <v>7395</v>
      </c>
      <c r="B847" s="75" t="str">
        <f>VLOOKUP(A847,'BASE REGISTRO MAYO'!$A$1:$T$884,2,FALSE)</f>
        <v xml:space="preserve">
I. Municipalidad de Lo Espejo
</v>
      </c>
      <c r="C847" s="75">
        <f>VLOOKUP(A847,'BASE REGISTRO MAYO'!$A$1:$T$884,3,FALSE)</f>
        <v>692551001</v>
      </c>
      <c r="D847" s="75" t="str">
        <f>VLOOKUP(A847,'BASE REGISTRO MAYO'!$A$1:$T$884,4,FALSE)</f>
        <v>Municipalidad</v>
      </c>
      <c r="E847" s="75" t="str">
        <f>VLOOKUP(A847,'BASE REGISTRO MAYO'!$A$1:$T$884,5,FALSE)</f>
        <v>Constitución Política de la República, art. 107.</v>
      </c>
      <c r="F847" s="75" t="str">
        <f>VLOOKUP(A847,'BASE REGISTRO MAYO'!$A$1:$T$884,6,FALSE)</f>
        <v>Indefinida.</v>
      </c>
      <c r="G847" s="75" t="str">
        <f>VLOOKUP(A847,'BASE REGISTRO MAYO'!$A$1:$T$884,7,FALSE)</f>
        <v>Según Ley Orgánica Nº 18.695, arts. 1º al 4º.</v>
      </c>
      <c r="H847" s="75" t="str">
        <f>VLOOKUP(A847,'BASE REGISTRO MAYO'!$A$1:$T$884,8,FALSE)</f>
        <v>no tiene</v>
      </c>
      <c r="I847" s="75">
        <f>VLOOKUP(A847,'BASE REGISTRO MAYO'!$A$1:$T$884,9,FALSE)</f>
        <v>0</v>
      </c>
      <c r="J847" s="75">
        <f>VLOOKUP(A847,'BASE REGISTRO MAYO'!$A$1:$T$884,10,FALSE)</f>
        <v>0</v>
      </c>
      <c r="K847" s="75" t="str">
        <f>VLOOKUP(A847,'BASE REGISTRO MAYO'!$A$1:$T$884,11,FALSE)</f>
        <v>Nelson Antonio Santana Hernández,</v>
      </c>
      <c r="L847" s="75" t="str">
        <f>VLOOKUP(A847,'BASE REGISTRO MAYO'!$A$1:$T$884,12,FALSE)</f>
        <v xml:space="preserve">Avenida Central Raúl Silva Henríquez N° 8321, Lo Espejo, Región Metropolitana.
</v>
      </c>
      <c r="M847" s="75" t="str">
        <f>VLOOKUP(A847,'BASE REGISTRO MAYO'!$A$1:$T$884,13,FALSE)</f>
        <v>XIII</v>
      </c>
      <c r="N847" s="75" t="str">
        <f>VLOOKUP(A847,'BASE REGISTRO MAYO'!$A$1:$T$884,14,FALSE)</f>
        <v>Lo Espejo</v>
      </c>
      <c r="O847" s="75" t="str">
        <f>VLOOKUP(A847,'BASE REGISTRO MAYO'!$A$1:$T$884,15,FALSE)</f>
        <v>Teléfono: 29636606</v>
      </c>
      <c r="P847" s="75" t="str">
        <f>VLOOKUP(A847,'BASE REGISTRO MAYO'!$A$1:$T$884,16,FALSE)</f>
        <v xml:space="preserve">Correo electrónico:
alcaldía@loespejo.cl      
municipalidad@loespejo.cl
</v>
      </c>
      <c r="Q847" s="75">
        <f>VLOOKUP(A847,'BASE REGISTRO MAYO'!$A$1:$T$884,17,FALSE)</f>
        <v>0</v>
      </c>
      <c r="R847" s="75">
        <f>VLOOKUP(A847,'BASE REGISTRO MAYO'!$A$1:$T$884,18,FALSE)</f>
        <v>91001</v>
      </c>
      <c r="S847" s="75" t="str">
        <f>VLOOKUP(A847,'BASE REGISTRO MAYO'!$A$1:$T$884,19,FALSE)</f>
        <v xml:space="preserve">No se acompañan. Aplica Informe Jurídico Nº 09, de  fecha 14 de marzo de 2011 del Departamento Jurídico y Dictamen Nº 070791, de 2009, de la Contraloría General de la República.  
.
</v>
      </c>
      <c r="T847" s="177">
        <f>VLOOKUP(A847,'BASE REGISTRO MAYO'!$A$1:$T$884,20,FALSE)</f>
        <v>39612</v>
      </c>
      <c r="U847" s="182">
        <v>7395</v>
      </c>
      <c r="V847" s="181">
        <v>9730256</v>
      </c>
      <c r="W847" s="181">
        <v>68111792</v>
      </c>
      <c r="X847" s="178">
        <v>44408</v>
      </c>
      <c r="Y847" s="87" t="s">
        <v>7151</v>
      </c>
      <c r="Z847" s="87" t="s">
        <v>7152</v>
      </c>
      <c r="AA847" s="182" t="s">
        <v>7262</v>
      </c>
    </row>
    <row r="848" spans="1:27" ht="15.75" customHeight="1" x14ac:dyDescent="0.2">
      <c r="A848" s="182">
        <v>7411</v>
      </c>
      <c r="B848" s="75" t="str">
        <f>VLOOKUP(A848,'BASE REGISTRO MAYO'!$A$1:$T$884,2,FALSE)</f>
        <v xml:space="preserve">
I. Municipalidad de San Fernando 
</v>
      </c>
      <c r="C848" s="75">
        <f>VLOOKUP(A848,'BASE REGISTRO MAYO'!$A$1:$T$884,3,FALSE)</f>
        <v>690901005</v>
      </c>
      <c r="D848" s="75" t="str">
        <f>VLOOKUP(A848,'BASE REGISTRO MAYO'!$A$1:$T$884,4,FALSE)</f>
        <v>Municipalidad</v>
      </c>
      <c r="E848" s="75" t="str">
        <f>VLOOKUP(A848,'BASE REGISTRO MAYO'!$A$1:$T$884,5,FALSE)</f>
        <v>Constitución Política de la República, art. 107.</v>
      </c>
      <c r="F848" s="75" t="str">
        <f>VLOOKUP(A848,'BASE REGISTRO MAYO'!$A$1:$T$884,6,FALSE)</f>
        <v>Indefinida.</v>
      </c>
      <c r="G848" s="75" t="str">
        <f>VLOOKUP(A848,'BASE REGISTRO MAYO'!$A$1:$T$884,7,FALSE)</f>
        <v>Según Ley Orgánica Nº 18.695, arts. 1º al 4º.</v>
      </c>
      <c r="H848" s="75" t="str">
        <f>VLOOKUP(A848,'BASE REGISTRO MAYO'!$A$1:$T$884,8,FALSE)</f>
        <v>no tiene</v>
      </c>
      <c r="I848" s="75">
        <f>VLOOKUP(A848,'BASE REGISTRO MAYO'!$A$1:$T$884,9,FALSE)</f>
        <v>0</v>
      </c>
      <c r="J848" s="75">
        <f>VLOOKUP(A848,'BASE REGISTRO MAYO'!$A$1:$T$884,10,FALSE)</f>
        <v>0</v>
      </c>
      <c r="K848" s="75" t="str">
        <f>VLOOKUP(A848,'BASE REGISTRO MAYO'!$A$1:$T$884,11,FALSE)</f>
        <v xml:space="preserve">Luis Antonio Berwart Araya    </v>
      </c>
      <c r="L848" s="75" t="str">
        <f>VLOOKUP(A848,'BASE REGISTRO MAYO'!$A$1:$T$884,12,FALSE)</f>
        <v xml:space="preserve">Calle  Argomedo Nº 480, comuna de San Fernando, Región del Libertador Bernardo O`Higgins.
</v>
      </c>
      <c r="M848" s="75" t="str">
        <f>VLOOKUP(A848,'BASE REGISTRO MAYO'!$A$1:$T$884,13,FALSE)</f>
        <v>VI</v>
      </c>
      <c r="N848" s="75" t="str">
        <f>VLOOKUP(A848,'BASE REGISTRO MAYO'!$A$1:$T$884,14,FALSE)</f>
        <v>San Fernando</v>
      </c>
      <c r="O848" s="75">
        <f>VLOOKUP(A848,'BASE REGISTRO MAYO'!$A$1:$T$884,15,FALSE)</f>
        <v>0</v>
      </c>
      <c r="P848" s="75">
        <f>VLOOKUP(A848,'BASE REGISTRO MAYO'!$A$1:$T$884,16,FALSE)</f>
        <v>0</v>
      </c>
      <c r="Q848" s="75">
        <f>VLOOKUP(A848,'BASE REGISTRO MAYO'!$A$1:$T$884,17,FALSE)</f>
        <v>0</v>
      </c>
      <c r="R848" s="75">
        <f>VLOOKUP(A848,'BASE REGISTRO MAYO'!$A$1:$T$884,18,FALSE)</f>
        <v>91001</v>
      </c>
      <c r="S848" s="75" t="str">
        <f>VLOOKUP(A848,'BASE REGISTRO MAYO'!$A$1:$T$884,19,FALSE)</f>
        <v xml:space="preserve">No se acompañan. Aplica Informe Jurídico Nº 09, de  fecha 14 de marzo de 2011 del Departamento Jurídico y Dictamen Nº 070791, de 2009, de la Contraloría General de la República.  
</v>
      </c>
      <c r="T848" s="177">
        <f>VLOOKUP(A848,'BASE REGISTRO MAYO'!$A$1:$T$884,20,FALSE)</f>
        <v>39912</v>
      </c>
      <c r="U848" s="182">
        <v>7411</v>
      </c>
      <c r="V848" s="181">
        <v>5008220</v>
      </c>
      <c r="W848" s="181">
        <v>30194570</v>
      </c>
      <c r="X848" s="178">
        <v>44408</v>
      </c>
      <c r="Y848" s="87" t="s">
        <v>7151</v>
      </c>
      <c r="Z848" s="87" t="s">
        <v>7152</v>
      </c>
      <c r="AA848" s="182" t="s">
        <v>7203</v>
      </c>
    </row>
    <row r="849" spans="1:27" ht="15.75" customHeight="1" x14ac:dyDescent="0.2">
      <c r="A849" s="182">
        <v>7412</v>
      </c>
      <c r="B849" s="75" t="str">
        <f>VLOOKUP(A849,'BASE REGISTRO MAYO'!$A$1:$T$884,2,FALSE)</f>
        <v xml:space="preserve">
Fundacion Tabor.
</v>
      </c>
      <c r="C849" s="75" t="str">
        <f>VLOOKUP(A849,'BASE REGISTRO MAYO'!$A$1:$T$884,3,FALSE)</f>
        <v>65766670K</v>
      </c>
      <c r="D849" s="75" t="str">
        <f>VLOOKUP(A849,'BASE REGISTRO MAYO'!$A$1:$T$884,4,FALSE)</f>
        <v>Fundación de Derecho Privado.</v>
      </c>
      <c r="E849" s="75" t="str">
        <f>VLOOKUP(A849,'BASE REGISTRO MAYO'!$A$1:$T$884,5,FALSE)</f>
        <v>Otorgada mediante Decreto Supremo N°4924, de fecha 29 de diciembre de 2006.</v>
      </c>
      <c r="F849" s="75" t="str">
        <f>VLOOKUP(A849,'BASE REGISTRO MAYO'!$A$1:$T$884,6,FALSE)</f>
        <v>Certificado de Vigencia, folio Nº 500355509281, emitido por el SRCeI con fecha 11 de noviembre de 2020.</v>
      </c>
      <c r="G849" s="75" t="str">
        <f>VLOOKUP(A849,'BASE REGISTRO MAYO'!$A$1:$T$884,7,FALSE)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849" s="75" t="str">
        <f>VLOOKUP(A849,'BASE REGISTRO MAYO'!$A$1:$T$884,8,FALSE)</f>
        <v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v>
      </c>
      <c r="I849" s="75" t="str">
        <f>VLOOKUP(A849,'BASE REGISTRO MAYO'!$A$1:$T$884,9,FALSE)</f>
        <v xml:space="preserve">2 años. 
</v>
      </c>
      <c r="J849" s="75" t="str">
        <f>VLOOKUP(A849,'BASE REGISTRO MAYO'!$A$1:$T$884,10,FALSE)</f>
        <v>25 de enero de 2018.</v>
      </c>
      <c r="K849" s="75" t="str">
        <f>VLOOKUP(A849,'BASE REGISTRO MAYO'!$A$1:$T$884,11,FALSE)</f>
        <v xml:space="preserve">Presidente y Representante Legal: 
 Sergio Maureira Arzich,          
El Presidente de la Fundación tendrá la representación judicial y extrajudicial de la institución.
</v>
      </c>
      <c r="L849" s="75" t="str">
        <f>VLOOKUP(A849,'BASE REGISTRO MAYO'!$A$1:$T$884,12,FALSE)</f>
        <v xml:space="preserve">Domicilio: calle Bellavista N°3846, ciudad de Antofagasta, 
</v>
      </c>
      <c r="M849" s="75" t="str">
        <f>VLOOKUP(A849,'BASE REGISTRO MAYO'!$A$1:$T$884,13,FALSE)</f>
        <v>III</v>
      </c>
      <c r="N849" s="75" t="str">
        <f>VLOOKUP(A849,'BASE REGISTRO MAYO'!$A$1:$T$884,14,FALSE)</f>
        <v>Antofagasta</v>
      </c>
      <c r="O849" s="75" t="str">
        <f>VLOOKUP(A849,'BASE REGISTRO MAYO'!$A$1:$T$884,15,FALSE)</f>
        <v>teléfono 798858</v>
      </c>
      <c r="P849" s="75" t="str">
        <f>VLOOKUP(A849,'BASE REGISTRO MAYO'!$A$1:$T$884,16,FALSE)</f>
        <v>tabor@vtr.net</v>
      </c>
      <c r="Q849" s="75">
        <f>VLOOKUP(A849,'BASE REGISTRO MAYO'!$A$1:$T$884,17,FALSE)</f>
        <v>0</v>
      </c>
      <c r="R849" s="75">
        <f>VLOOKUP(A849,'BASE REGISTRO MAYO'!$A$1:$T$884,18,FALSE)</f>
        <v>93401</v>
      </c>
      <c r="S849" s="75" t="str">
        <f>VLOOKUP(A849,'BASE REGISTRO MAYO'!$A$1:$T$884,19,FALSE)</f>
        <v xml:space="preserve">Se adjunta certificado de Antecedentes Financieros correspondiente al año 2019, aprobados por el Departamento de Supervisión Financiera Nacional. </v>
      </c>
      <c r="T849" s="177">
        <f>VLOOKUP(A849,'BASE REGISTRO MAYO'!$A$1:$T$884,20,FALSE)</f>
        <v>39938</v>
      </c>
      <c r="U849" s="182">
        <v>7412</v>
      </c>
      <c r="V849" s="181">
        <v>33869359</v>
      </c>
      <c r="W849" s="181">
        <v>125221827</v>
      </c>
      <c r="X849" s="178">
        <v>44408</v>
      </c>
      <c r="Y849" s="87" t="s">
        <v>7151</v>
      </c>
      <c r="Z849" s="87" t="s">
        <v>7152</v>
      </c>
      <c r="AA849" s="182" t="s">
        <v>7154</v>
      </c>
    </row>
    <row r="850" spans="1:27" ht="15.75" customHeight="1" x14ac:dyDescent="0.2">
      <c r="A850" s="182">
        <v>7418</v>
      </c>
      <c r="B850" s="75" t="str">
        <f>VLOOKUP(A850,'BASE REGISTRO MAYO'!$A$1:$T$884,2,FALSE)</f>
        <v xml:space="preserve">
I. Municipalidad de Renca
</v>
      </c>
      <c r="C850" s="75">
        <f>VLOOKUP(A850,'BASE REGISTRO MAYO'!$A$1:$T$884,3,FALSE)</f>
        <v>690712008</v>
      </c>
      <c r="D850" s="75" t="str">
        <f>VLOOKUP(A850,'BASE REGISTRO MAYO'!$A$1:$T$884,4,FALSE)</f>
        <v xml:space="preserve">
Municipalidad
</v>
      </c>
      <c r="E850" s="75" t="str">
        <f>VLOOKUP(A850,'BASE REGISTRO MAYO'!$A$1:$T$884,5,FALSE)</f>
        <v xml:space="preserve">
Constitución Política de la República, artículo 107
</v>
      </c>
      <c r="F850" s="75" t="str">
        <f>VLOOKUP(A850,'BASE REGISTRO MAYO'!$A$1:$T$884,6,FALSE)</f>
        <v>Indefinida</v>
      </c>
      <c r="G850" s="75" t="str">
        <f>VLOOKUP(A850,'BASE REGISTRO MAYO'!$A$1:$T$884,7,FALSE)</f>
        <v xml:space="preserve">
Según ley Orgánica N° 18.695, artículos 1° al 4°
</v>
      </c>
      <c r="H850" s="75" t="str">
        <f>VLOOKUP(A850,'BASE REGISTRO MAYO'!$A$1:$T$884,8,FALSE)</f>
        <v>no tiene</v>
      </c>
      <c r="I850" s="75">
        <f>VLOOKUP(A850,'BASE REGISTRO MAYO'!$A$1:$T$884,9,FALSE)</f>
        <v>0</v>
      </c>
      <c r="J850" s="75">
        <f>VLOOKUP(A850,'BASE REGISTRO MAYO'!$A$1:$T$884,10,FALSE)</f>
        <v>0</v>
      </c>
      <c r="K850" s="75" t="str">
        <f>VLOOKUP(A850,'BASE REGISTRO MAYO'!$A$1:$T$884,11,FALSE)</f>
        <v>CLAUDIO NICOLAS CASTRO SALAS,   Subrogantes: Romy Alamo Pichara, Víctor Hugo Miranda Pérez y Alejandra de la Barra Manríquez</v>
      </c>
      <c r="L850" s="75" t="str">
        <f>VLOOKUP(A850,'BASE REGISTRO MAYO'!$A$1:$T$884,12,FALSE)</f>
        <v xml:space="preserve">Avenida Blanco Encalada N°1335, comuna de Renca, Región Metropolitana.
</v>
      </c>
      <c r="M850" s="75" t="str">
        <f>VLOOKUP(A850,'BASE REGISTRO MAYO'!$A$1:$T$884,13,FALSE)</f>
        <v>XIII</v>
      </c>
      <c r="N850" s="75" t="str">
        <f>VLOOKUP(A850,'BASE REGISTRO MAYO'!$A$1:$T$884,14,FALSE)</f>
        <v>Renca</v>
      </c>
      <c r="O850" s="75" t="str">
        <f>VLOOKUP(A850,'BASE REGISTRO MAYO'!$A$1:$T$884,15,FALSE)</f>
        <v>Fonos:  685 66 00 / 800-202-836</v>
      </c>
      <c r="P850" s="75" t="str">
        <f>VLOOKUP(A850,'BASE REGISTRO MAYO'!$A$1:$T$884,16,FALSE)</f>
        <v>Página web: www.renca.cl</v>
      </c>
      <c r="Q850" s="75">
        <f>VLOOKUP(A850,'BASE REGISTRO MAYO'!$A$1:$T$884,17,FALSE)</f>
        <v>0</v>
      </c>
      <c r="R850" s="75">
        <f>VLOOKUP(A850,'BASE REGISTRO MAYO'!$A$1:$T$884,18,FALSE)</f>
        <v>91001</v>
      </c>
      <c r="S850" s="75" t="str">
        <f>VLOOKUP(A850,'BASE REGISTRO MAYO'!$A$1:$T$884,19,FALSE)</f>
        <v xml:space="preserve">No se acompañan. Aplica Informe Jurídico Nº 09, de fecha 14 de marzo de 2011 del Departamento Jurídico y Dictamen Nº 070791, de 2009, de la Contraloría General de la República.  </v>
      </c>
      <c r="T850" s="177">
        <f>VLOOKUP(A850,'BASE REGISTRO MAYO'!$A$1:$T$884,20,FALSE)</f>
        <v>40057</v>
      </c>
      <c r="U850" s="182">
        <v>7418</v>
      </c>
      <c r="V850" s="181">
        <v>0</v>
      </c>
      <c r="W850" s="181">
        <v>35980500</v>
      </c>
      <c r="X850" s="178">
        <v>44408</v>
      </c>
      <c r="Y850" s="87" t="s">
        <v>7151</v>
      </c>
      <c r="Z850" s="87" t="s">
        <v>7152</v>
      </c>
      <c r="AA850" s="182" t="s">
        <v>7200</v>
      </c>
    </row>
    <row r="851" spans="1:27" ht="15.75" customHeight="1" x14ac:dyDescent="0.2">
      <c r="A851" s="182">
        <v>7423</v>
      </c>
      <c r="B851" s="75" t="str">
        <f>VLOOKUP(A851,'BASE REGISTRO MAYO'!$A$1:$T$884,2,FALSE)</f>
        <v xml:space="preserve">
I. Municipalidad de Olmue
</v>
      </c>
      <c r="C851" s="75">
        <f>VLOOKUP(A851,'BASE REGISTRO MAYO'!$A$1:$T$884,3,FALSE)</f>
        <v>690612003</v>
      </c>
      <c r="D851" s="75" t="str">
        <f>VLOOKUP(A851,'BASE REGISTRO MAYO'!$A$1:$T$884,4,FALSE)</f>
        <v>Municipalidad</v>
      </c>
      <c r="E851" s="75" t="str">
        <f>VLOOKUP(A851,'BASE REGISTRO MAYO'!$A$1:$T$884,5,FALSE)</f>
        <v>Constitución Política de la República, artículo 107.</v>
      </c>
      <c r="F851" s="75" t="str">
        <f>VLOOKUP(A851,'BASE REGISTRO MAYO'!$A$1:$T$884,6,FALSE)</f>
        <v>Indefinida.</v>
      </c>
      <c r="G851" s="75" t="str">
        <f>VLOOKUP(A851,'BASE REGISTRO MAYO'!$A$1:$T$884,7,FALSE)</f>
        <v>Según Ley Orgánica Nº 18.695, artículos 1º al 4º.</v>
      </c>
      <c r="H851" s="75" t="str">
        <f>VLOOKUP(A851,'BASE REGISTRO MAYO'!$A$1:$T$884,8,FALSE)</f>
        <v>no tiene</v>
      </c>
      <c r="I851" s="75">
        <f>VLOOKUP(A851,'BASE REGISTRO MAYO'!$A$1:$T$884,9,FALSE)</f>
        <v>0</v>
      </c>
      <c r="J851" s="75">
        <f>VLOOKUP(A851,'BASE REGISTRO MAYO'!$A$1:$T$884,10,FALSE)</f>
        <v>0</v>
      </c>
      <c r="K851" s="75" t="str">
        <f>VLOOKUP(A851,'BASE REGISTRO MAYO'!$A$1:$T$884,11,FALSE)</f>
        <v xml:space="preserve">Macarena Santelices Cañas </v>
      </c>
      <c r="L851" s="75" t="str">
        <f>VLOOKUP(A851,'BASE REGISTRO MAYO'!$A$1:$T$884,12,FALSE)</f>
        <v xml:space="preserve">Calle Prat N° 12, comuna de Olmué, Quinta Región.
</v>
      </c>
      <c r="M851" s="75" t="str">
        <f>VLOOKUP(A851,'BASE REGISTRO MAYO'!$A$1:$T$884,13,FALSE)</f>
        <v>V</v>
      </c>
      <c r="N851" s="75">
        <f>VLOOKUP(A851,'BASE REGISTRO MAYO'!$A$1:$T$884,14,FALSE)</f>
        <v>0</v>
      </c>
      <c r="O851" s="75" t="str">
        <f>VLOOKUP(A851,'BASE REGISTRO MAYO'!$A$1:$T$884,15,FALSE)</f>
        <v>Fono: (56-33) 44 24 48</v>
      </c>
      <c r="P851" s="75" t="str">
        <f>VLOOKUP(A851,'BASE REGISTRO MAYO'!$A$1:$T$884,16,FALSE)</f>
        <v xml:space="preserve"> dideco@olmue.cl
</v>
      </c>
      <c r="Q851" s="75">
        <f>VLOOKUP(A851,'BASE REGISTRO MAYO'!$A$1:$T$884,17,FALSE)</f>
        <v>0</v>
      </c>
      <c r="R851" s="75">
        <f>VLOOKUP(A851,'BASE REGISTRO MAYO'!$A$1:$T$884,18,FALSE)</f>
        <v>91001</v>
      </c>
      <c r="S851" s="75" t="str">
        <f>VLOOKUP(A851,'BASE REGISTRO MAYO'!$A$1:$T$884,19,FALSE)</f>
        <v xml:space="preserve">No se acompañan. Aplica Informe Jurídico Nº 09, de  fecha 14 de marzo de 2011 del Departamento Jurídico y Dictamen Nº 070791, de 2009, de la Contraloría General de la República.  
</v>
      </c>
      <c r="T851" s="177">
        <f>VLOOKUP(A851,'BASE REGISTRO MAYO'!$A$1:$T$884,20,FALSE)</f>
        <v>40190</v>
      </c>
      <c r="U851" s="182">
        <v>7423</v>
      </c>
      <c r="V851" s="181">
        <v>2861840</v>
      </c>
      <c r="W851" s="181">
        <v>17171040</v>
      </c>
      <c r="X851" s="178">
        <v>44408</v>
      </c>
      <c r="Y851" s="87" t="s">
        <v>7151</v>
      </c>
      <c r="Z851" s="87" t="s">
        <v>7152</v>
      </c>
      <c r="AA851" s="182" t="s">
        <v>7295</v>
      </c>
    </row>
    <row r="852" spans="1:27" ht="15.75" customHeight="1" x14ac:dyDescent="0.2">
      <c r="A852" s="182">
        <v>7425</v>
      </c>
      <c r="B852" s="75" t="str">
        <f>VLOOKUP(A852,'BASE REGISTRO MAYO'!$A$1:$T$884,2,FALSE)</f>
        <v xml:space="preserve">
I. Municipalidad de Chillan Viejo
</v>
      </c>
      <c r="C852" s="75">
        <f>VLOOKUP(A852,'BASE REGISTRO MAYO'!$A$1:$T$884,3,FALSE)</f>
        <v>692665007</v>
      </c>
      <c r="D852" s="75" t="str">
        <f>VLOOKUP(A852,'BASE REGISTRO MAYO'!$A$1:$T$884,4,FALSE)</f>
        <v>Municipalidad</v>
      </c>
      <c r="E852" s="75" t="str">
        <f>VLOOKUP(A852,'BASE REGISTRO MAYO'!$A$1:$T$884,5,FALSE)</f>
        <v>Constitución Política de la República, artículo 107.</v>
      </c>
      <c r="F852" s="75" t="str">
        <f>VLOOKUP(A852,'BASE REGISTRO MAYO'!$A$1:$T$884,6,FALSE)</f>
        <v>Indefinida.</v>
      </c>
      <c r="G852" s="75" t="str">
        <f>VLOOKUP(A852,'BASE REGISTRO MAYO'!$A$1:$T$884,7,FALSE)</f>
        <v>Según Ley Orgánica Nº 18.695, artículos 1º al 4º.</v>
      </c>
      <c r="H852" s="75" t="str">
        <f>VLOOKUP(A852,'BASE REGISTRO MAYO'!$A$1:$T$884,8,FALSE)</f>
        <v>no tiene</v>
      </c>
      <c r="I852" s="75">
        <f>VLOOKUP(A852,'BASE REGISTRO MAYO'!$A$1:$T$884,9,FALSE)</f>
        <v>0</v>
      </c>
      <c r="J852" s="75">
        <f>VLOOKUP(A852,'BASE REGISTRO MAYO'!$A$1:$T$884,10,FALSE)</f>
        <v>0</v>
      </c>
      <c r="K852" s="75" t="str">
        <f>VLOOKUP(A852,'BASE REGISTRO MAYO'!$A$1:$T$884,11,FALSE)</f>
        <v xml:space="preserve">Felipe Eduardo Aylwin Lagos.
</v>
      </c>
      <c r="L852" s="75" t="str">
        <f>VLOOKUP(A852,'BASE REGISTRO MAYO'!$A$1:$T$884,12,FALSE)</f>
        <v xml:space="preserve">Serrano Nº 300, comuna de Chillán Viejo
</v>
      </c>
      <c r="M852" s="75" t="str">
        <f>VLOOKUP(A852,'BASE REGISTRO MAYO'!$A$1:$T$884,13,FALSE)</f>
        <v>XVI</v>
      </c>
      <c r="N852" s="75" t="str">
        <f>VLOOKUP(A852,'BASE REGISTRO MAYO'!$A$1:$T$884,14,FALSE)</f>
        <v>Chillán Viejo</v>
      </c>
      <c r="O852" s="75" t="str">
        <f>VLOOKUP(A852,'BASE REGISTRO MAYO'!$A$1:$T$884,15,FALSE)</f>
        <v>Fono: 42-2201502</v>
      </c>
      <c r="P852" s="75" t="str">
        <f>VLOOKUP(A852,'BASE REGISTRO MAYO'!$A$1:$T$884,16,FALSE)</f>
        <v>alcaldia@chillanviejo.cl</v>
      </c>
      <c r="Q852" s="75">
        <f>VLOOKUP(A852,'BASE REGISTRO MAYO'!$A$1:$T$884,17,FALSE)</f>
        <v>0</v>
      </c>
      <c r="R852" s="75">
        <f>VLOOKUP(A852,'BASE REGISTRO MAYO'!$A$1:$T$884,18,FALSE)</f>
        <v>91001</v>
      </c>
      <c r="S852" s="75" t="str">
        <f>VLOOKUP(A852,'BASE REGISTRO MAYO'!$A$1:$T$884,19,FALSE)</f>
        <v xml:space="preserve">No se acompañan. Aplica Informe Jurídico Nº 09, de  fecha 14 de marzo de 2011 del Departamento Jurídico y Dictamen Nº 070791, de 2009, de la Contraloría General de la República.  
</v>
      </c>
      <c r="T852" s="177">
        <f>VLOOKUP(A852,'BASE REGISTRO MAYO'!$A$1:$T$884,20,FALSE)</f>
        <v>40249</v>
      </c>
      <c r="U852" s="182">
        <v>7425</v>
      </c>
      <c r="V852" s="181">
        <v>3262498</v>
      </c>
      <c r="W852" s="181">
        <v>19669608</v>
      </c>
      <c r="X852" s="178">
        <v>44408</v>
      </c>
      <c r="Y852" s="87" t="s">
        <v>7151</v>
      </c>
      <c r="Z852" s="87" t="s">
        <v>7152</v>
      </c>
      <c r="AA852" s="182" t="s">
        <v>7323</v>
      </c>
    </row>
    <row r="853" spans="1:27" ht="15.75" customHeight="1" x14ac:dyDescent="0.2">
      <c r="A853" s="182">
        <v>7436</v>
      </c>
      <c r="B853" s="75" t="str">
        <f>VLOOKUP(A853,'BASE REGISTRO MAYO'!$A$1:$T$884,2,FALSE)</f>
        <v xml:space="preserve">
I. Municipalidad de Panguipulli
</v>
      </c>
      <c r="C853" s="75">
        <f>VLOOKUP(A853,'BASE REGISTRO MAYO'!$A$1:$T$884,3,FALSE)</f>
        <v>692012003</v>
      </c>
      <c r="D853" s="75" t="str">
        <f>VLOOKUP(A853,'BASE REGISTRO MAYO'!$A$1:$T$884,4,FALSE)</f>
        <v>Municipalidad</v>
      </c>
      <c r="E853" s="75" t="str">
        <f>VLOOKUP(A853,'BASE REGISTRO MAYO'!$A$1:$T$884,5,FALSE)</f>
        <v>Constitución Política de la República, art. 107.</v>
      </c>
      <c r="F853" s="75" t="str">
        <f>VLOOKUP(A853,'BASE REGISTRO MAYO'!$A$1:$T$884,6,FALSE)</f>
        <v>Indefinida.</v>
      </c>
      <c r="G853" s="75" t="str">
        <f>VLOOKUP(A853,'BASE REGISTRO MAYO'!$A$1:$T$884,7,FALSE)</f>
        <v>Según Ley Orgánica Nº 18.695, arts. 1º al 4º.</v>
      </c>
      <c r="H853" s="75" t="str">
        <f>VLOOKUP(A853,'BASE REGISTRO MAYO'!$A$1:$T$884,8,FALSE)</f>
        <v>no tiene</v>
      </c>
      <c r="I853" s="75">
        <f>VLOOKUP(A853,'BASE REGISTRO MAYO'!$A$1:$T$884,9,FALSE)</f>
        <v>0</v>
      </c>
      <c r="J853" s="75">
        <f>VLOOKUP(A853,'BASE REGISTRO MAYO'!$A$1:$T$884,10,FALSE)</f>
        <v>0</v>
      </c>
      <c r="K853" s="75" t="str">
        <f>VLOOKUP(A853,'BASE REGISTRO MAYO'!$A$1:$T$884,11,FALSE)</f>
        <v xml:space="preserve">RODRIGO FERNANDO VALDIVIA ORIAS 
En carácter de subrogantes del Alcalde, podrán representar legalmente al Organismo Colaborador las siguientes personas, conforme al orden que se señala:
1-CLAUDIO OLIVA REYES
2-JUAN EUGENIN EUGENIN
3.- ALEJANDRO REYES CATALÁN
4.- CARLOS MORENO URRA
</v>
      </c>
      <c r="L853" s="75" t="str">
        <f>VLOOKUP(A853,'BASE REGISTRO MAYO'!$A$1:$T$884,12,FALSE)</f>
        <v>Calle Bernardo O¨Higgins Nº 793, comuna de Valdivia, Región de Los Ríos.</v>
      </c>
      <c r="M853" s="75" t="str">
        <f>VLOOKUP(A853,'BASE REGISTRO MAYO'!$A$1:$T$884,13,FALSE)</f>
        <v>XIV</v>
      </c>
      <c r="N853" s="75" t="str">
        <f>VLOOKUP(A853,'BASE REGISTRO MAYO'!$A$1:$T$884,14,FALSE)</f>
        <v xml:space="preserve"> Valdivia</v>
      </c>
      <c r="O853" s="75" t="str">
        <f>VLOOKUP(A853,'BASE REGISTRO MAYO'!$A$1:$T$884,15,FALSE)</f>
        <v>Teléfono: 2232251-2232252</v>
      </c>
      <c r="P853" s="75">
        <f>VLOOKUP(A853,'BASE REGISTRO MAYO'!$A$1:$T$884,16,FALSE)</f>
        <v>0</v>
      </c>
      <c r="Q853" s="75">
        <f>VLOOKUP(A853,'BASE REGISTRO MAYO'!$A$1:$T$884,17,FALSE)</f>
        <v>0</v>
      </c>
      <c r="R853" s="75">
        <f>VLOOKUP(A853,'BASE REGISTRO MAYO'!$A$1:$T$884,18,FALSE)</f>
        <v>91001</v>
      </c>
      <c r="S853" s="75" t="str">
        <f>VLOOKUP(A853,'BASE REGISTRO MAYO'!$A$1:$T$884,19,FALSE)</f>
        <v xml:space="preserve">No se acompañan. Aplica Informe Jurídico Nº 09, de fecha 14 de marzo de 2011 del Departamento Jurídico y Dictamen Nº 070791, de 2009, de la Contraloría General de la República.
</v>
      </c>
      <c r="T853" s="177">
        <f>VLOOKUP(A853,'BASE REGISTRO MAYO'!$A$1:$T$884,20,FALSE)</f>
        <v>40500</v>
      </c>
      <c r="U853" s="182">
        <v>7436</v>
      </c>
      <c r="V853" s="181">
        <v>4893746</v>
      </c>
      <c r="W853" s="181">
        <v>34256222</v>
      </c>
      <c r="X853" s="178">
        <v>44408</v>
      </c>
      <c r="Y853" s="87" t="s">
        <v>7151</v>
      </c>
      <c r="Z853" s="87" t="s">
        <v>7152</v>
      </c>
      <c r="AA853" s="182" t="s">
        <v>7194</v>
      </c>
    </row>
    <row r="854" spans="1:27" ht="15.75" customHeight="1" x14ac:dyDescent="0.2">
      <c r="A854" s="182">
        <v>7436</v>
      </c>
      <c r="B854" s="75" t="str">
        <f>VLOOKUP(A854,'BASE REGISTRO MAYO'!$A$1:$T$884,2,FALSE)</f>
        <v xml:space="preserve">
I. Municipalidad de Panguipulli
</v>
      </c>
      <c r="C854" s="75">
        <f>VLOOKUP(A854,'BASE REGISTRO MAYO'!$A$1:$T$884,3,FALSE)</f>
        <v>692012003</v>
      </c>
      <c r="D854" s="75" t="str">
        <f>VLOOKUP(A854,'BASE REGISTRO MAYO'!$A$1:$T$884,4,FALSE)</f>
        <v>Municipalidad</v>
      </c>
      <c r="E854" s="75" t="str">
        <f>VLOOKUP(A854,'BASE REGISTRO MAYO'!$A$1:$T$884,5,FALSE)</f>
        <v>Constitución Política de la República, art. 107.</v>
      </c>
      <c r="F854" s="75" t="str">
        <f>VLOOKUP(A854,'BASE REGISTRO MAYO'!$A$1:$T$884,6,FALSE)</f>
        <v>Indefinida.</v>
      </c>
      <c r="G854" s="75" t="str">
        <f>VLOOKUP(A854,'BASE REGISTRO MAYO'!$A$1:$T$884,7,FALSE)</f>
        <v>Según Ley Orgánica Nº 18.695, arts. 1º al 4º.</v>
      </c>
      <c r="H854" s="75" t="str">
        <f>VLOOKUP(A854,'BASE REGISTRO MAYO'!$A$1:$T$884,8,FALSE)</f>
        <v>no tiene</v>
      </c>
      <c r="I854" s="75">
        <f>VLOOKUP(A854,'BASE REGISTRO MAYO'!$A$1:$T$884,9,FALSE)</f>
        <v>0</v>
      </c>
      <c r="J854" s="75">
        <f>VLOOKUP(A854,'BASE REGISTRO MAYO'!$A$1:$T$884,10,FALSE)</f>
        <v>0</v>
      </c>
      <c r="K854" s="75" t="str">
        <f>VLOOKUP(A854,'BASE REGISTRO MAYO'!$A$1:$T$884,11,FALSE)</f>
        <v xml:space="preserve">RODRIGO FERNANDO VALDIVIA ORIAS 
En carácter de subrogantes del Alcalde, podrán representar legalmente al Organismo Colaborador las siguientes personas, conforme al orden que se señala:
1-CLAUDIO OLIVA REYES
2-JUAN EUGENIN EUGENIN
3.- ALEJANDRO REYES CATALÁN
4.- CARLOS MORENO URRA
</v>
      </c>
      <c r="L854" s="75" t="str">
        <f>VLOOKUP(A854,'BASE REGISTRO MAYO'!$A$1:$T$884,12,FALSE)</f>
        <v>Calle Bernardo O¨Higgins Nº 793, comuna de Valdivia, Región de Los Ríos.</v>
      </c>
      <c r="M854" s="75" t="str">
        <f>VLOOKUP(A854,'BASE REGISTRO MAYO'!$A$1:$T$884,13,FALSE)</f>
        <v>XIV</v>
      </c>
      <c r="N854" s="75" t="str">
        <f>VLOOKUP(A854,'BASE REGISTRO MAYO'!$A$1:$T$884,14,FALSE)</f>
        <v xml:space="preserve"> Valdivia</v>
      </c>
      <c r="O854" s="75" t="str">
        <f>VLOOKUP(A854,'BASE REGISTRO MAYO'!$A$1:$T$884,15,FALSE)</f>
        <v>Teléfono: 2232251-2232252</v>
      </c>
      <c r="P854" s="75">
        <f>VLOOKUP(A854,'BASE REGISTRO MAYO'!$A$1:$T$884,16,FALSE)</f>
        <v>0</v>
      </c>
      <c r="Q854" s="75">
        <f>VLOOKUP(A854,'BASE REGISTRO MAYO'!$A$1:$T$884,17,FALSE)</f>
        <v>0</v>
      </c>
      <c r="R854" s="75">
        <f>VLOOKUP(A854,'BASE REGISTRO MAYO'!$A$1:$T$884,18,FALSE)</f>
        <v>91001</v>
      </c>
      <c r="S854" s="75" t="str">
        <f>VLOOKUP(A854,'BASE REGISTRO MAYO'!$A$1:$T$884,19,FALSE)</f>
        <v xml:space="preserve">No se acompañan. Aplica Informe Jurídico Nº 09, de fecha 14 de marzo de 2011 del Departamento Jurídico y Dictamen Nº 070791, de 2009, de la Contraloría General de la República.
</v>
      </c>
      <c r="T854" s="177">
        <f>VLOOKUP(A854,'BASE REGISTRO MAYO'!$A$1:$T$884,20,FALSE)</f>
        <v>40500</v>
      </c>
      <c r="U854" s="182">
        <v>7436</v>
      </c>
      <c r="V854" s="181">
        <v>4893746</v>
      </c>
      <c r="W854" s="181">
        <v>4893746</v>
      </c>
      <c r="X854" s="178">
        <v>44408</v>
      </c>
      <c r="Y854" s="87" t="s">
        <v>7151</v>
      </c>
      <c r="Z854" s="87" t="s">
        <v>7152</v>
      </c>
      <c r="AA854" s="182" t="s">
        <v>7207</v>
      </c>
    </row>
    <row r="855" spans="1:27" ht="15.75" customHeight="1" x14ac:dyDescent="0.2">
      <c r="A855" s="182">
        <v>7446</v>
      </c>
      <c r="B855" s="75" t="str">
        <f>VLOOKUP(A855,'BASE REGISTRO MAYO'!$A$1:$T$884,2,FALSE)</f>
        <v>Corporacion Municipal de Penalolen Para el Desarrollo Social  CORMUP</v>
      </c>
      <c r="C855" s="75">
        <f>VLOOKUP(A855,'BASE REGISTRO MAYO'!$A$1:$T$884,3,FALSE)</f>
        <v>712341009</v>
      </c>
      <c r="D855" s="75" t="str">
        <f>VLOOKUP(A855,'BASE REGISTRO MAYO'!$A$1:$T$884,4,FALSE)</f>
        <v>Corporación de Derecho Privado.</v>
      </c>
      <c r="E855" s="75" t="str">
        <f>VLOOKUP(A855,'BASE REGISTRO MAYO'!$A$1:$T$884,5,FALSE)</f>
        <v xml:space="preserve">Decreto Supremo Nº 639, de 16 de Julio de 1985, del Ministerio de Justicia. </v>
      </c>
      <c r="F855" s="75" t="str">
        <f>VLOOKUP(A855,'BASE REGISTRO MAYO'!$A$1:$T$884,6,FALSE)</f>
        <v>Certificado de Vigencia Folio Nº 500355630326, 11 de noviembre de 2020, del Servicio de Registro Civil e Identificación.</v>
      </c>
      <c r="G855" s="75" t="str">
        <f>VLOOKUP(A855,'BASE REGISTRO MAYO'!$A$1:$T$884,7,FALSE)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855" s="75" t="str">
        <f>VLOOKUP(A855,'BASE REGISTRO MAYO'!$A$1:$T$884,8,FALSE)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855" s="75" t="str">
        <f>VLOOKUP(A855,'BASE REGISTRO MAYO'!$A$1:$T$884,9,FALSE)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855" s="75" t="str">
        <f>VLOOKUP(A855,'BASE REGISTRO MAYO'!$A$1:$T$884,10,FALSE)</f>
        <v>16 de diciembre de 2014</v>
      </c>
      <c r="K855" s="75" t="str">
        <f>VLOOKUP(A855,'BASE REGISTRO MAYO'!$A$1:$T$884,11,FALSE)</f>
        <v xml:space="preserve">Secretario General y Representante Legal: Cristian Eduardo Olea Azar,
</v>
      </c>
      <c r="L855" s="75" t="str">
        <f>VLOOKUP(A855,'BASE REGISTRO MAYO'!$A$1:$T$884,12,FALSE)</f>
        <v>Avenida Oriental  N°6958, comuna de Peñalolén, ciudad de Santiago.</v>
      </c>
      <c r="M855" s="75" t="str">
        <f>VLOOKUP(A855,'BASE REGISTRO MAYO'!$A$1:$T$884,13,FALSE)</f>
        <v>XIII</v>
      </c>
      <c r="N855" s="75" t="str">
        <f>VLOOKUP(A855,'BASE REGISTRO MAYO'!$A$1:$T$884,14,FALSE)</f>
        <v>Avenida Oriental  N°6958, comuna de Peñalolén, ciudad de Santiago.</v>
      </c>
      <c r="O855" s="75" t="str">
        <f>VLOOKUP(A855,'BASE REGISTRO MAYO'!$A$1:$T$884,15,FALSE)</f>
        <v xml:space="preserve">56-2-4407989
</v>
      </c>
      <c r="P855" s="75" t="str">
        <f>VLOOKUP(A855,'BASE REGISTRO MAYO'!$A$1:$T$884,16,FALSE)</f>
        <v xml:space="preserve">degas@cormup.cl
</v>
      </c>
      <c r="Q855" s="75">
        <f>VLOOKUP(A855,'BASE REGISTRO MAYO'!$A$1:$T$884,17,FALSE)</f>
        <v>0</v>
      </c>
      <c r="R855" s="75">
        <f>VLOOKUP(A855,'BASE REGISTRO MAYO'!$A$1:$T$884,18,FALSE)</f>
        <v>93401</v>
      </c>
      <c r="S855" s="75" t="str">
        <f>VLOOKUP(A855,'BASE REGISTRO MAYO'!$A$1:$T$884,19,FALSE)</f>
        <v>Se acompaña Certificado de Antecedentes Financieros año  2019, aprobado por  el Subdepartamento de Supervisión Financiera Nacional.</v>
      </c>
      <c r="T855" s="177">
        <f>VLOOKUP(A855,'BASE REGISTRO MAYO'!$A$1:$T$884,20,FALSE)</f>
        <v>40745</v>
      </c>
      <c r="U855" s="182">
        <v>7446</v>
      </c>
      <c r="V855" s="181">
        <v>29661420</v>
      </c>
      <c r="W855" s="181">
        <v>134037552</v>
      </c>
      <c r="X855" s="178">
        <v>44408</v>
      </c>
      <c r="Y855" s="87" t="s">
        <v>7151</v>
      </c>
      <c r="Z855" s="87" t="s">
        <v>7152</v>
      </c>
      <c r="AA855" s="182" t="s">
        <v>8194</v>
      </c>
    </row>
    <row r="856" spans="1:27" ht="15.75" customHeight="1" x14ac:dyDescent="0.2">
      <c r="A856" s="182">
        <v>7450</v>
      </c>
      <c r="B856" s="75" t="str">
        <f>VLOOKUP(A856,'BASE REGISTRO MAYO'!$A$1:$T$884,2,FALSE)</f>
        <v xml:space="preserve">
I. Municipalidad de Palena
</v>
      </c>
      <c r="C856" s="75">
        <f>VLOOKUP(A856,'BASE REGISTRO MAYO'!$A$1:$T$884,3,FALSE)</f>
        <v>692313003</v>
      </c>
      <c r="D856" s="75" t="str">
        <f>VLOOKUP(A856,'BASE REGISTRO MAYO'!$A$1:$T$884,4,FALSE)</f>
        <v>Municipalidad</v>
      </c>
      <c r="E856" s="75" t="str">
        <f>VLOOKUP(A856,'BASE REGISTRO MAYO'!$A$1:$T$884,5,FALSE)</f>
        <v>Constitución Política de la República, art. 107.</v>
      </c>
      <c r="F856" s="75" t="str">
        <f>VLOOKUP(A856,'BASE REGISTRO MAYO'!$A$1:$T$884,6,FALSE)</f>
        <v>Indefinida.</v>
      </c>
      <c r="G856" s="75" t="str">
        <f>VLOOKUP(A856,'BASE REGISTRO MAYO'!$A$1:$T$884,7,FALSE)</f>
        <v>Según Ley Orgánica Nº 18.695, arts. 1º al 4º.</v>
      </c>
      <c r="H856" s="75" t="str">
        <f>VLOOKUP(A856,'BASE REGISTRO MAYO'!$A$1:$T$884,8,FALSE)</f>
        <v>no tiene</v>
      </c>
      <c r="I856" s="75">
        <f>VLOOKUP(A856,'BASE REGISTRO MAYO'!$A$1:$T$884,9,FALSE)</f>
        <v>0</v>
      </c>
      <c r="J856" s="75">
        <f>VLOOKUP(A856,'BASE REGISTRO MAYO'!$A$1:$T$884,10,FALSE)</f>
        <v>0</v>
      </c>
      <c r="K856" s="75" t="str">
        <f>VLOOKUP(A856,'BASE REGISTRO MAYO'!$A$1:$T$884,11,FALSE)</f>
        <v>Ricardo Soto Said</v>
      </c>
      <c r="L856" s="75" t="str">
        <f>VLOOKUP(A856,'BASE REGISTRO MAYO'!$A$1:$T$884,12,FALSE)</f>
        <v xml:space="preserve">Bernardo O`Higgins Nº 740, comuna de Palena, Región de Los Lagos. </v>
      </c>
      <c r="M856" s="75" t="str">
        <f>VLOOKUP(A856,'BASE REGISTRO MAYO'!$A$1:$T$884,13,FALSE)</f>
        <v>X</v>
      </c>
      <c r="N856" s="75" t="str">
        <f>VLOOKUP(A856,'BASE REGISTRO MAYO'!$A$1:$T$884,14,FALSE)</f>
        <v>Palena</v>
      </c>
      <c r="O856" s="75" t="str">
        <f>VLOOKUP(A856,'BASE REGISTRO MAYO'!$A$1:$T$884,15,FALSE)</f>
        <v xml:space="preserve">Fono: 652-741702
</v>
      </c>
      <c r="P856" s="75" t="str">
        <f>VLOOKUP(A856,'BASE REGISTRO MAYO'!$A$1:$T$884,16,FALSE)</f>
        <v>Correo electrónico: alcalde@municipalidadpalena.cl</v>
      </c>
      <c r="Q856" s="75">
        <f>VLOOKUP(A856,'BASE REGISTRO MAYO'!$A$1:$T$884,17,FALSE)</f>
        <v>0</v>
      </c>
      <c r="R856" s="75">
        <f>VLOOKUP(A856,'BASE REGISTRO MAYO'!$A$1:$T$884,18,FALSE)</f>
        <v>91001</v>
      </c>
      <c r="S856" s="75" t="str">
        <f>VLOOKUP(A856,'BASE REGISTRO MAYO'!$A$1:$T$884,19,FALSE)</f>
        <v xml:space="preserve">No se acompañan. Aplica Informe Jurídico Nº 09, de  fecha 14 de marzo de 2011 del Departamento Jurídico y Dictamen Nº 070791, de 2009, de la Contraloría General de la República.  
</v>
      </c>
      <c r="T856" s="177">
        <f>VLOOKUP(A856,'BASE REGISTRO MAYO'!$A$1:$T$884,20,FALSE)</f>
        <v>40683</v>
      </c>
      <c r="U856" s="182">
        <v>7450</v>
      </c>
      <c r="V856" s="181">
        <v>22643844</v>
      </c>
      <c r="W856" s="181">
        <v>142675821</v>
      </c>
      <c r="X856" s="178">
        <v>44408</v>
      </c>
      <c r="Y856" s="87" t="s">
        <v>7151</v>
      </c>
      <c r="Z856" s="87" t="s">
        <v>7152</v>
      </c>
      <c r="AA856" s="182" t="s">
        <v>7357</v>
      </c>
    </row>
    <row r="857" spans="1:27" ht="15.75" customHeight="1" x14ac:dyDescent="0.2">
      <c r="A857" s="182">
        <v>7451</v>
      </c>
      <c r="B857" s="75" t="str">
        <f>VLOOKUP(A857,'BASE REGISTRO MAYO'!$A$1:$T$884,2,FALSE)</f>
        <v xml:space="preserve">
I. Municipalidad de San Nicolas
</v>
      </c>
      <c r="C857" s="75">
        <f>VLOOKUP(A857,'BASE REGISTRO MAYO'!$A$1:$T$884,3,FALSE)</f>
        <v>691408000</v>
      </c>
      <c r="D857" s="75" t="str">
        <f>VLOOKUP(A857,'BASE REGISTRO MAYO'!$A$1:$T$884,4,FALSE)</f>
        <v>69.140.800-0</v>
      </c>
      <c r="E857" s="75" t="str">
        <f>VLOOKUP(A857,'BASE REGISTRO MAYO'!$A$1:$T$884,5,FALSE)</f>
        <v>Municipalidad. Constitución Política de la República, art. 107.</v>
      </c>
      <c r="F857" s="75" t="str">
        <f>VLOOKUP(A857,'BASE REGISTRO MAYO'!$A$1:$T$884,6,FALSE)</f>
        <v>Indefinida.</v>
      </c>
      <c r="G857" s="75" t="str">
        <f>VLOOKUP(A857,'BASE REGISTRO MAYO'!$A$1:$T$884,7,FALSE)</f>
        <v>Según Ley Orgánica Nº 18.695, arts. 1º al 4º.</v>
      </c>
      <c r="H857" s="75" t="str">
        <f>VLOOKUP(A857,'BASE REGISTRO MAYO'!$A$1:$T$884,8,FALSE)</f>
        <v>no tiene</v>
      </c>
      <c r="I857" s="75">
        <f>VLOOKUP(A857,'BASE REGISTRO MAYO'!$A$1:$T$884,9,FALSE)</f>
        <v>0</v>
      </c>
      <c r="J857" s="75">
        <f>VLOOKUP(A857,'BASE REGISTRO MAYO'!$A$1:$T$884,10,FALSE)</f>
        <v>0</v>
      </c>
      <c r="K857" s="75" t="str">
        <f>VLOOKUP(A857,'BASE REGISTRO MAYO'!$A$1:$T$884,11,FALSE)</f>
        <v xml:space="preserve">Víctor Toro Leiva, </v>
      </c>
      <c r="L857" s="75" t="str">
        <f>VLOOKUP(A857,'BASE REGISTRO MAYO'!$A$1:$T$884,12,FALSE)</f>
        <v xml:space="preserve">Arturo Prat N° 202,  comuna de San Nicolás
</v>
      </c>
      <c r="M857" s="75" t="str">
        <f>VLOOKUP(A857,'BASE REGISTRO MAYO'!$A$1:$T$884,13,FALSE)</f>
        <v>XVI</v>
      </c>
      <c r="N857" s="75" t="str">
        <f>VLOOKUP(A857,'BASE REGISTRO MAYO'!$A$1:$T$884,14,FALSE)</f>
        <v xml:space="preserve"> San Nicolás</v>
      </c>
      <c r="O857" s="75" t="str">
        <f>VLOOKUP(A857,'BASE REGISTRO MAYO'!$A$1:$T$884,15,FALSE)</f>
        <v xml:space="preserve">Fonos:042 - 561416 /042 – 561443  </v>
      </c>
      <c r="P857" s="75" t="str">
        <f>VLOOKUP(A857,'BASE REGISTRO MAYO'!$A$1:$T$884,16,FALSE)</f>
        <v xml:space="preserve"> alcaldia@municipalidadsannicolas.cl</v>
      </c>
      <c r="Q857" s="75">
        <f>VLOOKUP(A857,'BASE REGISTRO MAYO'!$A$1:$T$884,17,FALSE)</f>
        <v>0</v>
      </c>
      <c r="R857" s="75">
        <f>VLOOKUP(A857,'BASE REGISTRO MAYO'!$A$1:$T$884,18,FALSE)</f>
        <v>91001</v>
      </c>
      <c r="S857" s="75" t="str">
        <f>VLOOKUP(A857,'BASE REGISTRO MAYO'!$A$1:$T$884,19,FALSE)</f>
        <v xml:space="preserve">No se acompañan. Aplica Informe Jurídico Nº 09, de  fecha 14 de marzo de 2011 del Departamento Jurídico y Dictamen Nº 070791, de 2009, de la Contraloría General de la República.  
</v>
      </c>
      <c r="T857" s="177">
        <f>VLOOKUP(A857,'BASE REGISTRO MAYO'!$A$1:$T$884,20,FALSE)</f>
        <v>40764</v>
      </c>
      <c r="U857" s="182">
        <v>7451</v>
      </c>
      <c r="V857" s="181">
        <v>4893746</v>
      </c>
      <c r="W857" s="181">
        <v>29504406</v>
      </c>
      <c r="X857" s="178">
        <v>44408</v>
      </c>
      <c r="Y857" s="87" t="s">
        <v>7151</v>
      </c>
      <c r="Z857" s="87" t="s">
        <v>7152</v>
      </c>
      <c r="AA857" s="182" t="s">
        <v>7354</v>
      </c>
    </row>
    <row r="858" spans="1:27" ht="15.75" customHeight="1" x14ac:dyDescent="0.2">
      <c r="A858" s="182">
        <v>7452</v>
      </c>
      <c r="B858" s="75" t="str">
        <f>VLOOKUP(A858,'BASE REGISTRO MAYO'!$A$1:$T$884,2,FALSE)</f>
        <v xml:space="preserve">
Organizacion no Gubernamental de Desarrollo Hogar Santa Catalina u ONG Santa Catalina
</v>
      </c>
      <c r="C858" s="75">
        <f>VLOOKUP(A858,'BASE REGISTRO MAYO'!$A$1:$T$884,3,FALSE)</f>
        <v>650401387</v>
      </c>
      <c r="D858" s="75" t="str">
        <f>VLOOKUP(A858,'BASE REGISTRO MAYO'!$A$1:$T$884,4,FALSE)</f>
        <v xml:space="preserve">Corporación de derecho privado.
</v>
      </c>
      <c r="E858" s="75" t="str">
        <f>VLOOKUP(A858,'BASE REGISTRO MAYO'!$A$1:$T$884,5,FALSE)</f>
        <v xml:space="preserve">Otorgado por Decreto Supremo N° 1920, de 20 de abril de 2011, del Ministerio de Justicia.
</v>
      </c>
      <c r="F858" s="75" t="str">
        <f>VLOOKUP(A858,'BASE REGISTRO MAYO'!$A$1:$T$884,6,FALSE)</f>
        <v xml:space="preserve">Certificado de Vigencia Folio Nº 500355985442, de 13 de noviembre de 2020, emitido por el Servicio de Registro Civil e Identificación.
</v>
      </c>
      <c r="G858" s="75" t="str">
        <f>VLOOKUP(A858,'BASE REGISTRO MAYO'!$A$1:$T$884,7,FALSE)</f>
        <v xml:space="preserve">La promoción del desarrollo, especialmente de las personas, familias, grupos y comunidades que viven en condiciones de pobreza y/o marginalidad.
</v>
      </c>
      <c r="H858" s="75" t="str">
        <f>VLOOKUP(A858,'BASE REGISTRO MAYO'!$A$1:$T$884,8,FALSE)</f>
        <v>Presidente: Alejandro Thomas Bas
Vicepdte: Luis Felipe Ovalle Valdés
Secretaria: Catalina Larraín Geisse
Obs: Se envía carta solicitando escritura pública donde conste la designación de nuevo directorio, más otros antecedentes.</v>
      </c>
      <c r="I858" s="75" t="str">
        <f>VLOOKUP(A858,'BASE REGISTRO MAYO'!$A$1:$T$884,9,FALSE)</f>
        <v>Directorio dura dos años en su cargo</v>
      </c>
      <c r="J858" s="75" t="str">
        <f>VLOOKUP(A858,'BASE REGISTRO MAYO'!$A$1:$T$884,10,FALSE)</f>
        <v xml:space="preserve">De 06 de junio de 2019 a 06 de junio de 2022.
</v>
      </c>
      <c r="K858" s="75" t="str">
        <f>VLOOKUP(A858,'BASE REGISTRO MAYO'!$A$1:$T$884,11,FALSE)</f>
        <v xml:space="preserve">Presidente: Alejandro Thomas Bas; RUT N° </v>
      </c>
      <c r="L858" s="75" t="str">
        <f>VLOOKUP(A858,'BASE REGISTRO MAYO'!$A$1:$T$884,12,FALSE)</f>
        <v xml:space="preserve">Juan Castellón N° 4005, Quinta Normal, Santiago, Región Metropolitana. 
</v>
      </c>
      <c r="M858" s="75" t="str">
        <f>VLOOKUP(A858,'BASE REGISTRO MAYO'!$A$1:$T$884,13,FALSE)</f>
        <v>XIII</v>
      </c>
      <c r="N858" s="75" t="str">
        <f>VLOOKUP(A858,'BASE REGISTRO MAYO'!$A$1:$T$884,14,FALSE)</f>
        <v>Quinta Normal</v>
      </c>
      <c r="O858" s="75" t="str">
        <f>VLOOKUP(A858,'BASE REGISTRO MAYO'!$A$1:$T$884,15,FALSE)</f>
        <v>Teléfono 8944614</v>
      </c>
      <c r="P858" s="75">
        <f>VLOOKUP(A858,'BASE REGISTRO MAYO'!$A$1:$T$884,16,FALSE)</f>
        <v>0</v>
      </c>
      <c r="Q858" s="75">
        <f>VLOOKUP(A858,'BASE REGISTRO MAYO'!$A$1:$T$884,17,FALSE)</f>
        <v>0</v>
      </c>
      <c r="R858" s="75" t="str">
        <f>VLOOKUP(A858,'BASE REGISTRO MAYO'!$A$1:$T$884,18,FALSE)</f>
        <v>93401 Institución de Asistencia Social.</v>
      </c>
      <c r="S858" s="75" t="str">
        <f>VLOOKUP(A858,'BASE REGISTRO MAYO'!$A$1:$T$884,19,FALSE)</f>
        <v xml:space="preserve">Certificado correspondiente al año 2019, aprobado por el Sub Departamento de Supervisión Financiera.
</v>
      </c>
      <c r="T858" s="177">
        <f>VLOOKUP(A858,'BASE REGISTRO MAYO'!$A$1:$T$884,20,FALSE)</f>
        <v>40793</v>
      </c>
      <c r="U858" s="182">
        <v>7452</v>
      </c>
      <c r="V858" s="181">
        <v>19004399</v>
      </c>
      <c r="W858" s="181">
        <v>122858814</v>
      </c>
      <c r="X858" s="178">
        <v>44408</v>
      </c>
      <c r="Y858" s="87" t="s">
        <v>7151</v>
      </c>
      <c r="Z858" s="87" t="s">
        <v>7152</v>
      </c>
      <c r="AA858" s="182" t="s">
        <v>7284</v>
      </c>
    </row>
    <row r="859" spans="1:27" ht="15.75" customHeight="1" x14ac:dyDescent="0.2">
      <c r="A859" s="182">
        <v>7458</v>
      </c>
      <c r="B859" s="75" t="str">
        <f>VLOOKUP(A859,'BASE REGISTRO MAYO'!$A$1:$T$884,2,FALSE)</f>
        <v xml:space="preserve">
I. Municipalidad de Penaflor
</v>
      </c>
      <c r="C859" s="75" t="str">
        <f>VLOOKUP(A859,'BASE REGISTRO MAYO'!$A$1:$T$884,3,FALSE)</f>
        <v>69071700K</v>
      </c>
      <c r="D859" s="75" t="str">
        <f>VLOOKUP(A859,'BASE REGISTRO MAYO'!$A$1:$T$884,4,FALSE)</f>
        <v>Municipalidad</v>
      </c>
      <c r="E859" s="75" t="str">
        <f>VLOOKUP(A859,'BASE REGISTRO MAYO'!$A$1:$T$884,5,FALSE)</f>
        <v>Constitución Política de la República, art. 107.</v>
      </c>
      <c r="F859" s="75" t="str">
        <f>VLOOKUP(A859,'BASE REGISTRO MAYO'!$A$1:$T$884,6,FALSE)</f>
        <v>Indefinida.</v>
      </c>
      <c r="G859" s="75" t="str">
        <f>VLOOKUP(A859,'BASE REGISTRO MAYO'!$A$1:$T$884,7,FALSE)</f>
        <v>Según Ley Orgánica Nº 18.695, arts. 1º al 4º.</v>
      </c>
      <c r="H859" s="75" t="str">
        <f>VLOOKUP(A859,'BASE REGISTRO MAYO'!$A$1:$T$884,8,FALSE)</f>
        <v>no tiene</v>
      </c>
      <c r="I859" s="75">
        <f>VLOOKUP(A859,'BASE REGISTRO MAYO'!$A$1:$T$884,9,FALSE)</f>
        <v>0</v>
      </c>
      <c r="J859" s="75">
        <f>VLOOKUP(A859,'BASE REGISTRO MAYO'!$A$1:$T$884,10,FALSE)</f>
        <v>0</v>
      </c>
      <c r="K859" s="75" t="str">
        <f>VLOOKUP(A859,'BASE REGISTRO MAYO'!$A$1:$T$884,11,FALSE)</f>
        <v xml:space="preserve">Nibaldo Favio Meza Garfia.  </v>
      </c>
      <c r="L859" s="75" t="str">
        <f>VLOOKUP(A859,'BASE REGISTRO MAYO'!$A$1:$T$884,12,FALSE)</f>
        <v xml:space="preserve">Calle Luis Araya Cereceda N°1215, comuna de Peñaflor, Región Metropolitana.
</v>
      </c>
      <c r="M859" s="75" t="str">
        <f>VLOOKUP(A859,'BASE REGISTRO MAYO'!$A$1:$T$884,13,FALSE)</f>
        <v>XIII</v>
      </c>
      <c r="N859" s="75" t="str">
        <f>VLOOKUP(A859,'BASE REGISTRO MAYO'!$A$1:$T$884,14,FALSE)</f>
        <v xml:space="preserve"> Peñaflor</v>
      </c>
      <c r="O859" s="75" t="str">
        <f>VLOOKUP(A859,'BASE REGISTRO MAYO'!$A$1:$T$884,15,FALSE)</f>
        <v>Teléfono: 56-24327700</v>
      </c>
      <c r="P859" s="75">
        <f>VLOOKUP(A859,'BASE REGISTRO MAYO'!$A$1:$T$884,16,FALSE)</f>
        <v>0</v>
      </c>
      <c r="Q859" s="75">
        <f>VLOOKUP(A859,'BASE REGISTRO MAYO'!$A$1:$T$884,17,FALSE)</f>
        <v>0</v>
      </c>
      <c r="R859" s="75">
        <f>VLOOKUP(A859,'BASE REGISTRO MAYO'!$A$1:$T$884,18,FALSE)</f>
        <v>91001</v>
      </c>
      <c r="S859" s="75" t="str">
        <f>VLOOKUP(A859,'BASE REGISTRO MAYO'!$A$1:$T$884,19,FALSE)</f>
        <v>No corresponde.</v>
      </c>
      <c r="T859" s="177">
        <f>VLOOKUP(A859,'BASE REGISTRO MAYO'!$A$1:$T$884,20,FALSE)</f>
        <v>40875</v>
      </c>
      <c r="U859" s="182">
        <v>7458</v>
      </c>
      <c r="V859" s="181">
        <v>5008220</v>
      </c>
      <c r="W859" s="181">
        <v>35057540</v>
      </c>
      <c r="X859" s="178">
        <v>44408</v>
      </c>
      <c r="Y859" s="87" t="s">
        <v>7151</v>
      </c>
      <c r="Z859" s="87" t="s">
        <v>7152</v>
      </c>
      <c r="AA859" s="182" t="s">
        <v>8191</v>
      </c>
    </row>
    <row r="860" spans="1:27" ht="15.75" customHeight="1" x14ac:dyDescent="0.2">
      <c r="A860" s="182">
        <v>7459</v>
      </c>
      <c r="B860" s="75" t="str">
        <f>VLOOKUP(A860,'BASE REGISTRO MAYO'!$A$1:$T$884,2,FALSE)</f>
        <v>Corporacion Comunidad Terapeutica Esperanza</v>
      </c>
      <c r="C860" s="75">
        <f>VLOOKUP(A860,'BASE REGISTRO MAYO'!$A$1:$T$884,3,FALSE)</f>
        <v>650447174</v>
      </c>
      <c r="D860" s="75" t="str">
        <f>VLOOKUP(A860,'BASE REGISTRO MAYO'!$A$1:$T$884,4,FALSE)</f>
        <v>Corporación de Derecho Privado</v>
      </c>
      <c r="E860" s="75" t="str">
        <f>VLOOKUP(A860,'BASE REGISTRO MAYO'!$A$1:$T$884,5,FALSE)</f>
        <v>Otorgada por Decreto Exento  Nº 3782, de fecha 29 de Agosto de  2011, del Ministerio de Justicia.</v>
      </c>
      <c r="F860" s="75" t="str">
        <f>VLOOKUP(A860,'BASE REGISTRO MAYO'!$A$1:$T$884,6,FALSE)</f>
        <v xml:space="preserve">Certificado de vigencia de persona jurídica sin fines de lucro, folio N° 80522069, emitido por el SRCeI con fecha 13 de noviembre de 2020. 
</v>
      </c>
      <c r="G860" s="75" t="str">
        <f>VLOOKUP(A860,'BASE REGISTRO MAYO'!$A$1:$T$884,7,FALSE)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60" s="75" t="str">
        <f>VLOOKUP(A860,'BASE REGISTRO MAYO'!$A$1:$T$884,8,FALSE)</f>
        <v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v>
      </c>
      <c r="I860" s="75" t="str">
        <f>VLOOKUP(A860,'BASE REGISTRO MAYO'!$A$1:$T$884,9,FALSE)</f>
        <v xml:space="preserve">2 años. </v>
      </c>
      <c r="J860" s="75" t="str">
        <f>VLOOKUP(A860,'BASE REGISTRO MAYO'!$A$1:$T$884,10,FALSE)</f>
        <v xml:space="preserve">03 de junio de 2019 a 03 de junio de 2021. </v>
      </c>
      <c r="K860" s="75" t="str">
        <f>VLOOKUP(A860,'BASE REGISTRO MAYO'!$A$1:$T$884,11,FALSE)</f>
        <v xml:space="preserve">Presidente: Rodrigo  Escobar  Olmedo </v>
      </c>
      <c r="L860" s="75" t="str">
        <f>VLOOKUP(A860,'BASE REGISTRO MAYO'!$A$1:$T$884,12,FALSE)</f>
        <v xml:space="preserve">Calle Merced N° 741, sector centro, ciudad y comuna de Vallenar, Provincia  de Huasco, Región de Atacama.
</v>
      </c>
      <c r="M860" s="75" t="str">
        <f>VLOOKUP(A860,'BASE REGISTRO MAYO'!$A$1:$T$884,13,FALSE)</f>
        <v>III</v>
      </c>
      <c r="N860" s="75" t="str">
        <f>VLOOKUP(A860,'BASE REGISTRO MAYO'!$A$1:$T$884,14,FALSE)</f>
        <v>huasco</v>
      </c>
      <c r="O860" s="75" t="str">
        <f>VLOOKUP(A860,'BASE REGISTRO MAYO'!$A$1:$T$884,15,FALSE)</f>
        <v>Teléfono: 51 (2) 612617</v>
      </c>
      <c r="P860" s="75" t="str">
        <f>VLOOKUP(A860,'BASE REGISTRO MAYO'!$A$1:$T$884,16,FALSE)</f>
        <v>Correo electrónico: piehusco@hotmail.com
                            comesperanza@gmail.com</v>
      </c>
      <c r="Q860" s="75">
        <f>VLOOKUP(A860,'BASE REGISTRO MAYO'!$A$1:$T$884,17,FALSE)</f>
        <v>0</v>
      </c>
      <c r="R860" s="75" t="str">
        <f>VLOOKUP(A860,'BASE REGISTRO MAYO'!$A$1:$T$884,18,FALSE)</f>
        <v>93401: Institución de Asistencia Social</v>
      </c>
      <c r="S860" s="75" t="str">
        <f>VLOOKUP(A860,'BASE REGISTRO MAYO'!$A$1:$T$884,19,FALSE)</f>
        <v>Certificado Financiero, correspondiente al año 2019, aprobados por el Sub Departamento de Supervisión Fiannciera Nacional.</v>
      </c>
      <c r="T860" s="177">
        <f>VLOOKUP(A860,'BASE REGISTRO MAYO'!$A$1:$T$884,20,FALSE)</f>
        <v>40882</v>
      </c>
      <c r="U860" s="182">
        <v>7459</v>
      </c>
      <c r="V860" s="181">
        <v>17945633</v>
      </c>
      <c r="W860" s="181">
        <v>39016154</v>
      </c>
      <c r="X860" s="178">
        <v>44408</v>
      </c>
      <c r="Y860" s="87" t="s">
        <v>7151</v>
      </c>
      <c r="Z860" s="87" t="s">
        <v>7152</v>
      </c>
      <c r="AA860" s="182" t="s">
        <v>7223</v>
      </c>
    </row>
    <row r="861" spans="1:27" ht="15.75" customHeight="1" x14ac:dyDescent="0.2">
      <c r="A861" s="182">
        <v>7459</v>
      </c>
      <c r="B861" s="75" t="str">
        <f>VLOOKUP(A861,'BASE REGISTRO MAYO'!$A$1:$T$884,2,FALSE)</f>
        <v>Corporacion Comunidad Terapeutica Esperanza</v>
      </c>
      <c r="C861" s="75">
        <f>VLOOKUP(A861,'BASE REGISTRO MAYO'!$A$1:$T$884,3,FALSE)</f>
        <v>650447174</v>
      </c>
      <c r="D861" s="75" t="str">
        <f>VLOOKUP(A861,'BASE REGISTRO MAYO'!$A$1:$T$884,4,FALSE)</f>
        <v>Corporación de Derecho Privado</v>
      </c>
      <c r="E861" s="75" t="str">
        <f>VLOOKUP(A861,'BASE REGISTRO MAYO'!$A$1:$T$884,5,FALSE)</f>
        <v>Otorgada por Decreto Exento  Nº 3782, de fecha 29 de Agosto de  2011, del Ministerio de Justicia.</v>
      </c>
      <c r="F861" s="75" t="str">
        <f>VLOOKUP(A861,'BASE REGISTRO MAYO'!$A$1:$T$884,6,FALSE)</f>
        <v xml:space="preserve">Certificado de vigencia de persona jurídica sin fines de lucro, folio N° 80522069, emitido por el SRCeI con fecha 13 de noviembre de 2020. 
</v>
      </c>
      <c r="G861" s="75" t="str">
        <f>VLOOKUP(A861,'BASE REGISTRO MAYO'!$A$1:$T$884,7,FALSE)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61" s="75" t="str">
        <f>VLOOKUP(A861,'BASE REGISTRO MAYO'!$A$1:$T$884,8,FALSE)</f>
        <v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v>
      </c>
      <c r="I861" s="75" t="str">
        <f>VLOOKUP(A861,'BASE REGISTRO MAYO'!$A$1:$T$884,9,FALSE)</f>
        <v xml:space="preserve">2 años. </v>
      </c>
      <c r="J861" s="75" t="str">
        <f>VLOOKUP(A861,'BASE REGISTRO MAYO'!$A$1:$T$884,10,FALSE)</f>
        <v xml:space="preserve">03 de junio de 2019 a 03 de junio de 2021. </v>
      </c>
      <c r="K861" s="75" t="str">
        <f>VLOOKUP(A861,'BASE REGISTRO MAYO'!$A$1:$T$884,11,FALSE)</f>
        <v xml:space="preserve">Presidente: Rodrigo  Escobar  Olmedo </v>
      </c>
      <c r="L861" s="75" t="str">
        <f>VLOOKUP(A861,'BASE REGISTRO MAYO'!$A$1:$T$884,12,FALSE)</f>
        <v xml:space="preserve">Calle Merced N° 741, sector centro, ciudad y comuna de Vallenar, Provincia  de Huasco, Región de Atacama.
</v>
      </c>
      <c r="M861" s="75" t="str">
        <f>VLOOKUP(A861,'BASE REGISTRO MAYO'!$A$1:$T$884,13,FALSE)</f>
        <v>III</v>
      </c>
      <c r="N861" s="75" t="str">
        <f>VLOOKUP(A861,'BASE REGISTRO MAYO'!$A$1:$T$884,14,FALSE)</f>
        <v>huasco</v>
      </c>
      <c r="O861" s="75" t="str">
        <f>VLOOKUP(A861,'BASE REGISTRO MAYO'!$A$1:$T$884,15,FALSE)</f>
        <v>Teléfono: 51 (2) 612617</v>
      </c>
      <c r="P861" s="75" t="str">
        <f>VLOOKUP(A861,'BASE REGISTRO MAYO'!$A$1:$T$884,16,FALSE)</f>
        <v>Correo electrónico: piehusco@hotmail.com
                            comesperanza@gmail.com</v>
      </c>
      <c r="Q861" s="75">
        <f>VLOOKUP(A861,'BASE REGISTRO MAYO'!$A$1:$T$884,17,FALSE)</f>
        <v>0</v>
      </c>
      <c r="R861" s="75" t="str">
        <f>VLOOKUP(A861,'BASE REGISTRO MAYO'!$A$1:$T$884,18,FALSE)</f>
        <v>93401: Institución de Asistencia Social</v>
      </c>
      <c r="S861" s="75" t="str">
        <f>VLOOKUP(A861,'BASE REGISTRO MAYO'!$A$1:$T$884,19,FALSE)</f>
        <v>Certificado Financiero, correspondiente al año 2019, aprobados por el Sub Departamento de Supervisión Fiannciera Nacional.</v>
      </c>
      <c r="T861" s="177">
        <f>VLOOKUP(A861,'BASE REGISTRO MAYO'!$A$1:$T$884,20,FALSE)</f>
        <v>40882</v>
      </c>
      <c r="U861" s="182">
        <v>7459</v>
      </c>
      <c r="V861" s="181">
        <v>30889564</v>
      </c>
      <c r="W861" s="181">
        <v>81153647</v>
      </c>
      <c r="X861" s="178">
        <v>44408</v>
      </c>
      <c r="Y861" s="87" t="s">
        <v>7151</v>
      </c>
      <c r="Z861" s="87" t="s">
        <v>7152</v>
      </c>
      <c r="AA861" s="182" t="s">
        <v>7176</v>
      </c>
    </row>
    <row r="862" spans="1:27" ht="15.75" customHeight="1" x14ac:dyDescent="0.2">
      <c r="A862" s="182">
        <v>7460</v>
      </c>
      <c r="B862" s="75" t="str">
        <f>VLOOKUP(A862,'BASE REGISTRO MAYO'!$A$1:$T$884,2,FALSE)</f>
        <v xml:space="preserve">
I. Municipalidad de Zapallar
</v>
      </c>
      <c r="C862" s="75">
        <f>VLOOKUP(A862,'BASE REGISTRO MAYO'!$A$1:$T$884,3,FALSE)</f>
        <v>690504006</v>
      </c>
      <c r="D862" s="75" t="str">
        <f>VLOOKUP(A862,'BASE REGISTRO MAYO'!$A$1:$T$884,4,FALSE)</f>
        <v>Municipalidad</v>
      </c>
      <c r="E862" s="75" t="str">
        <f>VLOOKUP(A862,'BASE REGISTRO MAYO'!$A$1:$T$884,5,FALSE)</f>
        <v>Constitución Política de la República, art. 107.</v>
      </c>
      <c r="F862" s="75" t="str">
        <f>VLOOKUP(A862,'BASE REGISTRO MAYO'!$A$1:$T$884,6,FALSE)</f>
        <v>Indefinida.</v>
      </c>
      <c r="G862" s="75" t="str">
        <f>VLOOKUP(A862,'BASE REGISTRO MAYO'!$A$1:$T$884,7,FALSE)</f>
        <v>Según Ley Orgánica Nº 18.695, arts. 1º al 4º.</v>
      </c>
      <c r="H862" s="75" t="str">
        <f>VLOOKUP(A862,'BASE REGISTRO MAYO'!$A$1:$T$884,8,FALSE)</f>
        <v>no tiene</v>
      </c>
      <c r="I862" s="75">
        <f>VLOOKUP(A862,'BASE REGISTRO MAYO'!$A$1:$T$884,9,FALSE)</f>
        <v>0</v>
      </c>
      <c r="J862" s="75">
        <f>VLOOKUP(A862,'BASE REGISTRO MAYO'!$A$1:$T$884,10,FALSE)</f>
        <v>0</v>
      </c>
      <c r="K862" s="75" t="str">
        <f>VLOOKUP(A862,'BASE REGISTRO MAYO'!$A$1:$T$884,11,FALSE)</f>
        <v>Nicolás Cox Urrejola</v>
      </c>
      <c r="L862" s="75" t="str">
        <f>VLOOKUP(A862,'BASE REGISTRO MAYO'!$A$1:$T$884,12,FALSE)</f>
        <v xml:space="preserve">Germán Riesco Nº 399,  comuna de Zapallar, Región de Valparaíso.
</v>
      </c>
      <c r="M862" s="75" t="str">
        <f>VLOOKUP(A862,'BASE REGISTRO MAYO'!$A$1:$T$884,13,FALSE)</f>
        <v>V</v>
      </c>
      <c r="N862" s="75" t="str">
        <f>VLOOKUP(A862,'BASE REGISTRO MAYO'!$A$1:$T$884,14,FALSE)</f>
        <v xml:space="preserve"> Zapallar</v>
      </c>
      <c r="O862" s="75" t="str">
        <f>VLOOKUP(A862,'BASE REGISTRO MAYO'!$A$1:$T$884,15,FALSE)</f>
        <v>Fono (33) 741040- 742000</v>
      </c>
      <c r="P862" s="75">
        <f>VLOOKUP(A862,'BASE REGISTRO MAYO'!$A$1:$T$884,16,FALSE)</f>
        <v>0</v>
      </c>
      <c r="Q862" s="75">
        <f>VLOOKUP(A862,'BASE REGISTRO MAYO'!$A$1:$T$884,17,FALSE)</f>
        <v>0</v>
      </c>
      <c r="R862" s="75">
        <f>VLOOKUP(A862,'BASE REGISTRO MAYO'!$A$1:$T$884,18,FALSE)</f>
        <v>91001</v>
      </c>
      <c r="S862" s="75" t="str">
        <f>VLOOKUP(A862,'BASE REGISTRO MAYO'!$A$1:$T$884,19,FALSE)</f>
        <v xml:space="preserve">No se acompañan. Aplica Informe Jurídico Nº 09, de  fecha 14 de marzo de 2011 del Departamento Jurídico y Dictamen Nº 070791, de 2009, de la Contraloría General de la República.  
</v>
      </c>
      <c r="T862" s="177">
        <f>VLOOKUP(A862,'BASE REGISTRO MAYO'!$A$1:$T$884,20,FALSE)</f>
        <v>40884</v>
      </c>
      <c r="U862" s="182">
        <v>7460</v>
      </c>
      <c r="V862" s="181">
        <v>3577300</v>
      </c>
      <c r="W862" s="181">
        <v>21567550</v>
      </c>
      <c r="X862" s="178">
        <v>44408</v>
      </c>
      <c r="Y862" s="87" t="s">
        <v>7151</v>
      </c>
      <c r="Z862" s="87" t="s">
        <v>7152</v>
      </c>
      <c r="AA862" s="182" t="s">
        <v>7358</v>
      </c>
    </row>
    <row r="863" spans="1:27" ht="15.75" customHeight="1" x14ac:dyDescent="0.2">
      <c r="A863" s="182">
        <v>7462</v>
      </c>
      <c r="B863" s="75" t="str">
        <f>VLOOKUP(A863,'BASE REGISTRO MAYO'!$A$1:$T$884,2,FALSE)</f>
        <v>Corporacion  de Ayuda a la Familia</v>
      </c>
      <c r="C863" s="75">
        <f>VLOOKUP(A863,'BASE REGISTRO MAYO'!$A$1:$T$884,3,FALSE)</f>
        <v>650213203</v>
      </c>
      <c r="D863" s="75" t="str">
        <f>VLOOKUP(A863,'BASE REGISTRO MAYO'!$A$1:$T$884,4,FALSE)</f>
        <v>Corporación de Derecho Privado.</v>
      </c>
      <c r="E863" s="75" t="str">
        <f>VLOOKUP(A863,'BASE REGISTRO MAYO'!$A$1:$T$884,5,FALSE)</f>
        <v>Otorgada por Decreto Exento  Nº 314, de fecha 30  de marzo  de  2001, del Ministerio de Justicia.</v>
      </c>
      <c r="F863" s="75" t="str">
        <f>VLOOKUP(A863,'BASE REGISTRO MAYO'!$A$1:$T$884,6,FALSE)</f>
        <v xml:space="preserve">Certificado de Vigencia de persona jurídica sin fines de lucro, folio N° 500183005964, de 17 de mayo de 2018, emitido por el Servicio de Registro Civil e Identificación. 
</v>
      </c>
      <c r="G863" s="75" t="str">
        <f>VLOOKUP(A863,'BASE REGISTRO MAYO'!$A$1:$T$884,7,FALSE)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3" s="75" t="str">
        <f>VLOOKUP(A863,'BASE REGISTRO MAYO'!$A$1:$T$884,8,FALSE)</f>
        <v xml:space="preserve">Presidente:
Gastón Francisco José Pinochet Donoso, 
Secretaria: 
Victoria del Carmen Huenante Nanco, 
Tesorera: 
Natalia Fernanda Oyaneder Sarmiento, 
Director:
José Guillermo Molina Bravo, 
Matías Alberto Lavadero Franzani, 
</v>
      </c>
      <c r="I863" s="75" t="str">
        <f>VLOOKUP(A863,'BASE REGISTRO MAYO'!$A$1:$T$884,9,FALSE)</f>
        <v>Dos años. Si, por cualquier causa no se efectúa oportunamente la elección de Directorio, se entenderá renovado el mandato de quienes se encuentran en funciones hasta que se realice la correspondiente elección.</v>
      </c>
      <c r="J863" s="75" t="str">
        <f>VLOOKUP(A863,'BASE REGISTRO MAYO'!$A$1:$T$884,10,FALSE)</f>
        <v>Del 31-07-2018 a 31-07-2020</v>
      </c>
      <c r="K863" s="75" t="str">
        <f>VLOOKUP(A863,'BASE REGISTRO MAYO'!$A$1:$T$884,11,FALSE)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3" s="75" t="str">
        <f>VLOOKUP(A863,'BASE REGISTRO MAYO'!$A$1:$T$884,12,FALSE)</f>
        <v xml:space="preserve">Uno Oriente N°1550, comuna de Talca, Región del Maule. </v>
      </c>
      <c r="M863" s="75" t="str">
        <f>VLOOKUP(A863,'BASE REGISTRO MAYO'!$A$1:$T$884,13,FALSE)</f>
        <v>VII</v>
      </c>
      <c r="N863" s="75" t="str">
        <f>VLOOKUP(A863,'BASE REGISTRO MAYO'!$A$1:$T$884,14,FALSE)</f>
        <v>talca</v>
      </c>
      <c r="O863" s="75">
        <f>VLOOKUP(A863,'BASE REGISTRO MAYO'!$A$1:$T$884,15,FALSE)</f>
        <v>0</v>
      </c>
      <c r="P863" s="75">
        <f>VLOOKUP(A863,'BASE REGISTRO MAYO'!$A$1:$T$884,16,FALSE)</f>
        <v>0</v>
      </c>
      <c r="Q863" s="75">
        <f>VLOOKUP(A863,'BASE REGISTRO MAYO'!$A$1:$T$884,17,FALSE)</f>
        <v>0</v>
      </c>
      <c r="R863" s="75" t="str">
        <f>VLOOKUP(A863,'BASE REGISTRO MAYO'!$A$1:$T$884,18,FALSE)</f>
        <v>93401: Institución de Asistencia Social</v>
      </c>
      <c r="S863" s="75" t="str">
        <f>VLOOKUP(A863,'BASE REGISTRO MAYO'!$A$1:$T$884,19,FALSE)</f>
        <v xml:space="preserve">Certificado de antecedentes financieros, correspondientes al año 2019, aprobados por el Subdepartamento de Supervisión Financiera Nacional. </v>
      </c>
      <c r="T863" s="177">
        <f>VLOOKUP(A863,'BASE REGISTRO MAYO'!$A$1:$T$884,20,FALSE)</f>
        <v>43174</v>
      </c>
      <c r="U863" s="182">
        <v>7462</v>
      </c>
      <c r="V863" s="181">
        <v>27708521</v>
      </c>
      <c r="W863" s="181">
        <v>224157901</v>
      </c>
      <c r="X863" s="178">
        <v>44408</v>
      </c>
      <c r="Y863" s="87" t="s">
        <v>7151</v>
      </c>
      <c r="Z863" s="87" t="s">
        <v>7152</v>
      </c>
      <c r="AA863" s="182" t="s">
        <v>7184</v>
      </c>
    </row>
    <row r="864" spans="1:27" ht="15.75" customHeight="1" x14ac:dyDescent="0.2">
      <c r="A864" s="182">
        <v>7462</v>
      </c>
      <c r="B864" s="75" t="str">
        <f>VLOOKUP(A864,'BASE REGISTRO MAYO'!$A$1:$T$884,2,FALSE)</f>
        <v>Corporacion  de Ayuda a la Familia</v>
      </c>
      <c r="C864" s="75">
        <f>VLOOKUP(A864,'BASE REGISTRO MAYO'!$A$1:$T$884,3,FALSE)</f>
        <v>650213203</v>
      </c>
      <c r="D864" s="75" t="str">
        <f>VLOOKUP(A864,'BASE REGISTRO MAYO'!$A$1:$T$884,4,FALSE)</f>
        <v>Corporación de Derecho Privado.</v>
      </c>
      <c r="E864" s="75" t="str">
        <f>VLOOKUP(A864,'BASE REGISTRO MAYO'!$A$1:$T$884,5,FALSE)</f>
        <v>Otorgada por Decreto Exento  Nº 314, de fecha 30  de marzo  de  2001, del Ministerio de Justicia.</v>
      </c>
      <c r="F864" s="75" t="str">
        <f>VLOOKUP(A864,'BASE REGISTRO MAYO'!$A$1:$T$884,6,FALSE)</f>
        <v xml:space="preserve">Certificado de Vigencia de persona jurídica sin fines de lucro, folio N° 500183005964, de 17 de mayo de 2018, emitido por el Servicio de Registro Civil e Identificación. 
</v>
      </c>
      <c r="G864" s="75" t="str">
        <f>VLOOKUP(A864,'BASE REGISTRO MAYO'!$A$1:$T$884,7,FALSE)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4" s="75" t="str">
        <f>VLOOKUP(A864,'BASE REGISTRO MAYO'!$A$1:$T$884,8,FALSE)</f>
        <v xml:space="preserve">Presidente:
Gastón Francisco José Pinochet Donoso, 
Secretaria: 
Victoria del Carmen Huenante Nanco, 
Tesorera: 
Natalia Fernanda Oyaneder Sarmiento, 
Director:
José Guillermo Molina Bravo, 
Matías Alberto Lavadero Franzani, 
</v>
      </c>
      <c r="I864" s="75" t="str">
        <f>VLOOKUP(A864,'BASE REGISTRO MAYO'!$A$1:$T$884,9,FALSE)</f>
        <v>Dos años. Si, por cualquier causa no se efectúa oportunamente la elección de Directorio, se entenderá renovado el mandato de quienes se encuentran en funciones hasta que se realice la correspondiente elección.</v>
      </c>
      <c r="J864" s="75" t="str">
        <f>VLOOKUP(A864,'BASE REGISTRO MAYO'!$A$1:$T$884,10,FALSE)</f>
        <v>Del 31-07-2018 a 31-07-2020</v>
      </c>
      <c r="K864" s="75" t="str">
        <f>VLOOKUP(A864,'BASE REGISTRO MAYO'!$A$1:$T$884,11,FALSE)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4" s="75" t="str">
        <f>VLOOKUP(A864,'BASE REGISTRO MAYO'!$A$1:$T$884,12,FALSE)</f>
        <v xml:space="preserve">Uno Oriente N°1550, comuna de Talca, Región del Maule. </v>
      </c>
      <c r="M864" s="75" t="str">
        <f>VLOOKUP(A864,'BASE REGISTRO MAYO'!$A$1:$T$884,13,FALSE)</f>
        <v>VII</v>
      </c>
      <c r="N864" s="75" t="str">
        <f>VLOOKUP(A864,'BASE REGISTRO MAYO'!$A$1:$T$884,14,FALSE)</f>
        <v>talca</v>
      </c>
      <c r="O864" s="75">
        <f>VLOOKUP(A864,'BASE REGISTRO MAYO'!$A$1:$T$884,15,FALSE)</f>
        <v>0</v>
      </c>
      <c r="P864" s="75">
        <f>VLOOKUP(A864,'BASE REGISTRO MAYO'!$A$1:$T$884,16,FALSE)</f>
        <v>0</v>
      </c>
      <c r="Q864" s="75">
        <f>VLOOKUP(A864,'BASE REGISTRO MAYO'!$A$1:$T$884,17,FALSE)</f>
        <v>0</v>
      </c>
      <c r="R864" s="75" t="str">
        <f>VLOOKUP(A864,'BASE REGISTRO MAYO'!$A$1:$T$884,18,FALSE)</f>
        <v>93401: Institución de Asistencia Social</v>
      </c>
      <c r="S864" s="75" t="str">
        <f>VLOOKUP(A864,'BASE REGISTRO MAYO'!$A$1:$T$884,19,FALSE)</f>
        <v xml:space="preserve">Certificado de antecedentes financieros, correspondientes al año 2019, aprobados por el Subdepartamento de Supervisión Financiera Nacional. </v>
      </c>
      <c r="T864" s="177">
        <f>VLOOKUP(A864,'BASE REGISTRO MAYO'!$A$1:$T$884,20,FALSE)</f>
        <v>43174</v>
      </c>
      <c r="U864" s="182">
        <v>7462</v>
      </c>
      <c r="V864" s="181">
        <v>3400000</v>
      </c>
      <c r="W864" s="181">
        <v>74525460</v>
      </c>
      <c r="X864" s="178">
        <v>44408</v>
      </c>
      <c r="Y864" s="87" t="s">
        <v>7151</v>
      </c>
      <c r="Z864" s="87" t="s">
        <v>7152</v>
      </c>
      <c r="AA864" s="182" t="s">
        <v>7261</v>
      </c>
    </row>
    <row r="865" spans="1:27" ht="15.75" customHeight="1" x14ac:dyDescent="0.2">
      <c r="A865" s="182">
        <v>7462</v>
      </c>
      <c r="B865" s="75" t="str">
        <f>VLOOKUP(A865,'BASE REGISTRO MAYO'!$A$1:$T$884,2,FALSE)</f>
        <v>Corporacion  de Ayuda a la Familia</v>
      </c>
      <c r="C865" s="75">
        <f>VLOOKUP(A865,'BASE REGISTRO MAYO'!$A$1:$T$884,3,FALSE)</f>
        <v>650213203</v>
      </c>
      <c r="D865" s="75" t="str">
        <f>VLOOKUP(A865,'BASE REGISTRO MAYO'!$A$1:$T$884,4,FALSE)</f>
        <v>Corporación de Derecho Privado.</v>
      </c>
      <c r="E865" s="75" t="str">
        <f>VLOOKUP(A865,'BASE REGISTRO MAYO'!$A$1:$T$884,5,FALSE)</f>
        <v>Otorgada por Decreto Exento  Nº 314, de fecha 30  de marzo  de  2001, del Ministerio de Justicia.</v>
      </c>
      <c r="F865" s="75" t="str">
        <f>VLOOKUP(A865,'BASE REGISTRO MAYO'!$A$1:$T$884,6,FALSE)</f>
        <v xml:space="preserve">Certificado de Vigencia de persona jurídica sin fines de lucro, folio N° 500183005964, de 17 de mayo de 2018, emitido por el Servicio de Registro Civil e Identificación. 
</v>
      </c>
      <c r="G865" s="75" t="str">
        <f>VLOOKUP(A865,'BASE REGISTRO MAYO'!$A$1:$T$884,7,FALSE)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5" s="75" t="str">
        <f>VLOOKUP(A865,'BASE REGISTRO MAYO'!$A$1:$T$884,8,FALSE)</f>
        <v xml:space="preserve">Presidente:
Gastón Francisco José Pinochet Donoso, 
Secretaria: 
Victoria del Carmen Huenante Nanco, 
Tesorera: 
Natalia Fernanda Oyaneder Sarmiento, 
Director:
José Guillermo Molina Bravo, 
Matías Alberto Lavadero Franzani, 
</v>
      </c>
      <c r="I865" s="75" t="str">
        <f>VLOOKUP(A865,'BASE REGISTRO MAYO'!$A$1:$T$884,9,FALSE)</f>
        <v>Dos años. Si, por cualquier causa no se efectúa oportunamente la elección de Directorio, se entenderá renovado el mandato de quienes se encuentran en funciones hasta que se realice la correspondiente elección.</v>
      </c>
      <c r="J865" s="75" t="str">
        <f>VLOOKUP(A865,'BASE REGISTRO MAYO'!$A$1:$T$884,10,FALSE)</f>
        <v>Del 31-07-2018 a 31-07-2020</v>
      </c>
      <c r="K865" s="75" t="str">
        <f>VLOOKUP(A865,'BASE REGISTRO MAYO'!$A$1:$T$884,11,FALSE)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5" s="75" t="str">
        <f>VLOOKUP(A865,'BASE REGISTRO MAYO'!$A$1:$T$884,12,FALSE)</f>
        <v xml:space="preserve">Uno Oriente N°1550, comuna de Talca, Región del Maule. </v>
      </c>
      <c r="M865" s="75" t="str">
        <f>VLOOKUP(A865,'BASE REGISTRO MAYO'!$A$1:$T$884,13,FALSE)</f>
        <v>VII</v>
      </c>
      <c r="N865" s="75" t="str">
        <f>VLOOKUP(A865,'BASE REGISTRO MAYO'!$A$1:$T$884,14,FALSE)</f>
        <v>talca</v>
      </c>
      <c r="O865" s="75">
        <f>VLOOKUP(A865,'BASE REGISTRO MAYO'!$A$1:$T$884,15,FALSE)</f>
        <v>0</v>
      </c>
      <c r="P865" s="75">
        <f>VLOOKUP(A865,'BASE REGISTRO MAYO'!$A$1:$T$884,16,FALSE)</f>
        <v>0</v>
      </c>
      <c r="Q865" s="75">
        <f>VLOOKUP(A865,'BASE REGISTRO MAYO'!$A$1:$T$884,17,FALSE)</f>
        <v>0</v>
      </c>
      <c r="R865" s="75" t="str">
        <f>VLOOKUP(A865,'BASE REGISTRO MAYO'!$A$1:$T$884,18,FALSE)</f>
        <v>93401: Institución de Asistencia Social</v>
      </c>
      <c r="S865" s="75" t="str">
        <f>VLOOKUP(A865,'BASE REGISTRO MAYO'!$A$1:$T$884,19,FALSE)</f>
        <v xml:space="preserve">Certificado de antecedentes financieros, correspondientes al año 2019, aprobados por el Subdepartamento de Supervisión Financiera Nacional. </v>
      </c>
      <c r="T865" s="177">
        <f>VLOOKUP(A865,'BASE REGISTRO MAYO'!$A$1:$T$884,20,FALSE)</f>
        <v>43174</v>
      </c>
      <c r="U865" s="182">
        <v>7462</v>
      </c>
      <c r="V865" s="181">
        <v>58401953</v>
      </c>
      <c r="W865" s="181">
        <v>375824470</v>
      </c>
      <c r="X865" s="178">
        <v>44408</v>
      </c>
      <c r="Y865" s="87" t="s">
        <v>7151</v>
      </c>
      <c r="Z865" s="87" t="s">
        <v>7152</v>
      </c>
      <c r="AA865" s="182" t="s">
        <v>7170</v>
      </c>
    </row>
    <row r="866" spans="1:27" ht="15.75" customHeight="1" x14ac:dyDescent="0.2">
      <c r="A866" s="182">
        <v>7463</v>
      </c>
      <c r="B866" s="75" t="str">
        <f>VLOOKUP(A866,'BASE REGISTRO MAYO'!$A$1:$T$884,2,FALSE)</f>
        <v xml:space="preserve">Corporacion Municipal de Desarrollo Social de San Joaquin
</v>
      </c>
      <c r="C866" s="75">
        <f>VLOOKUP(A866,'BASE REGISTRO MAYO'!$A$1:$T$884,3,FALSE)</f>
        <v>714555006</v>
      </c>
      <c r="D866" s="75" t="str">
        <f>VLOOKUP(A866,'BASE REGISTRO MAYO'!$A$1:$T$884,4,FALSE)</f>
        <v>Corporación de Derecho Privado.</v>
      </c>
      <c r="E866" s="75" t="str">
        <f>VLOOKUP(A866,'BASE REGISTRO MAYO'!$A$1:$T$884,5,FALSE)</f>
        <v xml:space="preserve">Decreto Supremo Nº 1312, de 23 de diciembre de 1987, del Ministerio de Justicia. </v>
      </c>
      <c r="F866" s="75" t="str">
        <f>VLOOKUP(A866,'BASE REGISTRO MAYO'!$A$1:$T$884,6,FALSE)</f>
        <v>Certificado de Vigencia folio Nº 500345592485, de 14 de septiembre de 2020, del Servicio de Registro Civil e identificación.</v>
      </c>
      <c r="G866" s="75" t="str">
        <f>VLOOKUP(A866,'BASE REGISTRO MAYO'!$A$1:$T$884,7,FALSE)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866" s="75" t="str">
        <f>VLOOKUP(A866,'BASE REGISTRO MAYO'!$A$1:$T$884,8,FALSE)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866" s="75" t="str">
        <f>VLOOKUP(A866,'BASE REGISTRO MAYO'!$A$1:$T$884,9,FALSE)</f>
        <v>Dos años, pudiendo ser reelegidos.</v>
      </c>
      <c r="J866" s="75" t="str">
        <f>VLOOKUP(A866,'BASE REGISTRO MAYO'!$A$1:$T$884,10,FALSE)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866" s="75" t="str">
        <f>VLOOKUP(A866,'BASE REGISTRO MAYO'!$A$1:$T$884,11,FALSE)</f>
        <v>Secretario General: Alvaro Medina Cisternas, 
Secretario General Subrogante: Juan Ilabaca Mendoza (Director Área Salud Municipal)</v>
      </c>
      <c r="L866" s="75" t="str">
        <f>VLOOKUP(A866,'BASE REGISTRO MAYO'!$A$1:$T$884,12,FALSE)</f>
        <v xml:space="preserve">Avenida Santa Rosa N° 2606, 3° piso, comuna de San Joaquín, Región Metropolitana
</v>
      </c>
      <c r="M866" s="75" t="str">
        <f>VLOOKUP(A866,'BASE REGISTRO MAYO'!$A$1:$T$884,13,FALSE)</f>
        <v>XIII</v>
      </c>
      <c r="N866" s="75" t="str">
        <f>VLOOKUP(A866,'BASE REGISTRO MAYO'!$A$1:$T$884,14,FALSE)</f>
        <v>San Joaquín</v>
      </c>
      <c r="O866" s="75">
        <f>VLOOKUP(A866,'BASE REGISTRO MAYO'!$A$1:$T$884,15,FALSE)</f>
        <v>3604100</v>
      </c>
      <c r="P866" s="75" t="str">
        <f>VLOOKUP(A866,'BASE REGISTRO MAYO'!$A$1:$T$884,16,FALSE)</f>
        <v>Correo Electrónico: alvaromedina@cormusanjoaquin.cl</v>
      </c>
      <c r="Q866" s="75">
        <f>VLOOKUP(A866,'BASE REGISTRO MAYO'!$A$1:$T$884,17,FALSE)</f>
        <v>0</v>
      </c>
      <c r="R866" s="75">
        <f>VLOOKUP(A866,'BASE REGISTRO MAYO'!$A$1:$T$884,18,FALSE)</f>
        <v>93401</v>
      </c>
      <c r="S866" s="75" t="str">
        <f>VLOOKUP(A866,'BASE REGISTRO MAYO'!$A$1:$T$884,19,FALSE)</f>
        <v>Se acompaña certificado financiero correspondiente al año 2019, remitido para aprobación del Sub Departamento de Supervisión Financiera Nacional.</v>
      </c>
      <c r="T866" s="177">
        <f>VLOOKUP(A866,'BASE REGISTRO MAYO'!$A$1:$T$884,20,FALSE)</f>
        <v>41012</v>
      </c>
      <c r="U866" s="182">
        <v>7463</v>
      </c>
      <c r="V866" s="181">
        <v>24570448</v>
      </c>
      <c r="W866" s="181">
        <v>78091499</v>
      </c>
      <c r="X866" s="178">
        <v>44408</v>
      </c>
      <c r="Y866" s="87" t="s">
        <v>7151</v>
      </c>
      <c r="Z866" s="87" t="s">
        <v>7152</v>
      </c>
      <c r="AA866" s="182" t="s">
        <v>7217</v>
      </c>
    </row>
    <row r="867" spans="1:27" ht="15.75" customHeight="1" x14ac:dyDescent="0.2">
      <c r="A867" s="182">
        <v>7473</v>
      </c>
      <c r="B867" s="75" t="str">
        <f>VLOOKUP(A867,'BASE REGISTRO MAYO'!$A$1:$T$884,2,FALSE)</f>
        <v>Fundacion Creseres</v>
      </c>
      <c r="C867" s="75">
        <f>VLOOKUP(A867,'BASE REGISTRO MAYO'!$A$1:$T$884,3,FALSE)</f>
        <v>650587340</v>
      </c>
      <c r="D867" s="75" t="str">
        <f>VLOOKUP(A867,'BASE REGISTRO MAYO'!$A$1:$T$884,4,FALSE)</f>
        <v>Fundación de Derecho Privado.</v>
      </c>
      <c r="E867" s="75" t="str">
        <f>VLOOKUP(A867,'BASE REGISTRO MAYO'!$A$1:$T$884,5,FALSE)</f>
        <v xml:space="preserve">Registro Nacional de Personas Jurídicas Nº860, del Servicio de Registro Civil e Identificación.
Fecha de concesión de Personalidad Jurídica: 19 de julio de 2012.
</v>
      </c>
      <c r="F867" s="75" t="str">
        <f>VLOOKUP(A867,'BASE REGISTRO MAYO'!$A$1:$T$884,6,FALSE)</f>
        <v>Certificado de Vigencia Folio Nº 500355159900, de fecha 9 de noviembre de 2020, del Servicio de Registro Civil e Identificación.</v>
      </c>
      <c r="G867" s="75" t="str">
        <f>VLOOKUP(A867,'BASE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7" s="75" t="str">
        <f>VLOOKUP(A867,'BASE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67" s="75" t="str">
        <f>VLOOKUP(A867,'BASE REGISTRO MAYO'!$A$1:$T$884,9,FALSE)</f>
        <v xml:space="preserve">Dos años </v>
      </c>
      <c r="J867" s="75" t="str">
        <f>VLOOKUP(A867,'BASE REGISTRO MAYO'!$A$1:$T$884,10,FALSE)</f>
        <v xml:space="preserve">                         Última Elección de Directorio: 31 de marzo de 2020.
Duración: agosto 2020 a agosto de 2022.
</v>
      </c>
      <c r="K867" s="75" t="str">
        <f>VLOOKUP(A867,'BASE REGISTRO MAYO'!$A$1:$T$884,11,FALSE)</f>
        <v xml:space="preserve">Carmen Gloria Hidalgo Belmar 
</v>
      </c>
      <c r="L867" s="75" t="str">
        <f>VLOOKUP(A867,'BASE REGISTRO MAYO'!$A$1:$T$884,12,FALSE)</f>
        <v xml:space="preserve">O'higgins 416A comuna de Temuco, región de La Araucanía.
</v>
      </c>
      <c r="M867" s="75" t="str">
        <f>VLOOKUP(A867,'BASE REGISTRO MAYO'!$A$1:$T$884,13,FALSE)</f>
        <v>IX</v>
      </c>
      <c r="N867" s="75" t="str">
        <f>VLOOKUP(A867,'BASE REGISTRO MAYO'!$A$1:$T$884,14,FALSE)</f>
        <v>Temuco</v>
      </c>
      <c r="O867" s="75">
        <f>VLOOKUP(A867,'BASE REGISTRO MAYO'!$A$1:$T$884,15,FALSE)</f>
        <v>0</v>
      </c>
      <c r="P867" s="75" t="str">
        <f>VLOOKUP(A867,'BASE REGISTRO MAYO'!$A$1:$T$884,16,FALSE)</f>
        <v xml:space="preserve">: dirección@fundacioncreseres.cl </v>
      </c>
      <c r="Q867" s="75">
        <f>VLOOKUP(A867,'BASE REGISTRO MAYO'!$A$1:$T$884,17,FALSE)</f>
        <v>0</v>
      </c>
      <c r="R867" s="75">
        <f>VLOOKUP(A867,'BASE REGISTRO MAYO'!$A$1:$T$884,18,FALSE)</f>
        <v>93401</v>
      </c>
      <c r="S867" s="75" t="str">
        <f>VLOOKUP(A867,'BASE REGISTRO MAYO'!$A$1:$T$884,19,FALSE)</f>
        <v>Se acompaña certificado de antecedentes financiares año 2019  aprobado por el Departamento de Supervisión financiera</v>
      </c>
      <c r="T867" s="177">
        <f>VLOOKUP(A867,'BASE REGISTRO MAYO'!$A$1:$T$884,20,FALSE)</f>
        <v>41340</v>
      </c>
      <c r="U867" s="182">
        <v>7473</v>
      </c>
      <c r="V867" s="181">
        <v>16417998</v>
      </c>
      <c r="W867" s="181">
        <v>66287663</v>
      </c>
      <c r="X867" s="178">
        <v>44408</v>
      </c>
      <c r="Y867" s="87" t="s">
        <v>7151</v>
      </c>
      <c r="Z867" s="87" t="s">
        <v>7152</v>
      </c>
      <c r="AA867" s="182" t="s">
        <v>7280</v>
      </c>
    </row>
    <row r="868" spans="1:27" ht="15.75" customHeight="1" x14ac:dyDescent="0.2">
      <c r="A868" s="182">
        <v>7473</v>
      </c>
      <c r="B868" s="75" t="str">
        <f>VLOOKUP(A868,'BASE REGISTRO MAYO'!$A$1:$T$884,2,FALSE)</f>
        <v>Fundacion Creseres</v>
      </c>
      <c r="C868" s="75">
        <f>VLOOKUP(A868,'BASE REGISTRO MAYO'!$A$1:$T$884,3,FALSE)</f>
        <v>650587340</v>
      </c>
      <c r="D868" s="75" t="str">
        <f>VLOOKUP(A868,'BASE REGISTRO MAYO'!$A$1:$T$884,4,FALSE)</f>
        <v>Fundación de Derecho Privado.</v>
      </c>
      <c r="E868" s="75" t="str">
        <f>VLOOKUP(A868,'BASE REGISTRO MAYO'!$A$1:$T$884,5,FALSE)</f>
        <v xml:space="preserve">Registro Nacional de Personas Jurídicas Nº860, del Servicio de Registro Civil e Identificación.
Fecha de concesión de Personalidad Jurídica: 19 de julio de 2012.
</v>
      </c>
      <c r="F868" s="75" t="str">
        <f>VLOOKUP(A868,'BASE REGISTRO MAYO'!$A$1:$T$884,6,FALSE)</f>
        <v>Certificado de Vigencia Folio Nº 500355159900, de fecha 9 de noviembre de 2020, del Servicio de Registro Civil e Identificación.</v>
      </c>
      <c r="G868" s="75" t="str">
        <f>VLOOKUP(A868,'BASE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8" s="75" t="str">
        <f>VLOOKUP(A868,'BASE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68" s="75" t="str">
        <f>VLOOKUP(A868,'BASE REGISTRO MAYO'!$A$1:$T$884,9,FALSE)</f>
        <v xml:space="preserve">Dos años </v>
      </c>
      <c r="J868" s="75" t="str">
        <f>VLOOKUP(A868,'BASE REGISTRO MAYO'!$A$1:$T$884,10,FALSE)</f>
        <v xml:space="preserve">                         Última Elección de Directorio: 31 de marzo de 2020.
Duración: agosto 2020 a agosto de 2022.
</v>
      </c>
      <c r="K868" s="75" t="str">
        <f>VLOOKUP(A868,'BASE REGISTRO MAYO'!$A$1:$T$884,11,FALSE)</f>
        <v xml:space="preserve">Carmen Gloria Hidalgo Belmar 
</v>
      </c>
      <c r="L868" s="75" t="str">
        <f>VLOOKUP(A868,'BASE REGISTRO MAYO'!$A$1:$T$884,12,FALSE)</f>
        <v xml:space="preserve">O'higgins 416A comuna de Temuco, región de La Araucanía.
</v>
      </c>
      <c r="M868" s="75" t="str">
        <f>VLOOKUP(A868,'BASE REGISTRO MAYO'!$A$1:$T$884,13,FALSE)</f>
        <v>IX</v>
      </c>
      <c r="N868" s="75" t="str">
        <f>VLOOKUP(A868,'BASE REGISTRO MAYO'!$A$1:$T$884,14,FALSE)</f>
        <v>Temuco</v>
      </c>
      <c r="O868" s="75">
        <f>VLOOKUP(A868,'BASE REGISTRO MAYO'!$A$1:$T$884,15,FALSE)</f>
        <v>0</v>
      </c>
      <c r="P868" s="75" t="str">
        <f>VLOOKUP(A868,'BASE REGISTRO MAYO'!$A$1:$T$884,16,FALSE)</f>
        <v xml:space="preserve">: dirección@fundacioncreseres.cl </v>
      </c>
      <c r="Q868" s="75">
        <f>VLOOKUP(A868,'BASE REGISTRO MAYO'!$A$1:$T$884,17,FALSE)</f>
        <v>0</v>
      </c>
      <c r="R868" s="75">
        <f>VLOOKUP(A868,'BASE REGISTRO MAYO'!$A$1:$T$884,18,FALSE)</f>
        <v>93401</v>
      </c>
      <c r="S868" s="75" t="str">
        <f>VLOOKUP(A868,'BASE REGISTRO MAYO'!$A$1:$T$884,19,FALSE)</f>
        <v>Se acompaña certificado de antecedentes financiares año 2019  aprobado por el Departamento de Supervisión financiera</v>
      </c>
      <c r="T868" s="177">
        <f>VLOOKUP(A868,'BASE REGISTRO MAYO'!$A$1:$T$884,20,FALSE)</f>
        <v>41340</v>
      </c>
      <c r="U868" s="182">
        <v>7473</v>
      </c>
      <c r="V868" s="181">
        <v>11446257</v>
      </c>
      <c r="W868" s="181">
        <v>87371379</v>
      </c>
      <c r="X868" s="178">
        <v>44408</v>
      </c>
      <c r="Y868" s="87" t="s">
        <v>7151</v>
      </c>
      <c r="Z868" s="87" t="s">
        <v>7152</v>
      </c>
      <c r="AA868" s="182" t="s">
        <v>7177</v>
      </c>
    </row>
    <row r="869" spans="1:27" ht="15.75" customHeight="1" x14ac:dyDescent="0.2">
      <c r="A869" s="182">
        <v>7473</v>
      </c>
      <c r="B869" s="75" t="str">
        <f>VLOOKUP(A869,'BASE REGISTRO MAYO'!$A$1:$T$884,2,FALSE)</f>
        <v>Fundacion Creseres</v>
      </c>
      <c r="C869" s="75">
        <f>VLOOKUP(A869,'BASE REGISTRO MAYO'!$A$1:$T$884,3,FALSE)</f>
        <v>650587340</v>
      </c>
      <c r="D869" s="75" t="str">
        <f>VLOOKUP(A869,'BASE REGISTRO MAYO'!$A$1:$T$884,4,FALSE)</f>
        <v>Fundación de Derecho Privado.</v>
      </c>
      <c r="E869" s="75" t="str">
        <f>VLOOKUP(A869,'BASE REGISTRO MAYO'!$A$1:$T$884,5,FALSE)</f>
        <v xml:space="preserve">Registro Nacional de Personas Jurídicas Nº860, del Servicio de Registro Civil e Identificación.
Fecha de concesión de Personalidad Jurídica: 19 de julio de 2012.
</v>
      </c>
      <c r="F869" s="75" t="str">
        <f>VLOOKUP(A869,'BASE REGISTRO MAYO'!$A$1:$T$884,6,FALSE)</f>
        <v>Certificado de Vigencia Folio Nº 500355159900, de fecha 9 de noviembre de 2020, del Servicio de Registro Civil e Identificación.</v>
      </c>
      <c r="G869" s="75" t="str">
        <f>VLOOKUP(A869,'BASE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9" s="75" t="str">
        <f>VLOOKUP(A869,'BASE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69" s="75" t="str">
        <f>VLOOKUP(A869,'BASE REGISTRO MAYO'!$A$1:$T$884,9,FALSE)</f>
        <v xml:space="preserve">Dos años </v>
      </c>
      <c r="J869" s="75" t="str">
        <f>VLOOKUP(A869,'BASE REGISTRO MAYO'!$A$1:$T$884,10,FALSE)</f>
        <v xml:space="preserve">                         Última Elección de Directorio: 31 de marzo de 2020.
Duración: agosto 2020 a agosto de 2022.
</v>
      </c>
      <c r="K869" s="75" t="str">
        <f>VLOOKUP(A869,'BASE REGISTRO MAYO'!$A$1:$T$884,11,FALSE)</f>
        <v xml:space="preserve">Carmen Gloria Hidalgo Belmar 
</v>
      </c>
      <c r="L869" s="75" t="str">
        <f>VLOOKUP(A869,'BASE REGISTRO MAYO'!$A$1:$T$884,12,FALSE)</f>
        <v xml:space="preserve">O'higgins 416A comuna de Temuco, región de La Araucanía.
</v>
      </c>
      <c r="M869" s="75" t="str">
        <f>VLOOKUP(A869,'BASE REGISTRO MAYO'!$A$1:$T$884,13,FALSE)</f>
        <v>IX</v>
      </c>
      <c r="N869" s="75" t="str">
        <f>VLOOKUP(A869,'BASE REGISTRO MAYO'!$A$1:$T$884,14,FALSE)</f>
        <v>Temuco</v>
      </c>
      <c r="O869" s="75">
        <f>VLOOKUP(A869,'BASE REGISTRO MAYO'!$A$1:$T$884,15,FALSE)</f>
        <v>0</v>
      </c>
      <c r="P869" s="75" t="str">
        <f>VLOOKUP(A869,'BASE REGISTRO MAYO'!$A$1:$T$884,16,FALSE)</f>
        <v xml:space="preserve">: dirección@fundacioncreseres.cl </v>
      </c>
      <c r="Q869" s="75">
        <f>VLOOKUP(A869,'BASE REGISTRO MAYO'!$A$1:$T$884,17,FALSE)</f>
        <v>0</v>
      </c>
      <c r="R869" s="75">
        <f>VLOOKUP(A869,'BASE REGISTRO MAYO'!$A$1:$T$884,18,FALSE)</f>
        <v>93401</v>
      </c>
      <c r="S869" s="75" t="str">
        <f>VLOOKUP(A869,'BASE REGISTRO MAYO'!$A$1:$T$884,19,FALSE)</f>
        <v>Se acompaña certificado de antecedentes financiares año 2019  aprobado por el Departamento de Supervisión financiera</v>
      </c>
      <c r="T869" s="177">
        <f>VLOOKUP(A869,'BASE REGISTRO MAYO'!$A$1:$T$884,20,FALSE)</f>
        <v>41340</v>
      </c>
      <c r="U869" s="182">
        <v>7473</v>
      </c>
      <c r="V869" s="181">
        <v>2355484</v>
      </c>
      <c r="W869" s="181">
        <v>21670448</v>
      </c>
      <c r="X869" s="178">
        <v>44408</v>
      </c>
      <c r="Y869" s="87" t="s">
        <v>7151</v>
      </c>
      <c r="Z869" s="87" t="s">
        <v>7152</v>
      </c>
      <c r="AA869" s="182" t="s">
        <v>213</v>
      </c>
    </row>
    <row r="870" spans="1:27" ht="15.75" customHeight="1" x14ac:dyDescent="0.2">
      <c r="A870" s="182">
        <v>7473</v>
      </c>
      <c r="B870" s="75" t="str">
        <f>VLOOKUP(A870,'BASE REGISTRO MAYO'!$A$1:$T$884,2,FALSE)</f>
        <v>Fundacion Creseres</v>
      </c>
      <c r="C870" s="75">
        <f>VLOOKUP(A870,'BASE REGISTRO MAYO'!$A$1:$T$884,3,FALSE)</f>
        <v>650587340</v>
      </c>
      <c r="D870" s="75" t="str">
        <f>VLOOKUP(A870,'BASE REGISTRO MAYO'!$A$1:$T$884,4,FALSE)</f>
        <v>Fundación de Derecho Privado.</v>
      </c>
      <c r="E870" s="75" t="str">
        <f>VLOOKUP(A870,'BASE REGISTRO MAYO'!$A$1:$T$884,5,FALSE)</f>
        <v xml:space="preserve">Registro Nacional de Personas Jurídicas Nº860, del Servicio de Registro Civil e Identificación.
Fecha de concesión de Personalidad Jurídica: 19 de julio de 2012.
</v>
      </c>
      <c r="F870" s="75" t="str">
        <f>VLOOKUP(A870,'BASE REGISTRO MAYO'!$A$1:$T$884,6,FALSE)</f>
        <v>Certificado de Vigencia Folio Nº 500355159900, de fecha 9 de noviembre de 2020, del Servicio de Registro Civil e Identificación.</v>
      </c>
      <c r="G870" s="75" t="str">
        <f>VLOOKUP(A870,'BASE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0" s="75" t="str">
        <f>VLOOKUP(A870,'BASE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0" s="75" t="str">
        <f>VLOOKUP(A870,'BASE REGISTRO MAYO'!$A$1:$T$884,9,FALSE)</f>
        <v xml:space="preserve">Dos años </v>
      </c>
      <c r="J870" s="75" t="str">
        <f>VLOOKUP(A870,'BASE REGISTRO MAYO'!$A$1:$T$884,10,FALSE)</f>
        <v xml:space="preserve">                         Última Elección de Directorio: 31 de marzo de 2020.
Duración: agosto 2020 a agosto de 2022.
</v>
      </c>
      <c r="K870" s="75" t="str">
        <f>VLOOKUP(A870,'BASE REGISTRO MAYO'!$A$1:$T$884,11,FALSE)</f>
        <v xml:space="preserve">Carmen Gloria Hidalgo Belmar 
</v>
      </c>
      <c r="L870" s="75" t="str">
        <f>VLOOKUP(A870,'BASE REGISTRO MAYO'!$A$1:$T$884,12,FALSE)</f>
        <v xml:space="preserve">O'higgins 416A comuna de Temuco, región de La Araucanía.
</v>
      </c>
      <c r="M870" s="75" t="str">
        <f>VLOOKUP(A870,'BASE REGISTRO MAYO'!$A$1:$T$884,13,FALSE)</f>
        <v>IX</v>
      </c>
      <c r="N870" s="75" t="str">
        <f>VLOOKUP(A870,'BASE REGISTRO MAYO'!$A$1:$T$884,14,FALSE)</f>
        <v>Temuco</v>
      </c>
      <c r="O870" s="75">
        <f>VLOOKUP(A870,'BASE REGISTRO MAYO'!$A$1:$T$884,15,FALSE)</f>
        <v>0</v>
      </c>
      <c r="P870" s="75" t="str">
        <f>VLOOKUP(A870,'BASE REGISTRO MAYO'!$A$1:$T$884,16,FALSE)</f>
        <v xml:space="preserve">: dirección@fundacioncreseres.cl </v>
      </c>
      <c r="Q870" s="75">
        <f>VLOOKUP(A870,'BASE REGISTRO MAYO'!$A$1:$T$884,17,FALSE)</f>
        <v>0</v>
      </c>
      <c r="R870" s="75">
        <f>VLOOKUP(A870,'BASE REGISTRO MAYO'!$A$1:$T$884,18,FALSE)</f>
        <v>93401</v>
      </c>
      <c r="S870" s="75" t="str">
        <f>VLOOKUP(A870,'BASE REGISTRO MAYO'!$A$1:$T$884,19,FALSE)</f>
        <v>Se acompaña certificado de antecedentes financiares año 2019  aprobado por el Departamento de Supervisión financiera</v>
      </c>
      <c r="T870" s="177">
        <f>VLOOKUP(A870,'BASE REGISTRO MAYO'!$A$1:$T$884,20,FALSE)</f>
        <v>41340</v>
      </c>
      <c r="U870" s="182">
        <v>7473</v>
      </c>
      <c r="V870" s="181">
        <v>42071120</v>
      </c>
      <c r="W870" s="181">
        <v>158638893</v>
      </c>
      <c r="X870" s="178">
        <v>44408</v>
      </c>
      <c r="Y870" s="87" t="s">
        <v>7151</v>
      </c>
      <c r="Z870" s="87" t="s">
        <v>7152</v>
      </c>
      <c r="AA870" s="182" t="s">
        <v>7171</v>
      </c>
    </row>
    <row r="871" spans="1:27" ht="15.75" customHeight="1" x14ac:dyDescent="0.2">
      <c r="A871" s="182">
        <v>7473</v>
      </c>
      <c r="B871" s="75" t="str">
        <f>VLOOKUP(A871,'BASE REGISTRO MAYO'!$A$1:$T$884,2,FALSE)</f>
        <v>Fundacion Creseres</v>
      </c>
      <c r="C871" s="75">
        <f>VLOOKUP(A871,'BASE REGISTRO MAYO'!$A$1:$T$884,3,FALSE)</f>
        <v>650587340</v>
      </c>
      <c r="D871" s="75" t="str">
        <f>VLOOKUP(A871,'BASE REGISTRO MAYO'!$A$1:$T$884,4,FALSE)</f>
        <v>Fundación de Derecho Privado.</v>
      </c>
      <c r="E871" s="75" t="str">
        <f>VLOOKUP(A871,'BASE REGISTRO MAYO'!$A$1:$T$884,5,FALSE)</f>
        <v xml:space="preserve">Registro Nacional de Personas Jurídicas Nº860, del Servicio de Registro Civil e Identificación.
Fecha de concesión de Personalidad Jurídica: 19 de julio de 2012.
</v>
      </c>
      <c r="F871" s="75" t="str">
        <f>VLOOKUP(A871,'BASE REGISTRO MAYO'!$A$1:$T$884,6,FALSE)</f>
        <v>Certificado de Vigencia Folio Nº 500355159900, de fecha 9 de noviembre de 2020, del Servicio de Registro Civil e Identificación.</v>
      </c>
      <c r="G871" s="75" t="str">
        <f>VLOOKUP(A871,'BASE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1" s="75" t="str">
        <f>VLOOKUP(A871,'BASE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1" s="75" t="str">
        <f>VLOOKUP(A871,'BASE REGISTRO MAYO'!$A$1:$T$884,9,FALSE)</f>
        <v xml:space="preserve">Dos años </v>
      </c>
      <c r="J871" s="75" t="str">
        <f>VLOOKUP(A871,'BASE REGISTRO MAYO'!$A$1:$T$884,10,FALSE)</f>
        <v xml:space="preserve">                         Última Elección de Directorio: 31 de marzo de 2020.
Duración: agosto 2020 a agosto de 2022.
</v>
      </c>
      <c r="K871" s="75" t="str">
        <f>VLOOKUP(A871,'BASE REGISTRO MAYO'!$A$1:$T$884,11,FALSE)</f>
        <v xml:space="preserve">Carmen Gloria Hidalgo Belmar 
</v>
      </c>
      <c r="L871" s="75" t="str">
        <f>VLOOKUP(A871,'BASE REGISTRO MAYO'!$A$1:$T$884,12,FALSE)</f>
        <v xml:space="preserve">O'higgins 416A comuna de Temuco, región de La Araucanía.
</v>
      </c>
      <c r="M871" s="75" t="str">
        <f>VLOOKUP(A871,'BASE REGISTRO MAYO'!$A$1:$T$884,13,FALSE)</f>
        <v>IX</v>
      </c>
      <c r="N871" s="75" t="str">
        <f>VLOOKUP(A871,'BASE REGISTRO MAYO'!$A$1:$T$884,14,FALSE)</f>
        <v>Temuco</v>
      </c>
      <c r="O871" s="75">
        <f>VLOOKUP(A871,'BASE REGISTRO MAYO'!$A$1:$T$884,15,FALSE)</f>
        <v>0</v>
      </c>
      <c r="P871" s="75" t="str">
        <f>VLOOKUP(A871,'BASE REGISTRO MAYO'!$A$1:$T$884,16,FALSE)</f>
        <v xml:space="preserve">: dirección@fundacioncreseres.cl </v>
      </c>
      <c r="Q871" s="75">
        <f>VLOOKUP(A871,'BASE REGISTRO MAYO'!$A$1:$T$884,17,FALSE)</f>
        <v>0</v>
      </c>
      <c r="R871" s="75">
        <f>VLOOKUP(A871,'BASE REGISTRO MAYO'!$A$1:$T$884,18,FALSE)</f>
        <v>93401</v>
      </c>
      <c r="S871" s="75" t="str">
        <f>VLOOKUP(A871,'BASE REGISTRO MAYO'!$A$1:$T$884,19,FALSE)</f>
        <v>Se acompaña certificado de antecedentes financiares año 2019  aprobado por el Departamento de Supervisión financiera</v>
      </c>
      <c r="T871" s="177">
        <f>VLOOKUP(A871,'BASE REGISTRO MAYO'!$A$1:$T$884,20,FALSE)</f>
        <v>41340</v>
      </c>
      <c r="U871" s="182">
        <v>7473</v>
      </c>
      <c r="V871" s="181">
        <v>2198452</v>
      </c>
      <c r="W871" s="181">
        <v>17273544</v>
      </c>
      <c r="X871" s="178">
        <v>44408</v>
      </c>
      <c r="Y871" s="87" t="s">
        <v>7151</v>
      </c>
      <c r="Z871" s="87" t="s">
        <v>7152</v>
      </c>
      <c r="AA871" s="182" t="s">
        <v>7359</v>
      </c>
    </row>
    <row r="872" spans="1:27" ht="15.75" customHeight="1" x14ac:dyDescent="0.2">
      <c r="A872" s="182">
        <v>7473</v>
      </c>
      <c r="B872" s="75" t="str">
        <f>VLOOKUP(A872,'BASE REGISTRO MAYO'!$A$1:$T$884,2,FALSE)</f>
        <v>Fundacion Creseres</v>
      </c>
      <c r="C872" s="75">
        <f>VLOOKUP(A872,'BASE REGISTRO MAYO'!$A$1:$T$884,3,FALSE)</f>
        <v>650587340</v>
      </c>
      <c r="D872" s="75" t="str">
        <f>VLOOKUP(A872,'BASE REGISTRO MAYO'!$A$1:$T$884,4,FALSE)</f>
        <v>Fundación de Derecho Privado.</v>
      </c>
      <c r="E872" s="75" t="str">
        <f>VLOOKUP(A872,'BASE REGISTRO MAYO'!$A$1:$T$884,5,FALSE)</f>
        <v xml:space="preserve">Registro Nacional de Personas Jurídicas Nº860, del Servicio de Registro Civil e Identificación.
Fecha de concesión de Personalidad Jurídica: 19 de julio de 2012.
</v>
      </c>
      <c r="F872" s="75" t="str">
        <f>VLOOKUP(A872,'BASE REGISTRO MAYO'!$A$1:$T$884,6,FALSE)</f>
        <v>Certificado de Vigencia Folio Nº 500355159900, de fecha 9 de noviembre de 2020, del Servicio de Registro Civil e Identificación.</v>
      </c>
      <c r="G872" s="75" t="str">
        <f>VLOOKUP(A872,'BASE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2" s="75" t="str">
        <f>VLOOKUP(A872,'BASE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2" s="75" t="str">
        <f>VLOOKUP(A872,'BASE REGISTRO MAYO'!$A$1:$T$884,9,FALSE)</f>
        <v xml:space="preserve">Dos años </v>
      </c>
      <c r="J872" s="75" t="str">
        <f>VLOOKUP(A872,'BASE REGISTRO MAYO'!$A$1:$T$884,10,FALSE)</f>
        <v xml:space="preserve">                         Última Elección de Directorio: 31 de marzo de 2020.
Duración: agosto 2020 a agosto de 2022.
</v>
      </c>
      <c r="K872" s="75" t="str">
        <f>VLOOKUP(A872,'BASE REGISTRO MAYO'!$A$1:$T$884,11,FALSE)</f>
        <v xml:space="preserve">Carmen Gloria Hidalgo Belmar 
</v>
      </c>
      <c r="L872" s="75" t="str">
        <f>VLOOKUP(A872,'BASE REGISTRO MAYO'!$A$1:$T$884,12,FALSE)</f>
        <v xml:space="preserve">O'higgins 416A comuna de Temuco, región de La Araucanía.
</v>
      </c>
      <c r="M872" s="75" t="str">
        <f>VLOOKUP(A872,'BASE REGISTRO MAYO'!$A$1:$T$884,13,FALSE)</f>
        <v>IX</v>
      </c>
      <c r="N872" s="75" t="str">
        <f>VLOOKUP(A872,'BASE REGISTRO MAYO'!$A$1:$T$884,14,FALSE)</f>
        <v>Temuco</v>
      </c>
      <c r="O872" s="75">
        <f>VLOOKUP(A872,'BASE REGISTRO MAYO'!$A$1:$T$884,15,FALSE)</f>
        <v>0</v>
      </c>
      <c r="P872" s="75" t="str">
        <f>VLOOKUP(A872,'BASE REGISTRO MAYO'!$A$1:$T$884,16,FALSE)</f>
        <v xml:space="preserve">: dirección@fundacioncreseres.cl </v>
      </c>
      <c r="Q872" s="75">
        <f>VLOOKUP(A872,'BASE REGISTRO MAYO'!$A$1:$T$884,17,FALSE)</f>
        <v>0</v>
      </c>
      <c r="R872" s="75">
        <f>VLOOKUP(A872,'BASE REGISTRO MAYO'!$A$1:$T$884,18,FALSE)</f>
        <v>93401</v>
      </c>
      <c r="S872" s="75" t="str">
        <f>VLOOKUP(A872,'BASE REGISTRO MAYO'!$A$1:$T$884,19,FALSE)</f>
        <v>Se acompaña certificado de antecedentes financiares año 2019  aprobado por el Departamento de Supervisión financiera</v>
      </c>
      <c r="T872" s="177">
        <f>VLOOKUP(A872,'BASE REGISTRO MAYO'!$A$1:$T$884,20,FALSE)</f>
        <v>41340</v>
      </c>
      <c r="U872" s="182">
        <v>7473</v>
      </c>
      <c r="V872" s="181">
        <v>16450020</v>
      </c>
      <c r="W872" s="181">
        <v>117709293</v>
      </c>
      <c r="X872" s="178">
        <v>44408</v>
      </c>
      <c r="Y872" s="87" t="s">
        <v>7151</v>
      </c>
      <c r="Z872" s="87" t="s">
        <v>7152</v>
      </c>
      <c r="AA872" s="182" t="s">
        <v>7163</v>
      </c>
    </row>
    <row r="873" spans="1:27" ht="15.75" customHeight="1" x14ac:dyDescent="0.2">
      <c r="A873" s="182">
        <v>7473</v>
      </c>
      <c r="B873" s="75" t="str">
        <f>VLOOKUP(A873,'BASE REGISTRO MAYO'!$A$1:$T$884,2,FALSE)</f>
        <v>Fundacion Creseres</v>
      </c>
      <c r="C873" s="75">
        <f>VLOOKUP(A873,'BASE REGISTRO MAYO'!$A$1:$T$884,3,FALSE)</f>
        <v>650587340</v>
      </c>
      <c r="D873" s="75" t="str">
        <f>VLOOKUP(A873,'BASE REGISTRO MAYO'!$A$1:$T$884,4,FALSE)</f>
        <v>Fundación de Derecho Privado.</v>
      </c>
      <c r="E873" s="75" t="str">
        <f>VLOOKUP(A873,'BASE REGISTRO MAYO'!$A$1:$T$884,5,FALSE)</f>
        <v xml:space="preserve">Registro Nacional de Personas Jurídicas Nº860, del Servicio de Registro Civil e Identificación.
Fecha de concesión de Personalidad Jurídica: 19 de julio de 2012.
</v>
      </c>
      <c r="F873" s="75" t="str">
        <f>VLOOKUP(A873,'BASE REGISTRO MAYO'!$A$1:$T$884,6,FALSE)</f>
        <v>Certificado de Vigencia Folio Nº 500355159900, de fecha 9 de noviembre de 2020, del Servicio de Registro Civil e Identificación.</v>
      </c>
      <c r="G873" s="75" t="str">
        <f>VLOOKUP(A873,'BASE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3" s="75" t="str">
        <f>VLOOKUP(A873,'BASE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3" s="75" t="str">
        <f>VLOOKUP(A873,'BASE REGISTRO MAYO'!$A$1:$T$884,9,FALSE)</f>
        <v xml:space="preserve">Dos años </v>
      </c>
      <c r="J873" s="75" t="str">
        <f>VLOOKUP(A873,'BASE REGISTRO MAYO'!$A$1:$T$884,10,FALSE)</f>
        <v xml:space="preserve">                         Última Elección de Directorio: 31 de marzo de 2020.
Duración: agosto 2020 a agosto de 2022.
</v>
      </c>
      <c r="K873" s="75" t="str">
        <f>VLOOKUP(A873,'BASE REGISTRO MAYO'!$A$1:$T$884,11,FALSE)</f>
        <v xml:space="preserve">Carmen Gloria Hidalgo Belmar 
</v>
      </c>
      <c r="L873" s="75" t="str">
        <f>VLOOKUP(A873,'BASE REGISTRO MAYO'!$A$1:$T$884,12,FALSE)</f>
        <v xml:space="preserve">O'higgins 416A comuna de Temuco, región de La Araucanía.
</v>
      </c>
      <c r="M873" s="75" t="str">
        <f>VLOOKUP(A873,'BASE REGISTRO MAYO'!$A$1:$T$884,13,FALSE)</f>
        <v>IX</v>
      </c>
      <c r="N873" s="75" t="str">
        <f>VLOOKUP(A873,'BASE REGISTRO MAYO'!$A$1:$T$884,14,FALSE)</f>
        <v>Temuco</v>
      </c>
      <c r="O873" s="75">
        <f>VLOOKUP(A873,'BASE REGISTRO MAYO'!$A$1:$T$884,15,FALSE)</f>
        <v>0</v>
      </c>
      <c r="P873" s="75" t="str">
        <f>VLOOKUP(A873,'BASE REGISTRO MAYO'!$A$1:$T$884,16,FALSE)</f>
        <v xml:space="preserve">: dirección@fundacioncreseres.cl </v>
      </c>
      <c r="Q873" s="75">
        <f>VLOOKUP(A873,'BASE REGISTRO MAYO'!$A$1:$T$884,17,FALSE)</f>
        <v>0</v>
      </c>
      <c r="R873" s="75">
        <f>VLOOKUP(A873,'BASE REGISTRO MAYO'!$A$1:$T$884,18,FALSE)</f>
        <v>93401</v>
      </c>
      <c r="S873" s="75" t="str">
        <f>VLOOKUP(A873,'BASE REGISTRO MAYO'!$A$1:$T$884,19,FALSE)</f>
        <v>Se acompaña certificado de antecedentes financiares año 2019  aprobado por el Departamento de Supervisión financiera</v>
      </c>
      <c r="T873" s="177">
        <f>VLOOKUP(A873,'BASE REGISTRO MAYO'!$A$1:$T$884,20,FALSE)</f>
        <v>41340</v>
      </c>
      <c r="U873" s="182">
        <v>7473</v>
      </c>
      <c r="V873" s="181">
        <v>22574750</v>
      </c>
      <c r="W873" s="181">
        <v>170264260</v>
      </c>
      <c r="X873" s="178">
        <v>44408</v>
      </c>
      <c r="Y873" s="87" t="s">
        <v>7151</v>
      </c>
      <c r="Z873" s="87" t="s">
        <v>7152</v>
      </c>
      <c r="AA873" s="182" t="s">
        <v>173</v>
      </c>
    </row>
    <row r="874" spans="1:27" ht="15.75" customHeight="1" x14ac:dyDescent="0.2">
      <c r="A874" s="182">
        <v>7473</v>
      </c>
      <c r="B874" s="75" t="str">
        <f>VLOOKUP(A874,'BASE REGISTRO MAYO'!$A$1:$T$884,2,FALSE)</f>
        <v>Fundacion Creseres</v>
      </c>
      <c r="C874" s="75">
        <f>VLOOKUP(A874,'BASE REGISTRO MAYO'!$A$1:$T$884,3,FALSE)</f>
        <v>650587340</v>
      </c>
      <c r="D874" s="75" t="str">
        <f>VLOOKUP(A874,'BASE REGISTRO MAYO'!$A$1:$T$884,4,FALSE)</f>
        <v>Fundación de Derecho Privado.</v>
      </c>
      <c r="E874" s="75" t="str">
        <f>VLOOKUP(A874,'BASE REGISTRO MAYO'!$A$1:$T$884,5,FALSE)</f>
        <v xml:space="preserve">Registro Nacional de Personas Jurídicas Nº860, del Servicio de Registro Civil e Identificación.
Fecha de concesión de Personalidad Jurídica: 19 de julio de 2012.
</v>
      </c>
      <c r="F874" s="75" t="str">
        <f>VLOOKUP(A874,'BASE REGISTRO MAYO'!$A$1:$T$884,6,FALSE)</f>
        <v>Certificado de Vigencia Folio Nº 500355159900, de fecha 9 de noviembre de 2020, del Servicio de Registro Civil e Identificación.</v>
      </c>
      <c r="G874" s="75" t="str">
        <f>VLOOKUP(A874,'BASE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4" s="75" t="str">
        <f>VLOOKUP(A874,'BASE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4" s="75" t="str">
        <f>VLOOKUP(A874,'BASE REGISTRO MAYO'!$A$1:$T$884,9,FALSE)</f>
        <v xml:space="preserve">Dos años </v>
      </c>
      <c r="J874" s="75" t="str">
        <f>VLOOKUP(A874,'BASE REGISTRO MAYO'!$A$1:$T$884,10,FALSE)</f>
        <v xml:space="preserve">                         Última Elección de Directorio: 31 de marzo de 2020.
Duración: agosto 2020 a agosto de 2022.
</v>
      </c>
      <c r="K874" s="75" t="str">
        <f>VLOOKUP(A874,'BASE REGISTRO MAYO'!$A$1:$T$884,11,FALSE)</f>
        <v xml:space="preserve">Carmen Gloria Hidalgo Belmar 
</v>
      </c>
      <c r="L874" s="75" t="str">
        <f>VLOOKUP(A874,'BASE REGISTRO MAYO'!$A$1:$T$884,12,FALSE)</f>
        <v xml:space="preserve">O'higgins 416A comuna de Temuco, región de La Araucanía.
</v>
      </c>
      <c r="M874" s="75" t="str">
        <f>VLOOKUP(A874,'BASE REGISTRO MAYO'!$A$1:$T$884,13,FALSE)</f>
        <v>IX</v>
      </c>
      <c r="N874" s="75" t="str">
        <f>VLOOKUP(A874,'BASE REGISTRO MAYO'!$A$1:$T$884,14,FALSE)</f>
        <v>Temuco</v>
      </c>
      <c r="O874" s="75">
        <f>VLOOKUP(A874,'BASE REGISTRO MAYO'!$A$1:$T$884,15,FALSE)</f>
        <v>0</v>
      </c>
      <c r="P874" s="75" t="str">
        <f>VLOOKUP(A874,'BASE REGISTRO MAYO'!$A$1:$T$884,16,FALSE)</f>
        <v xml:space="preserve">: dirección@fundacioncreseres.cl </v>
      </c>
      <c r="Q874" s="75">
        <f>VLOOKUP(A874,'BASE REGISTRO MAYO'!$A$1:$T$884,17,FALSE)</f>
        <v>0</v>
      </c>
      <c r="R874" s="75">
        <f>VLOOKUP(A874,'BASE REGISTRO MAYO'!$A$1:$T$884,18,FALSE)</f>
        <v>93401</v>
      </c>
      <c r="S874" s="75" t="str">
        <f>VLOOKUP(A874,'BASE REGISTRO MAYO'!$A$1:$T$884,19,FALSE)</f>
        <v>Se acompaña certificado de antecedentes financiares año 2019  aprobado por el Departamento de Supervisión financiera</v>
      </c>
      <c r="T874" s="177">
        <f>VLOOKUP(A874,'BASE REGISTRO MAYO'!$A$1:$T$884,20,FALSE)</f>
        <v>41340</v>
      </c>
      <c r="U874" s="182">
        <v>7473</v>
      </c>
      <c r="V874" s="181">
        <v>8016600</v>
      </c>
      <c r="W874" s="181">
        <v>71859768</v>
      </c>
      <c r="X874" s="178">
        <v>44408</v>
      </c>
      <c r="Y874" s="87" t="s">
        <v>7151</v>
      </c>
      <c r="Z874" s="87" t="s">
        <v>7152</v>
      </c>
      <c r="AA874" s="182" t="s">
        <v>7210</v>
      </c>
    </row>
    <row r="875" spans="1:27" ht="15.75" customHeight="1" x14ac:dyDescent="0.2">
      <c r="A875" s="182">
        <v>7473</v>
      </c>
      <c r="B875" s="75" t="str">
        <f>VLOOKUP(A875,'BASE REGISTRO MAYO'!$A$1:$T$884,2,FALSE)</f>
        <v>Fundacion Creseres</v>
      </c>
      <c r="C875" s="75">
        <f>VLOOKUP(A875,'BASE REGISTRO MAYO'!$A$1:$T$884,3,FALSE)</f>
        <v>650587340</v>
      </c>
      <c r="D875" s="75" t="str">
        <f>VLOOKUP(A875,'BASE REGISTRO MAYO'!$A$1:$T$884,4,FALSE)</f>
        <v>Fundación de Derecho Privado.</v>
      </c>
      <c r="E875" s="75" t="str">
        <f>VLOOKUP(A875,'BASE REGISTRO MAYO'!$A$1:$T$884,5,FALSE)</f>
        <v xml:space="preserve">Registro Nacional de Personas Jurídicas Nº860, del Servicio de Registro Civil e Identificación.
Fecha de concesión de Personalidad Jurídica: 19 de julio de 2012.
</v>
      </c>
      <c r="F875" s="75" t="str">
        <f>VLOOKUP(A875,'BASE REGISTRO MAYO'!$A$1:$T$884,6,FALSE)</f>
        <v>Certificado de Vigencia Folio Nº 500355159900, de fecha 9 de noviembre de 2020, del Servicio de Registro Civil e Identificación.</v>
      </c>
      <c r="G875" s="75" t="str">
        <f>VLOOKUP(A875,'BASE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5" s="75" t="str">
        <f>VLOOKUP(A875,'BASE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5" s="75" t="str">
        <f>VLOOKUP(A875,'BASE REGISTRO MAYO'!$A$1:$T$884,9,FALSE)</f>
        <v xml:space="preserve">Dos años </v>
      </c>
      <c r="J875" s="75" t="str">
        <f>VLOOKUP(A875,'BASE REGISTRO MAYO'!$A$1:$T$884,10,FALSE)</f>
        <v xml:space="preserve">                         Última Elección de Directorio: 31 de marzo de 2020.
Duración: agosto 2020 a agosto de 2022.
</v>
      </c>
      <c r="K875" s="75" t="str">
        <f>VLOOKUP(A875,'BASE REGISTRO MAYO'!$A$1:$T$884,11,FALSE)</f>
        <v xml:space="preserve">Carmen Gloria Hidalgo Belmar 
</v>
      </c>
      <c r="L875" s="75" t="str">
        <f>VLOOKUP(A875,'BASE REGISTRO MAYO'!$A$1:$T$884,12,FALSE)</f>
        <v xml:space="preserve">O'higgins 416A comuna de Temuco, región de La Araucanía.
</v>
      </c>
      <c r="M875" s="75" t="str">
        <f>VLOOKUP(A875,'BASE REGISTRO MAYO'!$A$1:$T$884,13,FALSE)</f>
        <v>IX</v>
      </c>
      <c r="N875" s="75" t="str">
        <f>VLOOKUP(A875,'BASE REGISTRO MAYO'!$A$1:$T$884,14,FALSE)</f>
        <v>Temuco</v>
      </c>
      <c r="O875" s="75">
        <f>VLOOKUP(A875,'BASE REGISTRO MAYO'!$A$1:$T$884,15,FALSE)</f>
        <v>0</v>
      </c>
      <c r="P875" s="75" t="str">
        <f>VLOOKUP(A875,'BASE REGISTRO MAYO'!$A$1:$T$884,16,FALSE)</f>
        <v xml:space="preserve">: dirección@fundacioncreseres.cl </v>
      </c>
      <c r="Q875" s="75">
        <f>VLOOKUP(A875,'BASE REGISTRO MAYO'!$A$1:$T$884,17,FALSE)</f>
        <v>0</v>
      </c>
      <c r="R875" s="75">
        <f>VLOOKUP(A875,'BASE REGISTRO MAYO'!$A$1:$T$884,18,FALSE)</f>
        <v>93401</v>
      </c>
      <c r="S875" s="75" t="str">
        <f>VLOOKUP(A875,'BASE REGISTRO MAYO'!$A$1:$T$884,19,FALSE)</f>
        <v>Se acompaña certificado de antecedentes financiares año 2019  aprobado por el Departamento de Supervisión financiera</v>
      </c>
      <c r="T875" s="177">
        <f>VLOOKUP(A875,'BASE REGISTRO MAYO'!$A$1:$T$884,20,FALSE)</f>
        <v>41340</v>
      </c>
      <c r="U875" s="182">
        <v>7473</v>
      </c>
      <c r="V875" s="181">
        <v>8844120</v>
      </c>
      <c r="W875" s="181">
        <v>8844120</v>
      </c>
      <c r="X875" s="178">
        <v>44408</v>
      </c>
      <c r="Y875" s="87" t="s">
        <v>7151</v>
      </c>
      <c r="Z875" s="87" t="s">
        <v>7152</v>
      </c>
      <c r="AA875" s="182" t="s">
        <v>7317</v>
      </c>
    </row>
    <row r="876" spans="1:27" ht="15.75" customHeight="1" x14ac:dyDescent="0.2">
      <c r="A876" s="182">
        <v>7473</v>
      </c>
      <c r="B876" s="75" t="str">
        <f>VLOOKUP(A876,'BASE REGISTRO MAYO'!$A$1:$T$884,2,FALSE)</f>
        <v>Fundacion Creseres</v>
      </c>
      <c r="C876" s="75">
        <f>VLOOKUP(A876,'BASE REGISTRO MAYO'!$A$1:$T$884,3,FALSE)</f>
        <v>650587340</v>
      </c>
      <c r="D876" s="75" t="str">
        <f>VLOOKUP(A876,'BASE REGISTRO MAYO'!$A$1:$T$884,4,FALSE)</f>
        <v>Fundación de Derecho Privado.</v>
      </c>
      <c r="E876" s="75" t="str">
        <f>VLOOKUP(A876,'BASE REGISTRO MAYO'!$A$1:$T$884,5,FALSE)</f>
        <v xml:space="preserve">Registro Nacional de Personas Jurídicas Nº860, del Servicio de Registro Civil e Identificación.
Fecha de concesión de Personalidad Jurídica: 19 de julio de 2012.
</v>
      </c>
      <c r="F876" s="75" t="str">
        <f>VLOOKUP(A876,'BASE REGISTRO MAYO'!$A$1:$T$884,6,FALSE)</f>
        <v>Certificado de Vigencia Folio Nº 500355159900, de fecha 9 de noviembre de 2020, del Servicio de Registro Civil e Identificación.</v>
      </c>
      <c r="G876" s="75" t="str">
        <f>VLOOKUP(A876,'BASE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6" s="75" t="str">
        <f>VLOOKUP(A876,'BASE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6" s="75" t="str">
        <f>VLOOKUP(A876,'BASE REGISTRO MAYO'!$A$1:$T$884,9,FALSE)</f>
        <v xml:space="preserve">Dos años </v>
      </c>
      <c r="J876" s="75" t="str">
        <f>VLOOKUP(A876,'BASE REGISTRO MAYO'!$A$1:$T$884,10,FALSE)</f>
        <v xml:space="preserve">                         Última Elección de Directorio: 31 de marzo de 2020.
Duración: agosto 2020 a agosto de 2022.
</v>
      </c>
      <c r="K876" s="75" t="str">
        <f>VLOOKUP(A876,'BASE REGISTRO MAYO'!$A$1:$T$884,11,FALSE)</f>
        <v xml:space="preserve">Carmen Gloria Hidalgo Belmar 
</v>
      </c>
      <c r="L876" s="75" t="str">
        <f>VLOOKUP(A876,'BASE REGISTRO MAYO'!$A$1:$T$884,12,FALSE)</f>
        <v xml:space="preserve">O'higgins 416A comuna de Temuco, región de La Araucanía.
</v>
      </c>
      <c r="M876" s="75" t="str">
        <f>VLOOKUP(A876,'BASE REGISTRO MAYO'!$A$1:$T$884,13,FALSE)</f>
        <v>IX</v>
      </c>
      <c r="N876" s="75" t="str">
        <f>VLOOKUP(A876,'BASE REGISTRO MAYO'!$A$1:$T$884,14,FALSE)</f>
        <v>Temuco</v>
      </c>
      <c r="O876" s="75">
        <f>VLOOKUP(A876,'BASE REGISTRO MAYO'!$A$1:$T$884,15,FALSE)</f>
        <v>0</v>
      </c>
      <c r="P876" s="75" t="str">
        <f>VLOOKUP(A876,'BASE REGISTRO MAYO'!$A$1:$T$884,16,FALSE)</f>
        <v xml:space="preserve">: dirección@fundacioncreseres.cl </v>
      </c>
      <c r="Q876" s="75">
        <f>VLOOKUP(A876,'BASE REGISTRO MAYO'!$A$1:$T$884,17,FALSE)</f>
        <v>0</v>
      </c>
      <c r="R876" s="75">
        <f>VLOOKUP(A876,'BASE REGISTRO MAYO'!$A$1:$T$884,18,FALSE)</f>
        <v>93401</v>
      </c>
      <c r="S876" s="75" t="str">
        <f>VLOOKUP(A876,'BASE REGISTRO MAYO'!$A$1:$T$884,19,FALSE)</f>
        <v>Se acompaña certificado de antecedentes financiares año 2019  aprobado por el Departamento de Supervisión financiera</v>
      </c>
      <c r="T876" s="177">
        <f>VLOOKUP(A876,'BASE REGISTRO MAYO'!$A$1:$T$884,20,FALSE)</f>
        <v>41340</v>
      </c>
      <c r="U876" s="182">
        <v>7473</v>
      </c>
      <c r="V876" s="181">
        <v>22245854</v>
      </c>
      <c r="W876" s="181">
        <v>163097279</v>
      </c>
      <c r="X876" s="178">
        <v>44408</v>
      </c>
      <c r="Y876" s="87" t="s">
        <v>7151</v>
      </c>
      <c r="Z876" s="87" t="s">
        <v>7152</v>
      </c>
      <c r="AA876" s="182" t="s">
        <v>7197</v>
      </c>
    </row>
    <row r="877" spans="1:27" ht="15.75" customHeight="1" x14ac:dyDescent="0.2">
      <c r="A877" s="182">
        <v>7473</v>
      </c>
      <c r="B877" s="75" t="str">
        <f>VLOOKUP(A877,'BASE REGISTRO MAYO'!$A$1:$T$884,2,FALSE)</f>
        <v>Fundacion Creseres</v>
      </c>
      <c r="C877" s="75">
        <f>VLOOKUP(A877,'BASE REGISTRO MAYO'!$A$1:$T$884,3,FALSE)</f>
        <v>650587340</v>
      </c>
      <c r="D877" s="75" t="str">
        <f>VLOOKUP(A877,'BASE REGISTRO MAYO'!$A$1:$T$884,4,FALSE)</f>
        <v>Fundación de Derecho Privado.</v>
      </c>
      <c r="E877" s="75" t="str">
        <f>VLOOKUP(A877,'BASE REGISTRO MAYO'!$A$1:$T$884,5,FALSE)</f>
        <v xml:space="preserve">Registro Nacional de Personas Jurídicas Nº860, del Servicio de Registro Civil e Identificación.
Fecha de concesión de Personalidad Jurídica: 19 de julio de 2012.
</v>
      </c>
      <c r="F877" s="75" t="str">
        <f>VLOOKUP(A877,'BASE REGISTRO MAYO'!$A$1:$T$884,6,FALSE)</f>
        <v>Certificado de Vigencia Folio Nº 500355159900, de fecha 9 de noviembre de 2020, del Servicio de Registro Civil e Identificación.</v>
      </c>
      <c r="G877" s="75" t="str">
        <f>VLOOKUP(A877,'BASE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7" s="75" t="str">
        <f>VLOOKUP(A877,'BASE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7" s="75" t="str">
        <f>VLOOKUP(A877,'BASE REGISTRO MAYO'!$A$1:$T$884,9,FALSE)</f>
        <v xml:space="preserve">Dos años </v>
      </c>
      <c r="J877" s="75" t="str">
        <f>VLOOKUP(A877,'BASE REGISTRO MAYO'!$A$1:$T$884,10,FALSE)</f>
        <v xml:space="preserve">                         Última Elección de Directorio: 31 de marzo de 2020.
Duración: agosto 2020 a agosto de 2022.
</v>
      </c>
      <c r="K877" s="75" t="str">
        <f>VLOOKUP(A877,'BASE REGISTRO MAYO'!$A$1:$T$884,11,FALSE)</f>
        <v xml:space="preserve">Carmen Gloria Hidalgo Belmar 
</v>
      </c>
      <c r="L877" s="75" t="str">
        <f>VLOOKUP(A877,'BASE REGISTRO MAYO'!$A$1:$T$884,12,FALSE)</f>
        <v xml:space="preserve">O'higgins 416A comuna de Temuco, región de La Araucanía.
</v>
      </c>
      <c r="M877" s="75" t="str">
        <f>VLOOKUP(A877,'BASE REGISTRO MAYO'!$A$1:$T$884,13,FALSE)</f>
        <v>IX</v>
      </c>
      <c r="N877" s="75" t="str">
        <f>VLOOKUP(A877,'BASE REGISTRO MAYO'!$A$1:$T$884,14,FALSE)</f>
        <v>Temuco</v>
      </c>
      <c r="O877" s="75">
        <f>VLOOKUP(A877,'BASE REGISTRO MAYO'!$A$1:$T$884,15,FALSE)</f>
        <v>0</v>
      </c>
      <c r="P877" s="75" t="str">
        <f>VLOOKUP(A877,'BASE REGISTRO MAYO'!$A$1:$T$884,16,FALSE)</f>
        <v xml:space="preserve">: dirección@fundacioncreseres.cl </v>
      </c>
      <c r="Q877" s="75">
        <f>VLOOKUP(A877,'BASE REGISTRO MAYO'!$A$1:$T$884,17,FALSE)</f>
        <v>0</v>
      </c>
      <c r="R877" s="75">
        <f>VLOOKUP(A877,'BASE REGISTRO MAYO'!$A$1:$T$884,18,FALSE)</f>
        <v>93401</v>
      </c>
      <c r="S877" s="75" t="str">
        <f>VLOOKUP(A877,'BASE REGISTRO MAYO'!$A$1:$T$884,19,FALSE)</f>
        <v>Se acompaña certificado de antecedentes financiares año 2019  aprobado por el Departamento de Supervisión financiera</v>
      </c>
      <c r="T877" s="177">
        <f>VLOOKUP(A877,'BASE REGISTRO MAYO'!$A$1:$T$884,20,FALSE)</f>
        <v>41340</v>
      </c>
      <c r="U877" s="182">
        <v>7473</v>
      </c>
      <c r="V877" s="181">
        <v>8016600</v>
      </c>
      <c r="W877" s="181">
        <v>66164874</v>
      </c>
      <c r="X877" s="178">
        <v>44408</v>
      </c>
      <c r="Y877" s="87" t="s">
        <v>7151</v>
      </c>
      <c r="Z877" s="87" t="s">
        <v>7152</v>
      </c>
      <c r="AA877" s="182" t="s">
        <v>7200</v>
      </c>
    </row>
    <row r="878" spans="1:27" ht="15.75" customHeight="1" x14ac:dyDescent="0.2">
      <c r="A878" s="182">
        <v>7473</v>
      </c>
      <c r="B878" s="75" t="str">
        <f>VLOOKUP(A878,'BASE REGISTRO MAYO'!$A$1:$T$884,2,FALSE)</f>
        <v>Fundacion Creseres</v>
      </c>
      <c r="C878" s="75">
        <f>VLOOKUP(A878,'BASE REGISTRO MAYO'!$A$1:$T$884,3,FALSE)</f>
        <v>650587340</v>
      </c>
      <c r="D878" s="75" t="str">
        <f>VLOOKUP(A878,'BASE REGISTRO MAYO'!$A$1:$T$884,4,FALSE)</f>
        <v>Fundación de Derecho Privado.</v>
      </c>
      <c r="E878" s="75" t="str">
        <f>VLOOKUP(A878,'BASE REGISTRO MAYO'!$A$1:$T$884,5,FALSE)</f>
        <v xml:space="preserve">Registro Nacional de Personas Jurídicas Nº860, del Servicio de Registro Civil e Identificación.
Fecha de concesión de Personalidad Jurídica: 19 de julio de 2012.
</v>
      </c>
      <c r="F878" s="75" t="str">
        <f>VLOOKUP(A878,'BASE REGISTRO MAYO'!$A$1:$T$884,6,FALSE)</f>
        <v>Certificado de Vigencia Folio Nº 500355159900, de fecha 9 de noviembre de 2020, del Servicio de Registro Civil e Identificación.</v>
      </c>
      <c r="G878" s="75" t="str">
        <f>VLOOKUP(A878,'BASE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8" s="75" t="str">
        <f>VLOOKUP(A878,'BASE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8" s="75" t="str">
        <f>VLOOKUP(A878,'BASE REGISTRO MAYO'!$A$1:$T$884,9,FALSE)</f>
        <v xml:space="preserve">Dos años </v>
      </c>
      <c r="J878" s="75" t="str">
        <f>VLOOKUP(A878,'BASE REGISTRO MAYO'!$A$1:$T$884,10,FALSE)</f>
        <v xml:space="preserve">                         Última Elección de Directorio: 31 de marzo de 2020.
Duración: agosto 2020 a agosto de 2022.
</v>
      </c>
      <c r="K878" s="75" t="str">
        <f>VLOOKUP(A878,'BASE REGISTRO MAYO'!$A$1:$T$884,11,FALSE)</f>
        <v xml:space="preserve">Carmen Gloria Hidalgo Belmar 
</v>
      </c>
      <c r="L878" s="75" t="str">
        <f>VLOOKUP(A878,'BASE REGISTRO MAYO'!$A$1:$T$884,12,FALSE)</f>
        <v xml:space="preserve">O'higgins 416A comuna de Temuco, región de La Araucanía.
</v>
      </c>
      <c r="M878" s="75" t="str">
        <f>VLOOKUP(A878,'BASE REGISTRO MAYO'!$A$1:$T$884,13,FALSE)</f>
        <v>IX</v>
      </c>
      <c r="N878" s="75" t="str">
        <f>VLOOKUP(A878,'BASE REGISTRO MAYO'!$A$1:$T$884,14,FALSE)</f>
        <v>Temuco</v>
      </c>
      <c r="O878" s="75">
        <f>VLOOKUP(A878,'BASE REGISTRO MAYO'!$A$1:$T$884,15,FALSE)</f>
        <v>0</v>
      </c>
      <c r="P878" s="75" t="str">
        <f>VLOOKUP(A878,'BASE REGISTRO MAYO'!$A$1:$T$884,16,FALSE)</f>
        <v xml:space="preserve">: dirección@fundacioncreseres.cl </v>
      </c>
      <c r="Q878" s="75">
        <f>VLOOKUP(A878,'BASE REGISTRO MAYO'!$A$1:$T$884,17,FALSE)</f>
        <v>0</v>
      </c>
      <c r="R878" s="75">
        <f>VLOOKUP(A878,'BASE REGISTRO MAYO'!$A$1:$T$884,18,FALSE)</f>
        <v>93401</v>
      </c>
      <c r="S878" s="75" t="str">
        <f>VLOOKUP(A878,'BASE REGISTRO MAYO'!$A$1:$T$884,19,FALSE)</f>
        <v>Se acompaña certificado de antecedentes financiares año 2019  aprobado por el Departamento de Supervisión financiera</v>
      </c>
      <c r="T878" s="177">
        <f>VLOOKUP(A878,'BASE REGISTRO MAYO'!$A$1:$T$884,20,FALSE)</f>
        <v>41340</v>
      </c>
      <c r="U878" s="182">
        <v>7473</v>
      </c>
      <c r="V878" s="181">
        <v>6413280</v>
      </c>
      <c r="W878" s="181">
        <v>44892960</v>
      </c>
      <c r="X878" s="178">
        <v>44408</v>
      </c>
      <c r="Y878" s="87" t="s">
        <v>7151</v>
      </c>
      <c r="Z878" s="87" t="s">
        <v>7152</v>
      </c>
      <c r="AA878" s="182" t="s">
        <v>7170</v>
      </c>
    </row>
    <row r="879" spans="1:27" ht="15.75" customHeight="1" x14ac:dyDescent="0.2">
      <c r="A879" s="182">
        <v>7473</v>
      </c>
      <c r="B879" s="75" t="str">
        <f>VLOOKUP(A879,'BASE REGISTRO MAYO'!$A$1:$T$884,2,FALSE)</f>
        <v>Fundacion Creseres</v>
      </c>
      <c r="C879" s="75">
        <f>VLOOKUP(A879,'BASE REGISTRO MAYO'!$A$1:$T$884,3,FALSE)</f>
        <v>650587340</v>
      </c>
      <c r="D879" s="75" t="str">
        <f>VLOOKUP(A879,'BASE REGISTRO MAYO'!$A$1:$T$884,4,FALSE)</f>
        <v>Fundación de Derecho Privado.</v>
      </c>
      <c r="E879" s="75" t="str">
        <f>VLOOKUP(A879,'BASE REGISTRO MAYO'!$A$1:$T$884,5,FALSE)</f>
        <v xml:space="preserve">Registro Nacional de Personas Jurídicas Nº860, del Servicio de Registro Civil e Identificación.
Fecha de concesión de Personalidad Jurídica: 19 de julio de 2012.
</v>
      </c>
      <c r="F879" s="75" t="str">
        <f>VLOOKUP(A879,'BASE REGISTRO MAYO'!$A$1:$T$884,6,FALSE)</f>
        <v>Certificado de Vigencia Folio Nº 500355159900, de fecha 9 de noviembre de 2020, del Servicio de Registro Civil e Identificación.</v>
      </c>
      <c r="G879" s="75" t="str">
        <f>VLOOKUP(A879,'BASE REGISTRO MAYO'!$A$1:$T$884,7,FALSE)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9" s="75" t="str">
        <f>VLOOKUP(A879,'BASE REGISTRO MAYO'!$A$1:$T$884,8,FALSE)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9" s="75" t="str">
        <f>VLOOKUP(A879,'BASE REGISTRO MAYO'!$A$1:$T$884,9,FALSE)</f>
        <v xml:space="preserve">Dos años </v>
      </c>
      <c r="J879" s="75" t="str">
        <f>VLOOKUP(A879,'BASE REGISTRO MAYO'!$A$1:$T$884,10,FALSE)</f>
        <v xml:space="preserve">                         Última Elección de Directorio: 31 de marzo de 2020.
Duración: agosto 2020 a agosto de 2022.
</v>
      </c>
      <c r="K879" s="75" t="str">
        <f>VLOOKUP(A879,'BASE REGISTRO MAYO'!$A$1:$T$884,11,FALSE)</f>
        <v xml:space="preserve">Carmen Gloria Hidalgo Belmar 
</v>
      </c>
      <c r="L879" s="75" t="str">
        <f>VLOOKUP(A879,'BASE REGISTRO MAYO'!$A$1:$T$884,12,FALSE)</f>
        <v xml:space="preserve">O'higgins 416A comuna de Temuco, región de La Araucanía.
</v>
      </c>
      <c r="M879" s="75" t="str">
        <f>VLOOKUP(A879,'BASE REGISTRO MAYO'!$A$1:$T$884,13,FALSE)</f>
        <v>IX</v>
      </c>
      <c r="N879" s="75" t="str">
        <f>VLOOKUP(A879,'BASE REGISTRO MAYO'!$A$1:$T$884,14,FALSE)</f>
        <v>Temuco</v>
      </c>
      <c r="O879" s="75">
        <f>VLOOKUP(A879,'BASE REGISTRO MAYO'!$A$1:$T$884,15,FALSE)</f>
        <v>0</v>
      </c>
      <c r="P879" s="75" t="str">
        <f>VLOOKUP(A879,'BASE REGISTRO MAYO'!$A$1:$T$884,16,FALSE)</f>
        <v xml:space="preserve">: dirección@fundacioncreseres.cl </v>
      </c>
      <c r="Q879" s="75">
        <f>VLOOKUP(A879,'BASE REGISTRO MAYO'!$A$1:$T$884,17,FALSE)</f>
        <v>0</v>
      </c>
      <c r="R879" s="75">
        <f>VLOOKUP(A879,'BASE REGISTRO MAYO'!$A$1:$T$884,18,FALSE)</f>
        <v>93401</v>
      </c>
      <c r="S879" s="75" t="str">
        <f>VLOOKUP(A879,'BASE REGISTRO MAYO'!$A$1:$T$884,19,FALSE)</f>
        <v>Se acompaña certificado de antecedentes financiares año 2019  aprobado por el Departamento de Supervisión financiera</v>
      </c>
      <c r="T879" s="177">
        <f>VLOOKUP(A879,'BASE REGISTRO MAYO'!$A$1:$T$884,20,FALSE)</f>
        <v>41340</v>
      </c>
      <c r="U879" s="182">
        <v>7473</v>
      </c>
      <c r="V879" s="181">
        <v>41469876</v>
      </c>
      <c r="W879" s="181">
        <v>151868076</v>
      </c>
      <c r="X879" s="178">
        <v>44408</v>
      </c>
      <c r="Y879" s="87" t="s">
        <v>7151</v>
      </c>
      <c r="Z879" s="87" t="s">
        <v>7152</v>
      </c>
      <c r="AA879" s="182" t="s">
        <v>183</v>
      </c>
    </row>
    <row r="880" spans="1:27" ht="15.75" customHeight="1" x14ac:dyDescent="0.2">
      <c r="A880" s="182">
        <v>7475</v>
      </c>
      <c r="B880" s="75" t="str">
        <f>VLOOKUP(A880,'BASE REGISTRO MAYO'!$A$1:$T$884,2,FALSE)</f>
        <v xml:space="preserve">
I. Municipalidad de Santiago
</v>
      </c>
      <c r="C880" s="75">
        <f>VLOOKUP(A880,'BASE REGISTRO MAYO'!$A$1:$T$884,3,FALSE)</f>
        <v>690701006</v>
      </c>
      <c r="D880" s="75" t="str">
        <f>VLOOKUP(A880,'BASE REGISTRO MAYO'!$A$1:$T$884,4,FALSE)</f>
        <v>Municipalidad</v>
      </c>
      <c r="E880" s="75" t="str">
        <f>VLOOKUP(A880,'BASE REGISTRO MAYO'!$A$1:$T$884,5,FALSE)</f>
        <v>Constitución Política de la República, art. 107.</v>
      </c>
      <c r="F880" s="75" t="str">
        <f>VLOOKUP(A880,'BASE REGISTRO MAYO'!$A$1:$T$884,6,FALSE)</f>
        <v>Indefinida.</v>
      </c>
      <c r="G880" s="75" t="str">
        <f>VLOOKUP(A880,'BASE REGISTRO MAYO'!$A$1:$T$884,7,FALSE)</f>
        <v>Según Ley Orgánica Nº 18.695, arts. 1º al 4º.</v>
      </c>
      <c r="H880" s="75" t="str">
        <f>VLOOKUP(A880,'BASE REGISTRO MAYO'!$A$1:$T$884,8,FALSE)</f>
        <v>no tiene</v>
      </c>
      <c r="I880" s="75">
        <f>VLOOKUP(A880,'BASE REGISTRO MAYO'!$A$1:$T$884,9,FALSE)</f>
        <v>0</v>
      </c>
      <c r="J880" s="75">
        <f>VLOOKUP(A880,'BASE REGISTRO MAYO'!$A$1:$T$884,10,FALSE)</f>
        <v>0</v>
      </c>
      <c r="K880" s="75" t="str">
        <f>VLOOKUP(A880,'BASE REGISTRO MAYO'!$A$1:$T$884,11,FALSE)</f>
        <v xml:space="preserve">Felipe Alessandri Vergara, </v>
      </c>
      <c r="L880" s="75" t="str">
        <f>VLOOKUP(A880,'BASE REGISTRO MAYO'!$A$1:$T$884,12,FALSE)</f>
        <v xml:space="preserve">Plaza de Armas s/n, Casilla 52/D, comuna de Santiago, Región Metropolitana.
</v>
      </c>
      <c r="M880" s="75" t="str">
        <f>VLOOKUP(A880,'BASE REGISTRO MAYO'!$A$1:$T$884,13,FALSE)</f>
        <v>XIII</v>
      </c>
      <c r="N880" s="75" t="str">
        <f>VLOOKUP(A880,'BASE REGISTRO MAYO'!$A$1:$T$884,14,FALSE)</f>
        <v>Santiago</v>
      </c>
      <c r="O880" s="75" t="str">
        <f>VLOOKUP(A880,'BASE REGISTRO MAYO'!$A$1:$T$884,15,FALSE)</f>
        <v xml:space="preserve">Fono (02) 27136602
</v>
      </c>
      <c r="P880" s="75" t="str">
        <f>VLOOKUP(A880,'BASE REGISTRO MAYO'!$A$1:$T$884,16,FALSE)</f>
        <v xml:space="preserve">santiago@munstgo.cl </v>
      </c>
      <c r="Q880" s="75">
        <f>VLOOKUP(A880,'BASE REGISTRO MAYO'!$A$1:$T$884,17,FALSE)</f>
        <v>0</v>
      </c>
      <c r="R880" s="75">
        <f>VLOOKUP(A880,'BASE REGISTRO MAYO'!$A$1:$T$884,18,FALSE)</f>
        <v>91001</v>
      </c>
      <c r="S880" s="75" t="str">
        <f>VLOOKUP(A880,'BASE REGISTRO MAYO'!$A$1:$T$884,19,FALSE)</f>
        <v xml:space="preserve">No se acompañan. Aplica Informe Jurídico Nº 09, de fecha 14 de marzo de 2011 del Departamento Jurídico y Dictamen Nº 070791, de 2009, de la Contraloría General de la República.  
</v>
      </c>
      <c r="T880" s="177">
        <f>VLOOKUP(A880,'BASE REGISTRO MAYO'!$A$1:$T$884,20,FALSE)</f>
        <v>41361</v>
      </c>
      <c r="U880" s="182">
        <v>7475</v>
      </c>
      <c r="V880" s="181">
        <v>5723680</v>
      </c>
      <c r="W880" s="181">
        <v>34508080</v>
      </c>
      <c r="X880" s="178">
        <v>44408</v>
      </c>
      <c r="Y880" s="87" t="s">
        <v>7151</v>
      </c>
      <c r="Z880" s="87" t="s">
        <v>7152</v>
      </c>
      <c r="AA880" s="182" t="s">
        <v>5877</v>
      </c>
    </row>
    <row r="881" spans="1:27" ht="15.75" customHeight="1" x14ac:dyDescent="0.2">
      <c r="A881" s="182">
        <v>7476</v>
      </c>
      <c r="B881" s="75" t="str">
        <f>VLOOKUP(A881,'BASE REGISTRO MAYO'!$A$1:$T$884,2,FALSE)</f>
        <v xml:space="preserve">
I. Municipalidad de Combarbala
</v>
      </c>
      <c r="C881" s="75">
        <f>VLOOKUP(A881,'BASE REGISTRO MAYO'!$A$1:$T$884,3,FALSE)</f>
        <v>690411008</v>
      </c>
      <c r="D881" s="75" t="str">
        <f>VLOOKUP(A881,'BASE REGISTRO MAYO'!$A$1:$T$884,4,FALSE)</f>
        <v>Municipalidad</v>
      </c>
      <c r="E881" s="75" t="str">
        <f>VLOOKUP(A881,'BASE REGISTRO MAYO'!$A$1:$T$884,5,FALSE)</f>
        <v>Constitución Política de la República, art. 107.</v>
      </c>
      <c r="F881" s="75" t="str">
        <f>VLOOKUP(A881,'BASE REGISTRO MAYO'!$A$1:$T$884,6,FALSE)</f>
        <v>Indefinida.</v>
      </c>
      <c r="G881" s="75" t="str">
        <f>VLOOKUP(A881,'BASE REGISTRO MAYO'!$A$1:$T$884,7,FALSE)</f>
        <v>Según Ley Orgánica Nº 18.695, arts. 1º al 4º.</v>
      </c>
      <c r="H881" s="75" t="str">
        <f>VLOOKUP(A881,'BASE REGISTRO MAYO'!$A$1:$T$884,8,FALSE)</f>
        <v>no tiene</v>
      </c>
      <c r="I881" s="75">
        <f>VLOOKUP(A881,'BASE REGISTRO MAYO'!$A$1:$T$884,9,FALSE)</f>
        <v>0</v>
      </c>
      <c r="J881" s="75">
        <f>VLOOKUP(A881,'BASE REGISTRO MAYO'!$A$1:$T$884,10,FALSE)</f>
        <v>0</v>
      </c>
      <c r="K881" s="75" t="str">
        <f>VLOOKUP(A881,'BASE REGISTRO MAYO'!$A$1:$T$884,11,FALSE)</f>
        <v xml:space="preserve">Pedro Miguel Ángel Castillo Díaz, </v>
      </c>
      <c r="L881" s="75" t="str">
        <f>VLOOKUP(A881,'BASE REGISTRO MAYO'!$A$1:$T$884,12,FALSE)</f>
        <v xml:space="preserve">Plaza de Armas Nº 438, provincia de Limarí, comuna de Combarbalá, Región de Coquimbo.
</v>
      </c>
      <c r="M881" s="75" t="str">
        <f>VLOOKUP(A881,'BASE REGISTRO MAYO'!$A$1:$T$884,13,FALSE)</f>
        <v>IV</v>
      </c>
      <c r="N881" s="75" t="str">
        <f>VLOOKUP(A881,'BASE REGISTRO MAYO'!$A$1:$T$884,14,FALSE)</f>
        <v>Combarbalá</v>
      </c>
      <c r="O881" s="75" t="str">
        <f>VLOOKUP(A881,'BASE REGISTRO MAYO'!$A$1:$T$884,15,FALSE)</f>
        <v>Fono (53) 741033
        (53) 741133
        (53) 741007</v>
      </c>
      <c r="P881" s="75">
        <f>VLOOKUP(A881,'BASE REGISTRO MAYO'!$A$1:$T$884,16,FALSE)</f>
        <v>0</v>
      </c>
      <c r="Q881" s="75">
        <f>VLOOKUP(A881,'BASE REGISTRO MAYO'!$A$1:$T$884,17,FALSE)</f>
        <v>0</v>
      </c>
      <c r="R881" s="75">
        <f>VLOOKUP(A881,'BASE REGISTRO MAYO'!$A$1:$T$884,18,FALSE)</f>
        <v>91001</v>
      </c>
      <c r="S881" s="75" t="str">
        <f>VLOOKUP(A881,'BASE REGISTRO MAYO'!$A$1:$T$884,19,FALSE)</f>
        <v xml:space="preserve">No se acompañan. Aplica Informe Jurídico Nº 09, de fecha 14 de marzo de 2011 del Departamento Jurídico y Dictamen Nº 070791, de 2009, de la Contraloría General de la República.  
</v>
      </c>
      <c r="T881" s="177">
        <f>VLOOKUP(A881,'BASE REGISTRO MAYO'!$A$1:$T$884,20,FALSE)</f>
        <v>41394</v>
      </c>
      <c r="U881" s="182">
        <v>7476</v>
      </c>
      <c r="V881" s="181">
        <v>6758873</v>
      </c>
      <c r="W881" s="181">
        <v>45349426</v>
      </c>
      <c r="X881" s="178">
        <v>44408</v>
      </c>
      <c r="Y881" s="87" t="s">
        <v>7151</v>
      </c>
      <c r="Z881" s="87" t="s">
        <v>7152</v>
      </c>
      <c r="AA881" s="182" t="s">
        <v>7272</v>
      </c>
    </row>
    <row r="882" spans="1:27" ht="15.75" customHeight="1" x14ac:dyDescent="0.2">
      <c r="A882" s="182">
        <v>7478</v>
      </c>
      <c r="B882" s="75" t="str">
        <f>VLOOKUP(A882,'BASE REGISTRO MAYO'!$A$1:$T$884,2,FALSE)</f>
        <v xml:space="preserve">
FUNDACIoN PROYECTO B. 
</v>
      </c>
      <c r="C882" s="75">
        <f>VLOOKUP(A882,'BASE REGISTRO MAYO'!$A$1:$T$884,3,FALSE)</f>
        <v>650450957</v>
      </c>
      <c r="D882" s="75" t="str">
        <f>VLOOKUP(A882,'BASE REGISTRO MAYO'!$A$1:$T$884,4,FALSE)</f>
        <v>Fundación de Derecho Privado, Sin Fines de Lucro</v>
      </c>
      <c r="E882" s="75" t="str">
        <f>VLOOKUP(A882,'BASE REGISTRO MAYO'!$A$1:$T$884,5,FALSE)</f>
        <v xml:space="preserve">Decreto Exento Nº 3715, de fecha 24 de agosto del 2011. </v>
      </c>
      <c r="F882" s="75" t="str">
        <f>VLOOKUP(A882,'BASE REGISTRO MAYO'!$A$1:$T$884,6,FALSE)</f>
        <v xml:space="preserve">Certificado de Vigencia folio N° 500355307489, de fecha 10 de noviembre de 2020, del Servicio de Registro Civil e Identificación.
</v>
      </c>
      <c r="G882" s="75" t="str">
        <f>VLOOKUP(A882,'BASE REGISTRO MAYO'!$A$1:$T$884,7,FALSE)</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H882" s="75" t="str">
        <f>VLOOKUP(A882,'BASE REGISTRO MAYO'!$A$1:$T$884,8,FALSE)</f>
        <v xml:space="preserve">Presidente:
Agustín Riesco Guzmán
Vicepresidente:
Rafael Rodríguez Walker
Tesorero:
Trinidad Luengo Montt
Secretario:
Andrés Cabello Violic,
Directora Ejecutiva: 
Soledad Burgos Errázuriz
Directores:
Nicolás Valdivieso Undurraga
</v>
      </c>
      <c r="I882" s="75" t="str">
        <f>VLOOKUP(A882,'BASE REGISTRO MAYO'!$A$1:$T$884,9,FALSE)</f>
        <v xml:space="preserve">Tres años, conforme al texto refundido de los Estatutos, según da cuenta la escritura pública de fecha 29 de junio de 2017, Repertorio 14.859-2017, del Notario Público Eduardo Diez Morello. </v>
      </c>
      <c r="J882" s="75" t="str">
        <f>VLOOKUP(A882,'BASE REGISTRO MAYO'!$A$1:$T$884,10,FALSE)</f>
        <v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v>
      </c>
      <c r="K882" s="75" t="str">
        <f>VLOOKUP(A882,'BASE REGISTRO MAYO'!$A$1:$T$884,11,FALSE)</f>
        <v>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v>
      </c>
      <c r="L882" s="75" t="str">
        <f>VLOOKUP(A882,'BASE REGISTRO MAYO'!$A$1:$T$884,12,FALSE)</f>
        <v xml:space="preserve">Eliodoro Yáñez N° 869, comuna de Providencia, Región Metropolitana.
</v>
      </c>
      <c r="M882" s="75" t="str">
        <f>VLOOKUP(A882,'BASE REGISTRO MAYO'!$A$1:$T$884,13,FALSE)</f>
        <v>XIII</v>
      </c>
      <c r="N882" s="75" t="str">
        <f>VLOOKUP(A882,'BASE REGISTRO MAYO'!$A$1:$T$884,14,FALSE)</f>
        <v xml:space="preserve"> Providencia</v>
      </c>
      <c r="O882" s="75" t="str">
        <f>VLOOKUP(A882,'BASE REGISTRO MAYO'!$A$1:$T$884,15,FALSE)</f>
        <v>Fonos: 225476300 – 9-77974928</v>
      </c>
      <c r="P882" s="75" t="str">
        <f>VLOOKUP(A882,'BASE REGISTRO MAYO'!$A$1:$T$884,16,FALSE)</f>
        <v xml:space="preserve">Correo electrónico: contacto@proyectob.cl </v>
      </c>
      <c r="Q882" s="75">
        <f>VLOOKUP(A882,'BASE REGISTRO MAYO'!$A$1:$T$884,17,FALSE)</f>
        <v>0</v>
      </c>
      <c r="R882" s="75" t="str">
        <f>VLOOKUP(A882,'BASE REGISTRO MAYO'!$A$1:$T$884,18,FALSE)</f>
        <v>93401: Institución de Asistencia Social</v>
      </c>
      <c r="S882" s="75" t="str">
        <f>VLOOKUP(A882,'BASE REGISTRO MAYO'!$A$1:$T$884,19,FALSE)</f>
        <v xml:space="preserve">
Se acompaña certificado financiero correspondiente al 2019, aprobado por el Subdepartamento de Supervisión Financiera.</v>
      </c>
      <c r="T882" s="177">
        <f>VLOOKUP(A882,'BASE REGISTRO MAYO'!$A$1:$T$884,20,FALSE)</f>
        <v>41411</v>
      </c>
      <c r="U882" s="182">
        <v>7478</v>
      </c>
      <c r="V882" s="181">
        <v>11490784</v>
      </c>
      <c r="W882" s="181">
        <v>64684976</v>
      </c>
      <c r="X882" s="178">
        <v>44408</v>
      </c>
      <c r="Y882" s="87" t="s">
        <v>7151</v>
      </c>
      <c r="Z882" s="87" t="s">
        <v>7152</v>
      </c>
      <c r="AA882" s="182" t="s">
        <v>71</v>
      </c>
    </row>
    <row r="883" spans="1:27" ht="15.75" customHeight="1" x14ac:dyDescent="0.2">
      <c r="A883" s="182">
        <v>7480</v>
      </c>
      <c r="B883" s="75" t="str">
        <f>VLOOKUP(A883,'BASE REGISTRO MAYO'!$A$1:$T$884,2,FALSE)</f>
        <v xml:space="preserve">
I. Municipalidad de Curanilahue
</v>
      </c>
      <c r="C883" s="75">
        <f>VLOOKUP(A883,'BASE REGISTRO MAYO'!$A$1:$T$884,3,FALSE)</f>
        <v>691602001</v>
      </c>
      <c r="D883" s="75" t="str">
        <f>VLOOKUP(A883,'BASE REGISTRO MAYO'!$A$1:$T$884,4,FALSE)</f>
        <v>Municipalidad</v>
      </c>
      <c r="E883" s="75" t="str">
        <f>VLOOKUP(A883,'BASE REGISTRO MAYO'!$A$1:$T$884,5,FALSE)</f>
        <v>Constitución Política de la República, art. 107.</v>
      </c>
      <c r="F883" s="75" t="str">
        <f>VLOOKUP(A883,'BASE REGISTRO MAYO'!$A$1:$T$884,6,FALSE)</f>
        <v>Indefinida.</v>
      </c>
      <c r="G883" s="75" t="str">
        <f>VLOOKUP(A883,'BASE REGISTRO MAYO'!$A$1:$T$884,7,FALSE)</f>
        <v>Según Ley Orgánica Nº 18.695, arts. 1º al 4º.</v>
      </c>
      <c r="H883" s="75" t="str">
        <f>VLOOKUP(A883,'BASE REGISTRO MAYO'!$A$1:$T$884,8,FALSE)</f>
        <v>no tiene</v>
      </c>
      <c r="I883" s="75">
        <f>VLOOKUP(A883,'BASE REGISTRO MAYO'!$A$1:$T$884,9,FALSE)</f>
        <v>0</v>
      </c>
      <c r="J883" s="75">
        <f>VLOOKUP(A883,'BASE REGISTRO MAYO'!$A$1:$T$884,10,FALSE)</f>
        <v>0</v>
      </c>
      <c r="K883" s="75" t="str">
        <f>VLOOKUP(A883,'BASE REGISTRO MAYO'!$A$1:$T$884,11,FALSE)</f>
        <v xml:space="preserve">Luis Alberto Gengnagel Gutiérrez, </v>
      </c>
      <c r="L883" s="75" t="str">
        <f>VLOOKUP(A883,'BASE REGISTRO MAYO'!$A$1:$T$884,12,FALSE)</f>
        <v xml:space="preserve">Ernesto Riquelme Nº701, comuna de Curanilahue
</v>
      </c>
      <c r="M883" s="75" t="str">
        <f>VLOOKUP(A883,'BASE REGISTRO MAYO'!$A$1:$T$884,13,FALSE)</f>
        <v>VIII</v>
      </c>
      <c r="N883" s="75" t="str">
        <f>VLOOKUP(A883,'BASE REGISTRO MAYO'!$A$1:$T$884,14,FALSE)</f>
        <v>Curanilahue</v>
      </c>
      <c r="O883" s="75" t="str">
        <f>VLOOKUP(A883,'BASE REGISTRO MAYO'!$A$1:$T$884,15,FALSE)</f>
        <v>Fono (41) - 2405900</v>
      </c>
      <c r="P883" s="75" t="str">
        <f>VLOOKUP(A883,'BASE REGISTRO MAYO'!$A$1:$T$884,16,FALSE)</f>
        <v xml:space="preserve">curanil@munichue.cl
alcalde@minichue.cl, Beatriz.arnado@munichue.cl, secretaria.alcaldia@munichue.cl.
</v>
      </c>
      <c r="Q883" s="75">
        <f>VLOOKUP(A883,'BASE REGISTRO MAYO'!$A$1:$T$884,17,FALSE)</f>
        <v>0</v>
      </c>
      <c r="R883" s="75">
        <f>VLOOKUP(A883,'BASE REGISTRO MAYO'!$A$1:$T$884,18,FALSE)</f>
        <v>91001</v>
      </c>
      <c r="S883" s="75" t="str">
        <f>VLOOKUP(A883,'BASE REGISTRO MAYO'!$A$1:$T$884,19,FALSE)</f>
        <v xml:space="preserve">No se acompañan. Aplica Informe Jurídico Nº 09, de  fecha 14 de marzo de 2011 del Departamento Jurídico y Dictamen Nº 070791, de 2009, de la Contraloría General de la República.  
</v>
      </c>
      <c r="T883" s="177">
        <f>VLOOKUP(A883,'BASE REGISTRO MAYO'!$A$1:$T$884,20,FALSE)</f>
        <v>41443</v>
      </c>
      <c r="U883" s="182">
        <v>7480</v>
      </c>
      <c r="V883" s="181">
        <v>4078122</v>
      </c>
      <c r="W883" s="181">
        <v>24587007</v>
      </c>
      <c r="X883" s="178">
        <v>44408</v>
      </c>
      <c r="Y883" s="87" t="s">
        <v>7151</v>
      </c>
      <c r="Z883" s="87" t="s">
        <v>7152</v>
      </c>
      <c r="AA883" s="182" t="s">
        <v>7173</v>
      </c>
    </row>
    <row r="884" spans="1:27" ht="15.75" customHeight="1" x14ac:dyDescent="0.2">
      <c r="A884" s="182">
        <v>7481</v>
      </c>
      <c r="B884" s="75" t="str">
        <f>VLOOKUP(A884,'BASE REGISTRO MAYO'!$A$1:$T$884,2,FALSE)</f>
        <v>Organizacion No Gubernamental de Desarrollo - Corporacion de Apoyo y Promocion de la Equidad e Inclusion Social, (O.N.G. COORPORACIoN CAPREIS)</v>
      </c>
      <c r="C884" s="75">
        <f>VLOOKUP(A884,'BASE REGISTRO MAYO'!$A$1:$T$884,3,FALSE)</f>
        <v>650699602</v>
      </c>
      <c r="D884" s="75" t="str">
        <f>VLOOKUP(A884,'BASE REGISTRO MAYO'!$A$1:$T$884,4,FALSE)</f>
        <v>Corporación de Derecho Privado.</v>
      </c>
      <c r="E884" s="75" t="str">
        <f>VLOOKUP(A884,'BASE REGISTRO MAYO'!$A$1:$T$884,5,FALSE)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84" s="75" t="str">
        <f>VLOOKUP(A884,'BASE REGISTRO MAYO'!$A$1:$T$884,6,FALSE)</f>
        <v>Certificado de Vigencia Folio Nº 500298785768, de 21 de febrero de 2020, emitido por el Servicio de Registro Civil e Identificación.</v>
      </c>
      <c r="G884" s="75" t="str">
        <f>VLOOKUP(A884,'BASE REGISTRO MAYO'!$A$1:$T$884,7,FALSE)</f>
        <v xml:space="preserve"> La Corporación tendrá por finalidad u objetivo: la promoción del desarrollo, especialmente de las personas, familias, grupos y comunidades que viven en condiciones de pobreza y/o marginalidad.
</v>
      </c>
      <c r="H884" s="75" t="str">
        <f>VLOOKUP(A884,'BASE REGISTRO MAYO'!$A$1:$T$884,8,FALSE)</f>
        <v xml:space="preserve">Presidente: Denisse Vanessa Araya Gallardo, 
Tesorera: Viviana Andrea Morales Aranda
Secretaria: María Fernanda Codina Cáceres
Director Ejecutivo: Ramiro Rodrigo González Figueroa,
</v>
      </c>
      <c r="I884" s="75" t="str">
        <f>VLOOKUP(A884,'BASE REGISTRO MAYO'!$A$1:$T$884,9,FALSE)</f>
        <v>3 años.</v>
      </c>
      <c r="J884" s="75" t="str">
        <f>VLOOKUP(A884,'BASE REGISTRO MAYO'!$A$1:$T$884,10,FALSE)</f>
        <v>De 06 de junio de 2019 a 06 de junio de 2022.</v>
      </c>
      <c r="K884" s="75" t="str">
        <f>VLOOKUP(A884,'BASE REGISTRO MAYO'!$A$1:$T$884,11,FALSE)</f>
        <v xml:space="preserve">Presidente: Denisse Vanessa Araya Gallardo
Director Ejecutivo: Ramiro Rodrigo González Figueroa
</v>
      </c>
      <c r="L884" s="75" t="str">
        <f>VLOOKUP(A884,'BASE REGISTRO MAYO'!$A$1:$T$884,12,FALSE)</f>
        <v xml:space="preserve">General Velásquez Nº 1516, Villa Carmen y Dolores, San Felipe, Región de Valparaíso. 
</v>
      </c>
      <c r="M884" s="75" t="str">
        <f>VLOOKUP(A884,'BASE REGISTRO MAYO'!$A$1:$T$884,13,FALSE)</f>
        <v>XIII</v>
      </c>
      <c r="N884" s="75" t="str">
        <f>VLOOKUP(A884,'BASE REGISTRO MAYO'!$A$1:$T$884,14,FALSE)</f>
        <v>San Felipe</v>
      </c>
      <c r="O884" s="75" t="str">
        <f>VLOOKUP(A884,'BASE REGISTRO MAYO'!$A$1:$T$884,15,FALSE)</f>
        <v>Teléfonos: (34) 2359956
Celular: 56 (9) 81498358</v>
      </c>
      <c r="P884" s="75" t="str">
        <f>VLOOKUP(A884,'BASE REGISTRO MAYO'!$A$1:$T$884,16,FALSE)</f>
        <v>: capreis@capreis.cl</v>
      </c>
      <c r="Q884" s="75">
        <f>VLOOKUP(A884,'BASE REGISTRO MAYO'!$A$1:$T$884,17,FALSE)</f>
        <v>0</v>
      </c>
      <c r="R884" s="75" t="str">
        <f>VLOOKUP(A884,'BASE REGISTRO MAYO'!$A$1:$T$884,18,FALSE)</f>
        <v>93401: Institución de Asistencia Social</v>
      </c>
      <c r="S884" s="75" t="str">
        <f>VLOOKUP(A884,'BASE REGISTRO MAYO'!$A$1:$T$884,19,FALSE)</f>
        <v xml:space="preserve">Certificado correspondiente al año 2019 aprobados por el Sub Departamento de Supervisión Financiera.
</v>
      </c>
      <c r="T884" s="177">
        <f>VLOOKUP(A884,'BASE REGISTRO MAYO'!$A$1:$T$884,20,FALSE)</f>
        <v>41463</v>
      </c>
      <c r="U884" s="182">
        <v>7481</v>
      </c>
      <c r="V884" s="181">
        <v>16033200</v>
      </c>
      <c r="W884" s="181">
        <v>16033200</v>
      </c>
      <c r="X884" s="178">
        <v>44408</v>
      </c>
      <c r="Y884" s="87" t="s">
        <v>7151</v>
      </c>
      <c r="Z884" s="87" t="s">
        <v>7152</v>
      </c>
      <c r="AA884" s="182" t="s">
        <v>7174</v>
      </c>
    </row>
    <row r="885" spans="1:27" ht="15.75" customHeight="1" x14ac:dyDescent="0.2">
      <c r="A885" s="182">
        <v>7481</v>
      </c>
      <c r="B885" s="75" t="str">
        <f>VLOOKUP(A885,'BASE REGISTRO MAYO'!$A$1:$T$884,2,FALSE)</f>
        <v>Organizacion No Gubernamental de Desarrollo - Corporacion de Apoyo y Promocion de la Equidad e Inclusion Social, (O.N.G. COORPORACIoN CAPREIS)</v>
      </c>
      <c r="C885" s="75">
        <f>VLOOKUP(A885,'BASE REGISTRO MAYO'!$A$1:$T$884,3,FALSE)</f>
        <v>650699602</v>
      </c>
      <c r="D885" s="75" t="str">
        <f>VLOOKUP(A885,'BASE REGISTRO MAYO'!$A$1:$T$884,4,FALSE)</f>
        <v>Corporación de Derecho Privado.</v>
      </c>
      <c r="E885" s="75" t="str">
        <f>VLOOKUP(A885,'BASE REGISTRO MAYO'!$A$1:$T$884,5,FALSE)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85" s="75" t="str">
        <f>VLOOKUP(A885,'BASE REGISTRO MAYO'!$A$1:$T$884,6,FALSE)</f>
        <v>Certificado de Vigencia Folio Nº 500298785768, de 21 de febrero de 2020, emitido por el Servicio de Registro Civil e Identificación.</v>
      </c>
      <c r="G885" s="75" t="str">
        <f>VLOOKUP(A885,'BASE REGISTRO MAYO'!$A$1:$T$884,7,FALSE)</f>
        <v xml:space="preserve"> La Corporación tendrá por finalidad u objetivo: la promoción del desarrollo, especialmente de las personas, familias, grupos y comunidades que viven en condiciones de pobreza y/o marginalidad.
</v>
      </c>
      <c r="H885" s="75" t="str">
        <f>VLOOKUP(A885,'BASE REGISTRO MAYO'!$A$1:$T$884,8,FALSE)</f>
        <v xml:space="preserve">Presidente: Denisse Vanessa Araya Gallardo, 
Tesorera: Viviana Andrea Morales Aranda
Secretaria: María Fernanda Codina Cáceres
Director Ejecutivo: Ramiro Rodrigo González Figueroa,
</v>
      </c>
      <c r="I885" s="75" t="str">
        <f>VLOOKUP(A885,'BASE REGISTRO MAYO'!$A$1:$T$884,9,FALSE)</f>
        <v>3 años.</v>
      </c>
      <c r="J885" s="75" t="str">
        <f>VLOOKUP(A885,'BASE REGISTRO MAYO'!$A$1:$T$884,10,FALSE)</f>
        <v>De 06 de junio de 2019 a 06 de junio de 2022.</v>
      </c>
      <c r="K885" s="75" t="str">
        <f>VLOOKUP(A885,'BASE REGISTRO MAYO'!$A$1:$T$884,11,FALSE)</f>
        <v xml:space="preserve">Presidente: Denisse Vanessa Araya Gallardo
Director Ejecutivo: Ramiro Rodrigo González Figueroa
</v>
      </c>
      <c r="L885" s="75" t="str">
        <f>VLOOKUP(A885,'BASE REGISTRO MAYO'!$A$1:$T$884,12,FALSE)</f>
        <v xml:space="preserve">General Velásquez Nº 1516, Villa Carmen y Dolores, San Felipe, Región de Valparaíso. 
</v>
      </c>
      <c r="M885" s="75" t="str">
        <f>VLOOKUP(A885,'BASE REGISTRO MAYO'!$A$1:$T$884,13,FALSE)</f>
        <v>XIII</v>
      </c>
      <c r="N885" s="75" t="str">
        <f>VLOOKUP(A885,'BASE REGISTRO MAYO'!$A$1:$T$884,14,FALSE)</f>
        <v>San Felipe</v>
      </c>
      <c r="O885" s="75" t="str">
        <f>VLOOKUP(A885,'BASE REGISTRO MAYO'!$A$1:$T$884,15,FALSE)</f>
        <v>Teléfonos: (34) 2359956
Celular: 56 (9) 81498358</v>
      </c>
      <c r="P885" s="75" t="str">
        <f>VLOOKUP(A885,'BASE REGISTRO MAYO'!$A$1:$T$884,16,FALSE)</f>
        <v>: capreis@capreis.cl</v>
      </c>
      <c r="Q885" s="75">
        <f>VLOOKUP(A885,'BASE REGISTRO MAYO'!$A$1:$T$884,17,FALSE)</f>
        <v>0</v>
      </c>
      <c r="R885" s="75" t="str">
        <f>VLOOKUP(A885,'BASE REGISTRO MAYO'!$A$1:$T$884,18,FALSE)</f>
        <v>93401: Institución de Asistencia Social</v>
      </c>
      <c r="S885" s="75" t="str">
        <f>VLOOKUP(A885,'BASE REGISTRO MAYO'!$A$1:$T$884,19,FALSE)</f>
        <v xml:space="preserve">Certificado correspondiente al año 2019 aprobados por el Sub Departamento de Supervisión Financiera.
</v>
      </c>
      <c r="T885" s="177">
        <f>VLOOKUP(A885,'BASE REGISTRO MAYO'!$A$1:$T$884,20,FALSE)</f>
        <v>41463</v>
      </c>
      <c r="U885" s="182">
        <v>7481</v>
      </c>
      <c r="V885" s="181">
        <v>47378154</v>
      </c>
      <c r="W885" s="181">
        <v>241591926</v>
      </c>
      <c r="X885" s="178">
        <v>44408</v>
      </c>
      <c r="Y885" s="87" t="s">
        <v>7151</v>
      </c>
      <c r="Z885" s="87" t="s">
        <v>7152</v>
      </c>
      <c r="AA885" s="182" t="s">
        <v>7278</v>
      </c>
    </row>
    <row r="886" spans="1:27" ht="15.75" customHeight="1" x14ac:dyDescent="0.2">
      <c r="A886" s="182">
        <v>7481</v>
      </c>
      <c r="B886" s="75" t="str">
        <f>VLOOKUP(A886,'BASE REGISTRO MAYO'!$A$1:$T$884,2,FALSE)</f>
        <v>Organizacion No Gubernamental de Desarrollo - Corporacion de Apoyo y Promocion de la Equidad e Inclusion Social, (O.N.G. COORPORACIoN CAPREIS)</v>
      </c>
      <c r="C886" s="75">
        <f>VLOOKUP(A886,'BASE REGISTRO MAYO'!$A$1:$T$884,3,FALSE)</f>
        <v>650699602</v>
      </c>
      <c r="D886" s="75" t="str">
        <f>VLOOKUP(A886,'BASE REGISTRO MAYO'!$A$1:$T$884,4,FALSE)</f>
        <v>Corporación de Derecho Privado.</v>
      </c>
      <c r="E886" s="75" t="str">
        <f>VLOOKUP(A886,'BASE REGISTRO MAYO'!$A$1:$T$884,5,FALSE)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86" s="75" t="str">
        <f>VLOOKUP(A886,'BASE REGISTRO MAYO'!$A$1:$T$884,6,FALSE)</f>
        <v>Certificado de Vigencia Folio Nº 500298785768, de 21 de febrero de 2020, emitido por el Servicio de Registro Civil e Identificación.</v>
      </c>
      <c r="G886" s="75" t="str">
        <f>VLOOKUP(A886,'BASE REGISTRO MAYO'!$A$1:$T$884,7,FALSE)</f>
        <v xml:space="preserve"> La Corporación tendrá por finalidad u objetivo: la promoción del desarrollo, especialmente de las personas, familias, grupos y comunidades que viven en condiciones de pobreza y/o marginalidad.
</v>
      </c>
      <c r="H886" s="75" t="str">
        <f>VLOOKUP(A886,'BASE REGISTRO MAYO'!$A$1:$T$884,8,FALSE)</f>
        <v xml:space="preserve">Presidente: Denisse Vanessa Araya Gallardo, 
Tesorera: Viviana Andrea Morales Aranda
Secretaria: María Fernanda Codina Cáceres
Director Ejecutivo: Ramiro Rodrigo González Figueroa,
</v>
      </c>
      <c r="I886" s="75" t="str">
        <f>VLOOKUP(A886,'BASE REGISTRO MAYO'!$A$1:$T$884,9,FALSE)</f>
        <v>3 años.</v>
      </c>
      <c r="J886" s="75" t="str">
        <f>VLOOKUP(A886,'BASE REGISTRO MAYO'!$A$1:$T$884,10,FALSE)</f>
        <v>De 06 de junio de 2019 a 06 de junio de 2022.</v>
      </c>
      <c r="K886" s="75" t="str">
        <f>VLOOKUP(A886,'BASE REGISTRO MAYO'!$A$1:$T$884,11,FALSE)</f>
        <v xml:space="preserve">Presidente: Denisse Vanessa Araya Gallardo
Director Ejecutivo: Ramiro Rodrigo González Figueroa
</v>
      </c>
      <c r="L886" s="75" t="str">
        <f>VLOOKUP(A886,'BASE REGISTRO MAYO'!$A$1:$T$884,12,FALSE)</f>
        <v xml:space="preserve">General Velásquez Nº 1516, Villa Carmen y Dolores, San Felipe, Región de Valparaíso. 
</v>
      </c>
      <c r="M886" s="75" t="str">
        <f>VLOOKUP(A886,'BASE REGISTRO MAYO'!$A$1:$T$884,13,FALSE)</f>
        <v>XIII</v>
      </c>
      <c r="N886" s="75" t="str">
        <f>VLOOKUP(A886,'BASE REGISTRO MAYO'!$A$1:$T$884,14,FALSE)</f>
        <v>San Felipe</v>
      </c>
      <c r="O886" s="75" t="str">
        <f>VLOOKUP(A886,'BASE REGISTRO MAYO'!$A$1:$T$884,15,FALSE)</f>
        <v>Teléfonos: (34) 2359956
Celular: 56 (9) 81498358</v>
      </c>
      <c r="P886" s="75" t="str">
        <f>VLOOKUP(A886,'BASE REGISTRO MAYO'!$A$1:$T$884,16,FALSE)</f>
        <v>: capreis@capreis.cl</v>
      </c>
      <c r="Q886" s="75">
        <f>VLOOKUP(A886,'BASE REGISTRO MAYO'!$A$1:$T$884,17,FALSE)</f>
        <v>0</v>
      </c>
      <c r="R886" s="75" t="str">
        <f>VLOOKUP(A886,'BASE REGISTRO MAYO'!$A$1:$T$884,18,FALSE)</f>
        <v>93401: Institución de Asistencia Social</v>
      </c>
      <c r="S886" s="75" t="str">
        <f>VLOOKUP(A886,'BASE REGISTRO MAYO'!$A$1:$T$884,19,FALSE)</f>
        <v xml:space="preserve">Certificado correspondiente al año 2019 aprobados por el Sub Departamento de Supervisión Financiera.
</v>
      </c>
      <c r="T886" s="177">
        <f>VLOOKUP(A886,'BASE REGISTRO MAYO'!$A$1:$T$884,20,FALSE)</f>
        <v>41463</v>
      </c>
      <c r="U886" s="182">
        <v>7481</v>
      </c>
      <c r="V886" s="181">
        <v>62057104</v>
      </c>
      <c r="W886" s="181">
        <v>320795024</v>
      </c>
      <c r="X886" s="178">
        <v>44408</v>
      </c>
      <c r="Y886" s="87" t="s">
        <v>7151</v>
      </c>
      <c r="Z886" s="87" t="s">
        <v>7152</v>
      </c>
      <c r="AA886" s="182" t="s">
        <v>7159</v>
      </c>
    </row>
    <row r="887" spans="1:27" ht="15.75" customHeight="1" x14ac:dyDescent="0.2">
      <c r="A887" s="182">
        <v>7482</v>
      </c>
      <c r="B887" s="75" t="str">
        <f>VLOOKUP(A887,'BASE REGISTRO MAYO'!$A$1:$T$884,2,FALSE)</f>
        <v xml:space="preserve">
I. Municipalidad de San Ignacio
</v>
      </c>
      <c r="C887" s="75">
        <f>VLOOKUP(A887,'BASE REGISTRO MAYO'!$A$1:$T$884,3,FALSE)</f>
        <v>691413004</v>
      </c>
      <c r="D887" s="75" t="str">
        <f>VLOOKUP(A887,'BASE REGISTRO MAYO'!$A$1:$T$884,4,FALSE)</f>
        <v>Municipalidad</v>
      </c>
      <c r="E887" s="75" t="str">
        <f>VLOOKUP(A887,'BASE REGISTRO MAYO'!$A$1:$T$884,5,FALSE)</f>
        <v>Constitución Política de la República, art. 107.</v>
      </c>
      <c r="F887" s="75" t="str">
        <f>VLOOKUP(A887,'BASE REGISTRO MAYO'!$A$1:$T$884,6,FALSE)</f>
        <v>Indefinida.</v>
      </c>
      <c r="G887" s="75" t="str">
        <f>VLOOKUP(A887,'BASE REGISTRO MAYO'!$A$1:$T$884,7,FALSE)</f>
        <v>Según Ley Orgánica Nº 18.695, arts. 1º al 4º.</v>
      </c>
      <c r="H887" s="75" t="str">
        <f>VLOOKUP(A887,'BASE REGISTRO MAYO'!$A$1:$T$884,8,FALSE)</f>
        <v>no tiene</v>
      </c>
      <c r="I887" s="75">
        <f>VLOOKUP(A887,'BASE REGISTRO MAYO'!$A$1:$T$884,9,FALSE)</f>
        <v>0</v>
      </c>
      <c r="J887" s="75">
        <f>VLOOKUP(A887,'BASE REGISTRO MAYO'!$A$1:$T$884,10,FALSE)</f>
        <v>0</v>
      </c>
      <c r="K887" s="75" t="str">
        <f>VLOOKUP(A887,'BASE REGISTRO MAYO'!$A$1:$T$884,11,FALSE)</f>
        <v xml:space="preserve">Osiel del Rosario Soto Lagos.
</v>
      </c>
      <c r="L887" s="75" t="str">
        <f>VLOOKUP(A887,'BASE REGISTRO MAYO'!$A$1:$T$884,12,FALSE)</f>
        <v xml:space="preserve">Avenida Manuel Jesús Ortíz N° 599, San Ignacio, Provincia de Ñuble
</v>
      </c>
      <c r="M887" s="75" t="str">
        <f>VLOOKUP(A887,'BASE REGISTRO MAYO'!$A$1:$T$884,13,FALSE)</f>
        <v>XVI</v>
      </c>
      <c r="N887" s="75" t="str">
        <f>VLOOKUP(A887,'BASE REGISTRO MAYO'!$A$1:$T$884,14,FALSE)</f>
        <v>San Ignacio</v>
      </c>
      <c r="O887" s="75" t="str">
        <f>VLOOKUP(A887,'BASE REGISTRO MAYO'!$A$1:$T$884,15,FALSE)</f>
        <v xml:space="preserve">Fono: (042) 651006/651032/651007/651014. </v>
      </c>
      <c r="P887" s="75" t="str">
        <f>VLOOKUP(A887,'BASE REGISTRO MAYO'!$A$1:$T$884,16,FALSE)</f>
        <v xml:space="preserve">alcaldia@munisanignacio.cl
 www.municipalidadsanignacio.cl
</v>
      </c>
      <c r="Q887" s="75">
        <f>VLOOKUP(A887,'BASE REGISTRO MAYO'!$A$1:$T$884,17,FALSE)</f>
        <v>0</v>
      </c>
      <c r="R887" s="75">
        <f>VLOOKUP(A887,'BASE REGISTRO MAYO'!$A$1:$T$884,18,FALSE)</f>
        <v>91001</v>
      </c>
      <c r="S887" s="75" t="str">
        <f>VLOOKUP(A887,'BASE REGISTRO MAYO'!$A$1:$T$884,19,FALSE)</f>
        <v xml:space="preserve">No se acompañan. Aplica Informe Jurídico Nº 09, de  fecha 14 de marzo de 2011 del Departamento Jurídico y Dictamen Nº 070791, de 2009, de la Contraloría General de la República.  
</v>
      </c>
      <c r="T887" s="177">
        <f>VLOOKUP(A887,'BASE REGISTRO MAYO'!$A$1:$T$884,20,FALSE)</f>
        <v>41495</v>
      </c>
      <c r="U887" s="182">
        <v>7482</v>
      </c>
      <c r="V887" s="181">
        <v>4893746</v>
      </c>
      <c r="W887" s="181">
        <v>29504406</v>
      </c>
      <c r="X887" s="178">
        <v>44408</v>
      </c>
      <c r="Y887" s="87" t="s">
        <v>7151</v>
      </c>
      <c r="Z887" s="87" t="s">
        <v>7152</v>
      </c>
      <c r="AA887" s="182" t="s">
        <v>7360</v>
      </c>
    </row>
    <row r="888" spans="1:27" ht="15.75" customHeight="1" x14ac:dyDescent="0.2">
      <c r="A888" s="182">
        <v>7487</v>
      </c>
      <c r="B888" s="75" t="str">
        <f>VLOOKUP(A888,'BASE REGISTRO MAYO'!$A$1:$T$884,2,FALSE)</f>
        <v xml:space="preserve">
I. Municipalidad de FRESIA
</v>
      </c>
      <c r="C888" s="75" t="str">
        <f>VLOOKUP(A888,'BASE REGISTRO MAYO'!$A$1:$T$884,3,FALSE)</f>
        <v>69220400K</v>
      </c>
      <c r="D888" s="75" t="str">
        <f>VLOOKUP(A888,'BASE REGISTRO MAYO'!$A$1:$T$884,4,FALSE)</f>
        <v>Municipalidad</v>
      </c>
      <c r="E888" s="75" t="str">
        <f>VLOOKUP(A888,'BASE REGISTRO MAYO'!$A$1:$T$884,5,FALSE)</f>
        <v>Constitución Política de la República, artículo 107.</v>
      </c>
      <c r="F888" s="75" t="str">
        <f>VLOOKUP(A888,'BASE REGISTRO MAYO'!$A$1:$T$884,6,FALSE)</f>
        <v>Indefinida.</v>
      </c>
      <c r="G888" s="75" t="str">
        <f>VLOOKUP(A888,'BASE REGISTRO MAYO'!$A$1:$T$884,7,FALSE)</f>
        <v>Según Ley Orgánica Nº 18.695, artículos 1º al 4º.</v>
      </c>
      <c r="H888" s="75" t="str">
        <f>VLOOKUP(A888,'BASE REGISTRO MAYO'!$A$1:$T$884,8,FALSE)</f>
        <v>no tiene</v>
      </c>
      <c r="I888" s="75">
        <f>VLOOKUP(A888,'BASE REGISTRO MAYO'!$A$1:$T$884,9,FALSE)</f>
        <v>0</v>
      </c>
      <c r="J888" s="75">
        <f>VLOOKUP(A888,'BASE REGISTRO MAYO'!$A$1:$T$884,10,FALSE)</f>
        <v>0</v>
      </c>
      <c r="K888" s="75" t="str">
        <f>VLOOKUP(A888,'BASE REGISTRO MAYO'!$A$1:$T$884,11,FALSE)</f>
        <v xml:space="preserve">Rodrigo Ernesto Guarda Barrientos. </v>
      </c>
      <c r="L888" s="75" t="str">
        <f>VLOOKUP(A888,'BASE REGISTRO MAYO'!$A$1:$T$884,12,FALSE)</f>
        <v xml:space="preserve">San Francisco Nº 124, comuna de Fresia, Región de Los Lagos.
</v>
      </c>
      <c r="M888" s="75" t="str">
        <f>VLOOKUP(A888,'BASE REGISTRO MAYO'!$A$1:$T$884,13,FALSE)</f>
        <v>X</v>
      </c>
      <c r="N888" s="75" t="str">
        <f>VLOOKUP(A888,'BASE REGISTRO MAYO'!$A$1:$T$884,14,FALSE)</f>
        <v>Fresia</v>
      </c>
      <c r="O888" s="75" t="str">
        <f>VLOOKUP(A888,'BASE REGISTRO MAYO'!$A$1:$T$884,15,FALSE)</f>
        <v>Fono: 065-2772700</v>
      </c>
      <c r="P888" s="75" t="str">
        <f>VLOOKUP(A888,'BASE REGISTRO MAYO'!$A$1:$T$884,16,FALSE)</f>
        <v xml:space="preserve"> alcaldemunifresia@gmail.com
mgonzalez@munifresi@gmail.com (Secretario Municipal Mauro Gonzalez).</v>
      </c>
      <c r="Q888" s="75">
        <f>VLOOKUP(A888,'BASE REGISTRO MAYO'!$A$1:$T$884,17,FALSE)</f>
        <v>0</v>
      </c>
      <c r="R888" s="75">
        <f>VLOOKUP(A888,'BASE REGISTRO MAYO'!$A$1:$T$884,18,FALSE)</f>
        <v>91001</v>
      </c>
      <c r="S888" s="75" t="str">
        <f>VLOOKUP(A888,'BASE REGISTRO MAYO'!$A$1:$T$884,19,FALSE)</f>
        <v>No se acompañan. Aplica Informe Jurídico Nº 09, de  fecha 14 de marzo de 2011 del Departamento Jurídico y Dictamen Nº 070791, de 2009, de la Contraloría General de la República</v>
      </c>
      <c r="T888" s="177">
        <f>VLOOKUP(A888,'BASE REGISTRO MAYO'!$A$1:$T$884,20,FALSE)</f>
        <v>41547</v>
      </c>
      <c r="U888" s="182">
        <v>7487</v>
      </c>
      <c r="V888" s="181">
        <v>4078122</v>
      </c>
      <c r="W888" s="181">
        <v>28546854</v>
      </c>
      <c r="X888" s="178">
        <v>44408</v>
      </c>
      <c r="Y888" s="87" t="s">
        <v>7151</v>
      </c>
      <c r="Z888" s="87" t="s">
        <v>7152</v>
      </c>
      <c r="AA888" s="182" t="s">
        <v>7361</v>
      </c>
    </row>
    <row r="889" spans="1:27" ht="15.75" customHeight="1" x14ac:dyDescent="0.2">
      <c r="A889" s="182">
        <v>7488</v>
      </c>
      <c r="B889" s="75" t="str">
        <f>VLOOKUP(A889,'BASE REGISTRO MAYO'!$A$1:$T$884,2,FALSE)</f>
        <v xml:space="preserve">
I. Municipalidad de Limache
</v>
      </c>
      <c r="C889" s="75">
        <f>VLOOKUP(A889,'BASE REGISTRO MAYO'!$A$1:$T$884,3,FALSE)</f>
        <v>690611007</v>
      </c>
      <c r="D889" s="75" t="str">
        <f>VLOOKUP(A889,'BASE REGISTRO MAYO'!$A$1:$T$884,4,FALSE)</f>
        <v>Municipalidad</v>
      </c>
      <c r="E889" s="75" t="str">
        <f>VLOOKUP(A889,'BASE REGISTRO MAYO'!$A$1:$T$884,5,FALSE)</f>
        <v>Constitución Política de la República, artículo 107.</v>
      </c>
      <c r="F889" s="75" t="str">
        <f>VLOOKUP(A889,'BASE REGISTRO MAYO'!$A$1:$T$884,6,FALSE)</f>
        <v>Indefinida.</v>
      </c>
      <c r="G889" s="75" t="str">
        <f>VLOOKUP(A889,'BASE REGISTRO MAYO'!$A$1:$T$884,7,FALSE)</f>
        <v>Según Ley Orgánica Nº 18.695, artículos 1º al 4º.</v>
      </c>
      <c r="H889" s="75" t="str">
        <f>VLOOKUP(A889,'BASE REGISTRO MAYO'!$A$1:$T$884,8,FALSE)</f>
        <v>no tiene</v>
      </c>
      <c r="I889" s="75">
        <f>VLOOKUP(A889,'BASE REGISTRO MAYO'!$A$1:$T$884,9,FALSE)</f>
        <v>0</v>
      </c>
      <c r="J889" s="75">
        <f>VLOOKUP(A889,'BASE REGISTRO MAYO'!$A$1:$T$884,10,FALSE)</f>
        <v>0</v>
      </c>
      <c r="K889" s="75" t="str">
        <f>VLOOKUP(A889,'BASE REGISTRO MAYO'!$A$1:$T$884,11,FALSE)</f>
        <v xml:space="preserve">Daniel Morales Espíndola, </v>
      </c>
      <c r="L889" s="75" t="str">
        <f>VLOOKUP(A889,'BASE REGISTRO MAYO'!$A$1:$T$884,12,FALSE)</f>
        <v xml:space="preserve">Avenida Palmira Romano N° 340. Limache
</v>
      </c>
      <c r="M889" s="75" t="str">
        <f>VLOOKUP(A889,'BASE REGISTRO MAYO'!$A$1:$T$884,13,FALSE)</f>
        <v>V</v>
      </c>
      <c r="N889" s="75" t="str">
        <f>VLOOKUP(A889,'BASE REGISTRO MAYO'!$A$1:$T$884,14,FALSE)</f>
        <v xml:space="preserve"> Limache</v>
      </c>
      <c r="O889" s="75" t="str">
        <f>VLOOKUP(A889,'BASE REGISTRO MAYO'!$A$1:$T$884,15,FALSE)</f>
        <v xml:space="preserve">Fono: 03-297200
</v>
      </c>
      <c r="P889" s="75">
        <f>VLOOKUP(A889,'BASE REGISTRO MAYO'!$A$1:$T$884,16,FALSE)</f>
        <v>0</v>
      </c>
      <c r="Q889" s="75">
        <f>VLOOKUP(A889,'BASE REGISTRO MAYO'!$A$1:$T$884,17,FALSE)</f>
        <v>0</v>
      </c>
      <c r="R889" s="75">
        <f>VLOOKUP(A889,'BASE REGISTRO MAYO'!$A$1:$T$884,18,FALSE)</f>
        <v>91001</v>
      </c>
      <c r="S889" s="75" t="str">
        <f>VLOOKUP(A889,'BASE REGISTRO MAYO'!$A$1:$T$884,19,FALSE)</f>
        <v>No corresponde</v>
      </c>
      <c r="T889" s="177">
        <f>VLOOKUP(A889,'BASE REGISTRO MAYO'!$A$1:$T$884,20,FALSE)</f>
        <v>41563</v>
      </c>
      <c r="U889" s="182">
        <v>7488</v>
      </c>
      <c r="V889" s="181">
        <v>3291116</v>
      </c>
      <c r="W889" s="181">
        <v>23037812</v>
      </c>
      <c r="X889" s="178">
        <v>44408</v>
      </c>
      <c r="Y889" s="87" t="s">
        <v>7151</v>
      </c>
      <c r="Z889" s="87" t="s">
        <v>7152</v>
      </c>
      <c r="AA889" s="182" t="s">
        <v>7271</v>
      </c>
    </row>
    <row r="890" spans="1:27" ht="15.75" customHeight="1" x14ac:dyDescent="0.2">
      <c r="A890" s="182">
        <v>7491</v>
      </c>
      <c r="B890" s="75" t="str">
        <f>VLOOKUP(A890,'BASE REGISTRO MAYO'!$A$1:$T$884,2,FALSE)</f>
        <v xml:space="preserve">
I. Municipalidad de Chiguayante
</v>
      </c>
      <c r="C890" s="75">
        <f>VLOOKUP(A890,'BASE REGISTRO MAYO'!$A$1:$T$884,3,FALSE)</f>
        <v>692647009</v>
      </c>
      <c r="D890" s="75" t="str">
        <f>VLOOKUP(A890,'BASE REGISTRO MAYO'!$A$1:$T$884,4,FALSE)</f>
        <v>Municipalidad</v>
      </c>
      <c r="E890" s="75" t="str">
        <f>VLOOKUP(A890,'BASE REGISTRO MAYO'!$A$1:$T$884,5,FALSE)</f>
        <v>Constitución Política de la República, artículo 107.</v>
      </c>
      <c r="F890" s="75" t="str">
        <f>VLOOKUP(A890,'BASE REGISTRO MAYO'!$A$1:$T$884,6,FALSE)</f>
        <v>Indefinida.</v>
      </c>
      <c r="G890" s="75" t="str">
        <f>VLOOKUP(A890,'BASE REGISTRO MAYO'!$A$1:$T$884,7,FALSE)</f>
        <v>Según Ley Orgánica Nº 18.695, artículos 1º al 4º.</v>
      </c>
      <c r="H890" s="75" t="str">
        <f>VLOOKUP(A890,'BASE REGISTRO MAYO'!$A$1:$T$884,8,FALSE)</f>
        <v>no tiene</v>
      </c>
      <c r="I890" s="75">
        <f>VLOOKUP(A890,'BASE REGISTRO MAYO'!$A$1:$T$884,9,FALSE)</f>
        <v>0</v>
      </c>
      <c r="J890" s="75">
        <f>VLOOKUP(A890,'BASE REGISTRO MAYO'!$A$1:$T$884,10,FALSE)</f>
        <v>0</v>
      </c>
      <c r="K890" s="75" t="str">
        <f>VLOOKUP(A890,'BASE REGISTRO MAYO'!$A$1:$T$884,11,FALSE)</f>
        <v xml:space="preserve">José Antonio Rivas Villalobos. </v>
      </c>
      <c r="L890" s="75" t="str">
        <f>VLOOKUP(A890,'BASE REGISTRO MAYO'!$A$1:$T$884,12,FALSE)</f>
        <v xml:space="preserve">Orozimbo Barbosa Nº 104, comuna de Chiguayante, Región del Biobío.
</v>
      </c>
      <c r="M890" s="75" t="str">
        <f>VLOOKUP(A890,'BASE REGISTRO MAYO'!$A$1:$T$884,13,FALSE)</f>
        <v>VIII</v>
      </c>
      <c r="N890" s="75" t="str">
        <f>VLOOKUP(A890,'BASE REGISTRO MAYO'!$A$1:$T$884,14,FALSE)</f>
        <v>Chiguayante</v>
      </c>
      <c r="O890" s="75" t="str">
        <f>VLOOKUP(A890,'BASE REGISTRO MAYO'!$A$1:$T$884,15,FALSE)</f>
        <v xml:space="preserve">Fono: 41-2508100
         41-2508123
</v>
      </c>
      <c r="P890" s="75">
        <f>VLOOKUP(A890,'BASE REGISTRO MAYO'!$A$1:$T$884,16,FALSE)</f>
        <v>0</v>
      </c>
      <c r="Q890" s="75">
        <f>VLOOKUP(A890,'BASE REGISTRO MAYO'!$A$1:$T$884,17,FALSE)</f>
        <v>0</v>
      </c>
      <c r="R890" s="75">
        <f>VLOOKUP(A890,'BASE REGISTRO MAYO'!$A$1:$T$884,18,FALSE)</f>
        <v>91001</v>
      </c>
      <c r="S890" s="75" t="str">
        <f>VLOOKUP(A890,'BASE REGISTRO MAYO'!$A$1:$T$884,19,FALSE)</f>
        <v>No se acompañan. Aplica Informe Jurídico Nº 09, de  fecha 14 de marzo de 2011 del Departamento Jurídico y Dictamen Nº 070791, de 2009, de la Contraloría General de la República</v>
      </c>
      <c r="T890" s="177">
        <f>VLOOKUP(A890,'BASE REGISTRO MAYO'!$A$1:$T$884,20,FALSE)</f>
        <v>41596</v>
      </c>
      <c r="U890" s="182">
        <v>7491</v>
      </c>
      <c r="V890" s="181">
        <v>6524995</v>
      </c>
      <c r="W890" s="181">
        <v>45674965</v>
      </c>
      <c r="X890" s="178">
        <v>44408</v>
      </c>
      <c r="Y890" s="87" t="s">
        <v>7151</v>
      </c>
      <c r="Z890" s="87" t="s">
        <v>7152</v>
      </c>
      <c r="AA890" s="182" t="s">
        <v>7180</v>
      </c>
    </row>
    <row r="891" spans="1:27" ht="15.75" customHeight="1" x14ac:dyDescent="0.2">
      <c r="A891" s="182">
        <v>7492</v>
      </c>
      <c r="B891" s="75" t="str">
        <f>VLOOKUP(A891,'BASE REGISTRO MAYO'!$A$1:$T$884,2,FALSE)</f>
        <v xml:space="preserve">
Corporacion Familia de Linares 
</v>
      </c>
      <c r="C891" s="75">
        <f>VLOOKUP(A891,'BASE REGISTRO MAYO'!$A$1:$T$884,3,FALSE)</f>
        <v>650744136</v>
      </c>
      <c r="D891" s="75" t="str">
        <f>VLOOKUP(A891,'BASE REGISTRO MAYO'!$A$1:$T$884,4,FALSE)</f>
        <v>Corporación de Derecho Privado</v>
      </c>
      <c r="E891" s="75" t="str">
        <f>VLOOKUP(A891,'BASE REGISTRO MAYO'!$A$1:$T$884,5,FALSE)</f>
        <v>Otorgada mediante  Inscripción en el Registro Nacional de Personas Jurídicas sin fines de lucro, a cargo del Registro Civil e Identificación; Nº de Inscripción 145131, con fecha 28 de agosto de 2013; al amparo de la Ley Nº 20.500 de 2011.</v>
      </c>
      <c r="F891" s="75" t="str">
        <f>VLOOKUP(A891,'BASE REGISTRO MAYO'!$A$1:$T$884,6,FALSE)</f>
        <v xml:space="preserve">
Certificado de Vigencia, Folio Nº 500348002683, de fecha 29 de septiembre de 2020, emitido por el Servicio de Registro Civil e Identificación 
</v>
      </c>
      <c r="G891" s="75" t="str">
        <f>VLOOKUP(A891,'BASE REGISTRO MAYO'!$A$1:$T$884,7,FALSE)</f>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
      <c r="H891" s="75" t="str">
        <f>VLOOKUP(A891,'BASE REGISTRO MAYO'!$A$1:$T$884,8,FALSE)</f>
        <v xml:space="preserve">Presidente y Representante Legal: Yasna Cancino Rosson,
Secretario: Ricardo Kaid Sepúlveda
Tesorero: Mario Enrique Moreno Cancino
Primer Vicepresidente: Manuel Antonio Hidalgo Carrasco
Directores: 
Juan Marcelo Bruno Parada
Bibiana del Carmen Urrutia Ferrada
</v>
      </c>
      <c r="I891" s="75" t="str">
        <f>VLOOKUP(A891,'BASE REGISTRO MAYO'!$A$1:$T$884,9,FALSE)</f>
        <v>Durarán 02 años y seis meses en sus cargos</v>
      </c>
      <c r="J891" s="75" t="str">
        <f>VLOOKUP(A891,'BASE REGISTRO MAYO'!$A$1:$T$884,10,FALSE)</f>
        <v>Del 06 de junio de 2018 al  al 06 de diciembre de 2020</v>
      </c>
      <c r="K891" s="75" t="str">
        <f>VLOOKUP(A891,'BASE REGISTRO MAYO'!$A$1:$T$884,11,FALSE)</f>
        <v xml:space="preserve">Yasna Cancino Rosson
</v>
      </c>
      <c r="L891" s="75" t="str">
        <f>VLOOKUP(A891,'BASE REGISTRO MAYO'!$A$1:$T$884,12,FALSE)</f>
        <v xml:space="preserve">Calle Patricio Lynch N° 108, de la ciudad de Linares. </v>
      </c>
      <c r="M891" s="75" t="str">
        <f>VLOOKUP(A891,'BASE REGISTRO MAYO'!$A$1:$T$884,13,FALSE)</f>
        <v>VII</v>
      </c>
      <c r="N891" s="75" t="str">
        <f>VLOOKUP(A891,'BASE REGISTRO MAYO'!$A$1:$T$884,14,FALSE)</f>
        <v xml:space="preserve">Linares. </v>
      </c>
      <c r="O891" s="75" t="str">
        <f>VLOOKUP(A891,'BASE REGISTRO MAYO'!$A$1:$T$884,15,FALSE)</f>
        <v xml:space="preserve">73-2212168 y (984722392).  </v>
      </c>
      <c r="P891" s="75" t="str">
        <f>VLOOKUP(A891,'BASE REGISTRO MAYO'!$A$1:$T$884,16,FALSE)</f>
        <v xml:space="preserve">cvf.renacer@gmail.com </v>
      </c>
      <c r="Q891" s="75">
        <f>VLOOKUP(A891,'BASE REGISTRO MAYO'!$A$1:$T$884,17,FALSE)</f>
        <v>0</v>
      </c>
      <c r="R891" s="75" t="str">
        <f>VLOOKUP(A891,'BASE REGISTRO MAYO'!$A$1:$T$884,18,FALSE)</f>
        <v xml:space="preserve">
93401: Instituciones de Asistencia Social.
</v>
      </c>
      <c r="S891" s="75" t="str">
        <f>VLOOKUP(A891,'BASE REGISTRO MAYO'!$A$1:$T$884,19,FALSE)</f>
        <v>Se acompaña certificado financiero correspondiente al año 2019, remitido para aprobación del Sub Departamento de Supervisión Financiera Nacional.</v>
      </c>
      <c r="T891" s="177">
        <f>VLOOKUP(A891,'BASE REGISTRO MAYO'!$A$1:$T$884,20,FALSE)</f>
        <v>41599</v>
      </c>
      <c r="U891" s="182">
        <v>7492</v>
      </c>
      <c r="V891" s="181">
        <v>0</v>
      </c>
      <c r="W891" s="181">
        <v>21394573</v>
      </c>
      <c r="X891" s="178">
        <v>44408</v>
      </c>
      <c r="Y891" s="87" t="s">
        <v>7151</v>
      </c>
      <c r="Z891" s="87" t="s">
        <v>7152</v>
      </c>
      <c r="AA891" s="182" t="s">
        <v>7261</v>
      </c>
    </row>
    <row r="892" spans="1:27" ht="15.75" customHeight="1" x14ac:dyDescent="0.2">
      <c r="A892" s="182">
        <v>7495</v>
      </c>
      <c r="B892" s="75" t="str">
        <f>VLOOKUP(A892,'BASE REGISTRO MAYO'!$A$1:$T$884,2,FALSE)</f>
        <v xml:space="preserve">
I. Municipalidad de Padre Las Casas
</v>
      </c>
      <c r="C892" s="75">
        <f>VLOOKUP(A892,'BASE REGISTRO MAYO'!$A$1:$T$884,3,FALSE)</f>
        <v>619550005</v>
      </c>
      <c r="D892" s="75" t="str">
        <f>VLOOKUP(A892,'BASE REGISTRO MAYO'!$A$1:$T$884,4,FALSE)</f>
        <v>Municipalidad</v>
      </c>
      <c r="E892" s="75" t="str">
        <f>VLOOKUP(A892,'BASE REGISTRO MAYO'!$A$1:$T$884,5,FALSE)</f>
        <v>Constitución Política de la República, artículo 107.</v>
      </c>
      <c r="F892" s="75" t="str">
        <f>VLOOKUP(A892,'BASE REGISTRO MAYO'!$A$1:$T$884,6,FALSE)</f>
        <v>Indefinida.</v>
      </c>
      <c r="G892" s="75" t="str">
        <f>VLOOKUP(A892,'BASE REGISTRO MAYO'!$A$1:$T$884,7,FALSE)</f>
        <v>Según Ley Orgánica Nº 18.695, artículos 1º al 4º.</v>
      </c>
      <c r="H892" s="75" t="str">
        <f>VLOOKUP(A892,'BASE REGISTRO MAYO'!$A$1:$T$884,8,FALSE)</f>
        <v>no tiene</v>
      </c>
      <c r="I892" s="75">
        <f>VLOOKUP(A892,'BASE REGISTRO MAYO'!$A$1:$T$884,9,FALSE)</f>
        <v>0</v>
      </c>
      <c r="J892" s="75">
        <f>VLOOKUP(A892,'BASE REGISTRO MAYO'!$A$1:$T$884,10,FALSE)</f>
        <v>0</v>
      </c>
      <c r="K892" s="75" t="str">
        <f>VLOOKUP(A892,'BASE REGISTRO MAYO'!$A$1:$T$884,11,FALSE)</f>
        <v xml:space="preserve">Juan Eduardo Delgado Castro </v>
      </c>
      <c r="L892" s="75" t="str">
        <f>VLOOKUP(A892,'BASE REGISTRO MAYO'!$A$1:$T$884,12,FALSE)</f>
        <v xml:space="preserve">Maquehue Nº1441, comuna de Padre Las Casas, Región de La Araucanía.
</v>
      </c>
      <c r="M892" s="75" t="str">
        <f>VLOOKUP(A892,'BASE REGISTRO MAYO'!$A$1:$T$884,13,FALSE)</f>
        <v>IX</v>
      </c>
      <c r="N892" s="75" t="str">
        <f>VLOOKUP(A892,'BASE REGISTRO MAYO'!$A$1:$T$884,14,FALSE)</f>
        <v xml:space="preserve"> Padre Las Casas</v>
      </c>
      <c r="O892" s="75" t="str">
        <f>VLOOKUP(A892,'BASE REGISTRO MAYO'!$A$1:$T$884,15,FALSE)</f>
        <v>Fono: 45-2- 590000</v>
      </c>
      <c r="P892" s="75" t="str">
        <f>VLOOKUP(A892,'BASE REGISTRO MAYO'!$A$1:$T$884,16,FALSE)</f>
        <v xml:space="preserve"> alcaldía@padrelascasas.cl</v>
      </c>
      <c r="Q892" s="75">
        <f>VLOOKUP(A892,'BASE REGISTRO MAYO'!$A$1:$T$884,17,FALSE)</f>
        <v>0</v>
      </c>
      <c r="R892" s="75">
        <f>VLOOKUP(A892,'BASE REGISTRO MAYO'!$A$1:$T$884,18,FALSE)</f>
        <v>91001</v>
      </c>
      <c r="S892" s="75" t="str">
        <f>VLOOKUP(A892,'BASE REGISTRO MAYO'!$A$1:$T$884,19,FALSE)</f>
        <v>No corresponde</v>
      </c>
      <c r="T892" s="177">
        <f>VLOOKUP(A892,'BASE REGISTRO MAYO'!$A$1:$T$884,20,FALSE)</f>
        <v>41614</v>
      </c>
      <c r="U892" s="182">
        <v>7495</v>
      </c>
      <c r="V892" s="181">
        <v>6524995</v>
      </c>
      <c r="W892" s="181">
        <v>39339210</v>
      </c>
      <c r="X892" s="178">
        <v>44408</v>
      </c>
      <c r="Y892" s="87" t="s">
        <v>7151</v>
      </c>
      <c r="Z892" s="87" t="s">
        <v>7152</v>
      </c>
      <c r="AA892" s="182" t="s">
        <v>7317</v>
      </c>
    </row>
    <row r="893" spans="1:27" ht="15.75" customHeight="1" x14ac:dyDescent="0.2">
      <c r="A893" s="182">
        <v>7497</v>
      </c>
      <c r="B893" s="75" t="str">
        <f>VLOOKUP(A893,'BASE REGISTRO MAYO'!$A$1:$T$884,2,FALSE)</f>
        <v xml:space="preserve">Fundacion Reinventarse </v>
      </c>
      <c r="C893" s="75" t="str">
        <f>VLOOKUP(A893,'BASE REGISTRO MAYO'!$A$1:$T$884,3,FALSE)</f>
        <v>65070018K</v>
      </c>
      <c r="D893" s="75" t="str">
        <f>VLOOKUP(A893,'BASE REGISTRO MAYO'!$A$1:$T$884,4,FALSE)</f>
        <v>Fundación de Derecho Privado</v>
      </c>
      <c r="E893" s="75" t="str">
        <f>VLOOKUP(A893,'BASE REGISTRO MAYO'!$A$1:$T$884,5,FALSE)</f>
        <v>Inscripción N°30734 de fecha 08 de Abril de 2013, del Registro de Personas Jurídicas, del Servicio de Registro Civil e Identificación.</v>
      </c>
      <c r="F893" s="75" t="str">
        <f>VLOOKUP(A893,'BASE REGISTRO MAYO'!$A$1:$T$884,6,FALSE)</f>
        <v>Certificado de Vigencia Folio Nº 500227187103, de fecha 14 de mayo de 2019, del Servicio de Registro Civil e Identificación. 03-11-20 Se envía carta solicitando antecedentes actualizados al año 2020.</v>
      </c>
      <c r="G893" s="75" t="str">
        <f>VLOOKUP(A893,'BASE REGISTRO MAYO'!$A$1:$T$884,7,FALSE)</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H893" s="75" t="str">
        <f>VLOOKUP(A893,'BASE REGISTRO MAYO'!$A$1:$T$884,8,FALSE)</f>
        <v xml:space="preserve">PRESIDENTE: 
DARKO MICHEL LOUIT NEVISTIC
VICEPRESIDENTE 
FABIO MAGRIN 
SECRETARIO:
FRANCISCO JAVIER AGUIRRE GRAPIN
TESORERO: 
RODRIGO IZURIETA KAUSEL 
DIRECTOR:
CARLOS ANDRES DE COSTA-NORA MONTI 
</v>
      </c>
      <c r="I893" s="75" t="str">
        <f>VLOOKUP(A893,'BASE REGISTRO MAYO'!$A$1:$T$884,9,FALSE)</f>
        <v>De acuerdo al artículo 08 de sus Estatutos, el Directorio durará tres años en sus funciones, pudiendo sus integrantes ser reelegidos para el período siguiente.</v>
      </c>
      <c r="J893" s="75" t="str">
        <f>VLOOKUP(A893,'BASE REGISTRO MAYO'!$A$1:$T$884,10,FALSE)</f>
        <v>04 de septiembre de 2020 al 04 de septiembre de 2023</v>
      </c>
      <c r="K893" s="75" t="str">
        <f>VLOOKUP(A893,'BASE REGISTRO MAYO'!$A$1:$T$884,11,FALSE)</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L893" s="75" t="str">
        <f>VLOOKUP(A893,'BASE REGISTRO MAYO'!$A$1:$T$884,12,FALSE)</f>
        <v xml:space="preserve">Américo Vespucio Norte 0601, Quilicura. 
</v>
      </c>
      <c r="M893" s="75" t="str">
        <f>VLOOKUP(A893,'BASE REGISTRO MAYO'!$A$1:$T$884,13,FALSE)</f>
        <v>XIII</v>
      </c>
      <c r="N893" s="75" t="str">
        <f>VLOOKUP(A893,'BASE REGISTRO MAYO'!$A$1:$T$884,14,FALSE)</f>
        <v>Quilicura</v>
      </c>
      <c r="O893" s="75" t="str">
        <f>VLOOKUP(A893,'BASE REGISTRO MAYO'!$A$1:$T$884,15,FALSE)</f>
        <v xml:space="preserve">Fonos 223653276, 223653197, 989067827. 
</v>
      </c>
      <c r="P893" s="75" t="str">
        <f>VLOOKUP(A893,'BASE REGISTRO MAYO'!$A$1:$T$884,16,FALSE)</f>
        <v xml:space="preserve">Correos bernardo.vasquez@reinventarse.cl y jonathan.monsalve@reinventarse.cl
</v>
      </c>
      <c r="Q893" s="75">
        <f>VLOOKUP(A893,'BASE REGISTRO MAYO'!$A$1:$T$884,17,FALSE)</f>
        <v>0</v>
      </c>
      <c r="R893" s="75" t="str">
        <f>VLOOKUP(A893,'BASE REGISTRO MAYO'!$A$1:$T$884,18,FALSE)</f>
        <v>93401: Instituciones de Asistencia Social</v>
      </c>
      <c r="S893" s="75" t="str">
        <f>VLOOKUP(A893,'BASE REGISTRO MAYO'!$A$1:$T$884,19,FALSE)</f>
        <v>Se acompaña certificado financiero correspondiente al año 2019, aprobados por  Supervisión Financiera Nacional.</v>
      </c>
      <c r="T893" s="177">
        <f>VLOOKUP(A893,'BASE REGISTRO MAYO'!$A$1:$T$884,20,FALSE)</f>
        <v>41676</v>
      </c>
      <c r="U893" s="182">
        <v>7497</v>
      </c>
      <c r="V893" s="181">
        <v>4382400</v>
      </c>
      <c r="W893" s="181">
        <v>30676840</v>
      </c>
      <c r="X893" s="178">
        <v>44408</v>
      </c>
      <c r="Y893" s="87" t="s">
        <v>7151</v>
      </c>
      <c r="Z893" s="87" t="s">
        <v>7152</v>
      </c>
      <c r="AA893" s="182" t="s">
        <v>7199</v>
      </c>
    </row>
    <row r="894" spans="1:27" ht="15.75" customHeight="1" x14ac:dyDescent="0.2">
      <c r="A894" s="182">
        <v>7498</v>
      </c>
      <c r="B894" s="75" t="str">
        <f>VLOOKUP(A894,'BASE REGISTRO MAYO'!$A$1:$T$884,2,FALSE)</f>
        <v>Organizacion No Gubernamental de Desarrollo - COVACHA</v>
      </c>
      <c r="C894" s="75">
        <f>VLOOKUP(A894,'BASE REGISTRO MAYO'!$A$1:$T$884,3,FALSE)</f>
        <v>650789776</v>
      </c>
      <c r="D894" s="75" t="str">
        <f>VLOOKUP(A894,'BASE REGISTRO MAYO'!$A$1:$T$884,4,FALSE)</f>
        <v>Asociación de Derecho Privado.</v>
      </c>
      <c r="E894" s="75" t="str">
        <f>VLOOKUP(A894,'BASE REGISTRO MAYO'!$A$1:$T$884,5,FALSE)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4" s="75" t="str">
        <f>VLOOKUP(A894,'BASE REGISTRO MAYO'!$A$1:$T$884,6,FALSE)</f>
        <v>Certificado de Vigencia Folio Nº 500339807539, de 10 de agosto de 2020, del Servicio de Registro Civil e Identificación.</v>
      </c>
      <c r="G894" s="75" t="str">
        <f>VLOOKUP(A894,'BASE REGISTRO MAYO'!$A$1:$T$884,7,FALSE)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894" s="75" t="str">
        <f>VLOOKUP(A894,'BASE REGISTRO MAYO'!$A$1:$T$884,8,FALSE)</f>
        <v xml:space="preserve">Presidente: Alejandro Renato Tapia Cerda  
Secretaria: Marlyn Jacqueline Cortés Barraza
Tesorera: Loreto Monserrat Espinoza Aguirre </v>
      </c>
      <c r="I894" s="75" t="str">
        <f>VLOOKUP(A894,'BASE REGISTRO MAYO'!$A$1:$T$884,9,FALSE)</f>
        <v>5 años.</v>
      </c>
      <c r="J894" s="75" t="str">
        <f>VLOOKUP(A894,'BASE REGISTRO MAYO'!$A$1:$T$884,10,FALSE)</f>
        <v>Ultimo Directorio: 04 de noviembre de 2015 al 04 de noviembre de 2020</v>
      </c>
      <c r="K894" s="75" t="str">
        <f>VLOOKUP(A894,'BASE REGISTRO MAYO'!$A$1:$T$884,11,FALSE)</f>
        <v xml:space="preserve">Presidente: Alejandro Renato Tapia Cerda  
</v>
      </c>
      <c r="L894" s="75" t="str">
        <f>VLOOKUP(A894,'BASE REGISTRO MAYO'!$A$1:$T$884,12,FALSE)</f>
        <v xml:space="preserve">Rucapedrera Nº 287, comuna de El Quisco, Región de Valparaíso.
</v>
      </c>
      <c r="M894" s="75" t="str">
        <f>VLOOKUP(A894,'BASE REGISTRO MAYO'!$A$1:$T$884,13,FALSE)</f>
        <v>V</v>
      </c>
      <c r="N894" s="75" t="str">
        <f>VLOOKUP(A894,'BASE REGISTRO MAYO'!$A$1:$T$884,14,FALSE)</f>
        <v xml:space="preserve"> El Quisco</v>
      </c>
      <c r="O894" s="75" t="str">
        <f>VLOOKUP(A894,'BASE REGISTRO MAYO'!$A$1:$T$884,15,FALSE)</f>
        <v xml:space="preserve">Teléfonos: 35-2474371- 56-98412553 </v>
      </c>
      <c r="P894" s="75" t="str">
        <f>VLOOKUP(A894,'BASE REGISTRO MAYO'!$A$1:$T$884,16,FALSE)</f>
        <v xml:space="preserve"> alejandro@covacha.cl</v>
      </c>
      <c r="Q894" s="75">
        <f>VLOOKUP(A894,'BASE REGISTRO MAYO'!$A$1:$T$884,17,FALSE)</f>
        <v>0</v>
      </c>
      <c r="R894" s="75" t="str">
        <f>VLOOKUP(A894,'BASE REGISTRO MAYO'!$A$1:$T$884,18,FALSE)</f>
        <v>93401: Institución de Asistencia Social</v>
      </c>
      <c r="S894" s="75" t="str">
        <f>VLOOKUP(A894,'BASE REGISTRO MAYO'!$A$1:$T$884,19,FALSE)</f>
        <v>Certificado Antecedentes financieros año 2019, aprobados por el Sub Departamento de Supervisión Financiera Nacional</v>
      </c>
      <c r="T894" s="177">
        <f>VLOOKUP(A894,'BASE REGISTRO MAYO'!$A$1:$T$884,20,FALSE)</f>
        <v>41717</v>
      </c>
      <c r="U894" s="182">
        <v>7498</v>
      </c>
      <c r="V894" s="181">
        <v>8611380</v>
      </c>
      <c r="W894" s="181">
        <v>59814180</v>
      </c>
      <c r="X894" s="178">
        <v>44408</v>
      </c>
      <c r="Y894" s="87" t="s">
        <v>7151</v>
      </c>
      <c r="Z894" s="87" t="s">
        <v>7152</v>
      </c>
      <c r="AA894" s="182" t="s">
        <v>7232</v>
      </c>
    </row>
    <row r="895" spans="1:27" ht="15.75" customHeight="1" x14ac:dyDescent="0.2">
      <c r="A895" s="182">
        <v>7499</v>
      </c>
      <c r="B895" s="75" t="str">
        <f>VLOOKUP(A895,'BASE REGISTRO MAYO'!$A$1:$T$884,2,FALSE)</f>
        <v>Corporacion Social y Educacional Renasci</v>
      </c>
      <c r="C895" s="75">
        <f>VLOOKUP(A895,'BASE REGISTRO MAYO'!$A$1:$T$884,3,FALSE)</f>
        <v>650794826</v>
      </c>
      <c r="D895" s="75" t="str">
        <f>VLOOKUP(A895,'BASE REGISTRO MAYO'!$A$1:$T$884,4,FALSE)</f>
        <v xml:space="preserve">Corporación </v>
      </c>
      <c r="E895" s="75" t="str">
        <f>VLOOKUP(A895,'BASE REGISTRO MAYO'!$A$1:$T$884,5,FALSE)</f>
        <v>Otorgado mediante Certificado Nº 012/2013, de la Ilustre Municipalidad de Copiapó.</v>
      </c>
      <c r="F895" s="75" t="str">
        <f>VLOOKUP(A895,'BASE REGISTRO MAYO'!$A$1:$T$884,6,FALSE)</f>
        <v>Certificado Folio Nº 500231789358, emitido por SRCeI con fecha 07 de junio de 2019.</v>
      </c>
      <c r="G895" s="75" t="str">
        <f>VLOOKUP(A895,'BASE REGISTRO MAYO'!$A$1:$T$884,7,FALSE)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895" s="75" t="str">
        <f>VLOOKUP(A895,'BASE REGISTRO MAYO'!$A$1:$T$884,8,FALSE)</f>
        <v xml:space="preserve">Presidente: Carlos Mauricio Gacitúa Godoy
Vicepresidente: Sofia Macarena Baez Herrera   
Tesorera: Paola Agley Pérez Zamora.       
Secretaria: Sofia Macarena Baez Herrera. 
</v>
      </c>
      <c r="I895" s="75" t="str">
        <f>VLOOKUP(A895,'BASE REGISTRO MAYO'!$A$1:$T$884,9,FALSE)</f>
        <v xml:space="preserve">Durarán 5 años* en sus cargos, pudiendo ser reelegidos.
(*hay reforma de estatutos)
</v>
      </c>
      <c r="J895" s="75" t="str">
        <f>VLOOKUP(A895,'BASE REGISTRO MAYO'!$A$1:$T$884,10,FALSE)</f>
        <v>Del 30 de mayo de 2019 al 30 de mayo de 2022.</v>
      </c>
      <c r="K895" s="75" t="str">
        <f>VLOOKUP(A895,'BASE REGISTRO MAYO'!$A$1:$T$884,11,FALSE)</f>
        <v xml:space="preserve">Presidente: Carlos Mauricio Gacitua Godoy.
Presidente Suplente: Natalia Donoso Pérez. Actuará con las mismas funciones y facultades que el presidente Titular en caso de ausencia de este. 
</v>
      </c>
      <c r="L895" s="75" t="str">
        <f>VLOOKUP(A895,'BASE REGISTRO MAYO'!$A$1:$T$884,12,FALSE)</f>
        <v>Los Carrera N° 401. Oficina N° 508, edificio San Martín. Copiapó</v>
      </c>
      <c r="M895" s="75" t="str">
        <f>VLOOKUP(A895,'BASE REGISTRO MAYO'!$A$1:$T$884,13,FALSE)</f>
        <v>III</v>
      </c>
      <c r="N895" s="75" t="str">
        <f>VLOOKUP(A895,'BASE REGISTRO MAYO'!$A$1:$T$884,14,FALSE)</f>
        <v>Copiapo</v>
      </c>
      <c r="O895" s="75" t="str">
        <f>VLOOKUP(A895,'BASE REGISTRO MAYO'!$A$1:$T$884,15,FALSE)</f>
        <v>967036066, 982748395, 522-240385, 522231057</v>
      </c>
      <c r="P895" s="75" t="str">
        <f>VLOOKUP(A895,'BASE REGISTRO MAYO'!$A$1:$T$884,16,FALSE)</f>
        <v>corporacionrenasci@gmail.com
 supervisoratecnicarenasci@gmail.com</v>
      </c>
      <c r="Q895" s="75">
        <f>VLOOKUP(A895,'BASE REGISTRO MAYO'!$A$1:$T$884,17,FALSE)</f>
        <v>0</v>
      </c>
      <c r="R895" s="75" t="str">
        <f>VLOOKUP(A895,'BASE REGISTRO MAYO'!$A$1:$T$884,18,FALSE)</f>
        <v>93401: Institución de Asistencia Social</v>
      </c>
      <c r="S895" s="75" t="str">
        <f>VLOOKUP(A895,'BASE REGISTRO MAYO'!$A$1:$T$884,19,FALSE)</f>
        <v xml:space="preserve">
Se acompaña Certificado Financiero de los antecedentes financieros del año 2019, aprobados por el Subdepartamento de Supervisión Financiera Nacional. 
</v>
      </c>
      <c r="T895" s="177">
        <f>VLOOKUP(A895,'BASE REGISTRO MAYO'!$A$1:$T$884,20,FALSE)</f>
        <v>41739</v>
      </c>
      <c r="U895" s="182">
        <v>7499</v>
      </c>
      <c r="V895" s="181">
        <v>72145879</v>
      </c>
      <c r="W895" s="181">
        <v>470954215</v>
      </c>
      <c r="X895" s="178">
        <v>44408</v>
      </c>
      <c r="Y895" s="87" t="s">
        <v>7151</v>
      </c>
      <c r="Z895" s="87" t="s">
        <v>7152</v>
      </c>
      <c r="AA895" s="182" t="s">
        <v>7223</v>
      </c>
    </row>
    <row r="896" spans="1:27" ht="15.75" customHeight="1" x14ac:dyDescent="0.2">
      <c r="A896" s="182">
        <v>7502</v>
      </c>
      <c r="B896" s="75" t="str">
        <f>VLOOKUP(A896,'BASE REGISTRO MAYO'!$A$1:$T$884,2,FALSE)</f>
        <v xml:space="preserve">
I. Municipalidad de La Reina
</v>
      </c>
      <c r="C896" s="75">
        <f>VLOOKUP(A896,'BASE REGISTRO MAYO'!$A$1:$T$884,3,FALSE)</f>
        <v>690706008</v>
      </c>
      <c r="D896" s="75" t="str">
        <f>VLOOKUP(A896,'BASE REGISTRO MAYO'!$A$1:$T$884,4,FALSE)</f>
        <v>Municipalidad</v>
      </c>
      <c r="E896" s="75" t="str">
        <f>VLOOKUP(A896,'BASE REGISTRO MAYO'!$A$1:$T$884,5,FALSE)</f>
        <v>Constitución Política de la República, artículo 107.</v>
      </c>
      <c r="F896" s="75" t="str">
        <f>VLOOKUP(A896,'BASE REGISTRO MAYO'!$A$1:$T$884,6,FALSE)</f>
        <v>Indefinida.</v>
      </c>
      <c r="G896" s="75" t="str">
        <f>VLOOKUP(A896,'BASE REGISTRO MAYO'!$A$1:$T$884,7,FALSE)</f>
        <v>Según Ley Orgánica Nº 18.695, artículos 1º al 4º.</v>
      </c>
      <c r="H896" s="75" t="str">
        <f>VLOOKUP(A896,'BASE REGISTRO MAYO'!$A$1:$T$884,8,FALSE)</f>
        <v>no tiene</v>
      </c>
      <c r="I896" s="75">
        <f>VLOOKUP(A896,'BASE REGISTRO MAYO'!$A$1:$T$884,9,FALSE)</f>
        <v>0</v>
      </c>
      <c r="J896" s="75">
        <f>VLOOKUP(A896,'BASE REGISTRO MAYO'!$A$1:$T$884,10,FALSE)</f>
        <v>0</v>
      </c>
      <c r="K896" s="75" t="str">
        <f>VLOOKUP(A896,'BASE REGISTRO MAYO'!$A$1:$T$884,11,FALSE)</f>
        <v>José Manuel Palacios Parra ,</v>
      </c>
      <c r="L896" s="75" t="str">
        <f>VLOOKUP(A896,'BASE REGISTRO MAYO'!$A$1:$T$884,12,FALSE)</f>
        <v xml:space="preserve">Avenida Alcalde Fernando Castillo Velasco N° 9925, La Reina.
</v>
      </c>
      <c r="M896" s="75" t="str">
        <f>VLOOKUP(A896,'BASE REGISTRO MAYO'!$A$1:$T$884,13,FALSE)</f>
        <v>XIII</v>
      </c>
      <c r="N896" s="75" t="str">
        <f>VLOOKUP(A896,'BASE REGISTRO MAYO'!$A$1:$T$884,14,FALSE)</f>
        <v>La Reina.</v>
      </c>
      <c r="O896" s="75" t="str">
        <f>VLOOKUP(A896,'BASE REGISTRO MAYO'!$A$1:$T$884,15,FALSE)</f>
        <v xml:space="preserve">Fono: 25927211/ 225927277
</v>
      </c>
      <c r="P896" s="75" t="str">
        <f>VLOOKUP(A896,'BASE REGISTRO MAYO'!$A$1:$T$884,16,FALSE)</f>
        <v>Correo Electrónico: jpalacios@mlareina.cl</v>
      </c>
      <c r="Q896" s="75">
        <f>VLOOKUP(A896,'BASE REGISTRO MAYO'!$A$1:$T$884,17,FALSE)</f>
        <v>0</v>
      </c>
      <c r="R896" s="75">
        <f>VLOOKUP(A896,'BASE REGISTRO MAYO'!$A$1:$T$884,18,FALSE)</f>
        <v>91001</v>
      </c>
      <c r="S896" s="75" t="str">
        <f>VLOOKUP(A896,'BASE REGISTRO MAYO'!$A$1:$T$884,19,FALSE)</f>
        <v xml:space="preserve"> No se acompañan. Aplica Informe Jurídico Nº 09, de  fecha 14 de marzo de 2011 del Departamento Jurídico y Dictamen Nº 070791, de 2009, de la Contraloría General de la República.  
</v>
      </c>
      <c r="T896" s="177">
        <f>VLOOKUP(A896,'BASE REGISTRO MAYO'!$A$1:$T$884,20,FALSE)</f>
        <v>41848</v>
      </c>
      <c r="U896" s="182">
        <v>7502</v>
      </c>
      <c r="V896" s="181">
        <v>2861840</v>
      </c>
      <c r="W896" s="181">
        <v>22811720</v>
      </c>
      <c r="X896" s="178">
        <v>44408</v>
      </c>
      <c r="Y896" s="87" t="s">
        <v>7151</v>
      </c>
      <c r="Z896" s="87" t="s">
        <v>7152</v>
      </c>
      <c r="AA896" s="182" t="s">
        <v>7214</v>
      </c>
    </row>
    <row r="897" spans="1:27" ht="15.75" customHeight="1" x14ac:dyDescent="0.2">
      <c r="A897" s="182">
        <v>7504</v>
      </c>
      <c r="B897" s="75" t="str">
        <f>VLOOKUP(A897,'BASE REGISTRO MAYO'!$A$1:$T$884,2,FALSE)</f>
        <v xml:space="preserve">
Ilustre Municipalidad de Paillaco
</v>
      </c>
      <c r="C897" s="75">
        <f>VLOOKUP(A897,'BASE REGISTRO MAYO'!$A$1:$T$884,3,FALSE)</f>
        <v>692009002</v>
      </c>
      <c r="D897" s="75" t="str">
        <f>VLOOKUP(A897,'BASE REGISTRO MAYO'!$A$1:$T$884,4,FALSE)</f>
        <v>Municipalidad</v>
      </c>
      <c r="E897" s="75" t="str">
        <f>VLOOKUP(A897,'BASE REGISTRO MAYO'!$A$1:$T$884,5,FALSE)</f>
        <v>Constitución Política de la República, artículo 107.</v>
      </c>
      <c r="F897" s="75" t="str">
        <f>VLOOKUP(A897,'BASE REGISTRO MAYO'!$A$1:$T$884,6,FALSE)</f>
        <v>Indefinida.</v>
      </c>
      <c r="G897" s="75" t="str">
        <f>VLOOKUP(A897,'BASE REGISTRO MAYO'!$A$1:$T$884,7,FALSE)</f>
        <v>Según Ley Orgánica Nº 18.695, artículos 1º al 4º.</v>
      </c>
      <c r="H897" s="75" t="str">
        <f>VLOOKUP(A897,'BASE REGISTRO MAYO'!$A$1:$T$884,8,FALSE)</f>
        <v>no tiene</v>
      </c>
      <c r="I897" s="75">
        <f>VLOOKUP(A897,'BASE REGISTRO MAYO'!$A$1:$T$884,9,FALSE)</f>
        <v>0</v>
      </c>
      <c r="J897" s="75">
        <f>VLOOKUP(A897,'BASE REGISTRO MAYO'!$A$1:$T$884,10,FALSE)</f>
        <v>0</v>
      </c>
      <c r="K897" s="75" t="str">
        <f>VLOOKUP(A897,'BASE REGISTRO MAYO'!$A$1:$T$884,11,FALSE)</f>
        <v>Ramona Reyes Painequeo,</v>
      </c>
      <c r="L897" s="75" t="str">
        <f>VLOOKUP(A897,'BASE REGISTRO MAYO'!$A$1:$T$884,12,FALSE)</f>
        <v xml:space="preserve">Vicuña Mackenna N° 340, Comuna de Paillaco.
</v>
      </c>
      <c r="M897" s="75" t="str">
        <f>VLOOKUP(A897,'BASE REGISTRO MAYO'!$A$1:$T$884,13,FALSE)</f>
        <v>XIV</v>
      </c>
      <c r="N897" s="75" t="str">
        <f>VLOOKUP(A897,'BASE REGISTRO MAYO'!$A$1:$T$884,14,FALSE)</f>
        <v>Paillaco.</v>
      </c>
      <c r="O897" s="75" t="str">
        <f>VLOOKUP(A897,'BASE REGISTRO MAYO'!$A$1:$T$884,15,FALSE)</f>
        <v xml:space="preserve">Fonos: 63-2426700 / 670101.
</v>
      </c>
      <c r="P897" s="75" t="str">
        <f>VLOOKUP(A897,'BASE REGISTRO MAYO'!$A$1:$T$884,16,FALSE)</f>
        <v xml:space="preserve"> web@munipaillaco.cl</v>
      </c>
      <c r="Q897" s="75">
        <f>VLOOKUP(A897,'BASE REGISTRO MAYO'!$A$1:$T$884,17,FALSE)</f>
        <v>0</v>
      </c>
      <c r="R897" s="75">
        <f>VLOOKUP(A897,'BASE REGISTRO MAYO'!$A$1:$T$884,18,FALSE)</f>
        <v>91001</v>
      </c>
      <c r="S897" s="75" t="str">
        <f>VLOOKUP(A897,'BASE REGISTRO MAYO'!$A$1:$T$884,19,FALSE)</f>
        <v>No corresponde</v>
      </c>
      <c r="T897" s="177">
        <f>VLOOKUP(A897,'BASE REGISTRO MAYO'!$A$1:$T$884,20,FALSE)</f>
        <v>41872</v>
      </c>
      <c r="U897" s="182">
        <v>7504</v>
      </c>
      <c r="V897" s="181">
        <v>4730622</v>
      </c>
      <c r="W897" s="181">
        <v>28520931</v>
      </c>
      <c r="X897" s="178">
        <v>44408</v>
      </c>
      <c r="Y897" s="87" t="s">
        <v>7151</v>
      </c>
      <c r="Z897" s="87" t="s">
        <v>7152</v>
      </c>
      <c r="AA897" s="182" t="s">
        <v>7193</v>
      </c>
    </row>
    <row r="898" spans="1:27" ht="15.75" customHeight="1" x14ac:dyDescent="0.2">
      <c r="A898" s="182">
        <v>7508</v>
      </c>
      <c r="B898" s="75" t="str">
        <f>VLOOKUP(A898,'BASE REGISTRO MAYO'!$A$1:$T$884,2,FALSE)</f>
        <v xml:space="preserve">
I. Municipalidad de Malloa
</v>
      </c>
      <c r="C898" s="75">
        <f>VLOOKUP(A898,'BASE REGISTRO MAYO'!$A$1:$T$884,3,FALSE)</f>
        <v>690815001</v>
      </c>
      <c r="D898" s="75" t="str">
        <f>VLOOKUP(A898,'BASE REGISTRO MAYO'!$A$1:$T$884,4,FALSE)</f>
        <v>Municipalidad</v>
      </c>
      <c r="E898" s="75" t="str">
        <f>VLOOKUP(A898,'BASE REGISTRO MAYO'!$A$1:$T$884,5,FALSE)</f>
        <v>Constitución Política de la República, artículo 107.</v>
      </c>
      <c r="F898" s="75" t="str">
        <f>VLOOKUP(A898,'BASE REGISTRO MAYO'!$A$1:$T$884,6,FALSE)</f>
        <v>Indefinida.</v>
      </c>
      <c r="G898" s="75" t="str">
        <f>VLOOKUP(A898,'BASE REGISTRO MAYO'!$A$1:$T$884,7,FALSE)</f>
        <v>Según Ley Orgánica Nº 18.695, artículos 1º al 4º.</v>
      </c>
      <c r="H898" s="75" t="str">
        <f>VLOOKUP(A898,'BASE REGISTRO MAYO'!$A$1:$T$884,8,FALSE)</f>
        <v>no tiene</v>
      </c>
      <c r="I898" s="75">
        <f>VLOOKUP(A898,'BASE REGISTRO MAYO'!$A$1:$T$884,9,FALSE)</f>
        <v>0</v>
      </c>
      <c r="J898" s="75">
        <f>VLOOKUP(A898,'BASE REGISTRO MAYO'!$A$1:$T$884,10,FALSE)</f>
        <v>0</v>
      </c>
      <c r="K898" s="75" t="str">
        <f>VLOOKUP(A898,'BASE REGISTRO MAYO'!$A$1:$T$884,11,FALSE)</f>
        <v>Arturo Floridor Campos Astete</v>
      </c>
      <c r="L898" s="75" t="str">
        <f>VLOOKUP(A898,'BASE REGISTRO MAYO'!$A$1:$T$884,12,FALSE)</f>
        <v xml:space="preserve">Avenida Bernardo O´Higgins N° 525, Malloa.
</v>
      </c>
      <c r="M898" s="75" t="str">
        <f>VLOOKUP(A898,'BASE REGISTRO MAYO'!$A$1:$T$884,13,FALSE)</f>
        <v>VI</v>
      </c>
      <c r="N898" s="75" t="str">
        <f>VLOOKUP(A898,'BASE REGISTRO MAYO'!$A$1:$T$884,14,FALSE)</f>
        <v>Malloa</v>
      </c>
      <c r="O898" s="75" t="str">
        <f>VLOOKUP(A898,'BASE REGISTRO MAYO'!$A$1:$T$884,15,FALSE)</f>
        <v xml:space="preserve">
Fono: 72 2 38 7078 
</v>
      </c>
      <c r="P898" s="75" t="str">
        <f>VLOOKUP(A898,'BASE REGISTRO MAYO'!$A$1:$T$884,16,FALSE)</f>
        <v>Correo electrónico: contacto@comunamalloa.cl</v>
      </c>
      <c r="Q898" s="75">
        <f>VLOOKUP(A898,'BASE REGISTRO MAYO'!$A$1:$T$884,17,FALSE)</f>
        <v>0</v>
      </c>
      <c r="R898" s="75">
        <f>VLOOKUP(A898,'BASE REGISTRO MAYO'!$A$1:$T$884,18,FALSE)</f>
        <v>91001</v>
      </c>
      <c r="S898" s="75" t="str">
        <f>VLOOKUP(A898,'BASE REGISTRO MAYO'!$A$1:$T$884,19,FALSE)</f>
        <v>No corresponde</v>
      </c>
      <c r="T898" s="177">
        <f>VLOOKUP(A898,'BASE REGISTRO MAYO'!$A$1:$T$884,20,FALSE)</f>
        <v>41906</v>
      </c>
      <c r="U898" s="182">
        <v>7508</v>
      </c>
      <c r="V898" s="181">
        <v>3577300</v>
      </c>
      <c r="W898" s="181">
        <v>21567550</v>
      </c>
      <c r="X898" s="178">
        <v>44408</v>
      </c>
      <c r="Y898" s="87" t="s">
        <v>7151</v>
      </c>
      <c r="Z898" s="87" t="s">
        <v>7152</v>
      </c>
      <c r="AA898" s="182" t="s">
        <v>7362</v>
      </c>
    </row>
    <row r="899" spans="1:27" ht="15.75" customHeight="1" x14ac:dyDescent="0.2">
      <c r="A899" s="182">
        <v>7510</v>
      </c>
      <c r="B899" s="75" t="str">
        <f>VLOOKUP(A899,'BASE REGISTRO MAYO'!$A$1:$T$884,2,FALSE)</f>
        <v>Fundacion CREA EQUIDAD</v>
      </c>
      <c r="C899" s="75" t="str">
        <f>VLOOKUP(A899,'BASE REGISTRO MAYO'!$A$1:$T$884,3,FALSE)</f>
        <v>65087837K</v>
      </c>
      <c r="D899" s="75" t="str">
        <f>VLOOKUP(A899,'BASE REGISTRO MAYO'!$A$1:$T$884,4,FALSE)</f>
        <v>Fundación de Derecho Privado.</v>
      </c>
      <c r="E899" s="75" t="str">
        <f>VLOOKUP(A899,'BASE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9" s="75" t="str">
        <f>VLOOKUP(A899,'BASE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99" s="75" t="str">
        <f>VLOOKUP(A899,'BASE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9" s="75" t="str">
        <f>VLOOKUP(A899,'BASE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99" s="75" t="str">
        <f>VLOOKUP(A899,'BASE REGISTRO MAYO'!$A$1:$T$884,9,FALSE)</f>
        <v xml:space="preserve">Durarán tres años en sus cargos por estatutos.  </v>
      </c>
      <c r="J899" s="75" t="str">
        <f>VLOOKUP(A899,'BASE REGISTRO MAYO'!$A$1:$T$884,10,FALSE)</f>
        <v xml:space="preserve">De 30.05.2019 a 30.05.2022.
</v>
      </c>
      <c r="K899" s="75" t="str">
        <f>VLOOKUP(A899,'BASE REGISTRO MAYO'!$A$1:$T$884,11,FALSE)</f>
        <v xml:space="preserve">Presidente: 
Ignacio Andres Celedón Bulnes,
Secretario:  
Roberto Manuel Celedón Bulnes, 
</v>
      </c>
      <c r="L899" s="75" t="str">
        <f>VLOOKUP(A899,'BASE REGISTRO MAYO'!$A$1:$T$884,12,FALSE)</f>
        <v xml:space="preserve">Paseo Phillips Nº 16, piso 4, oficina X, comuna de Santiago, Región Metropolitana.
</v>
      </c>
      <c r="M899" s="75" t="str">
        <f>VLOOKUP(A899,'BASE REGISTRO MAYO'!$A$1:$T$884,13,FALSE)</f>
        <v>XIII</v>
      </c>
      <c r="N899" s="75" t="str">
        <f>VLOOKUP(A899,'BASE REGISTRO MAYO'!$A$1:$T$884,14,FALSE)</f>
        <v>Santiago</v>
      </c>
      <c r="O899" s="75" t="str">
        <f>VLOOKUP(A899,'BASE REGISTRO MAYO'!$A$1:$T$884,15,FALSE)</f>
        <v xml:space="preserve">Teléfono: 232780640
</v>
      </c>
      <c r="P899" s="75" t="str">
        <f>VLOOKUP(A899,'BASE REGISTRO MAYO'!$A$1:$T$884,16,FALSE)</f>
        <v xml:space="preserve">E-Mail: roberto.celedon@creaequidad.cl
           claudio.tobar@creaequidad.cl
</v>
      </c>
      <c r="Q899" s="75">
        <f>VLOOKUP(A899,'BASE REGISTRO MAYO'!$A$1:$T$884,17,FALSE)</f>
        <v>0</v>
      </c>
      <c r="R899" s="75" t="str">
        <f>VLOOKUP(A899,'BASE REGISTRO MAYO'!$A$1:$T$884,18,FALSE)</f>
        <v>93401: Instituciones de Asistencia Social.</v>
      </c>
      <c r="S899" s="75" t="str">
        <f>VLOOKUP(A899,'BASE REGISTRO MAYO'!$A$1:$T$884,19,FALSE)</f>
        <v>Se acompaña certificado financiero, correspondiente al año 2019, aprobados por el Sub Departamento de Supervisión Financiera Nacional.</v>
      </c>
      <c r="T899" s="177">
        <f>VLOOKUP(A899,'BASE REGISTRO MAYO'!$A$1:$T$884,20,FALSE)</f>
        <v>41908</v>
      </c>
      <c r="U899" s="182">
        <v>7510</v>
      </c>
      <c r="V899" s="181">
        <v>41686320</v>
      </c>
      <c r="W899" s="181">
        <v>274969380</v>
      </c>
      <c r="X899" s="178">
        <v>44408</v>
      </c>
      <c r="Y899" s="87" t="s">
        <v>7151</v>
      </c>
      <c r="Z899" s="87" t="s">
        <v>7152</v>
      </c>
      <c r="AA899" s="182" t="s">
        <v>7166</v>
      </c>
    </row>
    <row r="900" spans="1:27" ht="15.75" customHeight="1" x14ac:dyDescent="0.2">
      <c r="A900" s="182">
        <v>7510</v>
      </c>
      <c r="B900" s="75" t="str">
        <f>VLOOKUP(A900,'BASE REGISTRO MAYO'!$A$1:$T$884,2,FALSE)</f>
        <v>Fundacion CREA EQUIDAD</v>
      </c>
      <c r="C900" s="75" t="str">
        <f>VLOOKUP(A900,'BASE REGISTRO MAYO'!$A$1:$T$884,3,FALSE)</f>
        <v>65087837K</v>
      </c>
      <c r="D900" s="75" t="str">
        <f>VLOOKUP(A900,'BASE REGISTRO MAYO'!$A$1:$T$884,4,FALSE)</f>
        <v>Fundación de Derecho Privado.</v>
      </c>
      <c r="E900" s="75" t="str">
        <f>VLOOKUP(A900,'BASE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0" s="75" t="str">
        <f>VLOOKUP(A900,'BASE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0" s="75" t="str">
        <f>VLOOKUP(A900,'BASE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0" s="75" t="str">
        <f>VLOOKUP(A900,'BASE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0" s="75" t="str">
        <f>VLOOKUP(A900,'BASE REGISTRO MAYO'!$A$1:$T$884,9,FALSE)</f>
        <v xml:space="preserve">Durarán tres años en sus cargos por estatutos.  </v>
      </c>
      <c r="J900" s="75" t="str">
        <f>VLOOKUP(A900,'BASE REGISTRO MAYO'!$A$1:$T$884,10,FALSE)</f>
        <v xml:space="preserve">De 30.05.2019 a 30.05.2022.
</v>
      </c>
      <c r="K900" s="75" t="str">
        <f>VLOOKUP(A900,'BASE REGISTRO MAYO'!$A$1:$T$884,11,FALSE)</f>
        <v xml:space="preserve">Presidente: 
Ignacio Andres Celedón Bulnes,
Secretario:  
Roberto Manuel Celedón Bulnes, 
</v>
      </c>
      <c r="L900" s="75" t="str">
        <f>VLOOKUP(A900,'BASE REGISTRO MAYO'!$A$1:$T$884,12,FALSE)</f>
        <v xml:space="preserve">Paseo Phillips Nº 16, piso 4, oficina X, comuna de Santiago, Región Metropolitana.
</v>
      </c>
      <c r="M900" s="75" t="str">
        <f>VLOOKUP(A900,'BASE REGISTRO MAYO'!$A$1:$T$884,13,FALSE)</f>
        <v>XIII</v>
      </c>
      <c r="N900" s="75" t="str">
        <f>VLOOKUP(A900,'BASE REGISTRO MAYO'!$A$1:$T$884,14,FALSE)</f>
        <v>Santiago</v>
      </c>
      <c r="O900" s="75" t="str">
        <f>VLOOKUP(A900,'BASE REGISTRO MAYO'!$A$1:$T$884,15,FALSE)</f>
        <v xml:space="preserve">Teléfono: 232780640
</v>
      </c>
      <c r="P900" s="75" t="str">
        <f>VLOOKUP(A900,'BASE REGISTRO MAYO'!$A$1:$T$884,16,FALSE)</f>
        <v xml:space="preserve">E-Mail: roberto.celedon@creaequidad.cl
           claudio.tobar@creaequidad.cl
</v>
      </c>
      <c r="Q900" s="75">
        <f>VLOOKUP(A900,'BASE REGISTRO MAYO'!$A$1:$T$884,17,FALSE)</f>
        <v>0</v>
      </c>
      <c r="R900" s="75" t="str">
        <f>VLOOKUP(A900,'BASE REGISTRO MAYO'!$A$1:$T$884,18,FALSE)</f>
        <v>93401: Instituciones de Asistencia Social.</v>
      </c>
      <c r="S900" s="75" t="str">
        <f>VLOOKUP(A900,'BASE REGISTRO MAYO'!$A$1:$T$884,19,FALSE)</f>
        <v>Se acompaña certificado financiero, correspondiente al año 2019, aprobados por el Sub Departamento de Supervisión Financiera Nacional.</v>
      </c>
      <c r="T900" s="177">
        <f>VLOOKUP(A900,'BASE REGISTRO MAYO'!$A$1:$T$884,20,FALSE)</f>
        <v>41908</v>
      </c>
      <c r="U900" s="182">
        <v>7510</v>
      </c>
      <c r="V900" s="181">
        <v>28492548</v>
      </c>
      <c r="W900" s="181">
        <v>239981301</v>
      </c>
      <c r="X900" s="178">
        <v>44408</v>
      </c>
      <c r="Y900" s="87" t="s">
        <v>7151</v>
      </c>
      <c r="Z900" s="87" t="s">
        <v>7152</v>
      </c>
      <c r="AA900" s="182" t="s">
        <v>7282</v>
      </c>
    </row>
    <row r="901" spans="1:27" ht="15.75" customHeight="1" x14ac:dyDescent="0.2">
      <c r="A901" s="182">
        <v>7510</v>
      </c>
      <c r="B901" s="75" t="str">
        <f>VLOOKUP(A901,'BASE REGISTRO MAYO'!$A$1:$T$884,2,FALSE)</f>
        <v>Fundacion CREA EQUIDAD</v>
      </c>
      <c r="C901" s="75" t="str">
        <f>VLOOKUP(A901,'BASE REGISTRO MAYO'!$A$1:$T$884,3,FALSE)</f>
        <v>65087837K</v>
      </c>
      <c r="D901" s="75" t="str">
        <f>VLOOKUP(A901,'BASE REGISTRO MAYO'!$A$1:$T$884,4,FALSE)</f>
        <v>Fundación de Derecho Privado.</v>
      </c>
      <c r="E901" s="75" t="str">
        <f>VLOOKUP(A901,'BASE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1" s="75" t="str">
        <f>VLOOKUP(A901,'BASE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1" s="75" t="str">
        <f>VLOOKUP(A901,'BASE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1" s="75" t="str">
        <f>VLOOKUP(A901,'BASE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1" s="75" t="str">
        <f>VLOOKUP(A901,'BASE REGISTRO MAYO'!$A$1:$T$884,9,FALSE)</f>
        <v xml:space="preserve">Durarán tres años en sus cargos por estatutos.  </v>
      </c>
      <c r="J901" s="75" t="str">
        <f>VLOOKUP(A901,'BASE REGISTRO MAYO'!$A$1:$T$884,10,FALSE)</f>
        <v xml:space="preserve">De 30.05.2019 a 30.05.2022.
</v>
      </c>
      <c r="K901" s="75" t="str">
        <f>VLOOKUP(A901,'BASE REGISTRO MAYO'!$A$1:$T$884,11,FALSE)</f>
        <v xml:space="preserve">Presidente: 
Ignacio Andres Celedón Bulnes,
Secretario:  
Roberto Manuel Celedón Bulnes, 
</v>
      </c>
      <c r="L901" s="75" t="str">
        <f>VLOOKUP(A901,'BASE REGISTRO MAYO'!$A$1:$T$884,12,FALSE)</f>
        <v xml:space="preserve">Paseo Phillips Nº 16, piso 4, oficina X, comuna de Santiago, Región Metropolitana.
</v>
      </c>
      <c r="M901" s="75" t="str">
        <f>VLOOKUP(A901,'BASE REGISTRO MAYO'!$A$1:$T$884,13,FALSE)</f>
        <v>XIII</v>
      </c>
      <c r="N901" s="75" t="str">
        <f>VLOOKUP(A901,'BASE REGISTRO MAYO'!$A$1:$T$884,14,FALSE)</f>
        <v>Santiago</v>
      </c>
      <c r="O901" s="75" t="str">
        <f>VLOOKUP(A901,'BASE REGISTRO MAYO'!$A$1:$T$884,15,FALSE)</f>
        <v xml:space="preserve">Teléfono: 232780640
</v>
      </c>
      <c r="P901" s="75" t="str">
        <f>VLOOKUP(A901,'BASE REGISTRO MAYO'!$A$1:$T$884,16,FALSE)</f>
        <v xml:space="preserve">E-Mail: roberto.celedon@creaequidad.cl
           claudio.tobar@creaequidad.cl
</v>
      </c>
      <c r="Q901" s="75">
        <f>VLOOKUP(A901,'BASE REGISTRO MAYO'!$A$1:$T$884,17,FALSE)</f>
        <v>0</v>
      </c>
      <c r="R901" s="75" t="str">
        <f>VLOOKUP(A901,'BASE REGISTRO MAYO'!$A$1:$T$884,18,FALSE)</f>
        <v>93401: Instituciones de Asistencia Social.</v>
      </c>
      <c r="S901" s="75" t="str">
        <f>VLOOKUP(A901,'BASE REGISTRO MAYO'!$A$1:$T$884,19,FALSE)</f>
        <v>Se acompaña certificado financiero, correspondiente al año 2019, aprobados por el Sub Departamento de Supervisión Financiera Nacional.</v>
      </c>
      <c r="T901" s="177">
        <f>VLOOKUP(A901,'BASE REGISTRO MAYO'!$A$1:$T$884,20,FALSE)</f>
        <v>41908</v>
      </c>
      <c r="U901" s="182">
        <v>7510</v>
      </c>
      <c r="V901" s="181">
        <v>9619920</v>
      </c>
      <c r="W901" s="181">
        <v>67179108</v>
      </c>
      <c r="X901" s="178">
        <v>44408</v>
      </c>
      <c r="Y901" s="87" t="s">
        <v>7151</v>
      </c>
      <c r="Z901" s="87" t="s">
        <v>7152</v>
      </c>
      <c r="AA901" s="182" t="s">
        <v>7227</v>
      </c>
    </row>
    <row r="902" spans="1:27" ht="15.75" customHeight="1" x14ac:dyDescent="0.2">
      <c r="A902" s="182">
        <v>7510</v>
      </c>
      <c r="B902" s="75" t="str">
        <f>VLOOKUP(A902,'BASE REGISTRO MAYO'!$A$1:$T$884,2,FALSE)</f>
        <v>Fundacion CREA EQUIDAD</v>
      </c>
      <c r="C902" s="75" t="str">
        <f>VLOOKUP(A902,'BASE REGISTRO MAYO'!$A$1:$T$884,3,FALSE)</f>
        <v>65087837K</v>
      </c>
      <c r="D902" s="75" t="str">
        <f>VLOOKUP(A902,'BASE REGISTRO MAYO'!$A$1:$T$884,4,FALSE)</f>
        <v>Fundación de Derecho Privado.</v>
      </c>
      <c r="E902" s="75" t="str">
        <f>VLOOKUP(A902,'BASE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2" s="75" t="str">
        <f>VLOOKUP(A902,'BASE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2" s="75" t="str">
        <f>VLOOKUP(A902,'BASE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2" s="75" t="str">
        <f>VLOOKUP(A902,'BASE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2" s="75" t="str">
        <f>VLOOKUP(A902,'BASE REGISTRO MAYO'!$A$1:$T$884,9,FALSE)</f>
        <v xml:space="preserve">Durarán tres años en sus cargos por estatutos.  </v>
      </c>
      <c r="J902" s="75" t="str">
        <f>VLOOKUP(A902,'BASE REGISTRO MAYO'!$A$1:$T$884,10,FALSE)</f>
        <v xml:space="preserve">De 30.05.2019 a 30.05.2022.
</v>
      </c>
      <c r="K902" s="75" t="str">
        <f>VLOOKUP(A902,'BASE REGISTRO MAYO'!$A$1:$T$884,11,FALSE)</f>
        <v xml:space="preserve">Presidente: 
Ignacio Andres Celedón Bulnes,
Secretario:  
Roberto Manuel Celedón Bulnes, 
</v>
      </c>
      <c r="L902" s="75" t="str">
        <f>VLOOKUP(A902,'BASE REGISTRO MAYO'!$A$1:$T$884,12,FALSE)</f>
        <v xml:space="preserve">Paseo Phillips Nº 16, piso 4, oficina X, comuna de Santiago, Región Metropolitana.
</v>
      </c>
      <c r="M902" s="75" t="str">
        <f>VLOOKUP(A902,'BASE REGISTRO MAYO'!$A$1:$T$884,13,FALSE)</f>
        <v>XIII</v>
      </c>
      <c r="N902" s="75" t="str">
        <f>VLOOKUP(A902,'BASE REGISTRO MAYO'!$A$1:$T$884,14,FALSE)</f>
        <v>Santiago</v>
      </c>
      <c r="O902" s="75" t="str">
        <f>VLOOKUP(A902,'BASE REGISTRO MAYO'!$A$1:$T$884,15,FALSE)</f>
        <v xml:space="preserve">Teléfono: 232780640
</v>
      </c>
      <c r="P902" s="75" t="str">
        <f>VLOOKUP(A902,'BASE REGISTRO MAYO'!$A$1:$T$884,16,FALSE)</f>
        <v xml:space="preserve">E-Mail: roberto.celedon@creaequidad.cl
           claudio.tobar@creaequidad.cl
</v>
      </c>
      <c r="Q902" s="75">
        <f>VLOOKUP(A902,'BASE REGISTRO MAYO'!$A$1:$T$884,17,FALSE)</f>
        <v>0</v>
      </c>
      <c r="R902" s="75" t="str">
        <f>VLOOKUP(A902,'BASE REGISTRO MAYO'!$A$1:$T$884,18,FALSE)</f>
        <v>93401: Instituciones de Asistencia Social.</v>
      </c>
      <c r="S902" s="75" t="str">
        <f>VLOOKUP(A902,'BASE REGISTRO MAYO'!$A$1:$T$884,19,FALSE)</f>
        <v>Se acompaña certificado financiero, correspondiente al año 2019, aprobados por el Sub Departamento de Supervisión Financiera Nacional.</v>
      </c>
      <c r="T902" s="177">
        <f>VLOOKUP(A902,'BASE REGISTRO MAYO'!$A$1:$T$884,20,FALSE)</f>
        <v>41908</v>
      </c>
      <c r="U902" s="182">
        <v>7510</v>
      </c>
      <c r="V902" s="181">
        <v>7758000</v>
      </c>
      <c r="W902" s="181">
        <v>80140140</v>
      </c>
      <c r="X902" s="178">
        <v>44408</v>
      </c>
      <c r="Y902" s="87" t="s">
        <v>7151</v>
      </c>
      <c r="Z902" s="87" t="s">
        <v>7152</v>
      </c>
      <c r="AA902" s="182" t="s">
        <v>7218</v>
      </c>
    </row>
    <row r="903" spans="1:27" ht="15.75" customHeight="1" x14ac:dyDescent="0.2">
      <c r="A903" s="182">
        <v>7510</v>
      </c>
      <c r="B903" s="75" t="str">
        <f>VLOOKUP(A903,'BASE REGISTRO MAYO'!$A$1:$T$884,2,FALSE)</f>
        <v>Fundacion CREA EQUIDAD</v>
      </c>
      <c r="C903" s="75" t="str">
        <f>VLOOKUP(A903,'BASE REGISTRO MAYO'!$A$1:$T$884,3,FALSE)</f>
        <v>65087837K</v>
      </c>
      <c r="D903" s="75" t="str">
        <f>VLOOKUP(A903,'BASE REGISTRO MAYO'!$A$1:$T$884,4,FALSE)</f>
        <v>Fundación de Derecho Privado.</v>
      </c>
      <c r="E903" s="75" t="str">
        <f>VLOOKUP(A903,'BASE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3" s="75" t="str">
        <f>VLOOKUP(A903,'BASE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3" s="75" t="str">
        <f>VLOOKUP(A903,'BASE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3" s="75" t="str">
        <f>VLOOKUP(A903,'BASE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3" s="75" t="str">
        <f>VLOOKUP(A903,'BASE REGISTRO MAYO'!$A$1:$T$884,9,FALSE)</f>
        <v xml:space="preserve">Durarán tres años en sus cargos por estatutos.  </v>
      </c>
      <c r="J903" s="75" t="str">
        <f>VLOOKUP(A903,'BASE REGISTRO MAYO'!$A$1:$T$884,10,FALSE)</f>
        <v xml:space="preserve">De 30.05.2019 a 30.05.2022.
</v>
      </c>
      <c r="K903" s="75" t="str">
        <f>VLOOKUP(A903,'BASE REGISTRO MAYO'!$A$1:$T$884,11,FALSE)</f>
        <v xml:space="preserve">Presidente: 
Ignacio Andres Celedón Bulnes,
Secretario:  
Roberto Manuel Celedón Bulnes, 
</v>
      </c>
      <c r="L903" s="75" t="str">
        <f>VLOOKUP(A903,'BASE REGISTRO MAYO'!$A$1:$T$884,12,FALSE)</f>
        <v xml:space="preserve">Paseo Phillips Nº 16, piso 4, oficina X, comuna de Santiago, Región Metropolitana.
</v>
      </c>
      <c r="M903" s="75" t="str">
        <f>VLOOKUP(A903,'BASE REGISTRO MAYO'!$A$1:$T$884,13,FALSE)</f>
        <v>XIII</v>
      </c>
      <c r="N903" s="75" t="str">
        <f>VLOOKUP(A903,'BASE REGISTRO MAYO'!$A$1:$T$884,14,FALSE)</f>
        <v>Santiago</v>
      </c>
      <c r="O903" s="75" t="str">
        <f>VLOOKUP(A903,'BASE REGISTRO MAYO'!$A$1:$T$884,15,FALSE)</f>
        <v xml:space="preserve">Teléfono: 232780640
</v>
      </c>
      <c r="P903" s="75" t="str">
        <f>VLOOKUP(A903,'BASE REGISTRO MAYO'!$A$1:$T$884,16,FALSE)</f>
        <v xml:space="preserve">E-Mail: roberto.celedon@creaequidad.cl
           claudio.tobar@creaequidad.cl
</v>
      </c>
      <c r="Q903" s="75">
        <f>VLOOKUP(A903,'BASE REGISTRO MAYO'!$A$1:$T$884,17,FALSE)</f>
        <v>0</v>
      </c>
      <c r="R903" s="75" t="str">
        <f>VLOOKUP(A903,'BASE REGISTRO MAYO'!$A$1:$T$884,18,FALSE)</f>
        <v>93401: Instituciones de Asistencia Social.</v>
      </c>
      <c r="S903" s="75" t="str">
        <f>VLOOKUP(A903,'BASE REGISTRO MAYO'!$A$1:$T$884,19,FALSE)</f>
        <v>Se acompaña certificado financiero, correspondiente al año 2019, aprobados por el Sub Departamento de Supervisión Financiera Nacional.</v>
      </c>
      <c r="T903" s="177">
        <f>VLOOKUP(A903,'BASE REGISTRO MAYO'!$A$1:$T$884,20,FALSE)</f>
        <v>41908</v>
      </c>
      <c r="U903" s="182">
        <v>7510</v>
      </c>
      <c r="V903" s="181">
        <v>9697500</v>
      </c>
      <c r="W903" s="181">
        <v>58107420</v>
      </c>
      <c r="X903" s="178">
        <v>44408</v>
      </c>
      <c r="Y903" s="87" t="s">
        <v>7151</v>
      </c>
      <c r="Z903" s="87" t="s">
        <v>7152</v>
      </c>
      <c r="AA903" s="182" t="s">
        <v>7346</v>
      </c>
    </row>
    <row r="904" spans="1:27" ht="15.75" customHeight="1" x14ac:dyDescent="0.2">
      <c r="A904" s="182">
        <v>7510</v>
      </c>
      <c r="B904" s="75" t="str">
        <f>VLOOKUP(A904,'BASE REGISTRO MAYO'!$A$1:$T$884,2,FALSE)</f>
        <v>Fundacion CREA EQUIDAD</v>
      </c>
      <c r="C904" s="75" t="str">
        <f>VLOOKUP(A904,'BASE REGISTRO MAYO'!$A$1:$T$884,3,FALSE)</f>
        <v>65087837K</v>
      </c>
      <c r="D904" s="75" t="str">
        <f>VLOOKUP(A904,'BASE REGISTRO MAYO'!$A$1:$T$884,4,FALSE)</f>
        <v>Fundación de Derecho Privado.</v>
      </c>
      <c r="E904" s="75" t="str">
        <f>VLOOKUP(A904,'BASE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4" s="75" t="str">
        <f>VLOOKUP(A904,'BASE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4" s="75" t="str">
        <f>VLOOKUP(A904,'BASE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4" s="75" t="str">
        <f>VLOOKUP(A904,'BASE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4" s="75" t="str">
        <f>VLOOKUP(A904,'BASE REGISTRO MAYO'!$A$1:$T$884,9,FALSE)</f>
        <v xml:space="preserve">Durarán tres años en sus cargos por estatutos.  </v>
      </c>
      <c r="J904" s="75" t="str">
        <f>VLOOKUP(A904,'BASE REGISTRO MAYO'!$A$1:$T$884,10,FALSE)</f>
        <v xml:space="preserve">De 30.05.2019 a 30.05.2022.
</v>
      </c>
      <c r="K904" s="75" t="str">
        <f>VLOOKUP(A904,'BASE REGISTRO MAYO'!$A$1:$T$884,11,FALSE)</f>
        <v xml:space="preserve">Presidente: 
Ignacio Andres Celedón Bulnes,
Secretario:  
Roberto Manuel Celedón Bulnes, 
</v>
      </c>
      <c r="L904" s="75" t="str">
        <f>VLOOKUP(A904,'BASE REGISTRO MAYO'!$A$1:$T$884,12,FALSE)</f>
        <v xml:space="preserve">Paseo Phillips Nº 16, piso 4, oficina X, comuna de Santiago, Región Metropolitana.
</v>
      </c>
      <c r="M904" s="75" t="str">
        <f>VLOOKUP(A904,'BASE REGISTRO MAYO'!$A$1:$T$884,13,FALSE)</f>
        <v>XIII</v>
      </c>
      <c r="N904" s="75" t="str">
        <f>VLOOKUP(A904,'BASE REGISTRO MAYO'!$A$1:$T$884,14,FALSE)</f>
        <v>Santiago</v>
      </c>
      <c r="O904" s="75" t="str">
        <f>VLOOKUP(A904,'BASE REGISTRO MAYO'!$A$1:$T$884,15,FALSE)</f>
        <v xml:space="preserve">Teléfono: 232780640
</v>
      </c>
      <c r="P904" s="75" t="str">
        <f>VLOOKUP(A904,'BASE REGISTRO MAYO'!$A$1:$T$884,16,FALSE)</f>
        <v xml:space="preserve">E-Mail: roberto.celedon@creaequidad.cl
           claudio.tobar@creaequidad.cl
</v>
      </c>
      <c r="Q904" s="75">
        <f>VLOOKUP(A904,'BASE REGISTRO MAYO'!$A$1:$T$884,17,FALSE)</f>
        <v>0</v>
      </c>
      <c r="R904" s="75" t="str">
        <f>VLOOKUP(A904,'BASE REGISTRO MAYO'!$A$1:$T$884,18,FALSE)</f>
        <v>93401: Instituciones de Asistencia Social.</v>
      </c>
      <c r="S904" s="75" t="str">
        <f>VLOOKUP(A904,'BASE REGISTRO MAYO'!$A$1:$T$884,19,FALSE)</f>
        <v>Se acompaña certificado financiero, correspondiente al año 2019, aprobados por el Sub Departamento de Supervisión Financiera Nacional.</v>
      </c>
      <c r="T904" s="177">
        <f>VLOOKUP(A904,'BASE REGISTRO MAYO'!$A$1:$T$884,20,FALSE)</f>
        <v>41908</v>
      </c>
      <c r="U904" s="182">
        <v>7510</v>
      </c>
      <c r="V904" s="181">
        <v>14429880</v>
      </c>
      <c r="W904" s="181">
        <v>105368112</v>
      </c>
      <c r="X904" s="178">
        <v>44408</v>
      </c>
      <c r="Y904" s="87" t="s">
        <v>7151</v>
      </c>
      <c r="Z904" s="87" t="s">
        <v>7152</v>
      </c>
      <c r="AA904" s="182" t="s">
        <v>7234</v>
      </c>
    </row>
    <row r="905" spans="1:27" ht="15.75" customHeight="1" x14ac:dyDescent="0.2">
      <c r="A905" s="182">
        <v>7510</v>
      </c>
      <c r="B905" s="75" t="str">
        <f>VLOOKUP(A905,'BASE REGISTRO MAYO'!$A$1:$T$884,2,FALSE)</f>
        <v>Fundacion CREA EQUIDAD</v>
      </c>
      <c r="C905" s="75" t="str">
        <f>VLOOKUP(A905,'BASE REGISTRO MAYO'!$A$1:$T$884,3,FALSE)</f>
        <v>65087837K</v>
      </c>
      <c r="D905" s="75" t="str">
        <f>VLOOKUP(A905,'BASE REGISTRO MAYO'!$A$1:$T$884,4,FALSE)</f>
        <v>Fundación de Derecho Privado.</v>
      </c>
      <c r="E905" s="75" t="str">
        <f>VLOOKUP(A905,'BASE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5" s="75" t="str">
        <f>VLOOKUP(A905,'BASE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5" s="75" t="str">
        <f>VLOOKUP(A905,'BASE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5" s="75" t="str">
        <f>VLOOKUP(A905,'BASE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5" s="75" t="str">
        <f>VLOOKUP(A905,'BASE REGISTRO MAYO'!$A$1:$T$884,9,FALSE)</f>
        <v xml:space="preserve">Durarán tres años en sus cargos por estatutos.  </v>
      </c>
      <c r="J905" s="75" t="str">
        <f>VLOOKUP(A905,'BASE REGISTRO MAYO'!$A$1:$T$884,10,FALSE)</f>
        <v xml:space="preserve">De 30.05.2019 a 30.05.2022.
</v>
      </c>
      <c r="K905" s="75" t="str">
        <f>VLOOKUP(A905,'BASE REGISTRO MAYO'!$A$1:$T$884,11,FALSE)</f>
        <v xml:space="preserve">Presidente: 
Ignacio Andres Celedón Bulnes,
Secretario:  
Roberto Manuel Celedón Bulnes, 
</v>
      </c>
      <c r="L905" s="75" t="str">
        <f>VLOOKUP(A905,'BASE REGISTRO MAYO'!$A$1:$T$884,12,FALSE)</f>
        <v xml:space="preserve">Paseo Phillips Nº 16, piso 4, oficina X, comuna de Santiago, Región Metropolitana.
</v>
      </c>
      <c r="M905" s="75" t="str">
        <f>VLOOKUP(A905,'BASE REGISTRO MAYO'!$A$1:$T$884,13,FALSE)</f>
        <v>XIII</v>
      </c>
      <c r="N905" s="75" t="str">
        <f>VLOOKUP(A905,'BASE REGISTRO MAYO'!$A$1:$T$884,14,FALSE)</f>
        <v>Santiago</v>
      </c>
      <c r="O905" s="75" t="str">
        <f>VLOOKUP(A905,'BASE REGISTRO MAYO'!$A$1:$T$884,15,FALSE)</f>
        <v xml:space="preserve">Teléfono: 232780640
</v>
      </c>
      <c r="P905" s="75" t="str">
        <f>VLOOKUP(A905,'BASE REGISTRO MAYO'!$A$1:$T$884,16,FALSE)</f>
        <v xml:space="preserve">E-Mail: roberto.celedon@creaequidad.cl
           claudio.tobar@creaequidad.cl
</v>
      </c>
      <c r="Q905" s="75">
        <f>VLOOKUP(A905,'BASE REGISTRO MAYO'!$A$1:$T$884,17,FALSE)</f>
        <v>0</v>
      </c>
      <c r="R905" s="75" t="str">
        <f>VLOOKUP(A905,'BASE REGISTRO MAYO'!$A$1:$T$884,18,FALSE)</f>
        <v>93401: Instituciones de Asistencia Social.</v>
      </c>
      <c r="S905" s="75" t="str">
        <f>VLOOKUP(A905,'BASE REGISTRO MAYO'!$A$1:$T$884,19,FALSE)</f>
        <v>Se acompaña certificado financiero, correspondiente al año 2019, aprobados por el Sub Departamento de Supervisión Financiera Nacional.</v>
      </c>
      <c r="T905" s="177">
        <f>VLOOKUP(A905,'BASE REGISTRO MAYO'!$A$1:$T$884,20,FALSE)</f>
        <v>41908</v>
      </c>
      <c r="U905" s="182">
        <v>7510</v>
      </c>
      <c r="V905" s="181">
        <v>9619920</v>
      </c>
      <c r="W905" s="181">
        <v>75676704</v>
      </c>
      <c r="X905" s="178">
        <v>44408</v>
      </c>
      <c r="Y905" s="87" t="s">
        <v>7151</v>
      </c>
      <c r="Z905" s="87" t="s">
        <v>7152</v>
      </c>
      <c r="AA905" s="182" t="s">
        <v>7247</v>
      </c>
    </row>
    <row r="906" spans="1:27" ht="15.75" customHeight="1" x14ac:dyDescent="0.2">
      <c r="A906" s="182">
        <v>7510</v>
      </c>
      <c r="B906" s="75" t="str">
        <f>VLOOKUP(A906,'BASE REGISTRO MAYO'!$A$1:$T$884,2,FALSE)</f>
        <v>Fundacion CREA EQUIDAD</v>
      </c>
      <c r="C906" s="75" t="str">
        <f>VLOOKUP(A906,'BASE REGISTRO MAYO'!$A$1:$T$884,3,FALSE)</f>
        <v>65087837K</v>
      </c>
      <c r="D906" s="75" t="str">
        <f>VLOOKUP(A906,'BASE REGISTRO MAYO'!$A$1:$T$884,4,FALSE)</f>
        <v>Fundación de Derecho Privado.</v>
      </c>
      <c r="E906" s="75" t="str">
        <f>VLOOKUP(A906,'BASE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6" s="75" t="str">
        <f>VLOOKUP(A906,'BASE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6" s="75" t="str">
        <f>VLOOKUP(A906,'BASE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6" s="75" t="str">
        <f>VLOOKUP(A906,'BASE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6" s="75" t="str">
        <f>VLOOKUP(A906,'BASE REGISTRO MAYO'!$A$1:$T$884,9,FALSE)</f>
        <v xml:space="preserve">Durarán tres años en sus cargos por estatutos.  </v>
      </c>
      <c r="J906" s="75" t="str">
        <f>VLOOKUP(A906,'BASE REGISTRO MAYO'!$A$1:$T$884,10,FALSE)</f>
        <v xml:space="preserve">De 30.05.2019 a 30.05.2022.
</v>
      </c>
      <c r="K906" s="75" t="str">
        <f>VLOOKUP(A906,'BASE REGISTRO MAYO'!$A$1:$T$884,11,FALSE)</f>
        <v xml:space="preserve">Presidente: 
Ignacio Andres Celedón Bulnes,
Secretario:  
Roberto Manuel Celedón Bulnes, 
</v>
      </c>
      <c r="L906" s="75" t="str">
        <f>VLOOKUP(A906,'BASE REGISTRO MAYO'!$A$1:$T$884,12,FALSE)</f>
        <v xml:space="preserve">Paseo Phillips Nº 16, piso 4, oficina X, comuna de Santiago, Región Metropolitana.
</v>
      </c>
      <c r="M906" s="75" t="str">
        <f>VLOOKUP(A906,'BASE REGISTRO MAYO'!$A$1:$T$884,13,FALSE)</f>
        <v>XIII</v>
      </c>
      <c r="N906" s="75" t="str">
        <f>VLOOKUP(A906,'BASE REGISTRO MAYO'!$A$1:$T$884,14,FALSE)</f>
        <v>Santiago</v>
      </c>
      <c r="O906" s="75" t="str">
        <f>VLOOKUP(A906,'BASE REGISTRO MAYO'!$A$1:$T$884,15,FALSE)</f>
        <v xml:space="preserve">Teléfono: 232780640
</v>
      </c>
      <c r="P906" s="75" t="str">
        <f>VLOOKUP(A906,'BASE REGISTRO MAYO'!$A$1:$T$884,16,FALSE)</f>
        <v xml:space="preserve">E-Mail: roberto.celedon@creaequidad.cl
           claudio.tobar@creaequidad.cl
</v>
      </c>
      <c r="Q906" s="75">
        <f>VLOOKUP(A906,'BASE REGISTRO MAYO'!$A$1:$T$884,17,FALSE)</f>
        <v>0</v>
      </c>
      <c r="R906" s="75" t="str">
        <f>VLOOKUP(A906,'BASE REGISTRO MAYO'!$A$1:$T$884,18,FALSE)</f>
        <v>93401: Instituciones de Asistencia Social.</v>
      </c>
      <c r="S906" s="75" t="str">
        <f>VLOOKUP(A906,'BASE REGISTRO MAYO'!$A$1:$T$884,19,FALSE)</f>
        <v>Se acompaña certificado financiero, correspondiente al año 2019, aprobados por el Sub Departamento de Supervisión Financiera Nacional.</v>
      </c>
      <c r="T906" s="177">
        <f>VLOOKUP(A906,'BASE REGISTRO MAYO'!$A$1:$T$884,20,FALSE)</f>
        <v>41908</v>
      </c>
      <c r="U906" s="182">
        <v>7510</v>
      </c>
      <c r="V906" s="181">
        <v>8016600</v>
      </c>
      <c r="W906" s="181">
        <v>61246824</v>
      </c>
      <c r="X906" s="178">
        <v>44408</v>
      </c>
      <c r="Y906" s="87" t="s">
        <v>7151</v>
      </c>
      <c r="Z906" s="87" t="s">
        <v>7152</v>
      </c>
      <c r="AA906" s="182" t="s">
        <v>7192</v>
      </c>
    </row>
    <row r="907" spans="1:27" ht="15.75" customHeight="1" x14ac:dyDescent="0.2">
      <c r="A907" s="182">
        <v>7510</v>
      </c>
      <c r="B907" s="75" t="str">
        <f>VLOOKUP(A907,'BASE REGISTRO MAYO'!$A$1:$T$884,2,FALSE)</f>
        <v>Fundacion CREA EQUIDAD</v>
      </c>
      <c r="C907" s="75" t="str">
        <f>VLOOKUP(A907,'BASE REGISTRO MAYO'!$A$1:$T$884,3,FALSE)</f>
        <v>65087837K</v>
      </c>
      <c r="D907" s="75" t="str">
        <f>VLOOKUP(A907,'BASE REGISTRO MAYO'!$A$1:$T$884,4,FALSE)</f>
        <v>Fundación de Derecho Privado.</v>
      </c>
      <c r="E907" s="75" t="str">
        <f>VLOOKUP(A907,'BASE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7" s="75" t="str">
        <f>VLOOKUP(A907,'BASE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7" s="75" t="str">
        <f>VLOOKUP(A907,'BASE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7" s="75" t="str">
        <f>VLOOKUP(A907,'BASE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7" s="75" t="str">
        <f>VLOOKUP(A907,'BASE REGISTRO MAYO'!$A$1:$T$884,9,FALSE)</f>
        <v xml:space="preserve">Durarán tres años en sus cargos por estatutos.  </v>
      </c>
      <c r="J907" s="75" t="str">
        <f>VLOOKUP(A907,'BASE REGISTRO MAYO'!$A$1:$T$884,10,FALSE)</f>
        <v xml:space="preserve">De 30.05.2019 a 30.05.2022.
</v>
      </c>
      <c r="K907" s="75" t="str">
        <f>VLOOKUP(A907,'BASE REGISTRO MAYO'!$A$1:$T$884,11,FALSE)</f>
        <v xml:space="preserve">Presidente: 
Ignacio Andres Celedón Bulnes,
Secretario:  
Roberto Manuel Celedón Bulnes, 
</v>
      </c>
      <c r="L907" s="75" t="str">
        <f>VLOOKUP(A907,'BASE REGISTRO MAYO'!$A$1:$T$884,12,FALSE)</f>
        <v xml:space="preserve">Paseo Phillips Nº 16, piso 4, oficina X, comuna de Santiago, Región Metropolitana.
</v>
      </c>
      <c r="M907" s="75" t="str">
        <f>VLOOKUP(A907,'BASE REGISTRO MAYO'!$A$1:$T$884,13,FALSE)</f>
        <v>XIII</v>
      </c>
      <c r="N907" s="75" t="str">
        <f>VLOOKUP(A907,'BASE REGISTRO MAYO'!$A$1:$T$884,14,FALSE)</f>
        <v>Santiago</v>
      </c>
      <c r="O907" s="75" t="str">
        <f>VLOOKUP(A907,'BASE REGISTRO MAYO'!$A$1:$T$884,15,FALSE)</f>
        <v xml:space="preserve">Teléfono: 232780640
</v>
      </c>
      <c r="P907" s="75" t="str">
        <f>VLOOKUP(A907,'BASE REGISTRO MAYO'!$A$1:$T$884,16,FALSE)</f>
        <v xml:space="preserve">E-Mail: roberto.celedon@creaequidad.cl
           claudio.tobar@creaequidad.cl
</v>
      </c>
      <c r="Q907" s="75">
        <f>VLOOKUP(A907,'BASE REGISTRO MAYO'!$A$1:$T$884,17,FALSE)</f>
        <v>0</v>
      </c>
      <c r="R907" s="75" t="str">
        <f>VLOOKUP(A907,'BASE REGISTRO MAYO'!$A$1:$T$884,18,FALSE)</f>
        <v>93401: Instituciones de Asistencia Social.</v>
      </c>
      <c r="S907" s="75" t="str">
        <f>VLOOKUP(A907,'BASE REGISTRO MAYO'!$A$1:$T$884,19,FALSE)</f>
        <v>Se acompaña certificado financiero, correspondiente al año 2019, aprobados por el Sub Departamento de Supervisión Financiera Nacional.</v>
      </c>
      <c r="T907" s="177">
        <f>VLOOKUP(A907,'BASE REGISTRO MAYO'!$A$1:$T$884,20,FALSE)</f>
        <v>41908</v>
      </c>
      <c r="U907" s="182">
        <v>7510</v>
      </c>
      <c r="V907" s="181">
        <v>0</v>
      </c>
      <c r="W907" s="181">
        <v>49086930</v>
      </c>
      <c r="X907" s="178">
        <v>44408</v>
      </c>
      <c r="Y907" s="87" t="s">
        <v>7151</v>
      </c>
      <c r="Z907" s="87" t="s">
        <v>7152</v>
      </c>
      <c r="AA907" s="182" t="s">
        <v>7220</v>
      </c>
    </row>
    <row r="908" spans="1:27" ht="15.75" customHeight="1" x14ac:dyDescent="0.2">
      <c r="A908" s="182">
        <v>7510</v>
      </c>
      <c r="B908" s="75" t="str">
        <f>VLOOKUP(A908,'BASE REGISTRO MAYO'!$A$1:$T$884,2,FALSE)</f>
        <v>Fundacion CREA EQUIDAD</v>
      </c>
      <c r="C908" s="75" t="str">
        <f>VLOOKUP(A908,'BASE REGISTRO MAYO'!$A$1:$T$884,3,FALSE)</f>
        <v>65087837K</v>
      </c>
      <c r="D908" s="75" t="str">
        <f>VLOOKUP(A908,'BASE REGISTRO MAYO'!$A$1:$T$884,4,FALSE)</f>
        <v>Fundación de Derecho Privado.</v>
      </c>
      <c r="E908" s="75" t="str">
        <f>VLOOKUP(A908,'BASE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8" s="75" t="str">
        <f>VLOOKUP(A908,'BASE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8" s="75" t="str">
        <f>VLOOKUP(A908,'BASE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8" s="75" t="str">
        <f>VLOOKUP(A908,'BASE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8" s="75" t="str">
        <f>VLOOKUP(A908,'BASE REGISTRO MAYO'!$A$1:$T$884,9,FALSE)</f>
        <v xml:space="preserve">Durarán tres años en sus cargos por estatutos.  </v>
      </c>
      <c r="J908" s="75" t="str">
        <f>VLOOKUP(A908,'BASE REGISTRO MAYO'!$A$1:$T$884,10,FALSE)</f>
        <v xml:space="preserve">De 30.05.2019 a 30.05.2022.
</v>
      </c>
      <c r="K908" s="75" t="str">
        <f>VLOOKUP(A908,'BASE REGISTRO MAYO'!$A$1:$T$884,11,FALSE)</f>
        <v xml:space="preserve">Presidente: 
Ignacio Andres Celedón Bulnes,
Secretario:  
Roberto Manuel Celedón Bulnes, 
</v>
      </c>
      <c r="L908" s="75" t="str">
        <f>VLOOKUP(A908,'BASE REGISTRO MAYO'!$A$1:$T$884,12,FALSE)</f>
        <v xml:space="preserve">Paseo Phillips Nº 16, piso 4, oficina X, comuna de Santiago, Región Metropolitana.
</v>
      </c>
      <c r="M908" s="75" t="str">
        <f>VLOOKUP(A908,'BASE REGISTRO MAYO'!$A$1:$T$884,13,FALSE)</f>
        <v>XIII</v>
      </c>
      <c r="N908" s="75" t="str">
        <f>VLOOKUP(A908,'BASE REGISTRO MAYO'!$A$1:$T$884,14,FALSE)</f>
        <v>Santiago</v>
      </c>
      <c r="O908" s="75" t="str">
        <f>VLOOKUP(A908,'BASE REGISTRO MAYO'!$A$1:$T$884,15,FALSE)</f>
        <v xml:space="preserve">Teléfono: 232780640
</v>
      </c>
      <c r="P908" s="75" t="str">
        <f>VLOOKUP(A908,'BASE REGISTRO MAYO'!$A$1:$T$884,16,FALSE)</f>
        <v xml:space="preserve">E-Mail: roberto.celedon@creaequidad.cl
           claudio.tobar@creaequidad.cl
</v>
      </c>
      <c r="Q908" s="75">
        <f>VLOOKUP(A908,'BASE REGISTRO MAYO'!$A$1:$T$884,17,FALSE)</f>
        <v>0</v>
      </c>
      <c r="R908" s="75" t="str">
        <f>VLOOKUP(A908,'BASE REGISTRO MAYO'!$A$1:$T$884,18,FALSE)</f>
        <v>93401: Instituciones de Asistencia Social.</v>
      </c>
      <c r="S908" s="75" t="str">
        <f>VLOOKUP(A908,'BASE REGISTRO MAYO'!$A$1:$T$884,19,FALSE)</f>
        <v>Se acompaña certificado financiero, correspondiente al año 2019, aprobados por el Sub Departamento de Supervisión Financiera Nacional.</v>
      </c>
      <c r="T908" s="177">
        <f>VLOOKUP(A908,'BASE REGISTRO MAYO'!$A$1:$T$884,20,FALSE)</f>
        <v>41908</v>
      </c>
      <c r="U908" s="182">
        <v>7510</v>
      </c>
      <c r="V908" s="181">
        <v>19890133</v>
      </c>
      <c r="W908" s="181">
        <v>174467950</v>
      </c>
      <c r="X908" s="178">
        <v>44408</v>
      </c>
      <c r="Y908" s="87" t="s">
        <v>7151</v>
      </c>
      <c r="Z908" s="87" t="s">
        <v>7152</v>
      </c>
      <c r="AA908" s="182" t="s">
        <v>8194</v>
      </c>
    </row>
    <row r="909" spans="1:27" ht="15.75" customHeight="1" x14ac:dyDescent="0.2">
      <c r="A909" s="182">
        <v>7510</v>
      </c>
      <c r="B909" s="75" t="str">
        <f>VLOOKUP(A909,'BASE REGISTRO MAYO'!$A$1:$T$884,2,FALSE)</f>
        <v>Fundacion CREA EQUIDAD</v>
      </c>
      <c r="C909" s="75" t="str">
        <f>VLOOKUP(A909,'BASE REGISTRO MAYO'!$A$1:$T$884,3,FALSE)</f>
        <v>65087837K</v>
      </c>
      <c r="D909" s="75" t="str">
        <f>VLOOKUP(A909,'BASE REGISTRO MAYO'!$A$1:$T$884,4,FALSE)</f>
        <v>Fundación de Derecho Privado.</v>
      </c>
      <c r="E909" s="75" t="str">
        <f>VLOOKUP(A909,'BASE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9" s="75" t="str">
        <f>VLOOKUP(A909,'BASE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9" s="75" t="str">
        <f>VLOOKUP(A909,'BASE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9" s="75" t="str">
        <f>VLOOKUP(A909,'BASE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9" s="75" t="str">
        <f>VLOOKUP(A909,'BASE REGISTRO MAYO'!$A$1:$T$884,9,FALSE)</f>
        <v xml:space="preserve">Durarán tres años en sus cargos por estatutos.  </v>
      </c>
      <c r="J909" s="75" t="str">
        <f>VLOOKUP(A909,'BASE REGISTRO MAYO'!$A$1:$T$884,10,FALSE)</f>
        <v xml:space="preserve">De 30.05.2019 a 30.05.2022.
</v>
      </c>
      <c r="K909" s="75" t="str">
        <f>VLOOKUP(A909,'BASE REGISTRO MAYO'!$A$1:$T$884,11,FALSE)</f>
        <v xml:space="preserve">Presidente: 
Ignacio Andres Celedón Bulnes,
Secretario:  
Roberto Manuel Celedón Bulnes, 
</v>
      </c>
      <c r="L909" s="75" t="str">
        <f>VLOOKUP(A909,'BASE REGISTRO MAYO'!$A$1:$T$884,12,FALSE)</f>
        <v xml:space="preserve">Paseo Phillips Nº 16, piso 4, oficina X, comuna de Santiago, Región Metropolitana.
</v>
      </c>
      <c r="M909" s="75" t="str">
        <f>VLOOKUP(A909,'BASE REGISTRO MAYO'!$A$1:$T$884,13,FALSE)</f>
        <v>XIII</v>
      </c>
      <c r="N909" s="75" t="str">
        <f>VLOOKUP(A909,'BASE REGISTRO MAYO'!$A$1:$T$884,14,FALSE)</f>
        <v>Santiago</v>
      </c>
      <c r="O909" s="75" t="str">
        <f>VLOOKUP(A909,'BASE REGISTRO MAYO'!$A$1:$T$884,15,FALSE)</f>
        <v xml:space="preserve">Teléfono: 232780640
</v>
      </c>
      <c r="P909" s="75" t="str">
        <f>VLOOKUP(A909,'BASE REGISTRO MAYO'!$A$1:$T$884,16,FALSE)</f>
        <v xml:space="preserve">E-Mail: roberto.celedon@creaequidad.cl
           claudio.tobar@creaequidad.cl
</v>
      </c>
      <c r="Q909" s="75">
        <f>VLOOKUP(A909,'BASE REGISTRO MAYO'!$A$1:$T$884,17,FALSE)</f>
        <v>0</v>
      </c>
      <c r="R909" s="75" t="str">
        <f>VLOOKUP(A909,'BASE REGISTRO MAYO'!$A$1:$T$884,18,FALSE)</f>
        <v>93401: Instituciones de Asistencia Social.</v>
      </c>
      <c r="S909" s="75" t="str">
        <f>VLOOKUP(A909,'BASE REGISTRO MAYO'!$A$1:$T$884,19,FALSE)</f>
        <v>Se acompaña certificado financiero, correspondiente al año 2019, aprobados por el Sub Departamento de Supervisión Financiera Nacional.</v>
      </c>
      <c r="T909" s="177">
        <f>VLOOKUP(A909,'BASE REGISTRO MAYO'!$A$1:$T$884,20,FALSE)</f>
        <v>41908</v>
      </c>
      <c r="U909" s="182">
        <v>7510</v>
      </c>
      <c r="V909" s="181">
        <v>5900220</v>
      </c>
      <c r="W909" s="181">
        <v>47496756</v>
      </c>
      <c r="X909" s="178">
        <v>44408</v>
      </c>
      <c r="Y909" s="87" t="s">
        <v>7151</v>
      </c>
      <c r="Z909" s="87" t="s">
        <v>7152</v>
      </c>
      <c r="AA909" s="182" t="s">
        <v>7288</v>
      </c>
    </row>
    <row r="910" spans="1:27" ht="15.75" customHeight="1" x14ac:dyDescent="0.2">
      <c r="A910" s="182">
        <v>7510</v>
      </c>
      <c r="B910" s="75" t="str">
        <f>VLOOKUP(A910,'BASE REGISTRO MAYO'!$A$1:$T$884,2,FALSE)</f>
        <v>Fundacion CREA EQUIDAD</v>
      </c>
      <c r="C910" s="75" t="str">
        <f>VLOOKUP(A910,'BASE REGISTRO MAYO'!$A$1:$T$884,3,FALSE)</f>
        <v>65087837K</v>
      </c>
      <c r="D910" s="75" t="str">
        <f>VLOOKUP(A910,'BASE REGISTRO MAYO'!$A$1:$T$884,4,FALSE)</f>
        <v>Fundación de Derecho Privado.</v>
      </c>
      <c r="E910" s="75" t="str">
        <f>VLOOKUP(A910,'BASE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0" s="75" t="str">
        <f>VLOOKUP(A910,'BASE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0" s="75" t="str">
        <f>VLOOKUP(A910,'BASE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0" s="75" t="str">
        <f>VLOOKUP(A910,'BASE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10" s="75" t="str">
        <f>VLOOKUP(A910,'BASE REGISTRO MAYO'!$A$1:$T$884,9,FALSE)</f>
        <v xml:space="preserve">Durarán tres años en sus cargos por estatutos.  </v>
      </c>
      <c r="J910" s="75" t="str">
        <f>VLOOKUP(A910,'BASE REGISTRO MAYO'!$A$1:$T$884,10,FALSE)</f>
        <v xml:space="preserve">De 30.05.2019 a 30.05.2022.
</v>
      </c>
      <c r="K910" s="75" t="str">
        <f>VLOOKUP(A910,'BASE REGISTRO MAYO'!$A$1:$T$884,11,FALSE)</f>
        <v xml:space="preserve">Presidente: 
Ignacio Andres Celedón Bulnes,
Secretario:  
Roberto Manuel Celedón Bulnes, 
</v>
      </c>
      <c r="L910" s="75" t="str">
        <f>VLOOKUP(A910,'BASE REGISTRO MAYO'!$A$1:$T$884,12,FALSE)</f>
        <v xml:space="preserve">Paseo Phillips Nº 16, piso 4, oficina X, comuna de Santiago, Región Metropolitana.
</v>
      </c>
      <c r="M910" s="75" t="str">
        <f>VLOOKUP(A910,'BASE REGISTRO MAYO'!$A$1:$T$884,13,FALSE)</f>
        <v>XIII</v>
      </c>
      <c r="N910" s="75" t="str">
        <f>VLOOKUP(A910,'BASE REGISTRO MAYO'!$A$1:$T$884,14,FALSE)</f>
        <v>Santiago</v>
      </c>
      <c r="O910" s="75" t="str">
        <f>VLOOKUP(A910,'BASE REGISTRO MAYO'!$A$1:$T$884,15,FALSE)</f>
        <v xml:space="preserve">Teléfono: 232780640
</v>
      </c>
      <c r="P910" s="75" t="str">
        <f>VLOOKUP(A910,'BASE REGISTRO MAYO'!$A$1:$T$884,16,FALSE)</f>
        <v xml:space="preserve">E-Mail: roberto.celedon@creaequidad.cl
           claudio.tobar@creaequidad.cl
</v>
      </c>
      <c r="Q910" s="75">
        <f>VLOOKUP(A910,'BASE REGISTRO MAYO'!$A$1:$T$884,17,FALSE)</f>
        <v>0</v>
      </c>
      <c r="R910" s="75" t="str">
        <f>VLOOKUP(A910,'BASE REGISTRO MAYO'!$A$1:$T$884,18,FALSE)</f>
        <v>93401: Instituciones de Asistencia Social.</v>
      </c>
      <c r="S910" s="75" t="str">
        <f>VLOOKUP(A910,'BASE REGISTRO MAYO'!$A$1:$T$884,19,FALSE)</f>
        <v>Se acompaña certificado financiero, correspondiente al año 2019, aprobados por el Sub Departamento de Supervisión Financiera Nacional.</v>
      </c>
      <c r="T910" s="177">
        <f>VLOOKUP(A910,'BASE REGISTRO MAYO'!$A$1:$T$884,20,FALSE)</f>
        <v>41908</v>
      </c>
      <c r="U910" s="182">
        <v>7510</v>
      </c>
      <c r="V910" s="181">
        <v>22007603</v>
      </c>
      <c r="W910" s="181">
        <v>144290441</v>
      </c>
      <c r="X910" s="178">
        <v>44408</v>
      </c>
      <c r="Y910" s="87" t="s">
        <v>7151</v>
      </c>
      <c r="Z910" s="87" t="s">
        <v>7152</v>
      </c>
      <c r="AA910" s="182" t="s">
        <v>7226</v>
      </c>
    </row>
    <row r="911" spans="1:27" ht="15.75" customHeight="1" x14ac:dyDescent="0.2">
      <c r="A911" s="182">
        <v>7510</v>
      </c>
      <c r="B911" s="75" t="str">
        <f>VLOOKUP(A911,'BASE REGISTRO MAYO'!$A$1:$T$884,2,FALSE)</f>
        <v>Fundacion CREA EQUIDAD</v>
      </c>
      <c r="C911" s="75" t="str">
        <f>VLOOKUP(A911,'BASE REGISTRO MAYO'!$A$1:$T$884,3,FALSE)</f>
        <v>65087837K</v>
      </c>
      <c r="D911" s="75" t="str">
        <f>VLOOKUP(A911,'BASE REGISTRO MAYO'!$A$1:$T$884,4,FALSE)</f>
        <v>Fundación de Derecho Privado.</v>
      </c>
      <c r="E911" s="75" t="str">
        <f>VLOOKUP(A911,'BASE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1" s="75" t="str">
        <f>VLOOKUP(A911,'BASE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1" s="75" t="str">
        <f>VLOOKUP(A911,'BASE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1" s="75" t="str">
        <f>VLOOKUP(A911,'BASE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11" s="75" t="str">
        <f>VLOOKUP(A911,'BASE REGISTRO MAYO'!$A$1:$T$884,9,FALSE)</f>
        <v xml:space="preserve">Durarán tres años en sus cargos por estatutos.  </v>
      </c>
      <c r="J911" s="75" t="str">
        <f>VLOOKUP(A911,'BASE REGISTRO MAYO'!$A$1:$T$884,10,FALSE)</f>
        <v xml:space="preserve">De 30.05.2019 a 30.05.2022.
</v>
      </c>
      <c r="K911" s="75" t="str">
        <f>VLOOKUP(A911,'BASE REGISTRO MAYO'!$A$1:$T$884,11,FALSE)</f>
        <v xml:space="preserve">Presidente: 
Ignacio Andres Celedón Bulnes,
Secretario:  
Roberto Manuel Celedón Bulnes, 
</v>
      </c>
      <c r="L911" s="75" t="str">
        <f>VLOOKUP(A911,'BASE REGISTRO MAYO'!$A$1:$T$884,12,FALSE)</f>
        <v xml:space="preserve">Paseo Phillips Nº 16, piso 4, oficina X, comuna de Santiago, Región Metropolitana.
</v>
      </c>
      <c r="M911" s="75" t="str">
        <f>VLOOKUP(A911,'BASE REGISTRO MAYO'!$A$1:$T$884,13,FALSE)</f>
        <v>XIII</v>
      </c>
      <c r="N911" s="75" t="str">
        <f>VLOOKUP(A911,'BASE REGISTRO MAYO'!$A$1:$T$884,14,FALSE)</f>
        <v>Santiago</v>
      </c>
      <c r="O911" s="75" t="str">
        <f>VLOOKUP(A911,'BASE REGISTRO MAYO'!$A$1:$T$884,15,FALSE)</f>
        <v xml:space="preserve">Teléfono: 232780640
</v>
      </c>
      <c r="P911" s="75" t="str">
        <f>VLOOKUP(A911,'BASE REGISTRO MAYO'!$A$1:$T$884,16,FALSE)</f>
        <v xml:space="preserve">E-Mail: roberto.celedon@creaequidad.cl
           claudio.tobar@creaequidad.cl
</v>
      </c>
      <c r="Q911" s="75">
        <f>VLOOKUP(A911,'BASE REGISTRO MAYO'!$A$1:$T$884,17,FALSE)</f>
        <v>0</v>
      </c>
      <c r="R911" s="75" t="str">
        <f>VLOOKUP(A911,'BASE REGISTRO MAYO'!$A$1:$T$884,18,FALSE)</f>
        <v>93401: Instituciones de Asistencia Social.</v>
      </c>
      <c r="S911" s="75" t="str">
        <f>VLOOKUP(A911,'BASE REGISTRO MAYO'!$A$1:$T$884,19,FALSE)</f>
        <v>Se acompaña certificado financiero, correspondiente al año 2019, aprobados por el Sub Departamento de Supervisión Financiera Nacional.</v>
      </c>
      <c r="T911" s="177">
        <f>VLOOKUP(A911,'BASE REGISTRO MAYO'!$A$1:$T$884,20,FALSE)</f>
        <v>41908</v>
      </c>
      <c r="U911" s="182">
        <v>7510</v>
      </c>
      <c r="V911" s="181">
        <v>16033200</v>
      </c>
      <c r="W911" s="181">
        <v>133556556</v>
      </c>
      <c r="X911" s="178">
        <v>44408</v>
      </c>
      <c r="Y911" s="87" t="s">
        <v>7151</v>
      </c>
      <c r="Z911" s="87" t="s">
        <v>7152</v>
      </c>
      <c r="AA911" s="182" t="s">
        <v>7284</v>
      </c>
    </row>
    <row r="912" spans="1:27" ht="15.75" customHeight="1" x14ac:dyDescent="0.2">
      <c r="A912" s="182">
        <v>7510</v>
      </c>
      <c r="B912" s="75" t="str">
        <f>VLOOKUP(A912,'BASE REGISTRO MAYO'!$A$1:$T$884,2,FALSE)</f>
        <v>Fundacion CREA EQUIDAD</v>
      </c>
      <c r="C912" s="75" t="str">
        <f>VLOOKUP(A912,'BASE REGISTRO MAYO'!$A$1:$T$884,3,FALSE)</f>
        <v>65087837K</v>
      </c>
      <c r="D912" s="75" t="str">
        <f>VLOOKUP(A912,'BASE REGISTRO MAYO'!$A$1:$T$884,4,FALSE)</f>
        <v>Fundación de Derecho Privado.</v>
      </c>
      <c r="E912" s="75" t="str">
        <f>VLOOKUP(A912,'BASE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2" s="75" t="str">
        <f>VLOOKUP(A912,'BASE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2" s="75" t="str">
        <f>VLOOKUP(A912,'BASE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2" s="75" t="str">
        <f>VLOOKUP(A912,'BASE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12" s="75" t="str">
        <f>VLOOKUP(A912,'BASE REGISTRO MAYO'!$A$1:$T$884,9,FALSE)</f>
        <v xml:space="preserve">Durarán tres años en sus cargos por estatutos.  </v>
      </c>
      <c r="J912" s="75" t="str">
        <f>VLOOKUP(A912,'BASE REGISTRO MAYO'!$A$1:$T$884,10,FALSE)</f>
        <v xml:space="preserve">De 30.05.2019 a 30.05.2022.
</v>
      </c>
      <c r="K912" s="75" t="str">
        <f>VLOOKUP(A912,'BASE REGISTRO MAYO'!$A$1:$T$884,11,FALSE)</f>
        <v xml:space="preserve">Presidente: 
Ignacio Andres Celedón Bulnes,
Secretario:  
Roberto Manuel Celedón Bulnes, 
</v>
      </c>
      <c r="L912" s="75" t="str">
        <f>VLOOKUP(A912,'BASE REGISTRO MAYO'!$A$1:$T$884,12,FALSE)</f>
        <v xml:space="preserve">Paseo Phillips Nº 16, piso 4, oficina X, comuna de Santiago, Región Metropolitana.
</v>
      </c>
      <c r="M912" s="75" t="str">
        <f>VLOOKUP(A912,'BASE REGISTRO MAYO'!$A$1:$T$884,13,FALSE)</f>
        <v>XIII</v>
      </c>
      <c r="N912" s="75" t="str">
        <f>VLOOKUP(A912,'BASE REGISTRO MAYO'!$A$1:$T$884,14,FALSE)</f>
        <v>Santiago</v>
      </c>
      <c r="O912" s="75" t="str">
        <f>VLOOKUP(A912,'BASE REGISTRO MAYO'!$A$1:$T$884,15,FALSE)</f>
        <v xml:space="preserve">Teléfono: 232780640
</v>
      </c>
      <c r="P912" s="75" t="str">
        <f>VLOOKUP(A912,'BASE REGISTRO MAYO'!$A$1:$T$884,16,FALSE)</f>
        <v xml:space="preserve">E-Mail: roberto.celedon@creaequidad.cl
           claudio.tobar@creaequidad.cl
</v>
      </c>
      <c r="Q912" s="75">
        <f>VLOOKUP(A912,'BASE REGISTRO MAYO'!$A$1:$T$884,17,FALSE)</f>
        <v>0</v>
      </c>
      <c r="R912" s="75" t="str">
        <f>VLOOKUP(A912,'BASE REGISTRO MAYO'!$A$1:$T$884,18,FALSE)</f>
        <v>93401: Instituciones de Asistencia Social.</v>
      </c>
      <c r="S912" s="75" t="str">
        <f>VLOOKUP(A912,'BASE REGISTRO MAYO'!$A$1:$T$884,19,FALSE)</f>
        <v>Se acompaña certificado financiero, correspondiente al año 2019, aprobados por el Sub Departamento de Supervisión Financiera Nacional.</v>
      </c>
      <c r="T912" s="177">
        <f>VLOOKUP(A912,'BASE REGISTRO MAYO'!$A$1:$T$884,20,FALSE)</f>
        <v>41908</v>
      </c>
      <c r="U912" s="182">
        <v>7510</v>
      </c>
      <c r="V912" s="181">
        <v>26842680</v>
      </c>
      <c r="W912" s="181">
        <v>234931848</v>
      </c>
      <c r="X912" s="178">
        <v>44408</v>
      </c>
      <c r="Y912" s="87" t="s">
        <v>7151</v>
      </c>
      <c r="Z912" s="87" t="s">
        <v>7152</v>
      </c>
      <c r="AA912" s="182" t="s">
        <v>7200</v>
      </c>
    </row>
    <row r="913" spans="1:27" ht="15.75" customHeight="1" x14ac:dyDescent="0.2">
      <c r="A913" s="182">
        <v>7510</v>
      </c>
      <c r="B913" s="75" t="str">
        <f>VLOOKUP(A913,'BASE REGISTRO MAYO'!$A$1:$T$884,2,FALSE)</f>
        <v>Fundacion CREA EQUIDAD</v>
      </c>
      <c r="C913" s="75" t="str">
        <f>VLOOKUP(A913,'BASE REGISTRO MAYO'!$A$1:$T$884,3,FALSE)</f>
        <v>65087837K</v>
      </c>
      <c r="D913" s="75" t="str">
        <f>VLOOKUP(A913,'BASE REGISTRO MAYO'!$A$1:$T$884,4,FALSE)</f>
        <v>Fundación de Derecho Privado.</v>
      </c>
      <c r="E913" s="75" t="str">
        <f>VLOOKUP(A913,'BASE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3" s="75" t="str">
        <f>VLOOKUP(A913,'BASE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3" s="75" t="str">
        <f>VLOOKUP(A913,'BASE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3" s="75" t="str">
        <f>VLOOKUP(A913,'BASE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13" s="75" t="str">
        <f>VLOOKUP(A913,'BASE REGISTRO MAYO'!$A$1:$T$884,9,FALSE)</f>
        <v xml:space="preserve">Durarán tres años en sus cargos por estatutos.  </v>
      </c>
      <c r="J913" s="75" t="str">
        <f>VLOOKUP(A913,'BASE REGISTRO MAYO'!$A$1:$T$884,10,FALSE)</f>
        <v xml:space="preserve">De 30.05.2019 a 30.05.2022.
</v>
      </c>
      <c r="K913" s="75" t="str">
        <f>VLOOKUP(A913,'BASE REGISTRO MAYO'!$A$1:$T$884,11,FALSE)</f>
        <v xml:space="preserve">Presidente: 
Ignacio Andres Celedón Bulnes,
Secretario:  
Roberto Manuel Celedón Bulnes, 
</v>
      </c>
      <c r="L913" s="75" t="str">
        <f>VLOOKUP(A913,'BASE REGISTRO MAYO'!$A$1:$T$884,12,FALSE)</f>
        <v xml:space="preserve">Paseo Phillips Nº 16, piso 4, oficina X, comuna de Santiago, Región Metropolitana.
</v>
      </c>
      <c r="M913" s="75" t="str">
        <f>VLOOKUP(A913,'BASE REGISTRO MAYO'!$A$1:$T$884,13,FALSE)</f>
        <v>XIII</v>
      </c>
      <c r="N913" s="75" t="str">
        <f>VLOOKUP(A913,'BASE REGISTRO MAYO'!$A$1:$T$884,14,FALSE)</f>
        <v>Santiago</v>
      </c>
      <c r="O913" s="75" t="str">
        <f>VLOOKUP(A913,'BASE REGISTRO MAYO'!$A$1:$T$884,15,FALSE)</f>
        <v xml:space="preserve">Teléfono: 232780640
</v>
      </c>
      <c r="P913" s="75" t="str">
        <f>VLOOKUP(A913,'BASE REGISTRO MAYO'!$A$1:$T$884,16,FALSE)</f>
        <v xml:space="preserve">E-Mail: roberto.celedon@creaequidad.cl
           claudio.tobar@creaequidad.cl
</v>
      </c>
      <c r="Q913" s="75">
        <f>VLOOKUP(A913,'BASE REGISTRO MAYO'!$A$1:$T$884,17,FALSE)</f>
        <v>0</v>
      </c>
      <c r="R913" s="75" t="str">
        <f>VLOOKUP(A913,'BASE REGISTRO MAYO'!$A$1:$T$884,18,FALSE)</f>
        <v>93401: Instituciones de Asistencia Social.</v>
      </c>
      <c r="S913" s="75" t="str">
        <f>VLOOKUP(A913,'BASE REGISTRO MAYO'!$A$1:$T$884,19,FALSE)</f>
        <v>Se acompaña certificado financiero, correspondiente al año 2019, aprobados por el Sub Departamento de Supervisión Financiera Nacional.</v>
      </c>
      <c r="T913" s="177">
        <f>VLOOKUP(A913,'BASE REGISTRO MAYO'!$A$1:$T$884,20,FALSE)</f>
        <v>41908</v>
      </c>
      <c r="U913" s="182">
        <v>7510</v>
      </c>
      <c r="V913" s="181">
        <v>7856268</v>
      </c>
      <c r="W913" s="181">
        <v>59002176</v>
      </c>
      <c r="X913" s="178">
        <v>44408</v>
      </c>
      <c r="Y913" s="87" t="s">
        <v>7151</v>
      </c>
      <c r="Z913" s="87" t="s">
        <v>7152</v>
      </c>
      <c r="AA913" s="182" t="s">
        <v>7237</v>
      </c>
    </row>
    <row r="914" spans="1:27" ht="15.75" customHeight="1" x14ac:dyDescent="0.2">
      <c r="A914" s="182">
        <v>7510</v>
      </c>
      <c r="B914" s="75" t="str">
        <f>VLOOKUP(A914,'BASE REGISTRO MAYO'!$A$1:$T$884,2,FALSE)</f>
        <v>Fundacion CREA EQUIDAD</v>
      </c>
      <c r="C914" s="75" t="str">
        <f>VLOOKUP(A914,'BASE REGISTRO MAYO'!$A$1:$T$884,3,FALSE)</f>
        <v>65087837K</v>
      </c>
      <c r="D914" s="75" t="str">
        <f>VLOOKUP(A914,'BASE REGISTRO MAYO'!$A$1:$T$884,4,FALSE)</f>
        <v>Fundación de Derecho Privado.</v>
      </c>
      <c r="E914" s="75" t="str">
        <f>VLOOKUP(A914,'BASE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4" s="75" t="str">
        <f>VLOOKUP(A914,'BASE REGISTRO MAYO'!$A$1:$T$884,6,FALSE)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4" s="75" t="str">
        <f>VLOOKUP(A914,'BASE REGISTRO MAYO'!$A$1:$T$884,7,FALSE)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4" s="75" t="str">
        <f>VLOOKUP(A914,'BASE REGISTRO MAYO'!$A$1:$T$884,8,FALSE)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14" s="75" t="str">
        <f>VLOOKUP(A914,'BASE REGISTRO MAYO'!$A$1:$T$884,9,FALSE)</f>
        <v xml:space="preserve">Durarán tres años en sus cargos por estatutos.  </v>
      </c>
      <c r="J914" s="75" t="str">
        <f>VLOOKUP(A914,'BASE REGISTRO MAYO'!$A$1:$T$884,10,FALSE)</f>
        <v xml:space="preserve">De 30.05.2019 a 30.05.2022.
</v>
      </c>
      <c r="K914" s="75" t="str">
        <f>VLOOKUP(A914,'BASE REGISTRO MAYO'!$A$1:$T$884,11,FALSE)</f>
        <v xml:space="preserve">Presidente: 
Ignacio Andres Celedón Bulnes,
Secretario:  
Roberto Manuel Celedón Bulnes, 
</v>
      </c>
      <c r="L914" s="75" t="str">
        <f>VLOOKUP(A914,'BASE REGISTRO MAYO'!$A$1:$T$884,12,FALSE)</f>
        <v xml:space="preserve">Paseo Phillips Nº 16, piso 4, oficina X, comuna de Santiago, Región Metropolitana.
</v>
      </c>
      <c r="M914" s="75" t="str">
        <f>VLOOKUP(A914,'BASE REGISTRO MAYO'!$A$1:$T$884,13,FALSE)</f>
        <v>XIII</v>
      </c>
      <c r="N914" s="75" t="str">
        <f>VLOOKUP(A914,'BASE REGISTRO MAYO'!$A$1:$T$884,14,FALSE)</f>
        <v>Santiago</v>
      </c>
      <c r="O914" s="75" t="str">
        <f>VLOOKUP(A914,'BASE REGISTRO MAYO'!$A$1:$T$884,15,FALSE)</f>
        <v xml:space="preserve">Teléfono: 232780640
</v>
      </c>
      <c r="P914" s="75" t="str">
        <f>VLOOKUP(A914,'BASE REGISTRO MAYO'!$A$1:$T$884,16,FALSE)</f>
        <v xml:space="preserve">E-Mail: roberto.celedon@creaequidad.cl
           claudio.tobar@creaequidad.cl
</v>
      </c>
      <c r="Q914" s="75">
        <f>VLOOKUP(A914,'BASE REGISTRO MAYO'!$A$1:$T$884,17,FALSE)</f>
        <v>0</v>
      </c>
      <c r="R914" s="75" t="str">
        <f>VLOOKUP(A914,'BASE REGISTRO MAYO'!$A$1:$T$884,18,FALSE)</f>
        <v>93401: Instituciones de Asistencia Social.</v>
      </c>
      <c r="S914" s="75" t="str">
        <f>VLOOKUP(A914,'BASE REGISTRO MAYO'!$A$1:$T$884,19,FALSE)</f>
        <v>Se acompaña certificado financiero, correspondiente al año 2019, aprobados por el Sub Departamento de Supervisión Financiera Nacional.</v>
      </c>
      <c r="T914" s="177">
        <f>VLOOKUP(A914,'BASE REGISTRO MAYO'!$A$1:$T$884,20,FALSE)</f>
        <v>41908</v>
      </c>
      <c r="U914" s="182">
        <v>7510</v>
      </c>
      <c r="V914" s="181">
        <v>6206400</v>
      </c>
      <c r="W914" s="181">
        <v>45823920</v>
      </c>
      <c r="X914" s="178">
        <v>44408</v>
      </c>
      <c r="Y914" s="87" t="s">
        <v>7151</v>
      </c>
      <c r="Z914" s="87" t="s">
        <v>7152</v>
      </c>
      <c r="AA914" s="182" t="s">
        <v>7217</v>
      </c>
    </row>
    <row r="915" spans="1:27" ht="15.75" customHeight="1" x14ac:dyDescent="0.2">
      <c r="A915" s="182">
        <v>7512</v>
      </c>
      <c r="B915" s="75" t="str">
        <f>VLOOKUP(A915,'BASE REGISTRO MAYO'!$A$1:$T$884,2,FALSE)</f>
        <v xml:space="preserve">
I. Municipalidad de Rio Ibanez
</v>
      </c>
      <c r="C915" s="75">
        <f>VLOOKUP(A915,'BASE REGISTRO MAYO'!$A$1:$T$884,3,FALSE)</f>
        <v>692531000</v>
      </c>
      <c r="D915" s="75" t="str">
        <f>VLOOKUP(A915,'BASE REGISTRO MAYO'!$A$1:$T$884,4,FALSE)</f>
        <v>Municipalidad</v>
      </c>
      <c r="E915" s="75" t="str">
        <f>VLOOKUP(A915,'BASE REGISTRO MAYO'!$A$1:$T$884,5,FALSE)</f>
        <v>Constitución Política de la República, artículo 107</v>
      </c>
      <c r="F915" s="75" t="str">
        <f>VLOOKUP(A915,'BASE REGISTRO MAYO'!$A$1:$T$884,6,FALSE)</f>
        <v>Indefinida</v>
      </c>
      <c r="G915" s="75" t="str">
        <f>VLOOKUP(A915,'BASE REGISTRO MAYO'!$A$1:$T$884,7,FALSE)</f>
        <v>Según Ley Orgánica Nº 18.695, artículos 1º al  4º</v>
      </c>
      <c r="H915" s="75" t="str">
        <f>VLOOKUP(A915,'BASE REGISTRO MAYO'!$A$1:$T$884,8,FALSE)</f>
        <v>no tiene</v>
      </c>
      <c r="I915" s="75">
        <f>VLOOKUP(A915,'BASE REGISTRO MAYO'!$A$1:$T$884,9,FALSE)</f>
        <v>0</v>
      </c>
      <c r="J915" s="75">
        <f>VLOOKUP(A915,'BASE REGISTRO MAYO'!$A$1:$T$884,10,FALSE)</f>
        <v>0</v>
      </c>
      <c r="K915" s="75" t="str">
        <f>VLOOKUP(A915,'BASE REGISTRO MAYO'!$A$1:$T$884,11,FALSE)</f>
        <v xml:space="preserve">Marcelo Orlando Santana Vargas
</v>
      </c>
      <c r="L915" s="75" t="str">
        <f>VLOOKUP(A915,'BASE REGISTRO MAYO'!$A$1:$T$884,12,FALSE)</f>
        <v xml:space="preserve">Carlos Soza Nº161 Puerto Ibáñez, Comuna de rio Ibáñez, Región de Aysén, </v>
      </c>
      <c r="M915" s="75" t="str">
        <f>VLOOKUP(A915,'BASE REGISTRO MAYO'!$A$1:$T$884,13,FALSE)</f>
        <v>XI</v>
      </c>
      <c r="N915" s="75" t="str">
        <f>VLOOKUP(A915,'BASE REGISTRO MAYO'!$A$1:$T$884,14,FALSE)</f>
        <v>rio Ibáñez</v>
      </c>
      <c r="O915" s="75" t="str">
        <f>VLOOKUP(A915,'BASE REGISTRO MAYO'!$A$1:$T$884,15,FALSE)</f>
        <v>teléfono  067-2423216,</v>
      </c>
      <c r="P915" s="75" t="str">
        <f>VLOOKUP(A915,'BASE REGISTRO MAYO'!$A$1:$T$884,16,FALSE)</f>
        <v xml:space="preserve">alcaldía@rioibanez.cl  </v>
      </c>
      <c r="Q915" s="75">
        <f>VLOOKUP(A915,'BASE REGISTRO MAYO'!$A$1:$T$884,17,FALSE)</f>
        <v>0</v>
      </c>
      <c r="R915" s="75">
        <f>VLOOKUP(A915,'BASE REGISTRO MAYO'!$A$1:$T$884,18,FALSE)</f>
        <v>91001</v>
      </c>
      <c r="S915" s="75" t="str">
        <f>VLOOKUP(A915,'BASE REGISTRO MAYO'!$A$1:$T$884,19,FALSE)</f>
        <v xml:space="preserve">No se acompañan. Aplica Informe Jurídico Nº 09, de  fecha 14 de marzo de 2011 del Departamento Jurídico y Dictamen Nº 070791, de 2009, de la Contraloría General de la República.  
</v>
      </c>
      <c r="T915" s="177">
        <f>VLOOKUP(A915,'BASE REGISTRO MAYO'!$A$1:$T$884,20,FALSE)</f>
        <v>41925</v>
      </c>
      <c r="U915" s="182">
        <v>7512</v>
      </c>
      <c r="V915" s="181">
        <v>5265785</v>
      </c>
      <c r="W915" s="181">
        <v>31747435</v>
      </c>
      <c r="X915" s="178">
        <v>44408</v>
      </c>
      <c r="Y915" s="87" t="s">
        <v>7151</v>
      </c>
      <c r="Z915" s="87" t="s">
        <v>7152</v>
      </c>
      <c r="AA915" s="182" t="s">
        <v>8209</v>
      </c>
    </row>
    <row r="916" spans="1:27" ht="15.75" customHeight="1" x14ac:dyDescent="0.2">
      <c r="A916" s="182">
        <v>7513</v>
      </c>
      <c r="B916" s="75" t="str">
        <f>VLOOKUP(A916,'BASE REGISTRO MAYO'!$A$1:$T$884,2,FALSE)</f>
        <v xml:space="preserve">
I. Municipalidad de Huara
</v>
      </c>
      <c r="C916" s="75">
        <f>VLOOKUP(A916,'BASE REGISTRO MAYO'!$A$1:$T$884,3,FALSE)</f>
        <v>690102005</v>
      </c>
      <c r="D916" s="75" t="str">
        <f>VLOOKUP(A916,'BASE REGISTRO MAYO'!$A$1:$T$884,4,FALSE)</f>
        <v>Municipalidad</v>
      </c>
      <c r="E916" s="75" t="str">
        <f>VLOOKUP(A916,'BASE REGISTRO MAYO'!$A$1:$T$884,5,FALSE)</f>
        <v>Constitución Política de la República, artículo 107.</v>
      </c>
      <c r="F916" s="75" t="str">
        <f>VLOOKUP(A916,'BASE REGISTRO MAYO'!$A$1:$T$884,6,FALSE)</f>
        <v>Indefinida.</v>
      </c>
      <c r="G916" s="75" t="str">
        <f>VLOOKUP(A916,'BASE REGISTRO MAYO'!$A$1:$T$884,7,FALSE)</f>
        <v>Según Ley Orgánica Nº 18.695, artículos 1º al 4º.</v>
      </c>
      <c r="H916" s="75" t="str">
        <f>VLOOKUP(A916,'BASE REGISTRO MAYO'!$A$1:$T$884,8,FALSE)</f>
        <v>no tiene</v>
      </c>
      <c r="I916" s="75">
        <f>VLOOKUP(A916,'BASE REGISTRO MAYO'!$A$1:$T$884,9,FALSE)</f>
        <v>0</v>
      </c>
      <c r="J916" s="75">
        <f>VLOOKUP(A916,'BASE REGISTRO MAYO'!$A$1:$T$884,10,FALSE)</f>
        <v>0</v>
      </c>
      <c r="K916" s="75" t="str">
        <f>VLOOKUP(A916,'BASE REGISTRO MAYO'!$A$1:$T$884,11,FALSE)</f>
        <v xml:space="preserve">José Andrés Bartolo Vinaya, </v>
      </c>
      <c r="L916" s="75" t="str">
        <f>VLOOKUP(A916,'BASE REGISTRO MAYO'!$A$1:$T$884,12,FALSE)</f>
        <v xml:space="preserve">Vicuña Mackenna S/N°, Comuna de Huara, Provincia de Tamarugal, Región de Tarapacá.
</v>
      </c>
      <c r="M916" s="75" t="str">
        <f>VLOOKUP(A916,'BASE REGISTRO MAYO'!$A$1:$T$884,13,FALSE)</f>
        <v>I</v>
      </c>
      <c r="N916" s="75" t="str">
        <f>VLOOKUP(A916,'BASE REGISTRO MAYO'!$A$1:$T$884,14,FALSE)</f>
        <v>Tamarugal</v>
      </c>
      <c r="O916" s="75" t="str">
        <f>VLOOKUP(A916,'BASE REGISTRO MAYO'!$A$1:$T$884,15,FALSE)</f>
        <v>Fono: 2463200</v>
      </c>
      <c r="P916" s="75">
        <f>VLOOKUP(A916,'BASE REGISTRO MAYO'!$A$1:$T$884,16,FALSE)</f>
        <v>0</v>
      </c>
      <c r="Q916" s="75">
        <f>VLOOKUP(A916,'BASE REGISTRO MAYO'!$A$1:$T$884,17,FALSE)</f>
        <v>0</v>
      </c>
      <c r="R916" s="75">
        <f>VLOOKUP(A916,'BASE REGISTRO MAYO'!$A$1:$T$884,18,FALSE)</f>
        <v>91001</v>
      </c>
      <c r="S916" s="75" t="str">
        <f>VLOOKUP(A916,'BASE REGISTRO MAYO'!$A$1:$T$884,19,FALSE)</f>
        <v>No corresponde</v>
      </c>
      <c r="T916" s="177">
        <f>VLOOKUP(A916,'BASE REGISTRO MAYO'!$A$1:$T$884,20,FALSE)</f>
        <v>41927</v>
      </c>
      <c r="U916" s="182">
        <v>7513</v>
      </c>
      <c r="V916" s="181">
        <v>2747365</v>
      </c>
      <c r="W916" s="181">
        <v>16563875</v>
      </c>
      <c r="X916" s="178">
        <v>44408</v>
      </c>
      <c r="Y916" s="87" t="s">
        <v>7151</v>
      </c>
      <c r="Z916" s="87" t="s">
        <v>7152</v>
      </c>
      <c r="AA916" s="182" t="s">
        <v>7363</v>
      </c>
    </row>
    <row r="917" spans="1:27" ht="15.75" customHeight="1" x14ac:dyDescent="0.2">
      <c r="A917" s="182">
        <v>7514</v>
      </c>
      <c r="B917" s="75" t="str">
        <f>VLOOKUP(A917,'BASE REGISTRO MAYO'!$A$1:$T$884,2,FALSE)</f>
        <v xml:space="preserve">
I. Municipalidad de Lago Ranco
</v>
      </c>
      <c r="C917" s="75">
        <f>VLOOKUP(A917,'BASE REGISTRO MAYO'!$A$1:$T$884,3,FALSE)</f>
        <v>692011007</v>
      </c>
      <c r="D917" s="75" t="str">
        <f>VLOOKUP(A917,'BASE REGISTRO MAYO'!$A$1:$T$884,4,FALSE)</f>
        <v>Municipalidad</v>
      </c>
      <c r="E917" s="75" t="str">
        <f>VLOOKUP(A917,'BASE REGISTRO MAYO'!$A$1:$T$884,5,FALSE)</f>
        <v>Constitución Política de la República, artículo 107.</v>
      </c>
      <c r="F917" s="75" t="str">
        <f>VLOOKUP(A917,'BASE REGISTRO MAYO'!$A$1:$T$884,6,FALSE)</f>
        <v>Indefinida.</v>
      </c>
      <c r="G917" s="75" t="str">
        <f>VLOOKUP(A917,'BASE REGISTRO MAYO'!$A$1:$T$884,7,FALSE)</f>
        <v>Según Ley Orgánica Nº 18.695, artículos 1º al 4º.</v>
      </c>
      <c r="H917" s="75" t="str">
        <f>VLOOKUP(A917,'BASE REGISTRO MAYO'!$A$1:$T$884,8,FALSE)</f>
        <v>no tiene</v>
      </c>
      <c r="I917" s="75">
        <f>VLOOKUP(A917,'BASE REGISTRO MAYO'!$A$1:$T$884,9,FALSE)</f>
        <v>0</v>
      </c>
      <c r="J917" s="75">
        <f>VLOOKUP(A917,'BASE REGISTRO MAYO'!$A$1:$T$884,10,FALSE)</f>
        <v>0</v>
      </c>
      <c r="K917" s="75" t="str">
        <f>VLOOKUP(A917,'BASE REGISTRO MAYO'!$A$1:$T$884,11,FALSE)</f>
        <v xml:space="preserve">Miguel Meza Shwenke, </v>
      </c>
      <c r="L917" s="75" t="str">
        <f>VLOOKUP(A917,'BASE REGISTRO MAYO'!$A$1:$T$884,12,FALSE)</f>
        <v xml:space="preserve">Calle Viña del Mar Nº 345, Lago Ranco.
</v>
      </c>
      <c r="M917" s="75" t="str">
        <f>VLOOKUP(A917,'BASE REGISTRO MAYO'!$A$1:$T$884,13,FALSE)</f>
        <v>X</v>
      </c>
      <c r="N917" s="75" t="str">
        <f>VLOOKUP(A917,'BASE REGISTRO MAYO'!$A$1:$T$884,14,FALSE)</f>
        <v>Lago Ranco</v>
      </c>
      <c r="O917" s="75">
        <f>VLOOKUP(A917,'BASE REGISTRO MAYO'!$A$1:$T$884,15,FALSE)</f>
        <v>0</v>
      </c>
      <c r="P917" s="75">
        <f>VLOOKUP(A917,'BASE REGISTRO MAYO'!$A$1:$T$884,16,FALSE)</f>
        <v>0</v>
      </c>
      <c r="Q917" s="75">
        <f>VLOOKUP(A917,'BASE REGISTRO MAYO'!$A$1:$T$884,17,FALSE)</f>
        <v>0</v>
      </c>
      <c r="R917" s="75">
        <f>VLOOKUP(A917,'BASE REGISTRO MAYO'!$A$1:$T$884,18,FALSE)</f>
        <v>91001</v>
      </c>
      <c r="S917" s="75" t="str">
        <f>VLOOKUP(A917,'BASE REGISTRO MAYO'!$A$1:$T$884,19,FALSE)</f>
        <v>No se acompañan. Aplica Informe Jurídico Nº 09, de  fecha 14 de marzo de 2011 del Departamento Jurídico y Dictamen Nº 070791, de 2009, de la Contraloría General de la República</v>
      </c>
      <c r="T917" s="177">
        <f>VLOOKUP(A917,'BASE REGISTRO MAYO'!$A$1:$T$884,20,FALSE)</f>
        <v>41939</v>
      </c>
      <c r="U917" s="182">
        <v>7514</v>
      </c>
      <c r="V917" s="181">
        <v>3262498</v>
      </c>
      <c r="W917" s="181">
        <v>19669608</v>
      </c>
      <c r="X917" s="178">
        <v>44408</v>
      </c>
      <c r="Y917" s="87" t="s">
        <v>7151</v>
      </c>
      <c r="Z917" s="87" t="s">
        <v>7152</v>
      </c>
      <c r="AA917" s="182" t="s">
        <v>7364</v>
      </c>
    </row>
    <row r="918" spans="1:27" ht="15.75" customHeight="1" x14ac:dyDescent="0.2">
      <c r="A918" s="182">
        <v>7517</v>
      </c>
      <c r="B918" s="75" t="str">
        <f>VLOOKUP(A918,'BASE REGISTRO MAYO'!$A$1:$T$884,2,FALSE)</f>
        <v xml:space="preserve">
Fundacion de Beneficencia Sentidos
</v>
      </c>
      <c r="C918" s="75">
        <f>VLOOKUP(A918,'BASE REGISTRO MAYO'!$A$1:$T$884,3,FALSE)</f>
        <v>650846699</v>
      </c>
      <c r="D918" s="75" t="str">
        <f>VLOOKUP(A918,'BASE REGISTRO MAYO'!$A$1:$T$884,4,FALSE)</f>
        <v>Fundación de Derecho Privado.</v>
      </c>
      <c r="E918" s="75" t="str">
        <f>VLOOKUP(A918,'BASE REGISTRO MAYO'!$A$1:$T$884,5,FALSE)</f>
        <v>Inscripción N° 169989, de fecha 21 de Abril de 2014, del Registro de Personas Jurídicas, del Servicio de Registro Civil e Identificación.</v>
      </c>
      <c r="F918" s="75" t="str">
        <f>VLOOKUP(A918,'BASE REGISTRO MAYO'!$A$1:$T$884,6,FALSE)</f>
        <v xml:space="preserve">Certificado de Vigencia folio Nº 500313004503, de 21 de abril de 2020, del Servicio de Registro Civil e Identificación.
</v>
      </c>
      <c r="G918" s="75" t="str">
        <f>VLOOKUP(A918,'BASE REGISTRO MAYO'!$A$1:$T$884,7,FALSE)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918" s="75" t="str">
        <f>VLOOKUP(A918,'BASE REGISTRO MAYO'!$A$1:$T$884,8,FALSE)</f>
        <v xml:space="preserve">(de acuerdo a certificado de Directorio)-Presidente: 
Marcela Araya Martínez                      
-Vicepresidente 
Mariann Alejandra Davila Coggiola
-Secretario:
Richard Jesús Ron Farías
-Tesorero:
Amaru Andrés Ugaz Ayala
</v>
      </c>
      <c r="I918" s="75" t="str">
        <f>VLOOKUP(A918,'BASE REGISTRO MAYO'!$A$1:$T$884,9,FALSE)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918" s="75" t="str">
        <f>VLOOKUP(A918,'BASE REGISTRO MAYO'!$A$1:$T$884,10,FALSE)</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918" s="75" t="str">
        <f>VLOOKUP(A918,'BASE REGISTRO MAYO'!$A$1:$T$884,11,FALSE)</f>
        <v xml:space="preserve">Ana Mireya Ayala Rivera 
</v>
      </c>
      <c r="L918" s="75" t="str">
        <f>VLOOKUP(A918,'BASE REGISTRO MAYO'!$A$1:$T$884,12,FALSE)</f>
        <v xml:space="preserve">Obispo Manuel Umaña N° 917, comuna de Estación Central, Región Metropolitana.  
</v>
      </c>
      <c r="M918" s="75" t="str">
        <f>VLOOKUP(A918,'BASE REGISTRO MAYO'!$A$1:$T$884,13,FALSE)</f>
        <v>XIII</v>
      </c>
      <c r="N918" s="75" t="str">
        <f>VLOOKUP(A918,'BASE REGISTRO MAYO'!$A$1:$T$884,14,FALSE)</f>
        <v>Estación Central</v>
      </c>
      <c r="O918" s="75" t="str">
        <f>VLOOKUP(A918,'BASE REGISTRO MAYO'!$A$1:$T$884,15,FALSE)</f>
        <v>Fono: 22 9181586</v>
      </c>
      <c r="P918" s="75" t="str">
        <f>VLOOKUP(A918,'BASE REGISTRO MAYO'!$A$1:$T$884,16,FALSE)</f>
        <v>Fund.sentidos@gmail.com
ppfestacioncentral@fundacionsentidos.org
http://www.fundacionsentidos.org</v>
      </c>
      <c r="Q918" s="75">
        <f>VLOOKUP(A918,'BASE REGISTRO MAYO'!$A$1:$T$884,17,FALSE)</f>
        <v>0</v>
      </c>
      <c r="R918" s="75" t="str">
        <f>VLOOKUP(A918,'BASE REGISTRO MAYO'!$A$1:$T$884,18,FALSE)</f>
        <v>93401: Institución de Asistencia Social.</v>
      </c>
      <c r="S918" s="75" t="str">
        <f>VLOOKUP(A918,'BASE REGISTRO MAYO'!$A$1:$T$884,19,FALSE)</f>
        <v>Acompaña Certificado Financiero del año 2019,  aprobados por el Subdepartamento de Supervisión Financiera.</v>
      </c>
      <c r="T918" s="177">
        <f>VLOOKUP(A918,'BASE REGISTRO MAYO'!$A$1:$T$884,20,FALSE)</f>
        <v>41950</v>
      </c>
      <c r="U918" s="182">
        <v>7517</v>
      </c>
      <c r="V918" s="181">
        <v>6206400</v>
      </c>
      <c r="W918" s="181">
        <v>62141580</v>
      </c>
      <c r="X918" s="178">
        <v>44408</v>
      </c>
      <c r="Y918" s="87" t="s">
        <v>7151</v>
      </c>
      <c r="Z918" s="87" t="s">
        <v>7152</v>
      </c>
      <c r="AA918" s="182" t="s">
        <v>7234</v>
      </c>
    </row>
    <row r="919" spans="1:27" ht="15.75" customHeight="1" x14ac:dyDescent="0.2">
      <c r="A919" s="182">
        <v>7520</v>
      </c>
      <c r="B919" s="75" t="str">
        <f>VLOOKUP(A919,'BASE REGISTRO MAYO'!$A$1:$T$884,2,FALSE)</f>
        <v xml:space="preserve">
I. Municipalidad de Mariquina
</v>
      </c>
      <c r="C919" s="75">
        <f>VLOOKUP(A919,'BASE REGISTRO MAYO'!$A$1:$T$884,3,FALSE)</f>
        <v>692004000</v>
      </c>
      <c r="D919" s="75" t="str">
        <f>VLOOKUP(A919,'BASE REGISTRO MAYO'!$A$1:$T$884,4,FALSE)</f>
        <v>Municipalidad</v>
      </c>
      <c r="E919" s="75" t="str">
        <f>VLOOKUP(A919,'BASE REGISTRO MAYO'!$A$1:$T$884,5,FALSE)</f>
        <v>Constitución Política de la República, artículo 107.</v>
      </c>
      <c r="F919" s="75" t="str">
        <f>VLOOKUP(A919,'BASE REGISTRO MAYO'!$A$1:$T$884,6,FALSE)</f>
        <v>Indefinida.</v>
      </c>
      <c r="G919" s="75" t="str">
        <f>VLOOKUP(A919,'BASE REGISTRO MAYO'!$A$1:$T$884,7,FALSE)</f>
        <v>Según Ley Orgánica Nº 18.695, artículos 1º al 4º.</v>
      </c>
      <c r="H919" s="75" t="str">
        <f>VLOOKUP(A919,'BASE REGISTRO MAYO'!$A$1:$T$884,8,FALSE)</f>
        <v>No tiene</v>
      </c>
      <c r="I919" s="75">
        <f>VLOOKUP(A919,'BASE REGISTRO MAYO'!$A$1:$T$884,9,FALSE)</f>
        <v>0</v>
      </c>
      <c r="J919" s="75">
        <f>VLOOKUP(A919,'BASE REGISTRO MAYO'!$A$1:$T$884,10,FALSE)</f>
        <v>0</v>
      </c>
      <c r="K919" s="75" t="str">
        <f>VLOOKUP(A919,'BASE REGISTRO MAYO'!$A$1:$T$884,11,FALSE)</f>
        <v xml:space="preserve">Erwin Pacheco Ayala, </v>
      </c>
      <c r="L919" s="75" t="str">
        <f>VLOOKUP(A919,'BASE REGISTRO MAYO'!$A$1:$T$884,12,FALSE)</f>
        <v xml:space="preserve">Mariquina N° 54. Comuna de Mariquina. XIV Región de los Ríos.
</v>
      </c>
      <c r="M919" s="75" t="str">
        <f>VLOOKUP(A919,'BASE REGISTRO MAYO'!$A$1:$T$884,13,FALSE)</f>
        <v>XIV</v>
      </c>
      <c r="N919" s="75" t="str">
        <f>VLOOKUP(A919,'BASE REGISTRO MAYO'!$A$1:$T$884,14,FALSE)</f>
        <v>Mariquina.</v>
      </c>
      <c r="O919" s="75" t="str">
        <f>VLOOKUP(A919,'BASE REGISTRO MAYO'!$A$1:$T$884,15,FALSE)</f>
        <v>Fono: 63-2453200, Fax 63-2453227.</v>
      </c>
      <c r="P919" s="75" t="str">
        <f>VLOOKUP(A919,'BASE REGISTRO MAYO'!$A$1:$T$884,16,FALSE)</f>
        <v xml:space="preserve"> alcaldia@munimariquina.cl</v>
      </c>
      <c r="Q919" s="75">
        <f>VLOOKUP(A919,'BASE REGISTRO MAYO'!$A$1:$T$884,17,FALSE)</f>
        <v>0</v>
      </c>
      <c r="R919" s="75">
        <f>VLOOKUP(A919,'BASE REGISTRO MAYO'!$A$1:$T$884,18,FALSE)</f>
        <v>91001</v>
      </c>
      <c r="S919" s="75" t="str">
        <f>VLOOKUP(A919,'BASE REGISTRO MAYO'!$A$1:$T$884,19,FALSE)</f>
        <v>No corresponde</v>
      </c>
      <c r="T919" s="177">
        <f>VLOOKUP(A919,'BASE REGISTRO MAYO'!$A$1:$T$884,20,FALSE)</f>
        <v>41996</v>
      </c>
      <c r="U919" s="182">
        <v>7520</v>
      </c>
      <c r="V919" s="181">
        <v>5494733</v>
      </c>
      <c r="W919" s="181">
        <v>33127758</v>
      </c>
      <c r="X919" s="178">
        <v>44408</v>
      </c>
      <c r="Y919" s="87" t="s">
        <v>7151</v>
      </c>
      <c r="Z919" s="87" t="s">
        <v>7152</v>
      </c>
      <c r="AA919" s="182" t="s">
        <v>7248</v>
      </c>
    </row>
    <row r="920" spans="1:27" ht="15.75" customHeight="1" x14ac:dyDescent="0.2">
      <c r="A920" s="182">
        <v>7521</v>
      </c>
      <c r="B920" s="75" t="str">
        <f>VLOOKUP(A920,'BASE REGISTRO MAYO'!$A$1:$T$884,2,FALSE)</f>
        <v xml:space="preserve">
I. Municipalidad de Corral
</v>
      </c>
      <c r="C920" s="75">
        <f>VLOOKUP(A920,'BASE REGISTRO MAYO'!$A$1:$T$884,3,FALSE)</f>
        <v>692002008</v>
      </c>
      <c r="D920" s="75" t="str">
        <f>VLOOKUP(A920,'BASE REGISTRO MAYO'!$A$1:$T$884,4,FALSE)</f>
        <v>Municipalidad</v>
      </c>
      <c r="E920" s="75" t="str">
        <f>VLOOKUP(A920,'BASE REGISTRO MAYO'!$A$1:$T$884,5,FALSE)</f>
        <v>Constitución Política de la República, artículo 107.</v>
      </c>
      <c r="F920" s="75" t="str">
        <f>VLOOKUP(A920,'BASE REGISTRO MAYO'!$A$1:$T$884,6,FALSE)</f>
        <v>Indefinida.</v>
      </c>
      <c r="G920" s="75" t="str">
        <f>VLOOKUP(A920,'BASE REGISTRO MAYO'!$A$1:$T$884,7,FALSE)</f>
        <v>Según Ley Orgánica Nº 18.695, artículos 1º al 4º.</v>
      </c>
      <c r="H920" s="75" t="str">
        <f>VLOOKUP(A920,'BASE REGISTRO MAYO'!$A$1:$T$884,8,FALSE)</f>
        <v>no tiene</v>
      </c>
      <c r="I920" s="75">
        <f>VLOOKUP(A920,'BASE REGISTRO MAYO'!$A$1:$T$884,9,FALSE)</f>
        <v>0</v>
      </c>
      <c r="J920" s="75">
        <f>VLOOKUP(A920,'BASE REGISTRO MAYO'!$A$1:$T$884,10,FALSE)</f>
        <v>0</v>
      </c>
      <c r="K920" s="75" t="str">
        <f>VLOOKUP(A920,'BASE REGISTRO MAYO'!$A$1:$T$884,11,FALSE)</f>
        <v xml:space="preserve">Gastón Pérez González, </v>
      </c>
      <c r="L920" s="75" t="str">
        <f>VLOOKUP(A920,'BASE REGISTRO MAYO'!$A$1:$T$884,12,FALSE)</f>
        <v xml:space="preserve">Calle  Esmeralda Nº 145, Comuna de Corral, XIV Región de los Ríos.
</v>
      </c>
      <c r="M920" s="75" t="str">
        <f>VLOOKUP(A920,'BASE REGISTRO MAYO'!$A$1:$T$884,13,FALSE)</f>
        <v>XIV</v>
      </c>
      <c r="N920" s="75" t="str">
        <f>VLOOKUP(A920,'BASE REGISTRO MAYO'!$A$1:$T$884,14,FALSE)</f>
        <v>Corral</v>
      </c>
      <c r="O920" s="75" t="str">
        <f>VLOOKUP(A920,'BASE REGISTRO MAYO'!$A$1:$T$884,15,FALSE)</f>
        <v>Fono: 63-471808</v>
      </c>
      <c r="P920" s="75" t="str">
        <f>VLOOKUP(A920,'BASE REGISTRO MAYO'!$A$1:$T$884,16,FALSE)</f>
        <v xml:space="preserve">cuyamo@municipalidadcorral.cl
alcaldia@municipalidadcorral.cl
</v>
      </c>
      <c r="Q920" s="75">
        <f>VLOOKUP(A920,'BASE REGISTRO MAYO'!$A$1:$T$884,17,FALSE)</f>
        <v>0</v>
      </c>
      <c r="R920" s="75">
        <f>VLOOKUP(A920,'BASE REGISTRO MAYO'!$A$1:$T$884,18,FALSE)</f>
        <v>91001</v>
      </c>
      <c r="S920" s="75" t="str">
        <f>VLOOKUP(A920,'BASE REGISTRO MAYO'!$A$1:$T$884,19,FALSE)</f>
        <v>No se acompañan. Aplica Informe Jurídico Nº 09, de  fecha 14 de marzo de 2011 del Departamento Jurídico y Dictamen Nº 070791, de 2009, de la Contraloría General de la República</v>
      </c>
      <c r="T920" s="177">
        <f>VLOOKUP(A920,'BASE REGISTRO MAYO'!$A$1:$T$884,20,FALSE)</f>
        <v>41996</v>
      </c>
      <c r="U920" s="182">
        <v>7521</v>
      </c>
      <c r="V920" s="181">
        <v>4078121</v>
      </c>
      <c r="W920" s="181">
        <v>24587006</v>
      </c>
      <c r="X920" s="178">
        <v>44408</v>
      </c>
      <c r="Y920" s="87" t="s">
        <v>7151</v>
      </c>
      <c r="Z920" s="87" t="s">
        <v>7152</v>
      </c>
      <c r="AA920" s="182" t="s">
        <v>7365</v>
      </c>
    </row>
    <row r="921" spans="1:27" ht="15.75" customHeight="1" x14ac:dyDescent="0.2">
      <c r="A921" s="182">
        <v>7523</v>
      </c>
      <c r="B921" s="75" t="str">
        <f>VLOOKUP(A921,'BASE REGISTRO MAYO'!$A$1:$T$884,2,FALSE)</f>
        <v xml:space="preserve">
I. Municipalidad de Futrono
</v>
      </c>
      <c r="C921" s="75" t="str">
        <f>VLOOKUP(A921,'BASE REGISTRO MAYO'!$A$1:$T$884,3,FALSE)</f>
        <v>69200700K</v>
      </c>
      <c r="D921" s="75" t="str">
        <f>VLOOKUP(A921,'BASE REGISTRO MAYO'!$A$1:$T$884,4,FALSE)</f>
        <v>Municipalidad</v>
      </c>
      <c r="E921" s="75" t="str">
        <f>VLOOKUP(A921,'BASE REGISTRO MAYO'!$A$1:$T$884,5,FALSE)</f>
        <v>Constitución Política de la República, artículo 107.</v>
      </c>
      <c r="F921" s="75" t="str">
        <f>VLOOKUP(A921,'BASE REGISTRO MAYO'!$A$1:$T$884,6,FALSE)</f>
        <v>Indefinida.</v>
      </c>
      <c r="G921" s="75" t="str">
        <f>VLOOKUP(A921,'BASE REGISTRO MAYO'!$A$1:$T$884,7,FALSE)</f>
        <v>Según Ley Orgánica Nº 18.695, artículos 1º al 4º.</v>
      </c>
      <c r="H921" s="75" t="str">
        <f>VLOOKUP(A921,'BASE REGISTRO MAYO'!$A$1:$T$884,8,FALSE)</f>
        <v>no tiene</v>
      </c>
      <c r="I921" s="75">
        <f>VLOOKUP(A921,'BASE REGISTRO MAYO'!$A$1:$T$884,9,FALSE)</f>
        <v>0</v>
      </c>
      <c r="J921" s="75">
        <f>VLOOKUP(A921,'BASE REGISTRO MAYO'!$A$1:$T$884,10,FALSE)</f>
        <v>0</v>
      </c>
      <c r="K921" s="75" t="str">
        <f>VLOOKUP(A921,'BASE REGISTRO MAYO'!$A$1:$T$884,11,FALSE)</f>
        <v>Claudio Rosamel Lavado Castro,                           En carácter de Subrogante:
Cristóbal Tomas Kunstman Collado</v>
      </c>
      <c r="L921" s="75" t="str">
        <f>VLOOKUP(A921,'BASE REGISTRO MAYO'!$A$1:$T$884,12,FALSE)</f>
        <v xml:space="preserve">Avda. Balmaceda Esquina Alessandri S/N
</v>
      </c>
      <c r="M921" s="75" t="str">
        <f>VLOOKUP(A921,'BASE REGISTRO MAYO'!$A$1:$T$884,13,FALSE)</f>
        <v>XIV</v>
      </c>
      <c r="N921" s="75" t="str">
        <f>VLOOKUP(A921,'BASE REGISTRO MAYO'!$A$1:$T$884,14,FALSE)</f>
        <v>Futrono</v>
      </c>
      <c r="O921" s="75">
        <f>VLOOKUP(A921,'BASE REGISTRO MAYO'!$A$1:$T$884,15,FALSE)</f>
        <v>0</v>
      </c>
      <c r="P921" s="75" t="str">
        <f>VLOOKUP(A921,'BASE REGISTRO MAYO'!$A$1:$T$884,16,FALSE)</f>
        <v>: contacto@munifutrono.cl</v>
      </c>
      <c r="Q921" s="75">
        <f>VLOOKUP(A921,'BASE REGISTRO MAYO'!$A$1:$T$884,17,FALSE)</f>
        <v>0</v>
      </c>
      <c r="R921" s="75">
        <f>VLOOKUP(A921,'BASE REGISTRO MAYO'!$A$1:$T$884,18,FALSE)</f>
        <v>91001</v>
      </c>
      <c r="S921" s="75" t="str">
        <f>VLOOKUP(A921,'BASE REGISTRO MAYO'!$A$1:$T$884,19,FALSE)</f>
        <v>No se acompañan. Aplica Informe Jurídico Nº 09, de fecha 14 de marzo de 2011 del Departamento Jurídico y Dictamen Nº 070791, de 2009, de la Contraloría General de la República.</v>
      </c>
      <c r="T921" s="177">
        <f>VLOOKUP(A921,'BASE REGISTRO MAYO'!$A$1:$T$884,20,FALSE)</f>
        <v>42032</v>
      </c>
      <c r="U921" s="182">
        <v>7523</v>
      </c>
      <c r="V921" s="181">
        <v>4893746</v>
      </c>
      <c r="W921" s="181">
        <v>34256222</v>
      </c>
      <c r="X921" s="178">
        <v>44408</v>
      </c>
      <c r="Y921" s="87" t="s">
        <v>7151</v>
      </c>
      <c r="Z921" s="87" t="s">
        <v>7152</v>
      </c>
      <c r="AA921" s="182" t="s">
        <v>7185</v>
      </c>
    </row>
    <row r="922" spans="1:27" ht="15.75" customHeight="1" x14ac:dyDescent="0.2">
      <c r="A922" s="182">
        <v>7524</v>
      </c>
      <c r="B922" s="75" t="str">
        <f>VLOOKUP(A922,'BASE REGISTRO MAYO'!$A$1:$T$884,2,FALSE)</f>
        <v xml:space="preserve">
I. Municipalidad de Pichidegua
</v>
      </c>
      <c r="C922" s="75">
        <f>VLOOKUP(A922,'BASE REGISTRO MAYO'!$A$1:$T$884,3,FALSE)</f>
        <v>690811006</v>
      </c>
      <c r="D922" s="75" t="str">
        <f>VLOOKUP(A922,'BASE REGISTRO MAYO'!$A$1:$T$884,4,FALSE)</f>
        <v>Municipalidad</v>
      </c>
      <c r="E922" s="75" t="str">
        <f>VLOOKUP(A922,'BASE REGISTRO MAYO'!$A$1:$T$884,5,FALSE)</f>
        <v>Constitución Política de la República, artículo 107.</v>
      </c>
      <c r="F922" s="75" t="str">
        <f>VLOOKUP(A922,'BASE REGISTRO MAYO'!$A$1:$T$884,6,FALSE)</f>
        <v>Indefinida.</v>
      </c>
      <c r="G922" s="75" t="str">
        <f>VLOOKUP(A922,'BASE REGISTRO MAYO'!$A$1:$T$884,7,FALSE)</f>
        <v>Según Ley Orgánica Nº 18.695, artículos 1º al 4º.</v>
      </c>
      <c r="H922" s="75" t="str">
        <f>VLOOKUP(A922,'BASE REGISTRO MAYO'!$A$1:$T$884,8,FALSE)</f>
        <v>no tiene</v>
      </c>
      <c r="I922" s="75">
        <f>VLOOKUP(A922,'BASE REGISTRO MAYO'!$A$1:$T$884,9,FALSE)</f>
        <v>0</v>
      </c>
      <c r="J922" s="75">
        <f>VLOOKUP(A922,'BASE REGISTRO MAYO'!$A$1:$T$884,10,FALSE)</f>
        <v>0</v>
      </c>
      <c r="K922" s="75" t="str">
        <f>VLOOKUP(A922,'BASE REGISTRO MAYO'!$A$1:$T$884,11,FALSE)</f>
        <v>Rubén Cerón González,</v>
      </c>
      <c r="L922" s="75" t="str">
        <f>VLOOKUP(A922,'BASE REGISTRO MAYO'!$A$1:$T$884,12,FALSE)</f>
        <v xml:space="preserve">Avda. Independencia Nº525
</v>
      </c>
      <c r="M922" s="75" t="str">
        <f>VLOOKUP(A922,'BASE REGISTRO MAYO'!$A$1:$T$884,13,FALSE)</f>
        <v>XIII</v>
      </c>
      <c r="N922" s="75" t="str">
        <f>VLOOKUP(A922,'BASE REGISTRO MAYO'!$A$1:$T$884,14,FALSE)</f>
        <v>Independencia</v>
      </c>
      <c r="O922" s="75" t="str">
        <f>VLOOKUP(A922,'BASE REGISTRO MAYO'!$A$1:$T$884,15,FALSE)</f>
        <v>Fono: (072) 2299600 / 2299601</v>
      </c>
      <c r="P922" s="75" t="str">
        <f>VLOOKUP(A922,'BASE REGISTRO MAYO'!$A$1:$T$884,16,FALSE)</f>
        <v xml:space="preserve"> ventanillaunica@pichidegua.cl</v>
      </c>
      <c r="Q922" s="75">
        <f>VLOOKUP(A922,'BASE REGISTRO MAYO'!$A$1:$T$884,17,FALSE)</f>
        <v>0</v>
      </c>
      <c r="R922" s="75">
        <f>VLOOKUP(A922,'BASE REGISTRO MAYO'!$A$1:$T$884,18,FALSE)</f>
        <v>91001</v>
      </c>
      <c r="S922" s="75" t="str">
        <f>VLOOKUP(A922,'BASE REGISTRO MAYO'!$A$1:$T$884,19,FALSE)</f>
        <v>No corresponde</v>
      </c>
      <c r="T922" s="177">
        <f>VLOOKUP(A922,'BASE REGISTRO MAYO'!$A$1:$T$884,20,FALSE)</f>
        <v>42032</v>
      </c>
      <c r="U922" s="182">
        <v>7524</v>
      </c>
      <c r="V922" s="181">
        <v>4149668</v>
      </c>
      <c r="W922" s="181">
        <v>28848766</v>
      </c>
      <c r="X922" s="178">
        <v>44408</v>
      </c>
      <c r="Y922" s="87" t="s">
        <v>7151</v>
      </c>
      <c r="Z922" s="87" t="s">
        <v>7152</v>
      </c>
      <c r="AA922" s="182" t="s">
        <v>7286</v>
      </c>
    </row>
    <row r="923" spans="1:27" ht="15.75" customHeight="1" x14ac:dyDescent="0.2">
      <c r="A923" s="182">
        <v>7526</v>
      </c>
      <c r="B923" s="75" t="str">
        <f>VLOOKUP(A923,'BASE REGISTRO MAYO'!$A$1:$T$884,2,FALSE)</f>
        <v xml:space="preserve">
I. Municipalidad de Puren
</v>
      </c>
      <c r="C923" s="75">
        <f>VLOOKUP(A923,'BASE REGISTRO MAYO'!$A$1:$T$884,3,FALSE)</f>
        <v>691802000</v>
      </c>
      <c r="D923" s="75" t="str">
        <f>VLOOKUP(A923,'BASE REGISTRO MAYO'!$A$1:$T$884,4,FALSE)</f>
        <v>Municipalidad</v>
      </c>
      <c r="E923" s="75" t="str">
        <f>VLOOKUP(A923,'BASE REGISTRO MAYO'!$A$1:$T$884,5,FALSE)</f>
        <v>Constitución Política de la República, artículo 107.</v>
      </c>
      <c r="F923" s="75" t="str">
        <f>VLOOKUP(A923,'BASE REGISTRO MAYO'!$A$1:$T$884,6,FALSE)</f>
        <v>Indefinida.</v>
      </c>
      <c r="G923" s="75" t="str">
        <f>VLOOKUP(A923,'BASE REGISTRO MAYO'!$A$1:$T$884,7,FALSE)</f>
        <v>Según Ley Orgánica Nº 18.695, artículos 1º al 4º.</v>
      </c>
      <c r="H923" s="75" t="str">
        <f>VLOOKUP(A923,'BASE REGISTRO MAYO'!$A$1:$T$884,8,FALSE)</f>
        <v>no tiene</v>
      </c>
      <c r="I923" s="75">
        <f>VLOOKUP(A923,'BASE REGISTRO MAYO'!$A$1:$T$884,9,FALSE)</f>
        <v>0</v>
      </c>
      <c r="J923" s="75">
        <f>VLOOKUP(A923,'BASE REGISTRO MAYO'!$A$1:$T$884,10,FALSE)</f>
        <v>0</v>
      </c>
      <c r="K923" s="75" t="str">
        <f>VLOOKUP(A923,'BASE REGISTRO MAYO'!$A$1:$T$884,11,FALSE)</f>
        <v xml:space="preserve">Jorge Doliver Rivera Leal, </v>
      </c>
      <c r="L923" s="75" t="str">
        <f>VLOOKUP(A923,'BASE REGISTRO MAYO'!$A$1:$T$884,12,FALSE)</f>
        <v xml:space="preserve">Calle Doctor Barriga Nº 995, comuna de Purén, Región de La Araucanía.
</v>
      </c>
      <c r="M923" s="75" t="str">
        <f>VLOOKUP(A923,'BASE REGISTRO MAYO'!$A$1:$T$884,13,FALSE)</f>
        <v>IX</v>
      </c>
      <c r="N923" s="75" t="str">
        <f>VLOOKUP(A923,'BASE REGISTRO MAYO'!$A$1:$T$884,14,FALSE)</f>
        <v>Purén</v>
      </c>
      <c r="O923" s="75" t="str">
        <f>VLOOKUP(A923,'BASE REGISTRO MAYO'!$A$1:$T$884,15,FALSE)</f>
        <v xml:space="preserve">Fono: 45-2793013- 2793016
</v>
      </c>
      <c r="P923" s="75" t="str">
        <f>VLOOKUP(A923,'BASE REGISTRO MAYO'!$A$1:$T$884,16,FALSE)</f>
        <v xml:space="preserve"> munipurenalcaldia@gmail.com</v>
      </c>
      <c r="Q923" s="75">
        <f>VLOOKUP(A923,'BASE REGISTRO MAYO'!$A$1:$T$884,17,FALSE)</f>
        <v>0</v>
      </c>
      <c r="R923" s="75">
        <f>VLOOKUP(A923,'BASE REGISTRO MAYO'!$A$1:$T$884,18,FALSE)</f>
        <v>91001</v>
      </c>
      <c r="S923" s="75" t="str">
        <f>VLOOKUP(A923,'BASE REGISTRO MAYO'!$A$1:$T$884,19,FALSE)</f>
        <v>No se acompañan. Aplica Informe Jurídico Nº 09, de  fecha 14 de marzo de 2011 del Departamento Jurídico y Dictamen Nº 070791, de 2009, de la Contraloría General de la República</v>
      </c>
      <c r="T923" s="177">
        <f>VLOOKUP(A923,'BASE REGISTRO MAYO'!$A$1:$T$884,20,FALSE)</f>
        <v>42047</v>
      </c>
      <c r="U923" s="182">
        <v>7526</v>
      </c>
      <c r="V923" s="181">
        <v>4730621</v>
      </c>
      <c r="W923" s="181">
        <v>28520930</v>
      </c>
      <c r="X923" s="178">
        <v>44408</v>
      </c>
      <c r="Y923" s="87" t="s">
        <v>7151</v>
      </c>
      <c r="Z923" s="87" t="s">
        <v>7152</v>
      </c>
      <c r="AA923" s="182" t="s">
        <v>7366</v>
      </c>
    </row>
    <row r="924" spans="1:27" ht="15.75" customHeight="1" x14ac:dyDescent="0.2">
      <c r="A924" s="182">
        <v>7527</v>
      </c>
      <c r="B924" s="75" t="str">
        <f>VLOOKUP(A924,'BASE REGISTRO MAYO'!$A$1:$T$884,2,FALSE)</f>
        <v xml:space="preserve">
I. Municipalidad de Canela
</v>
      </c>
      <c r="C924" s="75">
        <f>VLOOKUP(A924,'BASE REGISTRO MAYO'!$A$1:$T$884,3,FALSE)</f>
        <v>690413000</v>
      </c>
      <c r="D924" s="75" t="str">
        <f>VLOOKUP(A924,'BASE REGISTRO MAYO'!$A$1:$T$884,4,FALSE)</f>
        <v>Municipalidad</v>
      </c>
      <c r="E924" s="75" t="str">
        <f>VLOOKUP(A924,'BASE REGISTRO MAYO'!$A$1:$T$884,5,FALSE)</f>
        <v>Constitución Política de la República, artículo 107.</v>
      </c>
      <c r="F924" s="75" t="str">
        <f>VLOOKUP(A924,'BASE REGISTRO MAYO'!$A$1:$T$884,6,FALSE)</f>
        <v>Indefinida.</v>
      </c>
      <c r="G924" s="75" t="str">
        <f>VLOOKUP(A924,'BASE REGISTRO MAYO'!$A$1:$T$884,7,FALSE)</f>
        <v>Según Ley Orgánica Nº 18.695, artículos 1º al 4º.</v>
      </c>
      <c r="H924" s="75">
        <f>VLOOKUP(A924,'BASE REGISTRO MAYO'!$A$1:$T$884,8,FALSE)</f>
        <v>0</v>
      </c>
      <c r="I924" s="75">
        <f>VLOOKUP(A924,'BASE REGISTRO MAYO'!$A$1:$T$884,9,FALSE)</f>
        <v>0</v>
      </c>
      <c r="J924" s="75">
        <f>VLOOKUP(A924,'BASE REGISTRO MAYO'!$A$1:$T$884,10,FALSE)</f>
        <v>0</v>
      </c>
      <c r="K924" s="75" t="str">
        <f>VLOOKUP(A924,'BASE REGISTRO MAYO'!$A$1:$T$884,11,FALSE)</f>
        <v>Juan Bernardo Leyton Lemus,</v>
      </c>
      <c r="L924" s="75" t="str">
        <f>VLOOKUP(A924,'BASE REGISTRO MAYO'!$A$1:$T$884,12,FALSE)</f>
        <v xml:space="preserve">Luis Infante Nº 520, Canela baja, Comuna de Canela, IV Región de Coquimbo.
</v>
      </c>
      <c r="M924" s="75" t="str">
        <f>VLOOKUP(A924,'BASE REGISTRO MAYO'!$A$1:$T$884,13,FALSE)</f>
        <v>III</v>
      </c>
      <c r="N924" s="75" t="str">
        <f>VLOOKUP(A924,'BASE REGISTRO MAYO'!$A$1:$T$884,14,FALSE)</f>
        <v xml:space="preserve"> Canela</v>
      </c>
      <c r="O924" s="75" t="str">
        <f>VLOOKUP(A924,'BASE REGISTRO MAYO'!$A$1:$T$884,15,FALSE)</f>
        <v>Fono: 53-2540088</v>
      </c>
      <c r="P924" s="75" t="str">
        <f>VLOOKUP(A924,'BASE REGISTRO MAYO'!$A$1:$T$884,16,FALSE)</f>
        <v>Correo electrónico: secretaria.canela@gmail.com, evecoar@gmail.com, didecocanela@gmail.com</v>
      </c>
      <c r="Q924" s="75">
        <f>VLOOKUP(A924,'BASE REGISTRO MAYO'!$A$1:$T$884,17,FALSE)</f>
        <v>0</v>
      </c>
      <c r="R924" s="75">
        <f>VLOOKUP(A924,'BASE REGISTRO MAYO'!$A$1:$T$884,18,FALSE)</f>
        <v>91001</v>
      </c>
      <c r="S924" s="75" t="str">
        <f>VLOOKUP(A924,'BASE REGISTRO MAYO'!$A$1:$T$884,19,FALSE)</f>
        <v>No se acompañan. Aplica Informe Jurídico Nº 09, de fecha 14 de marzo de 2011 del Departamento Jurídico y Dictamen Nº 070791, de 2009, de la Contraloría General de la República.</v>
      </c>
      <c r="T924" s="177">
        <f>VLOOKUP(A924,'BASE REGISTRO MAYO'!$A$1:$T$884,20,FALSE)</f>
        <v>42047</v>
      </c>
      <c r="U924" s="182">
        <v>7527</v>
      </c>
      <c r="V924" s="181">
        <v>3262498</v>
      </c>
      <c r="W924" s="181">
        <v>19669608</v>
      </c>
      <c r="X924" s="178">
        <v>44408</v>
      </c>
      <c r="Y924" s="87" t="s">
        <v>7151</v>
      </c>
      <c r="Z924" s="87" t="s">
        <v>7152</v>
      </c>
      <c r="AA924" s="182" t="s">
        <v>7367</v>
      </c>
    </row>
    <row r="925" spans="1:27" ht="15.75" customHeight="1" x14ac:dyDescent="0.2">
      <c r="A925" s="182">
        <v>7528</v>
      </c>
      <c r="B925" s="75" t="str">
        <f>VLOOKUP(A925,'BASE REGISTRO MAYO'!$A$1:$T$884,2,FALSE)</f>
        <v xml:space="preserve">
I. Municipalidad de Punitaqui
</v>
      </c>
      <c r="C925" s="75">
        <f>VLOOKUP(A925,'BASE REGISTRO MAYO'!$A$1:$T$884,3,FALSE)</f>
        <v>690409003</v>
      </c>
      <c r="D925" s="75" t="str">
        <f>VLOOKUP(A925,'BASE REGISTRO MAYO'!$A$1:$T$884,4,FALSE)</f>
        <v>Municipalidad</v>
      </c>
      <c r="E925" s="75" t="str">
        <f>VLOOKUP(A925,'BASE REGISTRO MAYO'!$A$1:$T$884,5,FALSE)</f>
        <v>Constitución Política de la República, artículo 107.</v>
      </c>
      <c r="F925" s="75" t="str">
        <f>VLOOKUP(A925,'BASE REGISTRO MAYO'!$A$1:$T$884,6,FALSE)</f>
        <v>Indefinida.</v>
      </c>
      <c r="G925" s="75" t="str">
        <f>VLOOKUP(A925,'BASE REGISTRO MAYO'!$A$1:$T$884,7,FALSE)</f>
        <v>Según Ley Orgánica Nº 18.695, artículos 1º al 4º.</v>
      </c>
      <c r="H925" s="75" t="str">
        <f>VLOOKUP(A925,'BASE REGISTRO MAYO'!$A$1:$T$884,8,FALSE)</f>
        <v>no tiene</v>
      </c>
      <c r="I925" s="75">
        <f>VLOOKUP(A925,'BASE REGISTRO MAYO'!$A$1:$T$884,9,FALSE)</f>
        <v>0</v>
      </c>
      <c r="J925" s="75">
        <f>VLOOKUP(A925,'BASE REGISTRO MAYO'!$A$1:$T$884,10,FALSE)</f>
        <v>0</v>
      </c>
      <c r="K925" s="75" t="str">
        <f>VLOOKUP(A925,'BASE REGISTRO MAYO'!$A$1:$T$884,11,FALSE)</f>
        <v xml:space="preserve">Carlos Araya Bugueño, </v>
      </c>
      <c r="L925" s="75" t="str">
        <f>VLOOKUP(A925,'BASE REGISTRO MAYO'!$A$1:$T$884,12,FALSE)</f>
        <v xml:space="preserve">Caupolicán Nº 1147, Comuna de Punitaqui, Provincia de Limarí, IV Región de Coquimbo.
</v>
      </c>
      <c r="M925" s="75" t="str">
        <f>VLOOKUP(A925,'BASE REGISTRO MAYO'!$A$1:$T$884,13,FALSE)</f>
        <v>IV</v>
      </c>
      <c r="N925" s="75" t="str">
        <f>VLOOKUP(A925,'BASE REGISTRO MAYO'!$A$1:$T$884,14,FALSE)</f>
        <v>Punitaqui</v>
      </c>
      <c r="O925" s="75" t="str">
        <f>VLOOKUP(A925,'BASE REGISTRO MAYO'!$A$1:$T$884,15,FALSE)</f>
        <v>Fono: (53)2731106-(53)2731006-(53)2731112</v>
      </c>
      <c r="P925" s="75" t="str">
        <f>VLOOKUP(A925,'BASE REGISTRO MAYO'!$A$1:$T$884,16,FALSE)</f>
        <v>secretaria@munipunitaqui.cl, oficinadeproyectos@munipunitaqui.cl</v>
      </c>
      <c r="Q925" s="75">
        <f>VLOOKUP(A925,'BASE REGISTRO MAYO'!$A$1:$T$884,17,FALSE)</f>
        <v>0</v>
      </c>
      <c r="R925" s="75">
        <f>VLOOKUP(A925,'BASE REGISTRO MAYO'!$A$1:$T$884,18,FALSE)</f>
        <v>91001</v>
      </c>
      <c r="S925" s="75" t="str">
        <f>VLOOKUP(A925,'BASE REGISTRO MAYO'!$A$1:$T$884,19,FALSE)</f>
        <v xml:space="preserve">No se acompañan. Aplica Informe Jurídico Nº 09, de fecha 14 de marzo de 2011 del Departamento Jurídico y Dictamen Nº 070791, de 2009, de la Contraloría General de la República.  
</v>
      </c>
      <c r="T925" s="177">
        <f>VLOOKUP(A925,'BASE REGISTRO MAYO'!$A$1:$T$884,20,FALSE)</f>
        <v>42052</v>
      </c>
      <c r="U925" s="182">
        <v>7528</v>
      </c>
      <c r="V925" s="181">
        <v>4730622</v>
      </c>
      <c r="W925" s="181">
        <v>28520931</v>
      </c>
      <c r="X925" s="178">
        <v>44408</v>
      </c>
      <c r="Y925" s="87" t="s">
        <v>7151</v>
      </c>
      <c r="Z925" s="87" t="s">
        <v>7152</v>
      </c>
      <c r="AA925" s="182" t="s">
        <v>7283</v>
      </c>
    </row>
    <row r="926" spans="1:27" ht="15.75" customHeight="1" x14ac:dyDescent="0.2">
      <c r="A926" s="182">
        <v>7529</v>
      </c>
      <c r="B926" s="75" t="str">
        <f>VLOOKUP(A926,'BASE REGISTRO MAYO'!$A$1:$T$884,2,FALSE)</f>
        <v xml:space="preserve">
Gobernacion Provincial Capitan Prat
</v>
      </c>
      <c r="C926" s="75">
        <f>VLOOKUP(A926,'BASE REGISTRO MAYO'!$A$1:$T$884,3,FALSE)</f>
        <v>605111130</v>
      </c>
      <c r="D926" s="75" t="str">
        <f>VLOOKUP(A926,'BASE REGISTRO MAYO'!$A$1:$T$884,4,FALSE)</f>
        <v>Gobernación Provincial</v>
      </c>
      <c r="E926" s="75" t="str">
        <f>VLOOKUP(A926,'BASE REGISTRO MAYO'!$A$1:$T$884,5,FALSE)</f>
        <v>Constitución Política de la República, artículo 105.</v>
      </c>
      <c r="F926" s="75" t="str">
        <f>VLOOKUP(A926,'BASE REGISTRO MAYO'!$A$1:$T$884,6,FALSE)</f>
        <v>Indefinida.</v>
      </c>
      <c r="G926" s="75" t="str">
        <f>VLOOKUP(A926,'BASE REGISTRO MAYO'!$A$1:$T$884,7,FALSE)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6" s="75" t="str">
        <f>VLOOKUP(A926,'BASE REGISTRO MAYO'!$A$1:$T$884,8,FALSE)</f>
        <v>no tiene</v>
      </c>
      <c r="I926" s="75">
        <f>VLOOKUP(A926,'BASE REGISTRO MAYO'!$A$1:$T$884,9,FALSE)</f>
        <v>0</v>
      </c>
      <c r="J926" s="75">
        <f>VLOOKUP(A926,'BASE REGISTRO MAYO'!$A$1:$T$884,10,FALSE)</f>
        <v>0</v>
      </c>
      <c r="K926" s="75" t="str">
        <f>VLOOKUP(A926,'BASE REGISTRO MAYO'!$A$1:$T$884,11,FALSE)</f>
        <v>Gobernador Provincial Titular: don Luis Ignacio Baez Chavarría</v>
      </c>
      <c r="L926" s="75" t="str">
        <f>VLOOKUP(A926,'BASE REGISTRO MAYO'!$A$1:$T$884,12,FALSE)</f>
        <v xml:space="preserve">Calle Esmeralda Nº 199, comuna de Cochrane, Región de Aysén.
</v>
      </c>
      <c r="M926" s="75" t="str">
        <f>VLOOKUP(A926,'BASE REGISTRO MAYO'!$A$1:$T$884,13,FALSE)</f>
        <v>XI</v>
      </c>
      <c r="N926" s="75" t="str">
        <f>VLOOKUP(A926,'BASE REGISTRO MAYO'!$A$1:$T$884,14,FALSE)</f>
        <v>Cochrane</v>
      </c>
      <c r="O926" s="75" t="str">
        <f>VLOOKUP(A926,'BASE REGISTRO MAYO'!$A$1:$T$884,15,FALSE)</f>
        <v xml:space="preserve">Jefe de Gabinete: fono 672522114.
Asesor Jurídico: Fono 672522114.
Coordinadora OPD: Fono 940124006.
</v>
      </c>
      <c r="P926" s="75" t="str">
        <f>VLOOKUP(A926,'BASE REGISTRO MAYO'!$A$1:$T$884,16,FALSE)</f>
        <v xml:space="preserve">Jefe de Gabinete: rrivera@interior.gob.cl. Fono 672522114.
Asesor Jurídico: lprieto@interior.gob.cl
Coordinadora OPD: opdcapitanprat@interior.gob.cl
</v>
      </c>
      <c r="Q926" s="75">
        <f>VLOOKUP(A926,'BASE REGISTRO MAYO'!$A$1:$T$884,17,FALSE)</f>
        <v>0</v>
      </c>
      <c r="R926" s="75">
        <f>VLOOKUP(A926,'BASE REGISTRO MAYO'!$A$1:$T$884,18,FALSE)</f>
        <v>91001</v>
      </c>
      <c r="S926" s="75" t="str">
        <f>VLOOKUP(A926,'BASE REGISTRO MAYO'!$A$1:$T$884,19,FALSE)</f>
        <v>No se acompañan. Aplica Informe Jurídico Nº 09, de  fecha 14 de marzo de 2011 del Departamento Jurídico y Dictamen Nº 070791, de 2009, de la Contraloría General de la República</v>
      </c>
      <c r="T926" s="177">
        <f>VLOOKUP(A926,'BASE REGISTRO MAYO'!$A$1:$T$884,20,FALSE)</f>
        <v>42052</v>
      </c>
      <c r="U926" s="182">
        <v>7529</v>
      </c>
      <c r="V926" s="181">
        <v>5265786</v>
      </c>
      <c r="W926" s="181">
        <v>36860502</v>
      </c>
      <c r="X926" s="178">
        <v>44408</v>
      </c>
      <c r="Y926" s="87" t="s">
        <v>7151</v>
      </c>
      <c r="Z926" s="87" t="s">
        <v>7152</v>
      </c>
      <c r="AA926" s="182" t="s">
        <v>7241</v>
      </c>
    </row>
    <row r="927" spans="1:27" ht="15.75" customHeight="1" x14ac:dyDescent="0.2">
      <c r="A927" s="182">
        <v>7531</v>
      </c>
      <c r="B927" s="75" t="str">
        <f>VLOOKUP(A927,'BASE REGISTRO MAYO'!$A$1:$T$884,2,FALSE)</f>
        <v xml:space="preserve">
I. Municipalidad de Cabo de Hornos
</v>
      </c>
      <c r="C927" s="75">
        <f>VLOOKUP(A927,'BASE REGISTRO MAYO'!$A$1:$T$884,3,FALSE)</f>
        <v>692544005</v>
      </c>
      <c r="D927" s="75" t="str">
        <f>VLOOKUP(A927,'BASE REGISTRO MAYO'!$A$1:$T$884,4,FALSE)</f>
        <v>Municipalidad</v>
      </c>
      <c r="E927" s="75" t="str">
        <f>VLOOKUP(A927,'BASE REGISTRO MAYO'!$A$1:$T$884,5,FALSE)</f>
        <v>Constitución Política de la República, artículo 107.</v>
      </c>
      <c r="F927" s="75" t="str">
        <f>VLOOKUP(A927,'BASE REGISTRO MAYO'!$A$1:$T$884,6,FALSE)</f>
        <v>Indefinida.</v>
      </c>
      <c r="G927" s="75" t="str">
        <f>VLOOKUP(A927,'BASE REGISTRO MAYO'!$A$1:$T$884,7,FALSE)</f>
        <v>Según Ley Orgánica Nº 18.695, artículos 1º al 4º.</v>
      </c>
      <c r="H927" s="75" t="str">
        <f>VLOOKUP(A927,'BASE REGISTRO MAYO'!$A$1:$T$884,8,FALSE)</f>
        <v>no tiene</v>
      </c>
      <c r="I927" s="75">
        <f>VLOOKUP(A927,'BASE REGISTRO MAYO'!$A$1:$T$884,9,FALSE)</f>
        <v>0</v>
      </c>
      <c r="J927" s="75">
        <f>VLOOKUP(A927,'BASE REGISTRO MAYO'!$A$1:$T$884,10,FALSE)</f>
        <v>0</v>
      </c>
      <c r="K927" s="75" t="str">
        <f>VLOOKUP(A927,'BASE REGISTRO MAYO'!$A$1:$T$884,11,FALSE)</f>
        <v xml:space="preserve">Jaime Patricio Fernández Alarcón, </v>
      </c>
      <c r="L927" s="75" t="str">
        <f>VLOOKUP(A927,'BASE REGISTRO MAYO'!$A$1:$T$884,12,FALSE)</f>
        <v xml:space="preserve">Calle O`Higgins Nº 189, comuna de Cabo de Hornos, Región de Magallanes y la Antártica Chilena.
</v>
      </c>
      <c r="M927" s="75" t="str">
        <f>VLOOKUP(A927,'BASE REGISTRO MAYO'!$A$1:$T$884,13,FALSE)</f>
        <v>XII</v>
      </c>
      <c r="N927" s="75" t="str">
        <f>VLOOKUP(A927,'BASE REGISTRO MAYO'!$A$1:$T$884,14,FALSE)</f>
        <v xml:space="preserve"> Hornos</v>
      </c>
      <c r="O927" s="75" t="str">
        <f>VLOOKUP(A927,'BASE REGISTRO MAYO'!$A$1:$T$884,15,FALSE)</f>
        <v xml:space="preserve">Fono: 621011-621018-621449-621120 </v>
      </c>
      <c r="P927" s="75" t="str">
        <f>VLOOKUP(A927,'BASE REGISTRO MAYO'!$A$1:$T$884,16,FALSE)</f>
        <v>E mail: municipalidad@imcabodehornos.cl 
Página web: www.imcabodehornos.cl</v>
      </c>
      <c r="Q927" s="75">
        <f>VLOOKUP(A927,'BASE REGISTRO MAYO'!$A$1:$T$884,17,FALSE)</f>
        <v>0</v>
      </c>
      <c r="R927" s="75">
        <f>VLOOKUP(A927,'BASE REGISTRO MAYO'!$A$1:$T$884,18,FALSE)</f>
        <v>91001</v>
      </c>
      <c r="S927" s="75" t="str">
        <f>VLOOKUP(A927,'BASE REGISTRO MAYO'!$A$1:$T$884,19,FALSE)</f>
        <v>No se acompañan. Aplica Informe Jurídico Nº 09, de  fecha 14 de marzo de 2011 del Departamento Jurídico y Dictamen Nº 070791, de 2009, de la Contraloría General de la República</v>
      </c>
      <c r="T927" s="177">
        <f>VLOOKUP(A927,'BASE REGISTRO MAYO'!$A$1:$T$884,20,FALSE)</f>
        <v>42053</v>
      </c>
      <c r="U927" s="182">
        <v>7531</v>
      </c>
      <c r="V927" s="181">
        <v>5723680</v>
      </c>
      <c r="W927" s="181">
        <v>34508080</v>
      </c>
      <c r="X927" s="178">
        <v>44408</v>
      </c>
      <c r="Y927" s="87" t="s">
        <v>7151</v>
      </c>
      <c r="Z927" s="87" t="s">
        <v>7152</v>
      </c>
      <c r="AA927" s="182" t="s">
        <v>7368</v>
      </c>
    </row>
    <row r="928" spans="1:27" ht="15.75" customHeight="1" x14ac:dyDescent="0.2">
      <c r="A928" s="182">
        <v>7532</v>
      </c>
      <c r="B928" s="75" t="str">
        <f>VLOOKUP(A928,'BASE REGISTRO MAYO'!$A$1:$T$884,2,FALSE)</f>
        <v xml:space="preserve">
I. Municipalidad de Cunco
</v>
      </c>
      <c r="C928" s="75">
        <f>VLOOKUP(A928,'BASE REGISTRO MAYO'!$A$1:$T$884,3,FALSE)</f>
        <v>691910008</v>
      </c>
      <c r="D928" s="75" t="str">
        <f>VLOOKUP(A928,'BASE REGISTRO MAYO'!$A$1:$T$884,4,FALSE)</f>
        <v>Municipalidad</v>
      </c>
      <c r="E928" s="75" t="str">
        <f>VLOOKUP(A928,'BASE REGISTRO MAYO'!$A$1:$T$884,5,FALSE)</f>
        <v>Constitución Política de la República, artículo 107.</v>
      </c>
      <c r="F928" s="75" t="str">
        <f>VLOOKUP(A928,'BASE REGISTRO MAYO'!$A$1:$T$884,6,FALSE)</f>
        <v>Indefinida.</v>
      </c>
      <c r="G928" s="75" t="str">
        <f>VLOOKUP(A928,'BASE REGISTRO MAYO'!$A$1:$T$884,7,FALSE)</f>
        <v>Según Ley Orgánica Nº 18.695, artículos 1º al 4º.</v>
      </c>
      <c r="H928" s="75" t="str">
        <f>VLOOKUP(A928,'BASE REGISTRO MAYO'!$A$1:$T$884,8,FALSE)</f>
        <v>no tiene</v>
      </c>
      <c r="I928" s="75">
        <f>VLOOKUP(A928,'BASE REGISTRO MAYO'!$A$1:$T$884,9,FALSE)</f>
        <v>0</v>
      </c>
      <c r="J928" s="75">
        <f>VLOOKUP(A928,'BASE REGISTRO MAYO'!$A$1:$T$884,10,FALSE)</f>
        <v>0</v>
      </c>
      <c r="K928" s="75" t="str">
        <f>VLOOKUP(A928,'BASE REGISTRO MAYO'!$A$1:$T$884,11,FALSE)</f>
        <v xml:space="preserve">Alfonso Coke Candía, 
</v>
      </c>
      <c r="L928" s="75" t="str">
        <f>VLOOKUP(A928,'BASE REGISTRO MAYO'!$A$1:$T$884,12,FALSE)</f>
        <v xml:space="preserve">Calle Pedro Aguirre Cerda Nº580,  Comuna de Cunco.
</v>
      </c>
      <c r="M928" s="75" t="str">
        <f>VLOOKUP(A928,'BASE REGISTRO MAYO'!$A$1:$T$884,13,FALSE)</f>
        <v>IX</v>
      </c>
      <c r="N928" s="75" t="str">
        <f>VLOOKUP(A928,'BASE REGISTRO MAYO'!$A$1:$T$884,14,FALSE)</f>
        <v>Cunco</v>
      </c>
      <c r="O928" s="75" t="str">
        <f>VLOOKUP(A928,'BASE REGISTRO MAYO'!$A$1:$T$884,15,FALSE)</f>
        <v>Mesa Central: (56) (45) 200101</v>
      </c>
      <c r="P928" s="75" t="str">
        <f>VLOOKUP(A928,'BASE REGISTRO MAYO'!$A$1:$T$884,16,FALSE)</f>
        <v>info@municunco.cl</v>
      </c>
      <c r="Q928" s="75">
        <f>VLOOKUP(A928,'BASE REGISTRO MAYO'!$A$1:$T$884,17,FALSE)</f>
        <v>0</v>
      </c>
      <c r="R928" s="75">
        <f>VLOOKUP(A928,'BASE REGISTRO MAYO'!$A$1:$T$884,18,FALSE)</f>
        <v>91001</v>
      </c>
      <c r="S928" s="75" t="str">
        <f>VLOOKUP(A928,'BASE REGISTRO MAYO'!$A$1:$T$884,19,FALSE)</f>
        <v>No se acompañan. Aplica Informe Jurídico Nº 09, de fecha 14 de marzo de 2011 del Departamento Jurídico y Dictamen Nº 070791, de 2009, de la Contraloría General de la República.</v>
      </c>
      <c r="T928" s="177">
        <f>VLOOKUP(A928,'BASE REGISTRO MAYO'!$A$1:$T$884,20,FALSE)</f>
        <v>42053</v>
      </c>
      <c r="U928" s="182">
        <v>7532</v>
      </c>
      <c r="V928" s="181">
        <v>4730621</v>
      </c>
      <c r="W928" s="181">
        <v>28520930</v>
      </c>
      <c r="X928" s="178">
        <v>44408</v>
      </c>
      <c r="Y928" s="87" t="s">
        <v>7151</v>
      </c>
      <c r="Z928" s="87" t="s">
        <v>7152</v>
      </c>
      <c r="AA928" s="182" t="s">
        <v>7369</v>
      </c>
    </row>
    <row r="929" spans="1:27" ht="15.75" customHeight="1" x14ac:dyDescent="0.2">
      <c r="A929" s="182">
        <v>7533</v>
      </c>
      <c r="B929" s="75" t="str">
        <f>VLOOKUP(A929,'BASE REGISTRO MAYO'!$A$1:$T$884,2,FALSE)</f>
        <v xml:space="preserve">
I. Municipalidad de Victoria
</v>
      </c>
      <c r="C929" s="75">
        <f>VLOOKUP(A929,'BASE REGISTRO MAYO'!$A$1:$T$884,3,FALSE)</f>
        <v>691809005</v>
      </c>
      <c r="D929" s="75" t="str">
        <f>VLOOKUP(A929,'BASE REGISTRO MAYO'!$A$1:$T$884,4,FALSE)</f>
        <v>Municipalidad</v>
      </c>
      <c r="E929" s="75" t="str">
        <f>VLOOKUP(A929,'BASE REGISTRO MAYO'!$A$1:$T$884,5,FALSE)</f>
        <v>Constitución Política de la República, artículo 107.</v>
      </c>
      <c r="F929" s="75" t="str">
        <f>VLOOKUP(A929,'BASE REGISTRO MAYO'!$A$1:$T$884,6,FALSE)</f>
        <v>Indefinida.</v>
      </c>
      <c r="G929" s="75" t="str">
        <f>VLOOKUP(A929,'BASE REGISTRO MAYO'!$A$1:$T$884,7,FALSE)</f>
        <v>Según Ley Orgánica Nº 18.695, artículos 1º al 4º.</v>
      </c>
      <c r="H929" s="75" t="str">
        <f>VLOOKUP(A929,'BASE REGISTRO MAYO'!$A$1:$T$884,8,FALSE)</f>
        <v>no tiene</v>
      </c>
      <c r="I929" s="75">
        <f>VLOOKUP(A929,'BASE REGISTRO MAYO'!$A$1:$T$884,9,FALSE)</f>
        <v>0</v>
      </c>
      <c r="J929" s="75">
        <f>VLOOKUP(A929,'BASE REGISTRO MAYO'!$A$1:$T$884,10,FALSE)</f>
        <v>0</v>
      </c>
      <c r="K929" s="75" t="str">
        <f>VLOOKUP(A929,'BASE REGISTRO MAYO'!$A$1:$T$884,11,FALSE)</f>
        <v xml:space="preserve">Hugo Monsalves Castillo, </v>
      </c>
      <c r="L929" s="75" t="str">
        <f>VLOOKUP(A929,'BASE REGISTRO MAYO'!$A$1:$T$884,12,FALSE)</f>
        <v xml:space="preserve">calle Lagos Nº680, Comuna de Victoria, Región de Araucania.
</v>
      </c>
      <c r="M929" s="75" t="str">
        <f>VLOOKUP(A929,'BASE REGISTRO MAYO'!$A$1:$T$884,13,FALSE)</f>
        <v>IX</v>
      </c>
      <c r="N929" s="75" t="str">
        <f>VLOOKUP(A929,'BASE REGISTRO MAYO'!$A$1:$T$884,14,FALSE)</f>
        <v>Victoria</v>
      </c>
      <c r="O929" s="75" t="str">
        <f>VLOOKUP(A929,'BASE REGISTRO MAYO'!$A$1:$T$884,15,FALSE)</f>
        <v>Mesa Central (56-45) 2 296 400</v>
      </c>
      <c r="P929" s="75" t="str">
        <f>VLOOKUP(A929,'BASE REGISTRO MAYO'!$A$1:$T$884,16,FALSE)</f>
        <v xml:space="preserve"> municipalidad@victoriachile.cl</v>
      </c>
      <c r="Q929" s="75">
        <f>VLOOKUP(A929,'BASE REGISTRO MAYO'!$A$1:$T$884,17,FALSE)</f>
        <v>0</v>
      </c>
      <c r="R929" s="75">
        <f>VLOOKUP(A929,'BASE REGISTRO MAYO'!$A$1:$T$884,18,FALSE)</f>
        <v>91001</v>
      </c>
      <c r="S929" s="75" t="str">
        <f>VLOOKUP(A929,'BASE REGISTRO MAYO'!$A$1:$T$884,19,FALSE)</f>
        <v>No corresponde</v>
      </c>
      <c r="T929" s="177">
        <f>VLOOKUP(A929,'BASE REGISTRO MAYO'!$A$1:$T$884,20,FALSE)</f>
        <v>42053</v>
      </c>
      <c r="U929" s="182">
        <v>7533</v>
      </c>
      <c r="V929" s="181">
        <v>5709370</v>
      </c>
      <c r="W929" s="181">
        <v>34421810</v>
      </c>
      <c r="X929" s="178">
        <v>44408</v>
      </c>
      <c r="Y929" s="87" t="s">
        <v>7151</v>
      </c>
      <c r="Z929" s="87" t="s">
        <v>7152</v>
      </c>
      <c r="AA929" s="182" t="s">
        <v>7253</v>
      </c>
    </row>
    <row r="930" spans="1:27" ht="15.75" customHeight="1" x14ac:dyDescent="0.2">
      <c r="A930" s="182">
        <v>7534</v>
      </c>
      <c r="B930" s="75" t="str">
        <f>VLOOKUP(A930,'BASE REGISTRO MAYO'!$A$1:$T$884,2,FALSE)</f>
        <v xml:space="preserve">
I. Municipalidad de Los Vilos
</v>
      </c>
      <c r="C930" s="75">
        <f>VLOOKUP(A930,'BASE REGISTRO MAYO'!$A$1:$T$884,3,FALSE)</f>
        <v>690415003</v>
      </c>
      <c r="D930" s="75" t="str">
        <f>VLOOKUP(A930,'BASE REGISTRO MAYO'!$A$1:$T$884,4,FALSE)</f>
        <v>Municipalidad</v>
      </c>
      <c r="E930" s="75" t="str">
        <f>VLOOKUP(A930,'BASE REGISTRO MAYO'!$A$1:$T$884,5,FALSE)</f>
        <v>Constitución Política de la República, artículo 107.</v>
      </c>
      <c r="F930" s="75" t="str">
        <f>VLOOKUP(A930,'BASE REGISTRO MAYO'!$A$1:$T$884,6,FALSE)</f>
        <v>Indefinida.</v>
      </c>
      <c r="G930" s="75" t="str">
        <f>VLOOKUP(A930,'BASE REGISTRO MAYO'!$A$1:$T$884,7,FALSE)</f>
        <v>Según Ley Orgánica Nº 18.695, artículos 1º al 4º.</v>
      </c>
      <c r="H930" s="75" t="str">
        <f>VLOOKUP(A930,'BASE REGISTRO MAYO'!$A$1:$T$884,8,FALSE)</f>
        <v>no tiene</v>
      </c>
      <c r="I930" s="75">
        <f>VLOOKUP(A930,'BASE REGISTRO MAYO'!$A$1:$T$884,9,FALSE)</f>
        <v>0</v>
      </c>
      <c r="J930" s="75">
        <f>VLOOKUP(A930,'BASE REGISTRO MAYO'!$A$1:$T$884,10,FALSE)</f>
        <v>0</v>
      </c>
      <c r="K930" s="75" t="str">
        <f>VLOOKUP(A930,'BASE REGISTRO MAYO'!$A$1:$T$884,11,FALSE)</f>
        <v xml:space="preserve">Manuel Yahnosse Marcarian Julio, </v>
      </c>
      <c r="L930" s="75" t="str">
        <f>VLOOKUP(A930,'BASE REGISTRO MAYO'!$A$1:$T$884,12,FALSE)</f>
        <v xml:space="preserve">Lincoyan Nº255, Los Vilos
</v>
      </c>
      <c r="M930" s="75" t="str">
        <f>VLOOKUP(A930,'BASE REGISTRO MAYO'!$A$1:$T$884,13,FALSE)</f>
        <v>IV</v>
      </c>
      <c r="N930" s="75">
        <f>VLOOKUP(A930,'BASE REGISTRO MAYO'!$A$1:$T$884,14,FALSE)</f>
        <v>0</v>
      </c>
      <c r="O930" s="75" t="str">
        <f>VLOOKUP(A930,'BASE REGISTRO MAYO'!$A$1:$T$884,15,FALSE)</f>
        <v xml:space="preserve">Fono: (056) 53 353084
</v>
      </c>
      <c r="P930" s="75" t="str">
        <f>VLOOKUP(A930,'BASE REGISTRO MAYO'!$A$1:$T$884,16,FALSE)</f>
        <v>Sergio.paladines@munilosvilos.cl</v>
      </c>
      <c r="Q930" s="75">
        <f>VLOOKUP(A930,'BASE REGISTRO MAYO'!$A$1:$T$884,17,FALSE)</f>
        <v>0</v>
      </c>
      <c r="R930" s="75">
        <f>VLOOKUP(A930,'BASE REGISTRO MAYO'!$A$1:$T$884,18,FALSE)</f>
        <v>91001</v>
      </c>
      <c r="S930" s="75" t="str">
        <f>VLOOKUP(A930,'BASE REGISTRO MAYO'!$A$1:$T$884,19,FALSE)</f>
        <v xml:space="preserve">No se acompañan. Aplica Informe Jurídico Nº 09, de  fecha 14 de marzo de 2011 del Departamento Jurídico y Dictamen Nº 070791, de 2009, de la Contraloría General de la República.  </v>
      </c>
      <c r="T930" s="177">
        <f>VLOOKUP(A930,'BASE REGISTRO MAYO'!$A$1:$T$884,20,FALSE)</f>
        <v>42053</v>
      </c>
      <c r="U930" s="182">
        <v>7534</v>
      </c>
      <c r="V930" s="181">
        <v>9461244</v>
      </c>
      <c r="W930" s="181">
        <v>37844976</v>
      </c>
      <c r="X930" s="178">
        <v>44408</v>
      </c>
      <c r="Y930" s="87" t="s">
        <v>7151</v>
      </c>
      <c r="Z930" s="87" t="s">
        <v>7152</v>
      </c>
      <c r="AA930" s="182" t="s">
        <v>7307</v>
      </c>
    </row>
    <row r="931" spans="1:27" ht="15.75" customHeight="1" x14ac:dyDescent="0.2">
      <c r="A931" s="182">
        <v>7535</v>
      </c>
      <c r="B931" s="75" t="str">
        <f>VLOOKUP(A931,'BASE REGISTRO MAYO'!$A$1:$T$884,2,FALSE)</f>
        <v xml:space="preserve">
I. Municipalidad de Curacavi
</v>
      </c>
      <c r="C931" s="75">
        <f>VLOOKUP(A931,'BASE REGISTRO MAYO'!$A$1:$T$884,3,FALSE)</f>
        <v>690739003</v>
      </c>
      <c r="D931" s="75" t="str">
        <f>VLOOKUP(A931,'BASE REGISTRO MAYO'!$A$1:$T$884,4,FALSE)</f>
        <v>Municipalidad</v>
      </c>
      <c r="E931" s="75" t="str">
        <f>VLOOKUP(A931,'BASE REGISTRO MAYO'!$A$1:$T$884,5,FALSE)</f>
        <v>Constitución Política de la República, artículo 107.</v>
      </c>
      <c r="F931" s="75" t="str">
        <f>VLOOKUP(A931,'BASE REGISTRO MAYO'!$A$1:$T$884,6,FALSE)</f>
        <v>Indefinida.</v>
      </c>
      <c r="G931" s="75" t="str">
        <f>VLOOKUP(A931,'BASE REGISTRO MAYO'!$A$1:$T$884,7,FALSE)</f>
        <v>Según Ley Orgánica Nº 18.695, artículos 1º al 4º.</v>
      </c>
      <c r="H931" s="75" t="str">
        <f>VLOOKUP(A931,'BASE REGISTRO MAYO'!$A$1:$T$884,8,FALSE)</f>
        <v>no tiene</v>
      </c>
      <c r="I931" s="75">
        <f>VLOOKUP(A931,'BASE REGISTRO MAYO'!$A$1:$T$884,9,FALSE)</f>
        <v>0</v>
      </c>
      <c r="J931" s="75">
        <f>VLOOKUP(A931,'BASE REGISTRO MAYO'!$A$1:$T$884,10,FALSE)</f>
        <v>0</v>
      </c>
      <c r="K931" s="75" t="str">
        <f>VLOOKUP(A931,'BASE REGISTRO MAYO'!$A$1:$T$884,11,FALSE)</f>
        <v xml:space="preserve">Juan Pablo Barros Basso. </v>
      </c>
      <c r="L931" s="75" t="str">
        <f>VLOOKUP(A931,'BASE REGISTRO MAYO'!$A$1:$T$884,12,FALSE)</f>
        <v xml:space="preserve">Avda. Ambrosio O´Higgins Nº1305
</v>
      </c>
      <c r="M931" s="75" t="str">
        <f>VLOOKUP(A931,'BASE REGISTRO MAYO'!$A$1:$T$884,13,FALSE)</f>
        <v>XIII</v>
      </c>
      <c r="N931" s="75" t="str">
        <f>VLOOKUP(A931,'BASE REGISTRO MAYO'!$A$1:$T$884,14,FALSE)</f>
        <v xml:space="preserve"> Curacaví</v>
      </c>
      <c r="O931" s="75" t="str">
        <f>VLOOKUP(A931,'BASE REGISTRO MAYO'!$A$1:$T$884,15,FALSE)</f>
        <v>Fono: (02) 22992100 - 22992141</v>
      </c>
      <c r="P931" s="75" t="str">
        <f>VLOOKUP(A931,'BASE REGISTRO MAYO'!$A$1:$T$884,16,FALSE)</f>
        <v xml:space="preserve"> social@municipalidadcuracavi.cl</v>
      </c>
      <c r="Q931" s="75">
        <f>VLOOKUP(A931,'BASE REGISTRO MAYO'!$A$1:$T$884,17,FALSE)</f>
        <v>0</v>
      </c>
      <c r="R931" s="75">
        <f>VLOOKUP(A931,'BASE REGISTRO MAYO'!$A$1:$T$884,18,FALSE)</f>
        <v>91001</v>
      </c>
      <c r="S931" s="75" t="str">
        <f>VLOOKUP(A931,'BASE REGISTRO MAYO'!$A$1:$T$884,19,FALSE)</f>
        <v>No se acompañan. Aplica Informe Jurídico Nº 09, de  fecha 14 de marzo de 2011 del Departamento Jurídico y Dictamen Nº 070791, de 2009, de la Contraloría General de la República</v>
      </c>
      <c r="T931" s="177">
        <f>VLOOKUP(A931,'BASE REGISTRO MAYO'!$A$1:$T$884,20,FALSE)</f>
        <v>42053</v>
      </c>
      <c r="U931" s="182">
        <v>7535</v>
      </c>
      <c r="V931" s="181">
        <v>7154600</v>
      </c>
      <c r="W931" s="181">
        <v>21463800</v>
      </c>
      <c r="X931" s="178">
        <v>44408</v>
      </c>
      <c r="Y931" s="87" t="s">
        <v>7151</v>
      </c>
      <c r="Z931" s="87" t="s">
        <v>7152</v>
      </c>
      <c r="AA931" s="182" t="s">
        <v>7298</v>
      </c>
    </row>
    <row r="932" spans="1:27" ht="15.75" customHeight="1" x14ac:dyDescent="0.2">
      <c r="A932" s="182">
        <v>7536</v>
      </c>
      <c r="B932" s="75" t="str">
        <f>VLOOKUP(A932,'BASE REGISTRO MAYO'!$A$1:$T$884,2,FALSE)</f>
        <v xml:space="preserve">
I. Municipalidad de Santa Juana
</v>
      </c>
      <c r="C932" s="75">
        <f>VLOOKUP(A932,'BASE REGISTRO MAYO'!$A$1:$T$884,3,FALSE)</f>
        <v>691514005</v>
      </c>
      <c r="D932" s="75" t="str">
        <f>VLOOKUP(A932,'BASE REGISTRO MAYO'!$A$1:$T$884,4,FALSE)</f>
        <v>Municipalidad</v>
      </c>
      <c r="E932" s="75" t="str">
        <f>VLOOKUP(A932,'BASE REGISTRO MAYO'!$A$1:$T$884,5,FALSE)</f>
        <v>Constitución Política de la República, artículo 107.</v>
      </c>
      <c r="F932" s="75" t="str">
        <f>VLOOKUP(A932,'BASE REGISTRO MAYO'!$A$1:$T$884,6,FALSE)</f>
        <v>Indefinida.</v>
      </c>
      <c r="G932" s="75" t="str">
        <f>VLOOKUP(A932,'BASE REGISTRO MAYO'!$A$1:$T$884,7,FALSE)</f>
        <v>Según Ley Orgánica Nº 18.695, artículos 1º al 4º.</v>
      </c>
      <c r="H932" s="75" t="str">
        <f>VLOOKUP(A932,'BASE REGISTRO MAYO'!$A$1:$T$884,8,FALSE)</f>
        <v>no tiene</v>
      </c>
      <c r="I932" s="75">
        <f>VLOOKUP(A932,'BASE REGISTRO MAYO'!$A$1:$T$884,9,FALSE)</f>
        <v>0</v>
      </c>
      <c r="J932" s="75">
        <f>VLOOKUP(A932,'BASE REGISTRO MAYO'!$A$1:$T$884,10,FALSE)</f>
        <v>0</v>
      </c>
      <c r="K932" s="75" t="str">
        <f>VLOOKUP(A932,'BASE REGISTRO MAYO'!$A$1:$T$884,11,FALSE)</f>
        <v xml:space="preserve">Ángel Castro Medina, </v>
      </c>
      <c r="L932" s="75" t="str">
        <f>VLOOKUP(A932,'BASE REGISTRO MAYO'!$A$1:$T$884,12,FALSE)</f>
        <v xml:space="preserve">Yungay Nº 125, comuna de Santa Juana, Región del Biobío.
</v>
      </c>
      <c r="M932" s="75" t="str">
        <f>VLOOKUP(A932,'BASE REGISTRO MAYO'!$A$1:$T$884,13,FALSE)</f>
        <v>VIII</v>
      </c>
      <c r="N932" s="75" t="str">
        <f>VLOOKUP(A932,'BASE REGISTRO MAYO'!$A$1:$T$884,14,FALSE)</f>
        <v>Santa Juana</v>
      </c>
      <c r="O932" s="75" t="str">
        <f>VLOOKUP(A932,'BASE REGISTRO MAYO'!$A$1:$T$884,15,FALSE)</f>
        <v xml:space="preserve">Fono: (41) 2779242-(41) 2779152- (41)2779243
</v>
      </c>
      <c r="P932" s="75" t="str">
        <f>VLOOKUP(A932,'BASE REGISTRO MAYO'!$A$1:$T$884,16,FALSE)</f>
        <v xml:space="preserve">santajuana@santajuana.cl
acastro@santajuana.cl 
</v>
      </c>
      <c r="Q932" s="75">
        <f>VLOOKUP(A932,'BASE REGISTRO MAYO'!$A$1:$T$884,17,FALSE)</f>
        <v>0</v>
      </c>
      <c r="R932" s="75">
        <f>VLOOKUP(A932,'BASE REGISTRO MAYO'!$A$1:$T$884,18,FALSE)</f>
        <v>91001</v>
      </c>
      <c r="S932" s="75" t="str">
        <f>VLOOKUP(A932,'BASE REGISTRO MAYO'!$A$1:$T$884,19,FALSE)</f>
        <v>No se acompañan. Aplica Informe Jurídico Nº 09, de  fecha 14 de marzo de 2011 del Departamento Jurídico y Dictamen Nº 070791, de 2009, de la Contraloría General de la República</v>
      </c>
      <c r="T932" s="177">
        <f>VLOOKUP(A932,'BASE REGISTRO MAYO'!$A$1:$T$884,20,FALSE)</f>
        <v>42053</v>
      </c>
      <c r="U932" s="182">
        <v>7536</v>
      </c>
      <c r="V932" s="181">
        <v>3262498</v>
      </c>
      <c r="W932" s="181">
        <v>19669608</v>
      </c>
      <c r="X932" s="178">
        <v>44408</v>
      </c>
      <c r="Y932" s="87" t="s">
        <v>7151</v>
      </c>
      <c r="Z932" s="87" t="s">
        <v>7152</v>
      </c>
      <c r="AA932" s="182" t="s">
        <v>7370</v>
      </c>
    </row>
    <row r="933" spans="1:27" ht="15.75" customHeight="1" x14ac:dyDescent="0.2">
      <c r="A933" s="182">
        <v>7537</v>
      </c>
      <c r="B933" s="75" t="str">
        <f>VLOOKUP(A933,'BASE REGISTRO MAYO'!$A$1:$T$884,2,FALSE)</f>
        <v xml:space="preserve">
I. Municipalidad de Mulchen
</v>
      </c>
      <c r="C933" s="75">
        <f>VLOOKUP(A933,'BASE REGISTRO MAYO'!$A$1:$T$884,3,FALSE)</f>
        <v>691705005</v>
      </c>
      <c r="D933" s="75" t="str">
        <f>VLOOKUP(A933,'BASE REGISTRO MAYO'!$A$1:$T$884,4,FALSE)</f>
        <v>Municipalidad</v>
      </c>
      <c r="E933" s="75" t="str">
        <f>VLOOKUP(A933,'BASE REGISTRO MAYO'!$A$1:$T$884,5,FALSE)</f>
        <v>Constitución Política de la República, artículo 107.</v>
      </c>
      <c r="F933" s="75" t="str">
        <f>VLOOKUP(A933,'BASE REGISTRO MAYO'!$A$1:$T$884,6,FALSE)</f>
        <v>Indefinida.</v>
      </c>
      <c r="G933" s="75" t="str">
        <f>VLOOKUP(A933,'BASE REGISTRO MAYO'!$A$1:$T$884,7,FALSE)</f>
        <v>Según Ley Orgánica Nº 18.695, artículos 1º al 4º.</v>
      </c>
      <c r="H933" s="75" t="str">
        <f>VLOOKUP(A933,'BASE REGISTRO MAYO'!$A$1:$T$884,8,FALSE)</f>
        <v>no tiene</v>
      </c>
      <c r="I933" s="75">
        <f>VLOOKUP(A933,'BASE REGISTRO MAYO'!$A$1:$T$884,9,FALSE)</f>
        <v>0</v>
      </c>
      <c r="J933" s="75">
        <f>VLOOKUP(A933,'BASE REGISTRO MAYO'!$A$1:$T$884,10,FALSE)</f>
        <v>0</v>
      </c>
      <c r="K933" s="75" t="str">
        <f>VLOOKUP(A933,'BASE REGISTRO MAYO'!$A$1:$T$884,11,FALSE)</f>
        <v xml:space="preserve">Jorge Alberto Rivas Figueroa.
</v>
      </c>
      <c r="L933" s="75" t="str">
        <f>VLOOKUP(A933,'BASE REGISTRO MAYO'!$A$1:$T$884,12,FALSE)</f>
        <v xml:space="preserve">Avenida Pedro Lagos Nº 410, comuna de Mulchén, Región del Biobío.
</v>
      </c>
      <c r="M933" s="75" t="str">
        <f>VLOOKUP(A933,'BASE REGISTRO MAYO'!$A$1:$T$884,13,FALSE)</f>
        <v>VIII</v>
      </c>
      <c r="N933" s="75" t="str">
        <f>VLOOKUP(A933,'BASE REGISTRO MAYO'!$A$1:$T$884,14,FALSE)</f>
        <v>Mulchén</v>
      </c>
      <c r="O933" s="75" t="str">
        <f>VLOOKUP(A933,'BASE REGISTRO MAYO'!$A$1:$T$884,15,FALSE)</f>
        <v>Fono: 43-2401400</v>
      </c>
      <c r="P933" s="75">
        <f>VLOOKUP(A933,'BASE REGISTRO MAYO'!$A$1:$T$884,16,FALSE)</f>
        <v>0</v>
      </c>
      <c r="Q933" s="75">
        <f>VLOOKUP(A933,'BASE REGISTRO MAYO'!$A$1:$T$884,17,FALSE)</f>
        <v>0</v>
      </c>
      <c r="R933" s="75">
        <f>VLOOKUP(A933,'BASE REGISTRO MAYO'!$A$1:$T$884,18,FALSE)</f>
        <v>91001</v>
      </c>
      <c r="S933" s="75" t="str">
        <f>VLOOKUP(A933,'BASE REGISTRO MAYO'!$A$1:$T$884,19,FALSE)</f>
        <v>No se acompañan. Aplica Informe Jurídico Nº 09, de  fecha 14 de marzo de 2011 del Departamento Jurídico y Dictamen Nº 070791, de 2009, de la Contraloría General de la República</v>
      </c>
      <c r="T933" s="177">
        <f>VLOOKUP(A933,'BASE REGISTRO MAYO'!$A$1:$T$884,20,FALSE)</f>
        <v>42053</v>
      </c>
      <c r="U933" s="182">
        <v>7537</v>
      </c>
      <c r="V933" s="181">
        <v>9461244</v>
      </c>
      <c r="W933" s="181">
        <v>33251553</v>
      </c>
      <c r="X933" s="178">
        <v>44408</v>
      </c>
      <c r="Y933" s="87" t="s">
        <v>7151</v>
      </c>
      <c r="Z933" s="87" t="s">
        <v>7152</v>
      </c>
      <c r="AA933" s="182" t="s">
        <v>7263</v>
      </c>
    </row>
    <row r="934" spans="1:27" ht="15.75" customHeight="1" x14ac:dyDescent="0.2">
      <c r="A934" s="182">
        <v>7538</v>
      </c>
      <c r="B934" s="75" t="str">
        <f>VLOOKUP(A934,'BASE REGISTRO MAYO'!$A$1:$T$884,2,FALSE)</f>
        <v xml:space="preserve">
I. Municipalidad de Coihueco
</v>
      </c>
      <c r="C934" s="75">
        <f>VLOOKUP(A934,'BASE REGISTRO MAYO'!$A$1:$T$884,3,FALSE)</f>
        <v>691411001</v>
      </c>
      <c r="D934" s="75" t="str">
        <f>VLOOKUP(A934,'BASE REGISTRO MAYO'!$A$1:$T$884,4,FALSE)</f>
        <v>Municipalidad</v>
      </c>
      <c r="E934" s="75" t="str">
        <f>VLOOKUP(A934,'BASE REGISTRO MAYO'!$A$1:$T$884,5,FALSE)</f>
        <v>Constitución Política de la República, artículo 107.</v>
      </c>
      <c r="F934" s="75" t="str">
        <f>VLOOKUP(A934,'BASE REGISTRO MAYO'!$A$1:$T$884,6,FALSE)</f>
        <v>Indefinida.</v>
      </c>
      <c r="G934" s="75" t="str">
        <f>VLOOKUP(A934,'BASE REGISTRO MAYO'!$A$1:$T$884,7,FALSE)</f>
        <v>Según Ley Orgánica Nº 18.695, artículos 1º al 4º.</v>
      </c>
      <c r="H934" s="75" t="str">
        <f>VLOOKUP(A934,'BASE REGISTRO MAYO'!$A$1:$T$884,8,FALSE)</f>
        <v>no tiene</v>
      </c>
      <c r="I934" s="75">
        <f>VLOOKUP(A934,'BASE REGISTRO MAYO'!$A$1:$T$884,9,FALSE)</f>
        <v>0</v>
      </c>
      <c r="J934" s="75">
        <f>VLOOKUP(A934,'BASE REGISTRO MAYO'!$A$1:$T$884,10,FALSE)</f>
        <v>0</v>
      </c>
      <c r="K934" s="75" t="str">
        <f>VLOOKUP(A934,'BASE REGISTRO MAYO'!$A$1:$T$884,11,FALSE)</f>
        <v xml:space="preserve">Carlos Luis Chandía Alarcón
</v>
      </c>
      <c r="L934" s="75" t="str">
        <f>VLOOKUP(A934,'BASE REGISTRO MAYO'!$A$1:$T$884,12,FALSE)</f>
        <v xml:space="preserve">Avenida Prat Nº 1675, comuna de Coihueco
</v>
      </c>
      <c r="M934" s="75" t="str">
        <f>VLOOKUP(A934,'BASE REGISTRO MAYO'!$A$1:$T$884,13,FALSE)</f>
        <v>XVI</v>
      </c>
      <c r="N934" s="75" t="str">
        <f>VLOOKUP(A934,'BASE REGISTRO MAYO'!$A$1:$T$884,14,FALSE)</f>
        <v>Coihueco</v>
      </c>
      <c r="O934" s="75" t="str">
        <f>VLOOKUP(A934,'BASE REGISTRO MAYO'!$A$1:$T$884,15,FALSE)</f>
        <v>Fono: 42-2471002- 2471007</v>
      </c>
      <c r="P934" s="75">
        <f>VLOOKUP(A934,'BASE REGISTRO MAYO'!$A$1:$T$884,16,FALSE)</f>
        <v>0</v>
      </c>
      <c r="Q934" s="75">
        <f>VLOOKUP(A934,'BASE REGISTRO MAYO'!$A$1:$T$884,17,FALSE)</f>
        <v>0</v>
      </c>
      <c r="R934" s="75">
        <f>VLOOKUP(A934,'BASE REGISTRO MAYO'!$A$1:$T$884,18,FALSE)</f>
        <v>91001</v>
      </c>
      <c r="S934" s="75" t="str">
        <f>VLOOKUP(A934,'BASE REGISTRO MAYO'!$A$1:$T$884,19,FALSE)</f>
        <v>No se acompañan. Aplica Informe Jurídico Nº 09, de  fecha 14 de marzo de 2011 del Departamento Jurídico y Dictamen Nº 070791, de 2009, de la Contraloría General de la República</v>
      </c>
      <c r="T934" s="177">
        <f>VLOOKUP(A934,'BASE REGISTRO MAYO'!$A$1:$T$884,20,FALSE)</f>
        <v>42053</v>
      </c>
      <c r="U934" s="182">
        <v>7538</v>
      </c>
      <c r="V934" s="181">
        <v>4078122</v>
      </c>
      <c r="W934" s="181">
        <v>24587007</v>
      </c>
      <c r="X934" s="178">
        <v>44408</v>
      </c>
      <c r="Y934" s="87" t="s">
        <v>7151</v>
      </c>
      <c r="Z934" s="87" t="s">
        <v>7152</v>
      </c>
      <c r="AA934" s="182" t="s">
        <v>7371</v>
      </c>
    </row>
    <row r="935" spans="1:27" ht="15.75" customHeight="1" x14ac:dyDescent="0.2">
      <c r="A935" s="182">
        <v>7540</v>
      </c>
      <c r="B935" s="75" t="str">
        <f>VLOOKUP(A935,'BASE REGISTRO MAYO'!$A$1:$T$884,2,FALSE)</f>
        <v xml:space="preserve">
I. Municipalidad de Cabrero
</v>
      </c>
      <c r="C935" s="75" t="str">
        <f>VLOOKUP(A935,'BASE REGISTRO MAYO'!$A$1:$T$884,3,FALSE)</f>
        <v>69151000K</v>
      </c>
      <c r="D935" s="75" t="str">
        <f>VLOOKUP(A935,'BASE REGISTRO MAYO'!$A$1:$T$884,4,FALSE)</f>
        <v>Municipalidad</v>
      </c>
      <c r="E935" s="75" t="str">
        <f>VLOOKUP(A935,'BASE REGISTRO MAYO'!$A$1:$T$884,5,FALSE)</f>
        <v>Constitución Política de la República, artículo 107.</v>
      </c>
      <c r="F935" s="75" t="str">
        <f>VLOOKUP(A935,'BASE REGISTRO MAYO'!$A$1:$T$884,6,FALSE)</f>
        <v>Indefinida.</v>
      </c>
      <c r="G935" s="75" t="str">
        <f>VLOOKUP(A935,'BASE REGISTRO MAYO'!$A$1:$T$884,7,FALSE)</f>
        <v>Según Ley Orgánica Nº 18.695, artículos 1º al 4º.</v>
      </c>
      <c r="H935" s="75" t="str">
        <f>VLOOKUP(A935,'BASE REGISTRO MAYO'!$A$1:$T$884,8,FALSE)</f>
        <v>no tiene</v>
      </c>
      <c r="I935" s="75">
        <f>VLOOKUP(A935,'BASE REGISTRO MAYO'!$A$1:$T$884,9,FALSE)</f>
        <v>0</v>
      </c>
      <c r="J935" s="75">
        <f>VLOOKUP(A935,'BASE REGISTRO MAYO'!$A$1:$T$884,10,FALSE)</f>
        <v>0</v>
      </c>
      <c r="K935" s="75" t="str">
        <f>VLOOKUP(A935,'BASE REGISTRO MAYO'!$A$1:$T$884,11,FALSE)</f>
        <v xml:space="preserve">Mario Alejandro Gierke Quevedo, </v>
      </c>
      <c r="L935" s="75" t="str">
        <f>VLOOKUP(A935,'BASE REGISTRO MAYO'!$A$1:$T$884,12,FALSE)</f>
        <v xml:space="preserve">Las Delicias Nº 355, Comuna de Cabrero. Región del Bio-Bio.
</v>
      </c>
      <c r="M935" s="75" t="str">
        <f>VLOOKUP(A935,'BASE REGISTRO MAYO'!$A$1:$T$884,13,FALSE)</f>
        <v>VIII</v>
      </c>
      <c r="N935" s="75" t="str">
        <f>VLOOKUP(A935,'BASE REGISTRO MAYO'!$A$1:$T$884,14,FALSE)</f>
        <v>Cabrero</v>
      </c>
      <c r="O935" s="75" t="str">
        <f>VLOOKUP(A935,'BASE REGISTRO MAYO'!$A$1:$T$884,15,FALSE)</f>
        <v>Fono: (43) 2401813  (43) 2401800</v>
      </c>
      <c r="P935" s="75" t="str">
        <f>VLOOKUP(A935,'BASE REGISTRO MAYO'!$A$1:$T$884,16,FALSE)</f>
        <v>http:// http://www.cabrero.cl/</v>
      </c>
      <c r="Q935" s="75">
        <f>VLOOKUP(A935,'BASE REGISTRO MAYO'!$A$1:$T$884,17,FALSE)</f>
        <v>0</v>
      </c>
      <c r="R935" s="75">
        <f>VLOOKUP(A935,'BASE REGISTRO MAYO'!$A$1:$T$884,18,FALSE)</f>
        <v>91001</v>
      </c>
      <c r="S935" s="75" t="str">
        <f>VLOOKUP(A935,'BASE REGISTRO MAYO'!$A$1:$T$884,19,FALSE)</f>
        <v>No se acompañan. Aplica Informe Jurídico Nº 09, de  fecha 14 de marzo de 2011 del Departamento Jurídico y Dictamen Nº 070791, de 2009, de la Contraloría General de la República</v>
      </c>
      <c r="T935" s="177">
        <f>VLOOKUP(A935,'BASE REGISTRO MAYO'!$A$1:$T$884,20,FALSE)</f>
        <v>42053</v>
      </c>
      <c r="U935" s="182">
        <v>7540</v>
      </c>
      <c r="V935" s="181">
        <v>8156243</v>
      </c>
      <c r="W935" s="181">
        <v>28665128</v>
      </c>
      <c r="X935" s="178">
        <v>44408</v>
      </c>
      <c r="Y935" s="87" t="s">
        <v>7151</v>
      </c>
      <c r="Z935" s="87" t="s">
        <v>7152</v>
      </c>
      <c r="AA935" s="182" t="s">
        <v>7372</v>
      </c>
    </row>
    <row r="936" spans="1:27" ht="15.75" customHeight="1" x14ac:dyDescent="0.2">
      <c r="A936" s="182">
        <v>7542</v>
      </c>
      <c r="B936" s="75" t="str">
        <f>VLOOKUP(A936,'BASE REGISTRO MAYO'!$A$1:$T$884,2,FALSE)</f>
        <v xml:space="preserve">
Gobernacion Provincial Arica
</v>
      </c>
      <c r="C936" s="75">
        <f>VLOOKUP(A936,'BASE REGISTRO MAYO'!$A$1:$T$884,3,FALSE)</f>
        <v>605110118</v>
      </c>
      <c r="D936" s="75" t="str">
        <f>VLOOKUP(A936,'BASE REGISTRO MAYO'!$A$1:$T$884,4,FALSE)</f>
        <v>Gobernación Provincial</v>
      </c>
      <c r="E936" s="75" t="str">
        <f>VLOOKUP(A936,'BASE REGISTRO MAYO'!$A$1:$T$884,5,FALSE)</f>
        <v>Constitución Política de la República, artículo 105.</v>
      </c>
      <c r="F936" s="75" t="str">
        <f>VLOOKUP(A936,'BASE REGISTRO MAYO'!$A$1:$T$884,6,FALSE)</f>
        <v>Indefinida.</v>
      </c>
      <c r="G936" s="75" t="str">
        <f>VLOOKUP(A936,'BASE REGISTRO MAYO'!$A$1:$T$884,7,FALSE)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6" s="75" t="str">
        <f>VLOOKUP(A936,'BASE REGISTRO MAYO'!$A$1:$T$884,8,FALSE)</f>
        <v>no tiene</v>
      </c>
      <c r="I936" s="75">
        <f>VLOOKUP(A936,'BASE REGISTRO MAYO'!$A$1:$T$884,9,FALSE)</f>
        <v>0</v>
      </c>
      <c r="J936" s="75">
        <f>VLOOKUP(A936,'BASE REGISTRO MAYO'!$A$1:$T$884,10,FALSE)</f>
        <v>0</v>
      </c>
      <c r="K936" s="75" t="str">
        <f>VLOOKUP(A936,'BASE REGISTRO MAYO'!$A$1:$T$884,11,FALSE)</f>
        <v xml:space="preserve">Gobernador Provincial Titular: Ricardo Luis Sanzana Oteíza, </v>
      </c>
      <c r="L936" s="75" t="str">
        <f>VLOOKUP(A936,'BASE REGISTRO MAYO'!$A$1:$T$884,12,FALSE)</f>
        <v xml:space="preserve">Calle 7 de Junio N° 188. Arica.
</v>
      </c>
      <c r="M936" s="75" t="str">
        <f>VLOOKUP(A936,'BASE REGISTRO MAYO'!$A$1:$T$884,13,FALSE)</f>
        <v>XV</v>
      </c>
      <c r="N936" s="75" t="str">
        <f>VLOOKUP(A936,'BASE REGISTRO MAYO'!$A$1:$T$884,14,FALSE)</f>
        <v>Arica</v>
      </c>
      <c r="O936" s="75" t="str">
        <f>VLOOKUP(A936,'BASE REGISTRO MAYO'!$A$1:$T$884,15,FALSE)</f>
        <v xml:space="preserve">Fono: 58-231440.
</v>
      </c>
      <c r="P936" s="75">
        <f>VLOOKUP(A936,'BASE REGISTRO MAYO'!$A$1:$T$884,16,FALSE)</f>
        <v>0</v>
      </c>
      <c r="Q936" s="75">
        <f>VLOOKUP(A936,'BASE REGISTRO MAYO'!$A$1:$T$884,17,FALSE)</f>
        <v>0</v>
      </c>
      <c r="R936" s="75">
        <f>VLOOKUP(A936,'BASE REGISTRO MAYO'!$A$1:$T$884,18,FALSE)</f>
        <v>91001</v>
      </c>
      <c r="S936" s="75" t="str">
        <f>VLOOKUP(A936,'BASE REGISTRO MAYO'!$A$1:$T$884,19,FALSE)</f>
        <v>No se acompañan. Aplica Informe Jurídico Nº 09, de  fecha 14 de marzo de 2011 del Departamento Jurídico y Dictamen Nº 070791, de 2009, de la Contraloría General de la República</v>
      </c>
      <c r="T936" s="177">
        <f>VLOOKUP(A936,'BASE REGISTRO MAYO'!$A$1:$T$884,20,FALSE)</f>
        <v>42054</v>
      </c>
      <c r="U936" s="182">
        <v>7542</v>
      </c>
      <c r="V936" s="181">
        <v>-20675352</v>
      </c>
      <c r="W936" s="181">
        <v>50756172</v>
      </c>
      <c r="X936" s="178">
        <v>44408</v>
      </c>
      <c r="Y936" s="87" t="s">
        <v>7151</v>
      </c>
      <c r="Z936" s="87" t="s">
        <v>7152</v>
      </c>
      <c r="AA936" s="182" t="s">
        <v>7171</v>
      </c>
    </row>
    <row r="937" spans="1:27" ht="15.75" customHeight="1" x14ac:dyDescent="0.2">
      <c r="A937" s="182">
        <v>7543</v>
      </c>
      <c r="B937" s="75" t="str">
        <f>VLOOKUP(A937,'BASE REGISTRO MAYO'!$A$1:$T$884,2,FALSE)</f>
        <v xml:space="preserve">
I. Municipalidad de Til Til
</v>
      </c>
      <c r="C937" s="75">
        <f>VLOOKUP(A937,'BASE REGISTRO MAYO'!$A$1:$T$884,3,FALSE)</f>
        <v>690716003</v>
      </c>
      <c r="D937" s="75" t="str">
        <f>VLOOKUP(A937,'BASE REGISTRO MAYO'!$A$1:$T$884,4,FALSE)</f>
        <v>Municipalidad</v>
      </c>
      <c r="E937" s="75" t="str">
        <f>VLOOKUP(A937,'BASE REGISTRO MAYO'!$A$1:$T$884,5,FALSE)</f>
        <v>Constitución Política de la República, artículo 107.</v>
      </c>
      <c r="F937" s="75" t="str">
        <f>VLOOKUP(A937,'BASE REGISTRO MAYO'!$A$1:$T$884,6,FALSE)</f>
        <v>Indefinida.</v>
      </c>
      <c r="G937" s="75" t="str">
        <f>VLOOKUP(A937,'BASE REGISTRO MAYO'!$A$1:$T$884,7,FALSE)</f>
        <v>Según Ley Orgánica Nº 18.695, artículos 1º al 4º.</v>
      </c>
      <c r="H937" s="75" t="str">
        <f>VLOOKUP(A937,'BASE REGISTRO MAYO'!$A$1:$T$884,8,FALSE)</f>
        <v>no tiene</v>
      </c>
      <c r="I937" s="75">
        <f>VLOOKUP(A937,'BASE REGISTRO MAYO'!$A$1:$T$884,9,FALSE)</f>
        <v>0</v>
      </c>
      <c r="J937" s="75">
        <f>VLOOKUP(A937,'BASE REGISTRO MAYO'!$A$1:$T$884,10,FALSE)</f>
        <v>0</v>
      </c>
      <c r="K937" s="75" t="str">
        <f>VLOOKUP(A937,'BASE REGISTRO MAYO'!$A$1:$T$884,11,FALSE)</f>
        <v xml:space="preserve">Eva Lidia Aburto Gajardo
</v>
      </c>
      <c r="L937" s="75" t="str">
        <f>VLOOKUP(A937,'BASE REGISTRO MAYO'!$A$1:$T$884,12,FALSE)</f>
        <v xml:space="preserve">Arturo Prat Nº 200, comuna de Til Til, Región Metropolitana.
</v>
      </c>
      <c r="M937" s="75" t="str">
        <f>VLOOKUP(A937,'BASE REGISTRO MAYO'!$A$1:$T$884,13,FALSE)</f>
        <v>XIII</v>
      </c>
      <c r="N937" s="75" t="str">
        <f>VLOOKUP(A937,'BASE REGISTRO MAYO'!$A$1:$T$884,14,FALSE)</f>
        <v>Til Til</v>
      </c>
      <c r="O937" s="75" t="str">
        <f>VLOOKUP(A937,'BASE REGISTRO MAYO'!$A$1:$T$884,15,FALSE)</f>
        <v xml:space="preserve">Fono: 976960915- 977903144
</v>
      </c>
      <c r="P937" s="75" t="str">
        <f>VLOOKUP(A937,'BASE REGISTRO MAYO'!$A$1:$T$884,16,FALSE)</f>
        <v xml:space="preserve">opdtiltil@gmail.com
</v>
      </c>
      <c r="Q937" s="75">
        <f>VLOOKUP(A937,'BASE REGISTRO MAYO'!$A$1:$T$884,17,FALSE)</f>
        <v>0</v>
      </c>
      <c r="R937" s="75">
        <f>VLOOKUP(A937,'BASE REGISTRO MAYO'!$A$1:$T$884,18,FALSE)</f>
        <v>91001</v>
      </c>
      <c r="S937" s="75" t="str">
        <f>VLOOKUP(A937,'BASE REGISTRO MAYO'!$A$1:$T$884,19,FALSE)</f>
        <v>No se acompañan. Aplica Informe Jurídico Nº 09, de  fecha 14 de marzo de 2011 del Departamento Jurídico y Dictamen Nº 070791, de 2009, de la Contraloría General de la República</v>
      </c>
      <c r="T937" s="177">
        <f>VLOOKUP(A937,'BASE REGISTRO MAYO'!$A$1:$T$884,20,FALSE)</f>
        <v>42058</v>
      </c>
      <c r="U937" s="182">
        <v>7543</v>
      </c>
      <c r="V937" s="181">
        <v>3577300</v>
      </c>
      <c r="W937" s="181">
        <v>28514650</v>
      </c>
      <c r="X937" s="178">
        <v>44408</v>
      </c>
      <c r="Y937" s="87" t="s">
        <v>7151</v>
      </c>
      <c r="Z937" s="87" t="s">
        <v>7152</v>
      </c>
      <c r="AA937" s="182" t="s">
        <v>8184</v>
      </c>
    </row>
    <row r="938" spans="1:27" ht="15.75" customHeight="1" x14ac:dyDescent="0.2">
      <c r="A938" s="182">
        <v>7544</v>
      </c>
      <c r="B938" s="75" t="str">
        <f>VLOOKUP(A938,'BASE REGISTRO MAYO'!$A$1:$T$884,2,FALSE)</f>
        <v xml:space="preserve">
I. Municipalidad de Concon
</v>
      </c>
      <c r="C938" s="75">
        <f>VLOOKUP(A938,'BASE REGISTRO MAYO'!$A$1:$T$884,3,FALSE)</f>
        <v>735686003</v>
      </c>
      <c r="D938" s="75" t="str">
        <f>VLOOKUP(A938,'BASE REGISTRO MAYO'!$A$1:$T$884,4,FALSE)</f>
        <v>Municipalidad</v>
      </c>
      <c r="E938" s="75" t="str">
        <f>VLOOKUP(A938,'BASE REGISTRO MAYO'!$A$1:$T$884,5,FALSE)</f>
        <v>Constitución Política de la República, artículo 107.</v>
      </c>
      <c r="F938" s="75" t="str">
        <f>VLOOKUP(A938,'BASE REGISTRO MAYO'!$A$1:$T$884,6,FALSE)</f>
        <v>Indefinida.</v>
      </c>
      <c r="G938" s="75" t="str">
        <f>VLOOKUP(A938,'BASE REGISTRO MAYO'!$A$1:$T$884,7,FALSE)</f>
        <v>Según Ley Orgánica Nº 18.695, artículos 1º al 4º.</v>
      </c>
      <c r="H938" s="75" t="str">
        <f>VLOOKUP(A938,'BASE REGISTRO MAYO'!$A$1:$T$884,8,FALSE)</f>
        <v>no tiene</v>
      </c>
      <c r="I938" s="75">
        <f>VLOOKUP(A938,'BASE REGISTRO MAYO'!$A$1:$T$884,9,FALSE)</f>
        <v>0</v>
      </c>
      <c r="J938" s="75">
        <f>VLOOKUP(A938,'BASE REGISTRO MAYO'!$A$1:$T$884,10,FALSE)</f>
        <v>0</v>
      </c>
      <c r="K938" s="75" t="str">
        <f>VLOOKUP(A938,'BASE REGISTRO MAYO'!$A$1:$T$884,11,FALSE)</f>
        <v xml:space="preserve">Oscar Armando Sumonte González, </v>
      </c>
      <c r="L938" s="75" t="str">
        <f>VLOOKUP(A938,'BASE REGISTRO MAYO'!$A$1:$T$884,12,FALSE)</f>
        <v xml:space="preserve">1. Avenida Santa Laura Nº 567, comuna de Concón, Región de Valparaíso.
</v>
      </c>
      <c r="M938" s="75" t="str">
        <f>VLOOKUP(A938,'BASE REGISTRO MAYO'!$A$1:$T$884,13,FALSE)</f>
        <v>V</v>
      </c>
      <c r="N938" s="75" t="str">
        <f>VLOOKUP(A938,'BASE REGISTRO MAYO'!$A$1:$T$884,14,FALSE)</f>
        <v xml:space="preserve"> Concón</v>
      </c>
      <c r="O938" s="75" t="str">
        <f>VLOOKUP(A938,'BASE REGISTRO MAYO'!$A$1:$T$884,15,FALSE)</f>
        <v xml:space="preserve">. Teléfono: (56 32) 381 6000 </v>
      </c>
      <c r="P938" s="75" t="str">
        <f>VLOOKUP(A938,'BASE REGISTRO MAYO'!$A$1:$T$884,16,FALSE)</f>
        <v>oficinadepartes@concon.cl</v>
      </c>
      <c r="Q938" s="75">
        <f>VLOOKUP(A938,'BASE REGISTRO MAYO'!$A$1:$T$884,17,FALSE)</f>
        <v>0</v>
      </c>
      <c r="R938" s="75">
        <f>VLOOKUP(A938,'BASE REGISTRO MAYO'!$A$1:$T$884,18,FALSE)</f>
        <v>91001</v>
      </c>
      <c r="S938" s="75" t="str">
        <f>VLOOKUP(A938,'BASE REGISTRO MAYO'!$A$1:$T$884,19,FALSE)</f>
        <v>No se acompañan. Aplica Informe Jurídico Nº 09, de  fecha 14 de marzo de 2011 del Departamento Jurídico y Dictamen Nº 070791, de 2009, de la Contraloría General de la República</v>
      </c>
      <c r="T938" s="177">
        <f>VLOOKUP(A938,'BASE REGISTRO MAYO'!$A$1:$T$884,20,FALSE)</f>
        <v>42059</v>
      </c>
      <c r="U938" s="182">
        <v>7544</v>
      </c>
      <c r="V938" s="181">
        <v>4149668</v>
      </c>
      <c r="W938" s="181">
        <v>25018358</v>
      </c>
      <c r="X938" s="178">
        <v>44408</v>
      </c>
      <c r="Y938" s="87" t="s">
        <v>7151</v>
      </c>
      <c r="Z938" s="87" t="s">
        <v>7152</v>
      </c>
      <c r="AA938" s="182" t="s">
        <v>7305</v>
      </c>
    </row>
    <row r="939" spans="1:27" ht="15.75" customHeight="1" x14ac:dyDescent="0.2">
      <c r="A939" s="182">
        <v>7545</v>
      </c>
      <c r="B939" s="75" t="str">
        <f>VLOOKUP(A939,'BASE REGISTRO MAYO'!$A$1:$T$884,2,FALSE)</f>
        <v xml:space="preserve">
I. Municipalidad de Puchuncavi
</v>
      </c>
      <c r="C939" s="75">
        <f>VLOOKUP(A939,'BASE REGISTRO MAYO'!$A$1:$T$884,3,FALSE)</f>
        <v>690608006</v>
      </c>
      <c r="D939" s="75" t="str">
        <f>VLOOKUP(A939,'BASE REGISTRO MAYO'!$A$1:$T$884,4,FALSE)</f>
        <v>Municipalidad</v>
      </c>
      <c r="E939" s="75" t="str">
        <f>VLOOKUP(A939,'BASE REGISTRO MAYO'!$A$1:$T$884,5,FALSE)</f>
        <v>Constitución Política de la República, artículo 107.</v>
      </c>
      <c r="F939" s="75" t="str">
        <f>VLOOKUP(A939,'BASE REGISTRO MAYO'!$A$1:$T$884,6,FALSE)</f>
        <v>Indefinida.</v>
      </c>
      <c r="G939" s="75" t="str">
        <f>VLOOKUP(A939,'BASE REGISTRO MAYO'!$A$1:$T$884,7,FALSE)</f>
        <v>Según Ley Orgánica Nº 18.695, artículos 1º al 4º.</v>
      </c>
      <c r="H939" s="75" t="str">
        <f>VLOOKUP(A939,'BASE REGISTRO MAYO'!$A$1:$T$884,8,FALSE)</f>
        <v>no tiene</v>
      </c>
      <c r="I939" s="75">
        <f>VLOOKUP(A939,'BASE REGISTRO MAYO'!$A$1:$T$884,9,FALSE)</f>
        <v>0</v>
      </c>
      <c r="J939" s="75">
        <f>VLOOKUP(A939,'BASE REGISTRO MAYO'!$A$1:$T$884,10,FALSE)</f>
        <v>0</v>
      </c>
      <c r="K939" s="75" t="str">
        <f>VLOOKUP(A939,'BASE REGISTRO MAYO'!$A$1:$T$884,11,FALSE)</f>
        <v xml:space="preserve">Eliana del Carmen Olmos Solís
</v>
      </c>
      <c r="L939" s="75" t="str">
        <f>VLOOKUP(A939,'BASE REGISTRO MAYO'!$A$1:$T$884,12,FALSE)</f>
        <v xml:space="preserve">Avenida Bernardo O´Higgins Nº 70, comuna de Puchuncaví, Región de Valparaíso. 
</v>
      </c>
      <c r="M939" s="75" t="str">
        <f>VLOOKUP(A939,'BASE REGISTRO MAYO'!$A$1:$T$884,13,FALSE)</f>
        <v>V</v>
      </c>
      <c r="N939" s="75" t="str">
        <f>VLOOKUP(A939,'BASE REGISTRO MAYO'!$A$1:$T$884,14,FALSE)</f>
        <v>Puchuncaví</v>
      </c>
      <c r="O939" s="75" t="str">
        <f>VLOOKUP(A939,'BASE REGISTRO MAYO'!$A$1:$T$884,15,FALSE)</f>
        <v>Fono: (32) 2139603</v>
      </c>
      <c r="P939" s="75" t="str">
        <f>VLOOKUP(A939,'BASE REGISTRO MAYO'!$A$1:$T$884,16,FALSE)</f>
        <v>E-mail Alcaldesa: Eliana.olmos@munipuchuncavi.cl</v>
      </c>
      <c r="Q939" s="75">
        <f>VLOOKUP(A939,'BASE REGISTRO MAYO'!$A$1:$T$884,17,FALSE)</f>
        <v>0</v>
      </c>
      <c r="R939" s="75">
        <f>VLOOKUP(A939,'BASE REGISTRO MAYO'!$A$1:$T$884,18,FALSE)</f>
        <v>91001</v>
      </c>
      <c r="S939" s="75" t="str">
        <f>VLOOKUP(A939,'BASE REGISTRO MAYO'!$A$1:$T$884,19,FALSE)</f>
        <v>No se acompañan. Aplica Informe Jurídico Nº 09, de  fecha 14 de marzo de 2011 del Departamento Jurídico y Dictamen Nº 070791, de 2009, de la Contraloría General de la República</v>
      </c>
      <c r="T939" s="177">
        <f>VLOOKUP(A939,'BASE REGISTRO MAYO'!$A$1:$T$884,20,FALSE)</f>
        <v>42059</v>
      </c>
      <c r="U939" s="182">
        <v>7545</v>
      </c>
      <c r="V939" s="181">
        <v>0</v>
      </c>
      <c r="W939" s="181">
        <v>17990250</v>
      </c>
      <c r="X939" s="178">
        <v>44408</v>
      </c>
      <c r="Y939" s="87" t="s">
        <v>7151</v>
      </c>
      <c r="Z939" s="87" t="s">
        <v>7152</v>
      </c>
      <c r="AA939" s="182" t="s">
        <v>7296</v>
      </c>
    </row>
    <row r="940" spans="1:27" ht="15.75" customHeight="1" x14ac:dyDescent="0.2">
      <c r="A940" s="182">
        <v>7546</v>
      </c>
      <c r="B940" s="75" t="str">
        <f>VLOOKUP(A940,'BASE REGISTRO MAYO'!$A$1:$T$884,2,FALSE)</f>
        <v xml:space="preserve">
I. Municipalidad de Freirina
</v>
      </c>
      <c r="C940" s="75" t="str">
        <f>VLOOKUP(A940,'BASE REGISTRO MAYO'!$A$1:$T$884,3,FALSE)</f>
        <v>69030600K</v>
      </c>
      <c r="D940" s="75" t="str">
        <f>VLOOKUP(A940,'BASE REGISTRO MAYO'!$A$1:$T$884,4,FALSE)</f>
        <v>Municipalidad</v>
      </c>
      <c r="E940" s="75" t="str">
        <f>VLOOKUP(A940,'BASE REGISTRO MAYO'!$A$1:$T$884,5,FALSE)</f>
        <v>Constitución Política de la República, artículo 107.</v>
      </c>
      <c r="F940" s="75" t="str">
        <f>VLOOKUP(A940,'BASE REGISTRO MAYO'!$A$1:$T$884,6,FALSE)</f>
        <v>Indefinida.</v>
      </c>
      <c r="G940" s="75" t="str">
        <f>VLOOKUP(A940,'BASE REGISTRO MAYO'!$A$1:$T$884,7,FALSE)</f>
        <v>Según Ley Orgánica Nº 18.695, artículos 1º al 4º.</v>
      </c>
      <c r="H940" s="75" t="str">
        <f>VLOOKUP(A940,'BASE REGISTRO MAYO'!$A$1:$T$884,8,FALSE)</f>
        <v>no tiene</v>
      </c>
      <c r="I940" s="75">
        <f>VLOOKUP(A940,'BASE REGISTRO MAYO'!$A$1:$T$884,9,FALSE)</f>
        <v>0</v>
      </c>
      <c r="J940" s="75">
        <f>VLOOKUP(A940,'BASE REGISTRO MAYO'!$A$1:$T$884,10,FALSE)</f>
        <v>0</v>
      </c>
      <c r="K940" s="75" t="str">
        <f>VLOOKUP(A940,'BASE REGISTRO MAYO'!$A$1:$T$884,11,FALSE)</f>
        <v xml:space="preserve">César Antonio Orellana Orellana, </v>
      </c>
      <c r="L940" s="75" t="str">
        <f>VLOOKUP(A940,'BASE REGISTRO MAYO'!$A$1:$T$884,12,FALSE)</f>
        <v xml:space="preserve">Edificio Consistorial, calle O´Higgins Nº 1016, comuna de Freirina, Región de Atacama. 
</v>
      </c>
      <c r="M940" s="75" t="str">
        <f>VLOOKUP(A940,'BASE REGISTRO MAYO'!$A$1:$T$884,13,FALSE)</f>
        <v>III</v>
      </c>
      <c r="N940" s="75" t="str">
        <f>VLOOKUP(A940,'BASE REGISTRO MAYO'!$A$1:$T$884,14,FALSE)</f>
        <v>Freirina</v>
      </c>
      <c r="O940" s="75" t="str">
        <f>VLOOKUP(A940,'BASE REGISTRO MAYO'!$A$1:$T$884,15,FALSE)</f>
        <v>Fono: (51) 2518713- 518761</v>
      </c>
      <c r="P940" s="75" t="str">
        <f>VLOOKUP(A940,'BASE REGISTRO MAYO'!$A$1:$T$884,16,FALSE)</f>
        <v xml:space="preserve"> alcaldía@imfreirina.cl</v>
      </c>
      <c r="Q940" s="75">
        <f>VLOOKUP(A940,'BASE REGISTRO MAYO'!$A$1:$T$884,17,FALSE)</f>
        <v>0</v>
      </c>
      <c r="R940" s="75">
        <f>VLOOKUP(A940,'BASE REGISTRO MAYO'!$A$1:$T$884,18,FALSE)</f>
        <v>91001</v>
      </c>
      <c r="S940" s="75" t="str">
        <f>VLOOKUP(A940,'BASE REGISTRO MAYO'!$A$1:$T$884,19,FALSE)</f>
        <v>No se acompañan. Aplica Informe Jurídico Nº 09, de  fecha 14 de marzo de 2011 del Departamento Jurídico y Dictamen Nº 070791, de 2009, de la Contraloría General de la República</v>
      </c>
      <c r="T940" s="177">
        <f>VLOOKUP(A940,'BASE REGISTRO MAYO'!$A$1:$T$884,20,FALSE)</f>
        <v>42059</v>
      </c>
      <c r="U940" s="182">
        <v>7546</v>
      </c>
      <c r="V940" s="181">
        <v>7649182</v>
      </c>
      <c r="W940" s="181">
        <v>142799476</v>
      </c>
      <c r="X940" s="178">
        <v>44408</v>
      </c>
      <c r="Y940" s="87" t="s">
        <v>7151</v>
      </c>
      <c r="Z940" s="87" t="s">
        <v>7152</v>
      </c>
      <c r="AA940" s="182" t="s">
        <v>7224</v>
      </c>
    </row>
    <row r="941" spans="1:27" ht="15.75" customHeight="1" x14ac:dyDescent="0.2">
      <c r="A941" s="182">
        <v>7547</v>
      </c>
      <c r="B941" s="75" t="str">
        <f>VLOOKUP(A941,'BASE REGISTRO MAYO'!$A$1:$T$884,2,FALSE)</f>
        <v xml:space="preserve">
I. Municipalidad de Alto del Carmen
</v>
      </c>
      <c r="C941" s="75">
        <f>VLOOKUP(A941,'BASE REGISTRO MAYO'!$A$1:$T$884,3,FALSE)</f>
        <v>692519000</v>
      </c>
      <c r="D941" s="75" t="str">
        <f>VLOOKUP(A941,'BASE REGISTRO MAYO'!$A$1:$T$884,4,FALSE)</f>
        <v>Municipalidad</v>
      </c>
      <c r="E941" s="75" t="str">
        <f>VLOOKUP(A941,'BASE REGISTRO MAYO'!$A$1:$T$884,5,FALSE)</f>
        <v>Constitución Política de la República, artículo 107.</v>
      </c>
      <c r="F941" s="75" t="str">
        <f>VLOOKUP(A941,'BASE REGISTRO MAYO'!$A$1:$T$884,6,FALSE)</f>
        <v>Indefinida.</v>
      </c>
      <c r="G941" s="75" t="str">
        <f>VLOOKUP(A941,'BASE REGISTRO MAYO'!$A$1:$T$884,7,FALSE)</f>
        <v>Según Ley Orgánica Nº 18.695, artículos 1º al 4º.</v>
      </c>
      <c r="H941" s="75" t="str">
        <f>VLOOKUP(A941,'BASE REGISTRO MAYO'!$A$1:$T$884,8,FALSE)</f>
        <v>no tiene</v>
      </c>
      <c r="I941" s="75">
        <f>VLOOKUP(A941,'BASE REGISTRO MAYO'!$A$1:$T$884,9,FALSE)</f>
        <v>0</v>
      </c>
      <c r="J941" s="75">
        <f>VLOOKUP(A941,'BASE REGISTRO MAYO'!$A$1:$T$884,10,FALSE)</f>
        <v>0</v>
      </c>
      <c r="K941" s="75" t="str">
        <f>VLOOKUP(A941,'BASE REGISTRO MAYO'!$A$1:$T$884,11,FALSE)</f>
        <v xml:space="preserve">Carmen Antonia Bou Bou, </v>
      </c>
      <c r="L941" s="75" t="str">
        <f>VLOOKUP(A941,'BASE REGISTRO MAYO'!$A$1:$T$884,12,FALSE)</f>
        <v xml:space="preserve">Padre Alonso García S/N, comuna de Alto del Carmen, Región de Atacama. 
</v>
      </c>
      <c r="M941" s="75" t="str">
        <f>VLOOKUP(A941,'BASE REGISTRO MAYO'!$A$1:$T$884,13,FALSE)</f>
        <v>III</v>
      </c>
      <c r="N941" s="75" t="str">
        <f>VLOOKUP(A941,'BASE REGISTRO MAYO'!$A$1:$T$884,14,FALSE)</f>
        <v>Alto del Carmen</v>
      </c>
      <c r="O941" s="75" t="str">
        <f>VLOOKUP(A941,'BASE REGISTRO MAYO'!$A$1:$T$884,15,FALSE)</f>
        <v>Fono: (51) 610359- 610328</v>
      </c>
      <c r="P941" s="75">
        <f>VLOOKUP(A941,'BASE REGISTRO MAYO'!$A$1:$T$884,16,FALSE)</f>
        <v>0</v>
      </c>
      <c r="Q941" s="75">
        <f>VLOOKUP(A941,'BASE REGISTRO MAYO'!$A$1:$T$884,17,FALSE)</f>
        <v>0</v>
      </c>
      <c r="R941" s="75">
        <f>VLOOKUP(A941,'BASE REGISTRO MAYO'!$A$1:$T$884,18,FALSE)</f>
        <v>91001</v>
      </c>
      <c r="S941" s="75" t="str">
        <f>VLOOKUP(A941,'BASE REGISTRO MAYO'!$A$1:$T$884,19,FALSE)</f>
        <v>No se acompañan. Aplica Informe Jurídico Nº 09, de  fecha 14 de marzo de 2011 del Departamento Jurídico y Dictamen Nº 070791, de 2009, de la Contraloría General de la República</v>
      </c>
      <c r="T941" s="177">
        <f>VLOOKUP(A941,'BASE REGISTRO MAYO'!$A$1:$T$884,20,FALSE)</f>
        <v>42059</v>
      </c>
      <c r="U941" s="182">
        <v>7547</v>
      </c>
      <c r="V941" s="181">
        <v>4730622</v>
      </c>
      <c r="W941" s="181">
        <v>28520931</v>
      </c>
      <c r="X941" s="178">
        <v>44408</v>
      </c>
      <c r="Y941" s="87" t="s">
        <v>7151</v>
      </c>
      <c r="Z941" s="87" t="s">
        <v>7152</v>
      </c>
      <c r="AA941" s="182" t="s">
        <v>7373</v>
      </c>
    </row>
    <row r="942" spans="1:27" ht="15.75" customHeight="1" x14ac:dyDescent="0.2">
      <c r="A942" s="182">
        <v>7548</v>
      </c>
      <c r="B942" s="75" t="str">
        <f>VLOOKUP(A942,'BASE REGISTRO MAYO'!$A$1:$T$884,2,FALSE)</f>
        <v xml:space="preserve">
I. Municipalidad de Tierra Amarilla
</v>
      </c>
      <c r="C942" s="75">
        <f>VLOOKUP(A942,'BASE REGISTRO MAYO'!$A$1:$T$884,3,FALSE)</f>
        <v>690304007</v>
      </c>
      <c r="D942" s="75" t="str">
        <f>VLOOKUP(A942,'BASE REGISTRO MAYO'!$A$1:$T$884,4,FALSE)</f>
        <v>Municipalidad</v>
      </c>
      <c r="E942" s="75" t="str">
        <f>VLOOKUP(A942,'BASE REGISTRO MAYO'!$A$1:$T$884,5,FALSE)</f>
        <v>Constitución Política de la República, artículo 107.</v>
      </c>
      <c r="F942" s="75" t="str">
        <f>VLOOKUP(A942,'BASE REGISTRO MAYO'!$A$1:$T$884,6,FALSE)</f>
        <v>Constitución Política de la República, artículo 107.</v>
      </c>
      <c r="G942" s="75" t="str">
        <f>VLOOKUP(A942,'BASE REGISTRO MAYO'!$A$1:$T$884,7,FALSE)</f>
        <v>Según Ley Orgánica Nº 18.695, artículos 1º al 4º.</v>
      </c>
      <c r="H942" s="75" t="str">
        <f>VLOOKUP(A942,'BASE REGISTRO MAYO'!$A$1:$T$884,8,FALSE)</f>
        <v>no tiene</v>
      </c>
      <c r="I942" s="75">
        <f>VLOOKUP(A942,'BASE REGISTRO MAYO'!$A$1:$T$884,9,FALSE)</f>
        <v>0</v>
      </c>
      <c r="J942" s="75">
        <f>VLOOKUP(A942,'BASE REGISTRO MAYO'!$A$1:$T$884,10,FALSE)</f>
        <v>0</v>
      </c>
      <c r="K942" s="75" t="str">
        <f>VLOOKUP(A942,'BASE REGISTRO MAYO'!$A$1:$T$884,11,FALSE)</f>
        <v>Mario Arturo Morales Carrasco</v>
      </c>
      <c r="L942" s="75" t="str">
        <f>VLOOKUP(A942,'BASE REGISTRO MAYO'!$A$1:$T$884,12,FALSE)</f>
        <v xml:space="preserve">Avenida Miguel Lemeur Nº 544, comuna de Tierra Amarilla, Región de Atacama. 
</v>
      </c>
      <c r="M942" s="75" t="str">
        <f>VLOOKUP(A942,'BASE REGISTRO MAYO'!$A$1:$T$884,13,FALSE)</f>
        <v>III</v>
      </c>
      <c r="N942" s="75" t="str">
        <f>VLOOKUP(A942,'BASE REGISTRO MAYO'!$A$1:$T$884,14,FALSE)</f>
        <v>Tierra Amarilla</v>
      </c>
      <c r="O942" s="75" t="str">
        <f>VLOOKUP(A942,'BASE REGISTRO MAYO'!$A$1:$T$884,15,FALSE)</f>
        <v xml:space="preserve">Fono: (52) 320017- 320054- 320277- 320936
</v>
      </c>
      <c r="P942" s="75" t="str">
        <f>VLOOKUP(A942,'BASE REGISTRO MAYO'!$A$1:$T$884,16,FALSE)</f>
        <v xml:space="preserve">: info@MuniTierraAmarilla.cl </v>
      </c>
      <c r="Q942" s="75">
        <f>VLOOKUP(A942,'BASE REGISTRO MAYO'!$A$1:$T$884,17,FALSE)</f>
        <v>0</v>
      </c>
      <c r="R942" s="75">
        <f>VLOOKUP(A942,'BASE REGISTRO MAYO'!$A$1:$T$884,18,FALSE)</f>
        <v>91001</v>
      </c>
      <c r="S942" s="75" t="str">
        <f>VLOOKUP(A942,'BASE REGISTRO MAYO'!$A$1:$T$884,19,FALSE)</f>
        <v>No se acompañan. Aplica Informe Jurídico Nº 09, de  fecha 14 de marzo de 2011 del Departamento Jurídico y Dictamen Nº 070791, de 2009, de la Contraloría General de la República</v>
      </c>
      <c r="T942" s="177">
        <f>VLOOKUP(A942,'BASE REGISTRO MAYO'!$A$1:$T$884,20,FALSE)</f>
        <v>42059</v>
      </c>
      <c r="U942" s="182">
        <v>7548</v>
      </c>
      <c r="V942" s="181">
        <v>3751872</v>
      </c>
      <c r="W942" s="181">
        <v>22386711</v>
      </c>
      <c r="X942" s="178">
        <v>44408</v>
      </c>
      <c r="Y942" s="87" t="s">
        <v>7151</v>
      </c>
      <c r="Z942" s="87" t="s">
        <v>7152</v>
      </c>
      <c r="AA942" s="182" t="s">
        <v>7374</v>
      </c>
    </row>
    <row r="943" spans="1:27" ht="15.75" customHeight="1" x14ac:dyDescent="0.2">
      <c r="A943" s="182">
        <v>7549</v>
      </c>
      <c r="B943" s="75" t="str">
        <f>VLOOKUP(A943,'BASE REGISTRO MAYO'!$A$1:$T$884,2,FALSE)</f>
        <v xml:space="preserve">
I. Municipalidad de Chanaral
</v>
      </c>
      <c r="C943" s="75">
        <f>VLOOKUP(A943,'BASE REGISTRO MAYO'!$A$1:$T$884,3,FALSE)</f>
        <v>690301008</v>
      </c>
      <c r="D943" s="75" t="str">
        <f>VLOOKUP(A943,'BASE REGISTRO MAYO'!$A$1:$T$884,4,FALSE)</f>
        <v>Municipalidad</v>
      </c>
      <c r="E943" s="75" t="str">
        <f>VLOOKUP(A943,'BASE REGISTRO MAYO'!$A$1:$T$884,5,FALSE)</f>
        <v>Constitución Política de la República, artículo 107.</v>
      </c>
      <c r="F943" s="75" t="str">
        <f>VLOOKUP(A943,'BASE REGISTRO MAYO'!$A$1:$T$884,6,FALSE)</f>
        <v>Indefinida.</v>
      </c>
      <c r="G943" s="75" t="str">
        <f>VLOOKUP(A943,'BASE REGISTRO MAYO'!$A$1:$T$884,7,FALSE)</f>
        <v>Según Ley Orgánica Nº 18.695, artículos 1º al 4º.</v>
      </c>
      <c r="H943" s="75" t="str">
        <f>VLOOKUP(A943,'BASE REGISTRO MAYO'!$A$1:$T$884,8,FALSE)</f>
        <v>no tiene</v>
      </c>
      <c r="I943" s="75">
        <f>VLOOKUP(A943,'BASE REGISTRO MAYO'!$A$1:$T$884,9,FALSE)</f>
        <v>0</v>
      </c>
      <c r="J943" s="75">
        <f>VLOOKUP(A943,'BASE REGISTRO MAYO'!$A$1:$T$884,10,FALSE)</f>
        <v>0</v>
      </c>
      <c r="K943" s="75" t="str">
        <f>VLOOKUP(A943,'BASE REGISTRO MAYO'!$A$1:$T$884,11,FALSE)</f>
        <v xml:space="preserve">Estanislao Raúl Salas Aguilera, </v>
      </c>
      <c r="L943" s="75" t="str">
        <f>VLOOKUP(A943,'BASE REGISTRO MAYO'!$A$1:$T$884,12,FALSE)</f>
        <v xml:space="preserve">Merino Jarpa Nº 801, comuna de Chañaral, Región de Atacama. 
</v>
      </c>
      <c r="M943" s="75" t="str">
        <f>VLOOKUP(A943,'BASE REGISTRO MAYO'!$A$1:$T$884,13,FALSE)</f>
        <v>III</v>
      </c>
      <c r="N943" s="75" t="str">
        <f>VLOOKUP(A943,'BASE REGISTRO MAYO'!$A$1:$T$884,14,FALSE)</f>
        <v>Chañaral</v>
      </c>
      <c r="O943" s="75" t="str">
        <f>VLOOKUP(A943,'BASE REGISTRO MAYO'!$A$1:$T$884,15,FALSE)</f>
        <v>Fono: (52) 543301</v>
      </c>
      <c r="P943" s="75" t="str">
        <f>VLOOKUP(A943,'BASE REGISTRO MAYO'!$A$1:$T$884,16,FALSE)</f>
        <v xml:space="preserve">www.municipalidadchanaral.munichanaral.cl </v>
      </c>
      <c r="Q943" s="75">
        <f>VLOOKUP(A943,'BASE REGISTRO MAYO'!$A$1:$T$884,17,FALSE)</f>
        <v>0</v>
      </c>
      <c r="R943" s="75">
        <f>VLOOKUP(A943,'BASE REGISTRO MAYO'!$A$1:$T$884,18,FALSE)</f>
        <v>91001</v>
      </c>
      <c r="S943" s="75" t="str">
        <f>VLOOKUP(A943,'BASE REGISTRO MAYO'!$A$1:$T$884,19,FALSE)</f>
        <v>No se acompañan. Aplica Informe Jurídico Nº 09, de  fecha 14 de marzo de 2011 del Departamento Jurídico y Dictamen Nº 070791, de 2009, de la Contraloría General de la República</v>
      </c>
      <c r="T943" s="177">
        <f>VLOOKUP(A943,'BASE REGISTRO MAYO'!$A$1:$T$884,20,FALSE)</f>
        <v>42059</v>
      </c>
      <c r="U943" s="182">
        <v>7549</v>
      </c>
      <c r="V943" s="181">
        <v>26464712</v>
      </c>
      <c r="W943" s="181">
        <v>137860418</v>
      </c>
      <c r="X943" s="178">
        <v>44408</v>
      </c>
      <c r="Y943" s="87" t="s">
        <v>7151</v>
      </c>
      <c r="Z943" s="87" t="s">
        <v>7152</v>
      </c>
      <c r="AA943" s="182" t="s">
        <v>8199</v>
      </c>
    </row>
    <row r="944" spans="1:27" ht="15.75" customHeight="1" x14ac:dyDescent="0.2">
      <c r="A944" s="182">
        <v>7550</v>
      </c>
      <c r="B944" s="75" t="str">
        <f>VLOOKUP(A944,'BASE REGISTRO MAYO'!$A$1:$T$884,2,FALSE)</f>
        <v xml:space="preserve">
I. Municipalidad de Porvenir
</v>
      </c>
      <c r="C944" s="75">
        <f>VLOOKUP(A944,'BASE REGISTRO MAYO'!$A$1:$T$884,3,FALSE)</f>
        <v>692503007</v>
      </c>
      <c r="D944" s="75" t="str">
        <f>VLOOKUP(A944,'BASE REGISTRO MAYO'!$A$1:$T$884,4,FALSE)</f>
        <v>Municipalidad</v>
      </c>
      <c r="E944" s="75" t="str">
        <f>VLOOKUP(A944,'BASE REGISTRO MAYO'!$A$1:$T$884,5,FALSE)</f>
        <v>Constitución Política de la República, artículo 107.</v>
      </c>
      <c r="F944" s="75" t="str">
        <f>VLOOKUP(A944,'BASE REGISTRO MAYO'!$A$1:$T$884,6,FALSE)</f>
        <v>Indefinida.</v>
      </c>
      <c r="G944" s="75" t="str">
        <f>VLOOKUP(A944,'BASE REGISTRO MAYO'!$A$1:$T$884,7,FALSE)</f>
        <v>Según Ley Orgánica Nº 18.695, artículos 1º al 4º.</v>
      </c>
      <c r="H944" s="75" t="str">
        <f>VLOOKUP(A944,'BASE REGISTRO MAYO'!$A$1:$T$884,8,FALSE)</f>
        <v>no tiene</v>
      </c>
      <c r="I944" s="75">
        <f>VLOOKUP(A944,'BASE REGISTRO MAYO'!$A$1:$T$884,9,FALSE)</f>
        <v>0</v>
      </c>
      <c r="J944" s="75">
        <f>VLOOKUP(A944,'BASE REGISTRO MAYO'!$A$1:$T$884,10,FALSE)</f>
        <v>0</v>
      </c>
      <c r="K944" s="75" t="str">
        <f>VLOOKUP(A944,'BASE REGISTRO MAYO'!$A$1:$T$884,11,FALSE)</f>
        <v xml:space="preserve">Marisol Andrade Cárdenas, </v>
      </c>
      <c r="L944" s="75" t="str">
        <f>VLOOKUP(A944,'BASE REGISTRO MAYO'!$A$1:$T$884,12,FALSE)</f>
        <v xml:space="preserve">Zavattaro Nº 434, Comuna de Porvenir, Provincia de Tierra del Fuego, XII Región de Magallanes y la Antártica Chilena.
</v>
      </c>
      <c r="M944" s="75" t="str">
        <f>VLOOKUP(A944,'BASE REGISTRO MAYO'!$A$1:$T$884,13,FALSE)</f>
        <v>XII</v>
      </c>
      <c r="N944" s="75" t="str">
        <f>VLOOKUP(A944,'BASE REGISTRO MAYO'!$A$1:$T$884,14,FALSE)</f>
        <v>Porvenir</v>
      </c>
      <c r="O944" s="75" t="str">
        <f>VLOOKUP(A944,'BASE REGISTRO MAYO'!$A$1:$T$884,15,FALSE)</f>
        <v>Fono: (61)2581404-(61)2581189.</v>
      </c>
      <c r="P944" s="75" t="str">
        <f>VLOOKUP(A944,'BASE REGISTRO MAYO'!$A$1:$T$884,16,FALSE)</f>
        <v>rrozas@muniporvenir.cl</v>
      </c>
      <c r="Q944" s="75">
        <f>VLOOKUP(A944,'BASE REGISTRO MAYO'!$A$1:$T$884,17,FALSE)</f>
        <v>0</v>
      </c>
      <c r="R944" s="75">
        <f>VLOOKUP(A944,'BASE REGISTRO MAYO'!$A$1:$T$884,18,FALSE)</f>
        <v>91001</v>
      </c>
      <c r="S944" s="75" t="str">
        <f>VLOOKUP(A944,'BASE REGISTRO MAYO'!$A$1:$T$884,19,FALSE)</f>
        <v>No corresponde</v>
      </c>
      <c r="T944" s="177">
        <f>VLOOKUP(A944,'BASE REGISTRO MAYO'!$A$1:$T$884,20,FALSE)</f>
        <v>42059</v>
      </c>
      <c r="U944" s="182">
        <v>7550</v>
      </c>
      <c r="V944" s="181">
        <v>10531571</v>
      </c>
      <c r="W944" s="181">
        <v>37013221</v>
      </c>
      <c r="X944" s="178">
        <v>44408</v>
      </c>
      <c r="Y944" s="87" t="s">
        <v>7151</v>
      </c>
      <c r="Z944" s="87" t="s">
        <v>7152</v>
      </c>
      <c r="AA944" s="182" t="s">
        <v>7288</v>
      </c>
    </row>
    <row r="945" spans="1:27" ht="15.75" customHeight="1" x14ac:dyDescent="0.2">
      <c r="A945" s="182">
        <v>7553</v>
      </c>
      <c r="B945" s="75" t="str">
        <f>VLOOKUP(A945,'BASE REGISTRO MAYO'!$A$1:$T$884,2,FALSE)</f>
        <v xml:space="preserve">
I. Municipalidad de San Juan de La Costa
</v>
      </c>
      <c r="C945" s="75">
        <f>VLOOKUP(A945,'BASE REGISTRO MAYO'!$A$1:$T$884,3,FALSE)</f>
        <v>692518004</v>
      </c>
      <c r="D945" s="75" t="str">
        <f>VLOOKUP(A945,'BASE REGISTRO MAYO'!$A$1:$T$884,4,FALSE)</f>
        <v>Municipalidad</v>
      </c>
      <c r="E945" s="75" t="str">
        <f>VLOOKUP(A945,'BASE REGISTRO MAYO'!$A$1:$T$884,5,FALSE)</f>
        <v>Constitución Política de la República, artículo 107.</v>
      </c>
      <c r="F945" s="75" t="str">
        <f>VLOOKUP(A945,'BASE REGISTRO MAYO'!$A$1:$T$884,6,FALSE)</f>
        <v>Indefinida.</v>
      </c>
      <c r="G945" s="75" t="str">
        <f>VLOOKUP(A945,'BASE REGISTRO MAYO'!$A$1:$T$884,7,FALSE)</f>
        <v>Según Ley Orgánica Nº 18.695, artículos 1º al 4º.</v>
      </c>
      <c r="H945" s="75" t="str">
        <f>VLOOKUP(A945,'BASE REGISTRO MAYO'!$A$1:$T$884,8,FALSE)</f>
        <v>no tiene</v>
      </c>
      <c r="I945" s="75">
        <f>VLOOKUP(A945,'BASE REGISTRO MAYO'!$A$1:$T$884,9,FALSE)</f>
        <v>0</v>
      </c>
      <c r="J945" s="75">
        <f>VLOOKUP(A945,'BASE REGISTRO MAYO'!$A$1:$T$884,10,FALSE)</f>
        <v>0</v>
      </c>
      <c r="K945" s="75" t="str">
        <f>VLOOKUP(A945,'BASE REGISTRO MAYO'!$A$1:$T$884,11,FALSE)</f>
        <v>Bernardo Candía Henríquez, Alcalde.
Luis Alberto Barría Obando, subrogará al Alcalde entre el 16 de abril y el 17 de mayo de 2021.</v>
      </c>
      <c r="L945" s="75" t="str">
        <f>VLOOKUP(A945,'BASE REGISTRO MAYO'!$A$1:$T$884,12,FALSE)</f>
        <v xml:space="preserve">Avenida Nueva Sur s/n, Puaucho, comuna de San Juan de La Costa, Región de Los Lagos
</v>
      </c>
      <c r="M945" s="75" t="str">
        <f>VLOOKUP(A945,'BASE REGISTRO MAYO'!$A$1:$T$884,13,FALSE)</f>
        <v>X</v>
      </c>
      <c r="N945" s="75" t="str">
        <f>VLOOKUP(A945,'BASE REGISTRO MAYO'!$A$1:$T$884,14,FALSE)</f>
        <v>San Juan de La Costa</v>
      </c>
      <c r="O945" s="75" t="str">
        <f>VLOOKUP(A945,'BASE REGISTRO MAYO'!$A$1:$T$884,15,FALSE)</f>
        <v xml:space="preserve">Fono: 064-2261911
</v>
      </c>
      <c r="P945" s="75" t="str">
        <f>VLOOKUP(A945,'BASE REGISTRO MAYO'!$A$1:$T$884,16,FALSE)</f>
        <v xml:space="preserve"> alcaldía@sanjuandelacosta.cl</v>
      </c>
      <c r="Q945" s="75">
        <f>VLOOKUP(A945,'BASE REGISTRO MAYO'!$A$1:$T$884,17,FALSE)</f>
        <v>0</v>
      </c>
      <c r="R945" s="75">
        <f>VLOOKUP(A945,'BASE REGISTRO MAYO'!$A$1:$T$884,18,FALSE)</f>
        <v>91001</v>
      </c>
      <c r="S945" s="75" t="str">
        <f>VLOOKUP(A945,'BASE REGISTRO MAYO'!$A$1:$T$884,19,FALSE)</f>
        <v>No se acompañan. Aplica Informe Jurídico Nº 09, de fecha 14 de marzo de 2011 del Departamento Jurídico y Dictamen Nº 070791, de 2009, de la Contraloría General de la República.</v>
      </c>
      <c r="T945" s="177">
        <f>VLOOKUP(A945,'BASE REGISTRO MAYO'!$A$1:$T$884,20,FALSE)</f>
        <v>42061</v>
      </c>
      <c r="U945" s="182">
        <v>7553</v>
      </c>
      <c r="V945" s="181">
        <v>3262498</v>
      </c>
      <c r="W945" s="181">
        <v>19669608</v>
      </c>
      <c r="X945" s="178">
        <v>44408</v>
      </c>
      <c r="Y945" s="87" t="s">
        <v>7151</v>
      </c>
      <c r="Z945" s="87" t="s">
        <v>7152</v>
      </c>
      <c r="AA945" s="182" t="s">
        <v>7375</v>
      </c>
    </row>
    <row r="946" spans="1:27" ht="15.75" customHeight="1" x14ac:dyDescent="0.2">
      <c r="A946" s="182">
        <v>7554</v>
      </c>
      <c r="B946" s="75" t="str">
        <f>VLOOKUP(A946,'BASE REGISTRO MAYO'!$A$1:$T$884,2,FALSE)</f>
        <v xml:space="preserve">
I. Municipalidad de Providencia
</v>
      </c>
      <c r="C946" s="75">
        <f>VLOOKUP(A946,'BASE REGISTRO MAYO'!$A$1:$T$884,3,FALSE)</f>
        <v>690703009</v>
      </c>
      <c r="D946" s="75" t="str">
        <f>VLOOKUP(A946,'BASE REGISTRO MAYO'!$A$1:$T$884,4,FALSE)</f>
        <v>Municipalidad</v>
      </c>
      <c r="E946" s="75" t="str">
        <f>VLOOKUP(A946,'BASE REGISTRO MAYO'!$A$1:$T$884,5,FALSE)</f>
        <v>Constitución Política de la República, artículo 107.</v>
      </c>
      <c r="F946" s="75" t="str">
        <f>VLOOKUP(A946,'BASE REGISTRO MAYO'!$A$1:$T$884,6,FALSE)</f>
        <v>Indefinida.</v>
      </c>
      <c r="G946" s="75" t="str">
        <f>VLOOKUP(A946,'BASE REGISTRO MAYO'!$A$1:$T$884,7,FALSE)</f>
        <v>Según Ley Orgánica Nº 18.695, artículos 1º al 4º.</v>
      </c>
      <c r="H946" s="75" t="str">
        <f>VLOOKUP(A946,'BASE REGISTRO MAYO'!$A$1:$T$884,8,FALSE)</f>
        <v>no tiene</v>
      </c>
      <c r="I946" s="75">
        <f>VLOOKUP(A946,'BASE REGISTRO MAYO'!$A$1:$T$884,9,FALSE)</f>
        <v>0</v>
      </c>
      <c r="J946" s="75">
        <f>VLOOKUP(A946,'BASE REGISTRO MAYO'!$A$1:$T$884,10,FALSE)</f>
        <v>0</v>
      </c>
      <c r="K946" s="75" t="str">
        <f>VLOOKUP(A946,'BASE REGISTRO MAYO'!$A$1:$T$884,11,FALSE)</f>
        <v xml:space="preserve">Evelyn Rose Matthei Fornet, </v>
      </c>
      <c r="L946" s="75" t="str">
        <f>VLOOKUP(A946,'BASE REGISTRO MAYO'!$A$1:$T$884,12,FALSE)</f>
        <v xml:space="preserve">Avenida de Valdivia Nº 963, comuna de Providencia, Región Metropolitana
</v>
      </c>
      <c r="M946" s="75" t="str">
        <f>VLOOKUP(A946,'BASE REGISTRO MAYO'!$A$1:$T$884,13,FALSE)</f>
        <v>XIII</v>
      </c>
      <c r="N946" s="75" t="str">
        <f>VLOOKUP(A946,'BASE REGISTRO MAYO'!$A$1:$T$884,14,FALSE)</f>
        <v>Providencia</v>
      </c>
      <c r="O946" s="75" t="str">
        <f>VLOOKUP(A946,'BASE REGISTRO MAYO'!$A$1:$T$884,15,FALSE)</f>
        <v>Fono: 226543435</v>
      </c>
      <c r="P946" s="75" t="str">
        <f>VLOOKUP(A946,'BASE REGISTRO MAYO'!$A$1:$T$884,16,FALSE)</f>
        <v>Correo electrónico: evelyn.matthei@providencia.cl</v>
      </c>
      <c r="Q946" s="75">
        <f>VLOOKUP(A946,'BASE REGISTRO MAYO'!$A$1:$T$884,17,FALSE)</f>
        <v>0</v>
      </c>
      <c r="R946" s="75">
        <f>VLOOKUP(A946,'BASE REGISTRO MAYO'!$A$1:$T$884,18,FALSE)</f>
        <v>91001</v>
      </c>
      <c r="S946" s="75" t="str">
        <f>VLOOKUP(A946,'BASE REGISTRO MAYO'!$A$1:$T$884,19,FALSE)</f>
        <v>No corresponde</v>
      </c>
      <c r="T946" s="177">
        <f>VLOOKUP(A946,'BASE REGISTRO MAYO'!$A$1:$T$884,20,FALSE)</f>
        <v>42061</v>
      </c>
      <c r="U946" s="182">
        <v>7554</v>
      </c>
      <c r="V946" s="181">
        <v>8013152</v>
      </c>
      <c r="W946" s="181">
        <v>24039456</v>
      </c>
      <c r="X946" s="178">
        <v>44408</v>
      </c>
      <c r="Y946" s="87" t="s">
        <v>7151</v>
      </c>
      <c r="Z946" s="87" t="s">
        <v>7152</v>
      </c>
      <c r="AA946" s="182" t="s">
        <v>71</v>
      </c>
    </row>
    <row r="947" spans="1:27" ht="15.75" customHeight="1" x14ac:dyDescent="0.2">
      <c r="A947" s="182">
        <v>7555</v>
      </c>
      <c r="B947" s="75" t="str">
        <f>VLOOKUP(A947,'BASE REGISTRO MAYO'!$A$1:$T$884,2,FALSE)</f>
        <v xml:space="preserve">
I. Municipalidad de Llanquihue
</v>
      </c>
      <c r="C947" s="75">
        <f>VLOOKUP(A947,'BASE REGISTRO MAYO'!$A$1:$T$884,3,FALSE)</f>
        <v>692203003</v>
      </c>
      <c r="D947" s="75" t="str">
        <f>VLOOKUP(A947,'BASE REGISTRO MAYO'!$A$1:$T$884,4,FALSE)</f>
        <v>Municipalidad</v>
      </c>
      <c r="E947" s="75" t="str">
        <f>VLOOKUP(A947,'BASE REGISTRO MAYO'!$A$1:$T$884,5,FALSE)</f>
        <v>Constitución Política de la República, artículo 107.</v>
      </c>
      <c r="F947" s="75" t="str">
        <f>VLOOKUP(A947,'BASE REGISTRO MAYO'!$A$1:$T$884,6,FALSE)</f>
        <v>Indefinida.</v>
      </c>
      <c r="G947" s="75" t="str">
        <f>VLOOKUP(A947,'BASE REGISTRO MAYO'!$A$1:$T$884,7,FALSE)</f>
        <v>Según Ley Orgánica Nº 18.695, artículos 1º al 4º.</v>
      </c>
      <c r="H947" s="75" t="str">
        <f>VLOOKUP(A947,'BASE REGISTRO MAYO'!$A$1:$T$884,8,FALSE)</f>
        <v>no tiene</v>
      </c>
      <c r="I947" s="75">
        <f>VLOOKUP(A947,'BASE REGISTRO MAYO'!$A$1:$T$884,9,FALSE)</f>
        <v>0</v>
      </c>
      <c r="J947" s="75">
        <f>VLOOKUP(A947,'BASE REGISTRO MAYO'!$A$1:$T$884,10,FALSE)</f>
        <v>0</v>
      </c>
      <c r="K947" s="75" t="str">
        <f>VLOOKUP(A947,'BASE REGISTRO MAYO'!$A$1:$T$884,11,FALSE)</f>
        <v xml:space="preserve">Pablo Andrés Flores Merino
</v>
      </c>
      <c r="L947" s="75" t="str">
        <f>VLOOKUP(A947,'BASE REGISTRO MAYO'!$A$1:$T$884,12,FALSE)</f>
        <v xml:space="preserve">Erardo Werner Nº 450, comuna de Llanquihue, Región de Los Lagos. 
</v>
      </c>
      <c r="M947" s="75" t="str">
        <f>VLOOKUP(A947,'BASE REGISTRO MAYO'!$A$1:$T$884,13,FALSE)</f>
        <v>X</v>
      </c>
      <c r="N947" s="75" t="str">
        <f>VLOOKUP(A947,'BASE REGISTRO MAYO'!$A$1:$T$884,14,FALSE)</f>
        <v>Llanquihue,</v>
      </c>
      <c r="O947" s="75" t="str">
        <f>VLOOKUP(A947,'BASE REGISTRO MAYO'!$A$1:$T$884,15,FALSE)</f>
        <v>Fono: 2244540- 2244500</v>
      </c>
      <c r="P947" s="75" t="str">
        <f>VLOOKUP(A947,'BASE REGISTRO MAYO'!$A$1:$T$884,16,FALSE)</f>
        <v xml:space="preserve">alcalde@llamquihue.cl 
</v>
      </c>
      <c r="Q947" s="75">
        <f>VLOOKUP(A947,'BASE REGISTRO MAYO'!$A$1:$T$884,17,FALSE)</f>
        <v>0</v>
      </c>
      <c r="R947" s="75">
        <f>VLOOKUP(A947,'BASE REGISTRO MAYO'!$A$1:$T$884,18,FALSE)</f>
        <v>91001</v>
      </c>
      <c r="S947" s="75" t="str">
        <f>VLOOKUP(A947,'BASE REGISTRO MAYO'!$A$1:$T$884,19,FALSE)</f>
        <v>No corresponde</v>
      </c>
      <c r="T947" s="177">
        <f>VLOOKUP(A947,'BASE REGISTRO MAYO'!$A$1:$T$884,20,FALSE)</f>
        <v>42061</v>
      </c>
      <c r="U947" s="182">
        <v>7555</v>
      </c>
      <c r="V947" s="181">
        <v>4893746</v>
      </c>
      <c r="W947" s="181">
        <v>29504406</v>
      </c>
      <c r="X947" s="178">
        <v>44408</v>
      </c>
      <c r="Y947" s="87" t="s">
        <v>7151</v>
      </c>
      <c r="Z947" s="87" t="s">
        <v>7152</v>
      </c>
      <c r="AA947" s="182" t="s">
        <v>7319</v>
      </c>
    </row>
    <row r="948" spans="1:27" ht="15.75" customHeight="1" x14ac:dyDescent="0.2">
      <c r="A948" s="182">
        <v>7557</v>
      </c>
      <c r="B948" s="75" t="str">
        <f>VLOOKUP(A948,'BASE REGISTRO MAYO'!$A$1:$T$884,2,FALSE)</f>
        <v xml:space="preserve">
I. Municipalidad de Curepto
</v>
      </c>
      <c r="C948" s="75">
        <f>VLOOKUP(A948,'BASE REGISTRO MAYO'!$A$1:$T$884,3,FALSE)</f>
        <v>691103005</v>
      </c>
      <c r="D948" s="75" t="str">
        <f>VLOOKUP(A948,'BASE REGISTRO MAYO'!$A$1:$T$884,4,FALSE)</f>
        <v>Municipalidad</v>
      </c>
      <c r="E948" s="75" t="str">
        <f>VLOOKUP(A948,'BASE REGISTRO MAYO'!$A$1:$T$884,5,FALSE)</f>
        <v>Constitución Política de la República, artículo 107.</v>
      </c>
      <c r="F948" s="75" t="str">
        <f>VLOOKUP(A948,'BASE REGISTRO MAYO'!$A$1:$T$884,6,FALSE)</f>
        <v>Indefinida.</v>
      </c>
      <c r="G948" s="75" t="str">
        <f>VLOOKUP(A948,'BASE REGISTRO MAYO'!$A$1:$T$884,7,FALSE)</f>
        <v>Según Ley Orgánica Nº 18.695, artículos 1º al 4º.</v>
      </c>
      <c r="H948" s="75" t="str">
        <f>VLOOKUP(A948,'BASE REGISTRO MAYO'!$A$1:$T$884,8,FALSE)</f>
        <v>no tiene</v>
      </c>
      <c r="I948" s="75">
        <f>VLOOKUP(A948,'BASE REGISTRO MAYO'!$A$1:$T$884,9,FALSE)</f>
        <v>0</v>
      </c>
      <c r="J948" s="75">
        <f>VLOOKUP(A948,'BASE REGISTRO MAYO'!$A$1:$T$884,10,FALSE)</f>
        <v>0</v>
      </c>
      <c r="K948" s="75" t="str">
        <f>VLOOKUP(A948,'BASE REGISTRO MAYO'!$A$1:$T$884,11,FALSE)</f>
        <v xml:space="preserve">René Alejandro Concha González, </v>
      </c>
      <c r="L948" s="75" t="str">
        <f>VLOOKUP(A948,'BASE REGISTRO MAYO'!$A$1:$T$884,12,FALSE)</f>
        <v xml:space="preserve">Plaza de Armas S/N, comuna de Curepto, Región del Maule. 
</v>
      </c>
      <c r="M948" s="75" t="str">
        <f>VLOOKUP(A948,'BASE REGISTRO MAYO'!$A$1:$T$884,13,FALSE)</f>
        <v>VII</v>
      </c>
      <c r="N948" s="75" t="str">
        <f>VLOOKUP(A948,'BASE REGISTRO MAYO'!$A$1:$T$884,14,FALSE)</f>
        <v>Maule</v>
      </c>
      <c r="O948" s="75" t="str">
        <f>VLOOKUP(A948,'BASE REGISTRO MAYO'!$A$1:$T$884,15,FALSE)</f>
        <v>Fono: (075) 2552300</v>
      </c>
      <c r="P948" s="75">
        <f>VLOOKUP(A948,'BASE REGISTRO MAYO'!$A$1:$T$884,16,FALSE)</f>
        <v>0</v>
      </c>
      <c r="Q948" s="75">
        <f>VLOOKUP(A948,'BASE REGISTRO MAYO'!$A$1:$T$884,17,FALSE)</f>
        <v>0</v>
      </c>
      <c r="R948" s="75">
        <f>VLOOKUP(A948,'BASE REGISTRO MAYO'!$A$1:$T$884,18,FALSE)</f>
        <v>91001</v>
      </c>
      <c r="S948" s="75" t="str">
        <f>VLOOKUP(A948,'BASE REGISTRO MAYO'!$A$1:$T$884,19,FALSE)</f>
        <v>No se acompañan. Aplica Informe Jurídico Nº 09, de  fecha 14 de marzo de 2011 del Departamento Jurídico y Dictamen Nº 070791, de 2009, de la Contraloría General de la República</v>
      </c>
      <c r="T948" s="177">
        <f>VLOOKUP(A948,'BASE REGISTRO MAYO'!$A$1:$T$884,20,FALSE)</f>
        <v>42068</v>
      </c>
      <c r="U948" s="182">
        <v>7557</v>
      </c>
      <c r="V948" s="181">
        <v>125062</v>
      </c>
      <c r="W948" s="181">
        <v>18993235</v>
      </c>
      <c r="X948" s="178">
        <v>44408</v>
      </c>
      <c r="Y948" s="87" t="s">
        <v>7151</v>
      </c>
      <c r="Z948" s="87" t="s">
        <v>7152</v>
      </c>
      <c r="AA948" s="182" t="s">
        <v>7258</v>
      </c>
    </row>
    <row r="949" spans="1:27" ht="15.75" customHeight="1" x14ac:dyDescent="0.2">
      <c r="A949" s="182">
        <v>7558</v>
      </c>
      <c r="B949" s="75" t="str">
        <f>VLOOKUP(A949,'BASE REGISTRO MAYO'!$A$1:$T$884,2,FALSE)</f>
        <v xml:space="preserve">
I. Municipalidad de Chanco 
</v>
      </c>
      <c r="C949" s="75" t="str">
        <f>VLOOKUP(A949,'BASE REGISTRO MAYO'!$A$1:$T$884,3,FALSE)</f>
        <v>69120300K</v>
      </c>
      <c r="D949" s="75" t="str">
        <f>VLOOKUP(A949,'BASE REGISTRO MAYO'!$A$1:$T$884,4,FALSE)</f>
        <v>Municipalidad</v>
      </c>
      <c r="E949" s="75" t="str">
        <f>VLOOKUP(A949,'BASE REGISTRO MAYO'!$A$1:$T$884,5,FALSE)</f>
        <v>Constitución Política de la República, artículo 107.</v>
      </c>
      <c r="F949" s="75" t="str">
        <f>VLOOKUP(A949,'BASE REGISTRO MAYO'!$A$1:$T$884,6,FALSE)</f>
        <v>Indefinida.</v>
      </c>
      <c r="G949" s="75" t="str">
        <f>VLOOKUP(A949,'BASE REGISTRO MAYO'!$A$1:$T$884,7,FALSE)</f>
        <v>Según Ley Orgánica Nº 18.695, artículos 1º al 4º.</v>
      </c>
      <c r="H949" s="75" t="str">
        <f>VLOOKUP(A949,'BASE REGISTRO MAYO'!$A$1:$T$884,8,FALSE)</f>
        <v>no tiene</v>
      </c>
      <c r="I949" s="75">
        <f>VLOOKUP(A949,'BASE REGISTRO MAYO'!$A$1:$T$884,9,FALSE)</f>
        <v>0</v>
      </c>
      <c r="J949" s="75">
        <f>VLOOKUP(A949,'BASE REGISTRO MAYO'!$A$1:$T$884,10,FALSE)</f>
        <v>0</v>
      </c>
      <c r="K949" s="75" t="str">
        <f>VLOOKUP(A949,'BASE REGISTRO MAYO'!$A$1:$T$884,11,FALSE)</f>
        <v xml:space="preserve">Viviana Escarlette Díaz Meza, </v>
      </c>
      <c r="L949" s="75" t="str">
        <f>VLOOKUP(A949,'BASE REGISTRO MAYO'!$A$1:$T$884,12,FALSE)</f>
        <v xml:space="preserve">Abdón Fuentealba Nº 334, comuna de Chanco, Región del Maule. 
</v>
      </c>
      <c r="M949" s="75" t="str">
        <f>VLOOKUP(A949,'BASE REGISTRO MAYO'!$A$1:$T$884,13,FALSE)</f>
        <v>VII</v>
      </c>
      <c r="N949" s="75" t="str">
        <f>VLOOKUP(A949,'BASE REGISTRO MAYO'!$A$1:$T$884,14,FALSE)</f>
        <v>Maule</v>
      </c>
      <c r="O949" s="75" t="str">
        <f>VLOOKUP(A949,'BASE REGISTRO MAYO'!$A$1:$T$884,15,FALSE)</f>
        <v>Fono: (73) 551083</v>
      </c>
      <c r="P949" s="75">
        <f>VLOOKUP(A949,'BASE REGISTRO MAYO'!$A$1:$T$884,16,FALSE)</f>
        <v>0</v>
      </c>
      <c r="Q949" s="75">
        <f>VLOOKUP(A949,'BASE REGISTRO MAYO'!$A$1:$T$884,17,FALSE)</f>
        <v>0</v>
      </c>
      <c r="R949" s="75">
        <f>VLOOKUP(A949,'BASE REGISTRO MAYO'!$A$1:$T$884,18,FALSE)</f>
        <v>91001</v>
      </c>
      <c r="S949" s="75" t="str">
        <f>VLOOKUP(A949,'BASE REGISTRO MAYO'!$A$1:$T$884,19,FALSE)</f>
        <v>No se acompañan. Aplica Informe Jurídico Nº 09, de  fecha 14 de marzo de 2011 del Departamento Jurídico y Dictamen Nº 070791, de 2009, de la Contraloría General de la República</v>
      </c>
      <c r="T949" s="177">
        <f>VLOOKUP(A949,'BASE REGISTRO MAYO'!$A$1:$T$884,20,FALSE)</f>
        <v>42068</v>
      </c>
      <c r="U949" s="182">
        <v>7558</v>
      </c>
      <c r="V949" s="181">
        <v>1315873</v>
      </c>
      <c r="W949" s="181">
        <v>19363690</v>
      </c>
      <c r="X949" s="178">
        <v>44408</v>
      </c>
      <c r="Y949" s="87" t="s">
        <v>7151</v>
      </c>
      <c r="Z949" s="87" t="s">
        <v>7152</v>
      </c>
      <c r="AA949" s="182" t="s">
        <v>7376</v>
      </c>
    </row>
    <row r="950" spans="1:27" ht="15.75" customHeight="1" x14ac:dyDescent="0.2">
      <c r="A950" s="182">
        <v>7559</v>
      </c>
      <c r="B950" s="75" t="str">
        <f>VLOOKUP(A950,'BASE REGISTRO MAYO'!$A$1:$T$884,2,FALSE)</f>
        <v xml:space="preserve">
I. Municipalidad de Palmilla
</v>
      </c>
      <c r="C950" s="75">
        <f>VLOOKUP(A950,'BASE REGISTRO MAYO'!$A$1:$T$884,3,FALSE)</f>
        <v>690910004</v>
      </c>
      <c r="D950" s="75" t="str">
        <f>VLOOKUP(A950,'BASE REGISTRO MAYO'!$A$1:$T$884,4,FALSE)</f>
        <v>Municipalidad</v>
      </c>
      <c r="E950" s="75" t="str">
        <f>VLOOKUP(A950,'BASE REGISTRO MAYO'!$A$1:$T$884,5,FALSE)</f>
        <v>Constitución Política de la República, artículo 107.</v>
      </c>
      <c r="F950" s="75" t="str">
        <f>VLOOKUP(A950,'BASE REGISTRO MAYO'!$A$1:$T$884,6,FALSE)</f>
        <v>Indefinida.</v>
      </c>
      <c r="G950" s="75" t="str">
        <f>VLOOKUP(A950,'BASE REGISTRO MAYO'!$A$1:$T$884,7,FALSE)</f>
        <v>Según Ley Orgánica Nº 18.695, artículos 1º al 4º.</v>
      </c>
      <c r="H950" s="75" t="str">
        <f>VLOOKUP(A950,'BASE REGISTRO MAYO'!$A$1:$T$884,8,FALSE)</f>
        <v>no tiene</v>
      </c>
      <c r="I950" s="75">
        <f>VLOOKUP(A950,'BASE REGISTRO MAYO'!$A$1:$T$884,9,FALSE)</f>
        <v>0</v>
      </c>
      <c r="J950" s="75">
        <f>VLOOKUP(A950,'BASE REGISTRO MAYO'!$A$1:$T$884,10,FALSE)</f>
        <v>0</v>
      </c>
      <c r="K950" s="75" t="str">
        <f>VLOOKUP(A950,'BASE REGISTRO MAYO'!$A$1:$T$884,11,FALSE)</f>
        <v xml:space="preserve">Gloria de las Mercedes Paredes Valdés, </v>
      </c>
      <c r="L950" s="75" t="str">
        <f>VLOOKUP(A950,'BASE REGISTRO MAYO'!$A$1:$T$884,12,FALSE)</f>
        <v xml:space="preserve">Juan Guillermo Day Nº 80, Palmilla. VI Región de O’Higgins.
</v>
      </c>
      <c r="M950" s="75" t="str">
        <f>VLOOKUP(A950,'BASE REGISTRO MAYO'!$A$1:$T$884,13,FALSE)</f>
        <v>VI</v>
      </c>
      <c r="N950" s="75" t="str">
        <f>VLOOKUP(A950,'BASE REGISTRO MAYO'!$A$1:$T$884,14,FALSE)</f>
        <v xml:space="preserve"> Palmilla</v>
      </c>
      <c r="O950" s="75">
        <f>VLOOKUP(A950,'BASE REGISTRO MAYO'!$A$1:$T$884,15,FALSE)</f>
        <v>0</v>
      </c>
      <c r="P950" s="75" t="str">
        <f>VLOOKUP(A950,'BASE REGISTRO MAYO'!$A$1:$T$884,16,FALSE)</f>
        <v>http://www.munipalmilla.cl</v>
      </c>
      <c r="Q950" s="75">
        <f>VLOOKUP(A950,'BASE REGISTRO MAYO'!$A$1:$T$884,17,FALSE)</f>
        <v>0</v>
      </c>
      <c r="R950" s="75">
        <f>VLOOKUP(A950,'BASE REGISTRO MAYO'!$A$1:$T$884,18,FALSE)</f>
        <v>91001</v>
      </c>
      <c r="S950" s="75" t="str">
        <f>VLOOKUP(A950,'BASE REGISTRO MAYO'!$A$1:$T$884,19,FALSE)</f>
        <v>No se acompañan. Aplica Informe Jurídico Nº 09, de  fecha 14 de marzo de 2011 del Departamento Jurídico y Dictamen Nº 070791, de 2009, de la Contraloría General de la República</v>
      </c>
      <c r="T950" s="177">
        <f>VLOOKUP(A950,'BASE REGISTRO MAYO'!$A$1:$T$884,20,FALSE)</f>
        <v>42080</v>
      </c>
      <c r="U950" s="182">
        <v>7559</v>
      </c>
      <c r="V950" s="181">
        <v>3291116</v>
      </c>
      <c r="W950" s="181">
        <v>19842146</v>
      </c>
      <c r="X950" s="178">
        <v>44408</v>
      </c>
      <c r="Y950" s="87" t="s">
        <v>7151</v>
      </c>
      <c r="Z950" s="87" t="s">
        <v>7152</v>
      </c>
      <c r="AA950" s="182" t="s">
        <v>7377</v>
      </c>
    </row>
    <row r="951" spans="1:27" ht="15.75" customHeight="1" x14ac:dyDescent="0.2">
      <c r="A951" s="182">
        <v>7560</v>
      </c>
      <c r="B951" s="75" t="str">
        <f>VLOOKUP(A951,'BASE REGISTRO MAYO'!$A$1:$T$884,2,FALSE)</f>
        <v xml:space="preserve">
Ilustre Municipalidad de Tocopilla
</v>
      </c>
      <c r="C951" s="75">
        <f>VLOOKUP(A951,'BASE REGISTRO MAYO'!$A$1:$T$884,3,FALSE)</f>
        <v>690201003</v>
      </c>
      <c r="D951" s="75" t="str">
        <f>VLOOKUP(A951,'BASE REGISTRO MAYO'!$A$1:$T$884,4,FALSE)</f>
        <v>Municipalidad</v>
      </c>
      <c r="E951" s="75" t="str">
        <f>VLOOKUP(A951,'BASE REGISTRO MAYO'!$A$1:$T$884,5,FALSE)</f>
        <v>Constitución Política de la República, artículo 107.</v>
      </c>
      <c r="F951" s="75" t="str">
        <f>VLOOKUP(A951,'BASE REGISTRO MAYO'!$A$1:$T$884,6,FALSE)</f>
        <v>Indefinida.</v>
      </c>
      <c r="G951" s="75" t="str">
        <f>VLOOKUP(A951,'BASE REGISTRO MAYO'!$A$1:$T$884,7,FALSE)</f>
        <v>Según Ley Orgánica Nº 18.695, artículos 1º al 4º.</v>
      </c>
      <c r="H951" s="75" t="str">
        <f>VLOOKUP(A951,'BASE REGISTRO MAYO'!$A$1:$T$884,8,FALSE)</f>
        <v>no tiene</v>
      </c>
      <c r="I951" s="75">
        <f>VLOOKUP(A951,'BASE REGISTRO MAYO'!$A$1:$T$884,9,FALSE)</f>
        <v>0</v>
      </c>
      <c r="J951" s="75">
        <f>VLOOKUP(A951,'BASE REGISTRO MAYO'!$A$1:$T$884,10,FALSE)</f>
        <v>0</v>
      </c>
      <c r="K951" s="75" t="str">
        <f>VLOOKUP(A951,'BASE REGISTRO MAYO'!$A$1:$T$884,11,FALSE)</f>
        <v xml:space="preserve">Fernando Sebastián San Román Bascuñán, </v>
      </c>
      <c r="L951" s="75" t="str">
        <f>VLOOKUP(A951,'BASE REGISTRO MAYO'!$A$1:$T$884,12,FALSE)</f>
        <v xml:space="preserve">Anibal Pinto Nº 1305, de la comuna de Tocopilla, Región de Antofagasta.  
</v>
      </c>
      <c r="M951" s="75" t="str">
        <f>VLOOKUP(A951,'BASE REGISTRO MAYO'!$A$1:$T$884,13,FALSE)</f>
        <v>III</v>
      </c>
      <c r="N951" s="75" t="str">
        <f>VLOOKUP(A951,'BASE REGISTRO MAYO'!$A$1:$T$884,14,FALSE)</f>
        <v xml:space="preserve"> Tocopilla</v>
      </c>
      <c r="O951" s="75" t="str">
        <f>VLOOKUP(A951,'BASE REGISTRO MAYO'!$A$1:$T$884,15,FALSE)</f>
        <v>Fono: (55) 2421347 – 2421355</v>
      </c>
      <c r="P951" s="75" t="str">
        <f>VLOOKUP(A951,'BASE REGISTRO MAYO'!$A$1:$T$884,16,FALSE)</f>
        <v xml:space="preserve"> fsanramon@imtocopilla.cl</v>
      </c>
      <c r="Q951" s="75">
        <f>VLOOKUP(A951,'BASE REGISTRO MAYO'!$A$1:$T$884,17,FALSE)</f>
        <v>0</v>
      </c>
      <c r="R951" s="75">
        <f>VLOOKUP(A951,'BASE REGISTRO MAYO'!$A$1:$T$884,18,FALSE)</f>
        <v>91001</v>
      </c>
      <c r="S951" s="75" t="str">
        <f>VLOOKUP(A951,'BASE REGISTRO MAYO'!$A$1:$T$884,19,FALSE)</f>
        <v>No se acompañan. Aplica Informe Jurídico Nº 09, de  fecha 14 de marzo de 2011 del Departamento Jurídico y Dictamen Nº 070791, de 2009, de la Contraloría General de la República</v>
      </c>
      <c r="T951" s="177">
        <f>VLOOKUP(A951,'BASE REGISTRO MAYO'!$A$1:$T$884,20,FALSE)</f>
        <v>42087</v>
      </c>
      <c r="U951" s="182">
        <v>7560</v>
      </c>
      <c r="V951" s="181">
        <v>4212628</v>
      </c>
      <c r="W951" s="181">
        <v>25397944</v>
      </c>
      <c r="X951" s="178">
        <v>44408</v>
      </c>
      <c r="Y951" s="87" t="s">
        <v>7151</v>
      </c>
      <c r="Z951" s="87" t="s">
        <v>7152</v>
      </c>
      <c r="AA951" s="182" t="s">
        <v>7311</v>
      </c>
    </row>
    <row r="952" spans="1:27" ht="15.75" customHeight="1" x14ac:dyDescent="0.2">
      <c r="A952" s="182">
        <v>7562</v>
      </c>
      <c r="B952" s="75" t="str">
        <f>VLOOKUP(A952,'BASE REGISTRO MAYO'!$A$1:$T$884,2,FALSE)</f>
        <v xml:space="preserve">
I. Municipalidad de Quinchao
</v>
      </c>
      <c r="C952" s="75">
        <f>VLOOKUP(A952,'BASE REGISTRO MAYO'!$A$1:$T$884,3,FALSE)</f>
        <v>692309006</v>
      </c>
      <c r="D952" s="75" t="str">
        <f>VLOOKUP(A952,'BASE REGISTRO MAYO'!$A$1:$T$884,4,FALSE)</f>
        <v>Municipalidad</v>
      </c>
      <c r="E952" s="75" t="str">
        <f>VLOOKUP(A952,'BASE REGISTRO MAYO'!$A$1:$T$884,5,FALSE)</f>
        <v>Constitución Política de la República, artículo 107.</v>
      </c>
      <c r="F952" s="75" t="str">
        <f>VLOOKUP(A952,'BASE REGISTRO MAYO'!$A$1:$T$884,6,FALSE)</f>
        <v>Indefinida.</v>
      </c>
      <c r="G952" s="75" t="str">
        <f>VLOOKUP(A952,'BASE REGISTRO MAYO'!$A$1:$T$884,7,FALSE)</f>
        <v>Según Ley Orgánica Nº 18.695, artículos 1º al 4º.</v>
      </c>
      <c r="H952" s="75" t="str">
        <f>VLOOKUP(A952,'BASE REGISTRO MAYO'!$A$1:$T$884,8,FALSE)</f>
        <v>no tiene</v>
      </c>
      <c r="I952" s="75">
        <f>VLOOKUP(A952,'BASE REGISTRO MAYO'!$A$1:$T$884,9,FALSE)</f>
        <v>0</v>
      </c>
      <c r="J952" s="75">
        <f>VLOOKUP(A952,'BASE REGISTRO MAYO'!$A$1:$T$884,10,FALSE)</f>
        <v>0</v>
      </c>
      <c r="K952" s="75" t="str">
        <f>VLOOKUP(A952,'BASE REGISTRO MAYO'!$A$1:$T$884,11,FALSE)</f>
        <v xml:space="preserve">Washington Arnaldo Ulloa Villarroel. SUBROGANTES: 1°: Víctor Manuel Pérez Frías     2° José Francisco Ruiz Uribe
</v>
      </c>
      <c r="L952" s="75" t="str">
        <f>VLOOKUP(A952,'BASE REGISTRO MAYO'!$A$1:$T$884,12,FALSE)</f>
        <v xml:space="preserve">Amunategui 018, comuna de Quinchao, Región de Los Lagos
</v>
      </c>
      <c r="M952" s="75" t="str">
        <f>VLOOKUP(A952,'BASE REGISTRO MAYO'!$A$1:$T$884,13,FALSE)</f>
        <v>X</v>
      </c>
      <c r="N952" s="75" t="str">
        <f>VLOOKUP(A952,'BASE REGISTRO MAYO'!$A$1:$T$884,14,FALSE)</f>
        <v>Quinchao</v>
      </c>
      <c r="O952" s="75" t="str">
        <f>VLOOKUP(A952,'BASE REGISTRO MAYO'!$A$1:$T$884,15,FALSE)</f>
        <v>Teléfono: (65)2661150 - (65)2661211</v>
      </c>
      <c r="P952" s="75" t="str">
        <f>VLOOKUP(A952,'BASE REGISTRO MAYO'!$A$1:$T$884,16,FALSE)</f>
        <v>http://www.municipalidadquinchao.com</v>
      </c>
      <c r="Q952" s="75">
        <f>VLOOKUP(A952,'BASE REGISTRO MAYO'!$A$1:$T$884,17,FALSE)</f>
        <v>0</v>
      </c>
      <c r="R952" s="75">
        <f>VLOOKUP(A952,'BASE REGISTRO MAYO'!$A$1:$T$884,18,FALSE)</f>
        <v>91001</v>
      </c>
      <c r="S952" s="75" t="str">
        <f>VLOOKUP(A952,'BASE REGISTRO MAYO'!$A$1:$T$884,19,FALSE)</f>
        <v>No se acompañan. Aplica Informe Jurídico Nº 09, de  fecha 14 de marzo de 2011 del Departamento Jurídico y Dictamen Nº 070791, de 2009, de la Contraloría General de la República</v>
      </c>
      <c r="T952" s="177">
        <f>VLOOKUP(A952,'BASE REGISTRO MAYO'!$A$1:$T$884,20,FALSE)</f>
        <v>42110</v>
      </c>
      <c r="U952" s="182">
        <v>7562</v>
      </c>
      <c r="V952" s="181">
        <v>5494733</v>
      </c>
      <c r="W952" s="181">
        <v>33127758</v>
      </c>
      <c r="X952" s="178">
        <v>44408</v>
      </c>
      <c r="Y952" s="87" t="s">
        <v>7151</v>
      </c>
      <c r="Z952" s="87" t="s">
        <v>7152</v>
      </c>
      <c r="AA952" s="182" t="s">
        <v>7378</v>
      </c>
    </row>
    <row r="953" spans="1:27" ht="15.75" customHeight="1" x14ac:dyDescent="0.2">
      <c r="A953" s="182">
        <v>7565</v>
      </c>
      <c r="B953" s="75" t="str">
        <f>VLOOKUP(A953,'BASE REGISTRO MAYO'!$A$1:$T$884,2,FALSE)</f>
        <v xml:space="preserve">Organizacion No Gubernamental de Desarrollo Corporacion Para el Desarrollo de las Comunidades y sus Territorios INCITA -  O.N.G. INCITA
</v>
      </c>
      <c r="C953" s="75">
        <f>VLOOKUP(A953,'BASE REGISTRO MAYO'!$A$1:$T$884,3,FALSE)</f>
        <v>650980085</v>
      </c>
      <c r="D953" s="75" t="str">
        <f>VLOOKUP(A953,'BASE REGISTRO MAYO'!$A$1:$T$884,4,FALSE)</f>
        <v xml:space="preserve">Corporación de Derecho Privado.
</v>
      </c>
      <c r="E953" s="75" t="str">
        <f>VLOOKUP(A953,'BASE REGISTRO MAYO'!$A$1:$T$884,5,FALSE)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
      <c r="F953" s="75" t="str">
        <f>VLOOKUP(A953,'BASE REGISTRO MAYO'!$A$1:$T$884,6,FALSE)</f>
        <v>Certificado de Vigencia Folio 500342394157, de fecha 28 de agosto de 2020, del Servicio de Registro Civil e Identificación.</v>
      </c>
      <c r="G953" s="75" t="str">
        <f>VLOOKUP(A953,'BASE REGISTRO MAYO'!$A$1:$T$884,7,FALSE)</f>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53" s="75" t="str">
        <f>VLOOKUP(A953,'BASE REGISTRO MAYO'!$A$1:$T$884,8,FALSE)</f>
        <v xml:space="preserve">Presidente: 
Sandra Emma Rojas Osorio, 
Vice presidente:
Cristián Alejandro Burgos Contreras, 
Secretario: 
Carlos Alonso Roldán Ramírez, 
Tesorero: 
Marcelo Alberto Burgos Contreras, 
</v>
      </c>
      <c r="I953" s="75" t="str">
        <f>VLOOKUP(A953,'BASE REGISTRO MAYO'!$A$1:$T$884,9,FALSE)</f>
        <v>3 años</v>
      </c>
      <c r="J953" s="75" t="str">
        <f>VLOOKUP(A953,'BASE REGISTRO MAYO'!$A$1:$T$884,10,FALSE)</f>
        <v>AL 04.09.2021</v>
      </c>
      <c r="K953" s="75" t="str">
        <f>VLOOKUP(A953,'BASE REGISTRO MAYO'!$A$1:$T$884,11,FALSE)</f>
        <v xml:space="preserve"> Vice presidente:
Cristián Alejandro Burgos Contreras, 
</v>
      </c>
      <c r="L953" s="75" t="str">
        <f>VLOOKUP(A953,'BASE REGISTRO MAYO'!$A$1:$T$884,12,FALSE)</f>
        <v xml:space="preserve">Carlos Lyon Nº543, Cerro Cárcel, comuna de Valparaíso.comuna de Valparaíso.
</v>
      </c>
      <c r="M953" s="75" t="str">
        <f>VLOOKUP(A953,'BASE REGISTRO MAYO'!$A$1:$T$884,13,FALSE)</f>
        <v>V</v>
      </c>
      <c r="N953" s="75" t="str">
        <f>VLOOKUP(A953,'BASE REGISTRO MAYO'!$A$1:$T$884,14,FALSE)</f>
        <v>Valparaíso</v>
      </c>
      <c r="O953" s="75" t="str">
        <f>VLOOKUP(A953,'BASE REGISTRO MAYO'!$A$1:$T$884,15,FALSE)</f>
        <v xml:space="preserve">
Fonos: 32-22250839/+56979508116 
</v>
      </c>
      <c r="P953" s="75" t="str">
        <f>VLOOKUP(A953,'BASE REGISTRO MAYO'!$A$1:$T$884,16,FALSE)</f>
        <v xml:space="preserve"> corporación.incita.2014@gmail.com </v>
      </c>
      <c r="Q953" s="75">
        <f>VLOOKUP(A953,'BASE REGISTRO MAYO'!$A$1:$T$884,17,FALSE)</f>
        <v>0</v>
      </c>
      <c r="R953" s="75" t="str">
        <f>VLOOKUP(A953,'BASE REGISTRO MAYO'!$A$1:$T$884,18,FALSE)</f>
        <v>93401: Institución de Asistencia Social</v>
      </c>
      <c r="S953" s="75" t="str">
        <f>VLOOKUP(A953,'BASE REGISTRO MAYO'!$A$1:$T$884,19,FALSE)</f>
        <v>Antecedentes financieros correspondientes al año 2019, aprobados por el Subdepartamento de Supervisión Financiera Nacional</v>
      </c>
      <c r="T953" s="177">
        <f>VLOOKUP(A953,'BASE REGISTRO MAYO'!$A$1:$T$884,20,FALSE)</f>
        <v>42131</v>
      </c>
      <c r="U953" s="182">
        <v>7565</v>
      </c>
      <c r="V953" s="181">
        <v>6733944</v>
      </c>
      <c r="W953" s="181">
        <v>45313429</v>
      </c>
      <c r="X953" s="178">
        <v>44408</v>
      </c>
      <c r="Y953" s="87" t="s">
        <v>7151</v>
      </c>
      <c r="Z953" s="87" t="s">
        <v>7152</v>
      </c>
      <c r="AA953" s="182" t="s">
        <v>7160</v>
      </c>
    </row>
    <row r="954" spans="1:27" ht="15.75" customHeight="1" x14ac:dyDescent="0.2">
      <c r="A954" s="182">
        <v>7566</v>
      </c>
      <c r="B954" s="75" t="str">
        <f>VLOOKUP(A954,'BASE REGISTRO MAYO'!$A$1:$T$884,2,FALSE)</f>
        <v xml:space="preserve">
Gobernacion Provincial de Parinacota 
</v>
      </c>
      <c r="C954" s="75">
        <f>VLOOKUP(A954,'BASE REGISTRO MAYO'!$A$1:$T$884,3,FALSE)</f>
        <v>605111394</v>
      </c>
      <c r="D954" s="75" t="str">
        <f>VLOOKUP(A954,'BASE REGISTRO MAYO'!$A$1:$T$884,4,FALSE)</f>
        <v>Gobernación Provincial</v>
      </c>
      <c r="E954" s="75" t="str">
        <f>VLOOKUP(A954,'BASE REGISTRO MAYO'!$A$1:$T$884,5,FALSE)</f>
        <v>Constitución Política de la República, artículo 116.</v>
      </c>
      <c r="F954" s="75" t="str">
        <f>VLOOKUP(A954,'BASE REGISTRO MAYO'!$A$1:$T$884,6,FALSE)</f>
        <v>Indefinida.</v>
      </c>
      <c r="G954" s="75" t="str">
        <f>VLOOKUP(A954,'BASE REGISTRO MAYO'!$A$1:$T$884,7,FALSE)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4" s="75" t="str">
        <f>VLOOKUP(A954,'BASE REGISTRO MAYO'!$A$1:$T$884,8,FALSE)</f>
        <v>no tiene</v>
      </c>
      <c r="I954" s="75">
        <f>VLOOKUP(A954,'BASE REGISTRO MAYO'!$A$1:$T$884,9,FALSE)</f>
        <v>0</v>
      </c>
      <c r="J954" s="75">
        <f>VLOOKUP(A954,'BASE REGISTRO MAYO'!$A$1:$T$884,10,FALSE)</f>
        <v>0</v>
      </c>
      <c r="K954" s="75" t="str">
        <f>VLOOKUP(A954,'BASE REGISTRO MAYO'!$A$1:$T$884,11,FALSE)</f>
        <v xml:space="preserve">Gobernador Provincial Titular: Marcelo Andrés Zara Pizarro, </v>
      </c>
      <c r="L954" s="75" t="str">
        <f>VLOOKUP(A954,'BASE REGISTRO MAYO'!$A$1:$T$884,12,FALSE)</f>
        <v xml:space="preserve">José Miguel Carrera Nº 350, Comuna de Putre. Región de Arica y Parinacota. 
</v>
      </c>
      <c r="M954" s="75" t="str">
        <f>VLOOKUP(A954,'BASE REGISTRO MAYO'!$A$1:$T$884,13,FALSE)</f>
        <v>XV</v>
      </c>
      <c r="N954" s="75" t="str">
        <f>VLOOKUP(A954,'BASE REGISTRO MAYO'!$A$1:$T$884,14,FALSE)</f>
        <v>Putre</v>
      </c>
      <c r="O954" s="75" t="str">
        <f>VLOOKUP(A954,'BASE REGISTRO MAYO'!$A$1:$T$884,15,FALSE)</f>
        <v xml:space="preserve">Teléfono: 058-2241322 – 058-2222735
</v>
      </c>
      <c r="P954" s="75" t="str">
        <f>VLOOKUP(A954,'BASE REGISTRO MAYO'!$A$1:$T$884,16,FALSE)</f>
        <v xml:space="preserve"> rlau@interior.gov.cl;  pmoya@interior.gov.cl; jblas@interior.gov.cl</v>
      </c>
      <c r="Q954" s="75">
        <f>VLOOKUP(A954,'BASE REGISTRO MAYO'!$A$1:$T$884,17,FALSE)</f>
        <v>0</v>
      </c>
      <c r="R954" s="75">
        <f>VLOOKUP(A954,'BASE REGISTRO MAYO'!$A$1:$T$884,18,FALSE)</f>
        <v>91001</v>
      </c>
      <c r="S954" s="75" t="str">
        <f>VLOOKUP(A954,'BASE REGISTRO MAYO'!$A$1:$T$884,19,FALSE)</f>
        <v>No se acompañan. Aplica Informe Jurídico Nº 09, de  fecha 14 de marzo de 2011 del Departamento Jurídico y Dictamen Nº 070791, de 2009, de la Contraloría General de la República</v>
      </c>
      <c r="T954" s="177">
        <f>VLOOKUP(A954,'BASE REGISTRO MAYO'!$A$1:$T$884,20,FALSE)</f>
        <v>42136</v>
      </c>
      <c r="U954" s="182">
        <v>7566</v>
      </c>
      <c r="V954" s="181">
        <v>5580588</v>
      </c>
      <c r="W954" s="181">
        <v>33645378</v>
      </c>
      <c r="X954" s="178">
        <v>44408</v>
      </c>
      <c r="Y954" s="87" t="s">
        <v>7151</v>
      </c>
      <c r="Z954" s="87" t="s">
        <v>7152</v>
      </c>
      <c r="AA954" s="182" t="s">
        <v>7379</v>
      </c>
    </row>
    <row r="955" spans="1:27" ht="15.75" customHeight="1" x14ac:dyDescent="0.2">
      <c r="A955" s="182">
        <v>7572</v>
      </c>
      <c r="B955" s="75" t="str">
        <f>VLOOKUP(A955,'BASE REGISTRO MAYO'!$A$1:$T$884,2,FALSE)</f>
        <v xml:space="preserve">
I. Municipalidad de Santa Maria
</v>
      </c>
      <c r="C955" s="75">
        <f>VLOOKUP(A955,'BASE REGISTRO MAYO'!$A$1:$T$884,3,FALSE)</f>
        <v>690510006</v>
      </c>
      <c r="D955" s="75" t="str">
        <f>VLOOKUP(A955,'BASE REGISTRO MAYO'!$A$1:$T$884,4,FALSE)</f>
        <v>Municipalidad</v>
      </c>
      <c r="E955" s="75" t="str">
        <f>VLOOKUP(A955,'BASE REGISTRO MAYO'!$A$1:$T$884,5,FALSE)</f>
        <v>Constitución Política de la República, artículo 118.</v>
      </c>
      <c r="F955" s="75" t="str">
        <f>VLOOKUP(A955,'BASE REGISTRO MAYO'!$A$1:$T$884,6,FALSE)</f>
        <v>Indefinida.</v>
      </c>
      <c r="G955" s="75" t="str">
        <f>VLOOKUP(A955,'BASE REGISTRO MAYO'!$A$1:$T$884,7,FALSE)</f>
        <v>Según Ley Orgánica Nº 18.695, artículos 1º al 4º.</v>
      </c>
      <c r="H955" s="75" t="str">
        <f>VLOOKUP(A955,'BASE REGISTRO MAYO'!$A$1:$T$884,8,FALSE)</f>
        <v>no tiene</v>
      </c>
      <c r="I955" s="75">
        <f>VLOOKUP(A955,'BASE REGISTRO MAYO'!$A$1:$T$884,9,FALSE)</f>
        <v>0</v>
      </c>
      <c r="J955" s="75">
        <f>VLOOKUP(A955,'BASE REGISTRO MAYO'!$A$1:$T$884,10,FALSE)</f>
        <v>0</v>
      </c>
      <c r="K955" s="75" t="str">
        <f>VLOOKUP(A955,'BASE REGISTRO MAYO'!$A$1:$T$884,11,FALSE)</f>
        <v xml:space="preserve">Claudio Zurita Ibarra, </v>
      </c>
      <c r="L955" s="75" t="str">
        <f>VLOOKUP(A955,'BASE REGISTRO MAYO'!$A$1:$T$884,12,FALSE)</f>
        <v xml:space="preserve">Calle Bernardo O’Higgins Nº 843, comuna de Santa María, Región de Valparaíso
</v>
      </c>
      <c r="M955" s="75" t="str">
        <f>VLOOKUP(A955,'BASE REGISTRO MAYO'!$A$1:$T$884,13,FALSE)</f>
        <v>V</v>
      </c>
      <c r="N955" s="75" t="str">
        <f>VLOOKUP(A955,'BASE REGISTRO MAYO'!$A$1:$T$884,14,FALSE)</f>
        <v>Santa María</v>
      </c>
      <c r="O955" s="75" t="str">
        <f>VLOOKUP(A955,'BASE REGISTRO MAYO'!$A$1:$T$884,15,FALSE)</f>
        <v xml:space="preserve"> Teléfono: (34) 2595331 – (34) 2595348
(34) 2593000 (Operadora Central Telefónica I. Municipalidad de Santa María)
</v>
      </c>
      <c r="P955" s="75" t="str">
        <f>VLOOKUP(A955,'BASE REGISTRO MAYO'!$A$1:$T$884,16,FALSE)</f>
        <v>http://www.imsantamaria.cl</v>
      </c>
      <c r="Q955" s="75">
        <f>VLOOKUP(A955,'BASE REGISTRO MAYO'!$A$1:$T$884,17,FALSE)</f>
        <v>0</v>
      </c>
      <c r="R955" s="75">
        <f>VLOOKUP(A955,'BASE REGISTRO MAYO'!$A$1:$T$884,18,FALSE)</f>
        <v>91001</v>
      </c>
      <c r="S955" s="75" t="str">
        <f>VLOOKUP(A955,'BASE REGISTRO MAYO'!$A$1:$T$884,19,FALSE)</f>
        <v>No se acompañan. Aplica Informe Jurídico Nº 09, de  fecha 14 de marzo de 2011 del Departamento Jurídico y Dictamen Nº 070791, de 2009, de la Contraloría General de la República</v>
      </c>
      <c r="T955" s="177">
        <f>VLOOKUP(A955,'BASE REGISTRO MAYO'!$A$1:$T$884,20,FALSE)</f>
        <v>42195</v>
      </c>
      <c r="U955" s="182">
        <v>7572</v>
      </c>
      <c r="V955" s="181">
        <v>13565394</v>
      </c>
      <c r="W955" s="181">
        <v>74486576</v>
      </c>
      <c r="X955" s="178">
        <v>44408</v>
      </c>
      <c r="Y955" s="87" t="s">
        <v>7151</v>
      </c>
      <c r="Z955" s="87" t="s">
        <v>7152</v>
      </c>
      <c r="AA955" s="182" t="s">
        <v>7380</v>
      </c>
    </row>
    <row r="956" spans="1:27" ht="15.75" customHeight="1" x14ac:dyDescent="0.2">
      <c r="A956" s="182">
        <v>7574</v>
      </c>
      <c r="B956" s="75" t="str">
        <f>VLOOKUP(A956,'BASE REGISTRO MAYO'!$A$1:$T$884,2,FALSE)</f>
        <v>Fundacion Nuestra Senora de la Esperanza</v>
      </c>
      <c r="C956" s="75">
        <f>VLOOKUP(A956,'BASE REGISTRO MAYO'!$A$1:$T$884,3,FALSE)</f>
        <v>650856899</v>
      </c>
      <c r="D956" s="75" t="str">
        <f>VLOOKUP(A956,'BASE REGISTRO MAYO'!$A$1:$T$884,4,FALSE)</f>
        <v>Fundación de Derecho Privado.</v>
      </c>
      <c r="E956" s="75" t="str">
        <f>VLOOKUP(A956,'BASE REGISTRO MAYO'!$A$1:$T$884,5,FALSE)</f>
        <v>Inscripción N° 170002, de fecha 22 de abril de 2014, del Registro de Personas Jurídicas, del Servicio de Registro Civil e Identificación.</v>
      </c>
      <c r="F956" s="75" t="str">
        <f>VLOOKUP(A956,'BASE REGISTRO MAYO'!$A$1:$T$884,6,FALSE)</f>
        <v xml:space="preserve">Certificado de Vigencia, Folio Nº 78788740, emitido con fecha 18 de agosto de 2020, por el Servicio de Registro Civil e Identificación.
</v>
      </c>
      <c r="G956" s="75" t="str">
        <f>VLOOKUP(A956,'BASE REGISTRO MAYO'!$A$1:$T$884,7,FALSE)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956" s="75" t="str">
        <f>VLOOKUP(A956,'BASE REGISTRO MAYO'!$A$1:$T$884,8,FALSE)</f>
        <v xml:space="preserve">Presidente: Juan Luis Del Pino Riesco, 
Secretario: Francisca Ester Oyarce Espinoza, 
Tesorero: Ramona Edecia Vilches Lagos, 
</v>
      </c>
      <c r="I956" s="75" t="str">
        <f>VLOOKUP(A956,'BASE REGISTRO MAYO'!$A$1:$T$884,9,FALSE)</f>
        <v>4 años</v>
      </c>
      <c r="J956" s="75" t="str">
        <f>VLOOKUP(A956,'BASE REGISTRO MAYO'!$A$1:$T$884,10,FALSE)</f>
        <v xml:space="preserve">De 13 de mayo de 2017 al 13 de mayo de 2021. </v>
      </c>
      <c r="K956" s="75" t="str">
        <f>VLOOKUP(A956,'BASE REGISTRO MAYO'!$A$1:$T$884,11,FALSE)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956" s="75" t="str">
        <f>VLOOKUP(A956,'BASE REGISTRO MAYO'!$A$1:$T$884,12,FALSE)</f>
        <v xml:space="preserve">Avenida O`Higgins Nº 1541, Chillan, Región del Ñuble
</v>
      </c>
      <c r="M956" s="75" t="str">
        <f>VLOOKUP(A956,'BASE REGISTRO MAYO'!$A$1:$T$884,13,FALSE)</f>
        <v>XVI</v>
      </c>
      <c r="N956" s="75" t="str">
        <f>VLOOKUP(A956,'BASE REGISTRO MAYO'!$A$1:$T$884,14,FALSE)</f>
        <v>Chillan</v>
      </c>
      <c r="O956" s="75" t="str">
        <f>VLOOKUP(A956,'BASE REGISTRO MAYO'!$A$1:$T$884,15,FALSE)</f>
        <v xml:space="preserve">042-2223675.
979928331.
985603549.
</v>
      </c>
      <c r="P956" s="75" t="str">
        <f>VLOOKUP(A956,'BASE REGISTRO MAYO'!$A$1:$T$884,16,FALSE)</f>
        <v>Hogaresperanza1_2@hotmail.com
jldelpino@gmail.com
edecia_vilches@hotmail.com</v>
      </c>
      <c r="Q956" s="75">
        <f>VLOOKUP(A956,'BASE REGISTRO MAYO'!$A$1:$T$884,17,FALSE)</f>
        <v>0</v>
      </c>
      <c r="R956" s="75">
        <f>VLOOKUP(A956,'BASE REGISTRO MAYO'!$A$1:$T$884,18,FALSE)</f>
        <v>93401</v>
      </c>
      <c r="S956" s="75" t="str">
        <f>VLOOKUP(A956,'BASE REGISTRO MAYO'!$A$1:$T$884,19,FALSE)</f>
        <v>Se acompaña Certificado Financiero año 2019, aprobados por Subdepartamento de Supervisión Financiera Nacional.</v>
      </c>
      <c r="T956" s="177">
        <f>VLOOKUP(A956,'BASE REGISTRO MAYO'!$A$1:$T$884,20,FALSE)</f>
        <v>42202</v>
      </c>
      <c r="U956" s="182">
        <v>7574</v>
      </c>
      <c r="V956" s="181">
        <v>49232218</v>
      </c>
      <c r="W956" s="181">
        <v>312138723</v>
      </c>
      <c r="X956" s="178">
        <v>44408</v>
      </c>
      <c r="Y956" s="87" t="s">
        <v>7151</v>
      </c>
      <c r="Z956" s="87" t="s">
        <v>7152</v>
      </c>
      <c r="AA956" s="182" t="s">
        <v>7181</v>
      </c>
    </row>
    <row r="957" spans="1:27" ht="15.75" customHeight="1" x14ac:dyDescent="0.2">
      <c r="A957" s="182">
        <v>7575</v>
      </c>
      <c r="B957" s="75" t="str">
        <f>VLOOKUP(A957,'BASE REGISTRO MAYO'!$A$1:$T$884,2,FALSE)</f>
        <v xml:space="preserve">
Gobernacion Provincial de El Loa
</v>
      </c>
      <c r="C957" s="75">
        <f>VLOOKUP(A957,'BASE REGISTRO MAYO'!$A$1:$T$884,3,FALSE)</f>
        <v>605110231</v>
      </c>
      <c r="D957" s="75" t="str">
        <f>VLOOKUP(A957,'BASE REGISTRO MAYO'!$A$1:$T$884,4,FALSE)</f>
        <v>Gobernación Provincial</v>
      </c>
      <c r="E957" s="75" t="str">
        <f>VLOOKUP(A957,'BASE REGISTRO MAYO'!$A$1:$T$884,5,FALSE)</f>
        <v>Constitución Política de la República, artículo 116.</v>
      </c>
      <c r="F957" s="75" t="str">
        <f>VLOOKUP(A957,'BASE REGISTRO MAYO'!$A$1:$T$884,6,FALSE)</f>
        <v>Indefinida.</v>
      </c>
      <c r="G957" s="75" t="str">
        <f>VLOOKUP(A957,'BASE REGISTRO MAYO'!$A$1:$T$884,7,FALSE)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7" s="75" t="str">
        <f>VLOOKUP(A957,'BASE REGISTRO MAYO'!$A$1:$T$884,8,FALSE)</f>
        <v>no tiene</v>
      </c>
      <c r="I957" s="75">
        <f>VLOOKUP(A957,'BASE REGISTRO MAYO'!$A$1:$T$884,9,FALSE)</f>
        <v>0</v>
      </c>
      <c r="J957" s="75">
        <f>VLOOKUP(A957,'BASE REGISTRO MAYO'!$A$1:$T$884,10,FALSE)</f>
        <v>0</v>
      </c>
      <c r="K957" s="75" t="str">
        <f>VLOOKUP(A957,'BASE REGISTRO MAYO'!$A$1:$T$884,11,FALSE)</f>
        <v xml:space="preserve">Gobernadora Provincial Titular: María Bernarda Jopia Contreras, </v>
      </c>
      <c r="L957" s="75" t="str">
        <f>VLOOKUP(A957,'BASE REGISTRO MAYO'!$A$1:$T$884,12,FALSE)</f>
        <v xml:space="preserve">Granaderos Nº 2296, Calama, Región de Antofagasta. 
</v>
      </c>
      <c r="M957" s="75" t="str">
        <f>VLOOKUP(A957,'BASE REGISTRO MAYO'!$A$1:$T$884,13,FALSE)</f>
        <v>III</v>
      </c>
      <c r="N957" s="75" t="str">
        <f>VLOOKUP(A957,'BASE REGISTRO MAYO'!$A$1:$T$884,14,FALSE)</f>
        <v>Calama</v>
      </c>
      <c r="O957" s="75" t="str">
        <f>VLOOKUP(A957,'BASE REGISTRO MAYO'!$A$1:$T$884,15,FALSE)</f>
        <v>Fono: (55) 566501 / (55) 566502</v>
      </c>
      <c r="P957" s="75">
        <f>VLOOKUP(A957,'BASE REGISTRO MAYO'!$A$1:$T$884,16,FALSE)</f>
        <v>0</v>
      </c>
      <c r="Q957" s="75">
        <f>VLOOKUP(A957,'BASE REGISTRO MAYO'!$A$1:$T$884,17,FALSE)</f>
        <v>0</v>
      </c>
      <c r="R957" s="75">
        <f>VLOOKUP(A957,'BASE REGISTRO MAYO'!$A$1:$T$884,18,FALSE)</f>
        <v>91001</v>
      </c>
      <c r="S957" s="75" t="str">
        <f>VLOOKUP(A957,'BASE REGISTRO MAYO'!$A$1:$T$884,19,FALSE)</f>
        <v>No se acompañan. Aplica Informe Jurídico Nº 09, de  fecha 14 de marzo de 2011 del Departamento Jurídico y Dictamen Nº 070791, de 2009, de la Contraloría General de la República</v>
      </c>
      <c r="T957" s="177">
        <f>VLOOKUP(A957,'BASE REGISTRO MAYO'!$A$1:$T$884,20,FALSE)</f>
        <v>42206</v>
      </c>
      <c r="U957" s="182">
        <v>7575</v>
      </c>
      <c r="V957" s="181">
        <v>615675</v>
      </c>
      <c r="W957" s="181">
        <v>66751677</v>
      </c>
      <c r="X957" s="178">
        <v>44408</v>
      </c>
      <c r="Y957" s="87" t="s">
        <v>7151</v>
      </c>
      <c r="Z957" s="87" t="s">
        <v>7152</v>
      </c>
      <c r="AA957" s="182" t="s">
        <v>7155</v>
      </c>
    </row>
    <row r="958" spans="1:27" ht="15.75" customHeight="1" x14ac:dyDescent="0.2">
      <c r="A958" s="182">
        <v>7577</v>
      </c>
      <c r="B958" s="75" t="str">
        <f>VLOOKUP(A958,'BASE REGISTRO MAYO'!$A$1:$T$884,2,FALSE)</f>
        <v xml:space="preserve">
I. Municipalidad de El Quisco
</v>
      </c>
      <c r="C958" s="75">
        <f>VLOOKUP(A958,'BASE REGISTRO MAYO'!$A$1:$T$884,3,FALSE)</f>
        <v>690617005</v>
      </c>
      <c r="D958" s="75" t="str">
        <f>VLOOKUP(A958,'BASE REGISTRO MAYO'!$A$1:$T$884,4,FALSE)</f>
        <v>Municipalidad</v>
      </c>
      <c r="E958" s="75" t="str">
        <f>VLOOKUP(A958,'BASE REGISTRO MAYO'!$A$1:$T$884,5,FALSE)</f>
        <v>Constitución Política de la República, artículo 118.</v>
      </c>
      <c r="F958" s="75" t="str">
        <f>VLOOKUP(A958,'BASE REGISTRO MAYO'!$A$1:$T$884,6,FALSE)</f>
        <v>Indefinida.</v>
      </c>
      <c r="G958" s="75" t="str">
        <f>VLOOKUP(A958,'BASE REGISTRO MAYO'!$A$1:$T$884,7,FALSE)</f>
        <v>Según Ley Orgánica Nº 18.695, artículos 1º al 4º.</v>
      </c>
      <c r="H958" s="75" t="str">
        <f>VLOOKUP(A958,'BASE REGISTRO MAYO'!$A$1:$T$884,8,FALSE)</f>
        <v>no tiene</v>
      </c>
      <c r="I958" s="75">
        <f>VLOOKUP(A958,'BASE REGISTRO MAYO'!$A$1:$T$884,9,FALSE)</f>
        <v>0</v>
      </c>
      <c r="J958" s="75">
        <f>VLOOKUP(A958,'BASE REGISTRO MAYO'!$A$1:$T$884,10,FALSE)</f>
        <v>0</v>
      </c>
      <c r="K958" s="75" t="str">
        <f>VLOOKUP(A958,'BASE REGISTRO MAYO'!$A$1:$T$884,11,FALSE)</f>
        <v xml:space="preserve">Natalia Andrea Carrasco Pizarro, </v>
      </c>
      <c r="L958" s="75" t="str">
        <f>VLOOKUP(A958,'BASE REGISTRO MAYO'!$A$1:$T$884,12,FALSE)</f>
        <v xml:space="preserve">Avenida Francia 011, El Quisco. Región de Valparaíso.
</v>
      </c>
      <c r="M958" s="75" t="str">
        <f>VLOOKUP(A958,'BASE REGISTRO MAYO'!$A$1:$T$884,13,FALSE)</f>
        <v>V</v>
      </c>
      <c r="N958" s="75" t="str">
        <f>VLOOKUP(A958,'BASE REGISTRO MAYO'!$A$1:$T$884,14,FALSE)</f>
        <v xml:space="preserve"> El Quisco</v>
      </c>
      <c r="O958" s="75" t="str">
        <f>VLOOKUP(A958,'BASE REGISTRO MAYO'!$A$1:$T$884,15,FALSE)</f>
        <v xml:space="preserve"> Teléfono: (35) 245 6100
</v>
      </c>
      <c r="P958" s="75" t="str">
        <f>VLOOKUP(A958,'BASE REGISTRO MAYO'!$A$1:$T$884,16,FALSE)</f>
        <v>http://www.elquisco.cl/</v>
      </c>
      <c r="Q958" s="75">
        <f>VLOOKUP(A958,'BASE REGISTRO MAYO'!$A$1:$T$884,17,FALSE)</f>
        <v>0</v>
      </c>
      <c r="R958" s="75">
        <f>VLOOKUP(A958,'BASE REGISTRO MAYO'!$A$1:$T$884,18,FALSE)</f>
        <v>91001</v>
      </c>
      <c r="S958" s="75" t="str">
        <f>VLOOKUP(A958,'BASE REGISTRO MAYO'!$A$1:$T$884,19,FALSE)</f>
        <v>No se acompañan. Aplica Informe Jurídico Nº 09, de  fecha 14 de marzo de 2011 del Departamento Jurídico y Dictamen Nº 070791, de 2009, de la Contraloría General de la República</v>
      </c>
      <c r="T958" s="177">
        <f>VLOOKUP(A958,'BASE REGISTRO MAYO'!$A$1:$T$884,20,FALSE)</f>
        <v>42215</v>
      </c>
      <c r="U958" s="182">
        <v>7577</v>
      </c>
      <c r="V958" s="181">
        <v>0</v>
      </c>
      <c r="W958" s="181">
        <v>21588300</v>
      </c>
      <c r="X958" s="178">
        <v>44408</v>
      </c>
      <c r="Y958" s="87" t="s">
        <v>7151</v>
      </c>
      <c r="Z958" s="87" t="s">
        <v>7152</v>
      </c>
      <c r="AA958" s="182" t="s">
        <v>7232</v>
      </c>
    </row>
    <row r="959" spans="1:27" ht="15.75" customHeight="1" x14ac:dyDescent="0.2">
      <c r="A959" s="182">
        <v>7580</v>
      </c>
      <c r="B959" s="75" t="str">
        <f>VLOOKUP(A959,'BASE REGISTRO MAYO'!$A$1:$T$884,2,FALSE)</f>
        <v xml:space="preserve">
Gobernacion Provincial de Antofagasta
</v>
      </c>
      <c r="C959" s="75">
        <f>VLOOKUP(A959,'BASE REGISTRO MAYO'!$A$1:$T$884,3,FALSE)</f>
        <v>605110223</v>
      </c>
      <c r="D959" s="75" t="str">
        <f>VLOOKUP(A959,'BASE REGISTRO MAYO'!$A$1:$T$884,4,FALSE)</f>
        <v>Gobernación Provincial</v>
      </c>
      <c r="E959" s="75" t="str">
        <f>VLOOKUP(A959,'BASE REGISTRO MAYO'!$A$1:$T$884,5,FALSE)</f>
        <v>Constitución Política de la República, artículo 116.</v>
      </c>
      <c r="F959" s="75" t="str">
        <f>VLOOKUP(A959,'BASE REGISTRO MAYO'!$A$1:$T$884,6,FALSE)</f>
        <v>Indefinida.</v>
      </c>
      <c r="G959" s="75" t="str">
        <f>VLOOKUP(A959,'BASE REGISTRO MAYO'!$A$1:$T$884,7,FALSE)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9" s="75" t="str">
        <f>VLOOKUP(A959,'BASE REGISTRO MAYO'!$A$1:$T$884,8,FALSE)</f>
        <v>no tiene</v>
      </c>
      <c r="I959" s="75">
        <f>VLOOKUP(A959,'BASE REGISTRO MAYO'!$A$1:$T$884,9,FALSE)</f>
        <v>0</v>
      </c>
      <c r="J959" s="75">
        <f>VLOOKUP(A959,'BASE REGISTRO MAYO'!$A$1:$T$884,10,FALSE)</f>
        <v>0</v>
      </c>
      <c r="K959" s="75" t="str">
        <f>VLOOKUP(A959,'BASE REGISTRO MAYO'!$A$1:$T$884,11,FALSE)</f>
        <v xml:space="preserve">Gobernador Provincial Titular: 
Fabiola Andrea Rivero Rojas, 
</v>
      </c>
      <c r="L959" s="75" t="str">
        <f>VLOOKUP(A959,'BASE REGISTRO MAYO'!$A$1:$T$884,12,FALSE)</f>
        <v>Calle Arturo Prat 384, Antofagasta, Región de Antofagasta</v>
      </c>
      <c r="M959" s="75" t="str">
        <f>VLOOKUP(A959,'BASE REGISTRO MAYO'!$A$1:$T$884,13,FALSE)</f>
        <v>III</v>
      </c>
      <c r="N959" s="75" t="str">
        <f>VLOOKUP(A959,'BASE REGISTRO MAYO'!$A$1:$T$884,14,FALSE)</f>
        <v>Antofagasta</v>
      </c>
      <c r="O959" s="75">
        <f>VLOOKUP(A959,'BASE REGISTRO MAYO'!$A$1:$T$884,15,FALSE)</f>
        <v>0</v>
      </c>
      <c r="P959" s="75">
        <f>VLOOKUP(A959,'BASE REGISTRO MAYO'!$A$1:$T$884,16,FALSE)</f>
        <v>0</v>
      </c>
      <c r="Q959" s="75">
        <f>VLOOKUP(A959,'BASE REGISTRO MAYO'!$A$1:$T$884,17,FALSE)</f>
        <v>0</v>
      </c>
      <c r="R959" s="75">
        <f>VLOOKUP(A959,'BASE REGISTRO MAYO'!$A$1:$T$884,18,FALSE)</f>
        <v>91001</v>
      </c>
      <c r="S959" s="75" t="str">
        <f>VLOOKUP(A959,'BASE REGISTRO MAYO'!$A$1:$T$884,19,FALSE)</f>
        <v>No se acompañan. Aplica Informe Jurídico Nº 09, de  fecha 14 de marzo de 2011 del Departamento Jurídico y Dictamen Nº 070791, de 2009, de la Contraloría General de la República</v>
      </c>
      <c r="T959" s="177">
        <f>VLOOKUP(A959,'BASE REGISTRO MAYO'!$A$1:$T$884,20,FALSE)</f>
        <v>42226</v>
      </c>
      <c r="U959" s="182">
        <v>7580</v>
      </c>
      <c r="V959" s="181">
        <v>0</v>
      </c>
      <c r="W959" s="181">
        <v>40586868</v>
      </c>
      <c r="X959" s="178">
        <v>44408</v>
      </c>
      <c r="Y959" s="87" t="s">
        <v>7151</v>
      </c>
      <c r="Z959" s="87" t="s">
        <v>7152</v>
      </c>
      <c r="AA959" s="182" t="s">
        <v>7154</v>
      </c>
    </row>
    <row r="960" spans="1:27" ht="15.75" customHeight="1" x14ac:dyDescent="0.2">
      <c r="A960" s="182">
        <v>7583</v>
      </c>
      <c r="B960" s="75" t="str">
        <f>VLOOKUP(A960,'BASE REGISTRO MAYO'!$A$1:$T$884,2,FALSE)</f>
        <v xml:space="preserve">
I. Municipalidad de Renaico. 
</v>
      </c>
      <c r="C960" s="75">
        <f>VLOOKUP(A960,'BASE REGISTRO MAYO'!$A$1:$T$884,3,FALSE)</f>
        <v>691804003</v>
      </c>
      <c r="D960" s="75" t="str">
        <f>VLOOKUP(A960,'BASE REGISTRO MAYO'!$A$1:$T$884,4,FALSE)</f>
        <v>Municipalidad</v>
      </c>
      <c r="E960" s="75" t="str">
        <f>VLOOKUP(A960,'BASE REGISTRO MAYO'!$A$1:$T$884,5,FALSE)</f>
        <v>Constitución Política de la República, artículo 118.</v>
      </c>
      <c r="F960" s="75" t="str">
        <f>VLOOKUP(A960,'BASE REGISTRO MAYO'!$A$1:$T$884,6,FALSE)</f>
        <v>Indefinida.</v>
      </c>
      <c r="G960" s="75" t="str">
        <f>VLOOKUP(A960,'BASE REGISTRO MAYO'!$A$1:$T$884,7,FALSE)</f>
        <v>Según Ley Orgánica Nº 18.695, artículos 1º al 4º.</v>
      </c>
      <c r="H960" s="75" t="str">
        <f>VLOOKUP(A960,'BASE REGISTRO MAYO'!$A$1:$T$884,8,FALSE)</f>
        <v>no tiene</v>
      </c>
      <c r="I960" s="75">
        <f>VLOOKUP(A960,'BASE REGISTRO MAYO'!$A$1:$T$884,9,FALSE)</f>
        <v>0</v>
      </c>
      <c r="J960" s="75">
        <f>VLOOKUP(A960,'BASE REGISTRO MAYO'!$A$1:$T$884,10,FALSE)</f>
        <v>0</v>
      </c>
      <c r="K960" s="75" t="str">
        <f>VLOOKUP(A960,'BASE REGISTRO MAYO'!$A$1:$T$884,11,FALSE)</f>
        <v xml:space="preserve">Juan Carlos Reinao Marilao. </v>
      </c>
      <c r="L960" s="75" t="str">
        <f>VLOOKUP(A960,'BASE REGISTRO MAYO'!$A$1:$T$884,12,FALSE)</f>
        <v xml:space="preserve">Calle Comercio Nº 206, comuna de Renaico. Región de La Araucanía.
</v>
      </c>
      <c r="M960" s="75" t="str">
        <f>VLOOKUP(A960,'BASE REGISTRO MAYO'!$A$1:$T$884,13,FALSE)</f>
        <v>IX</v>
      </c>
      <c r="N960" s="75" t="str">
        <f>VLOOKUP(A960,'BASE REGISTRO MAYO'!$A$1:$T$884,14,FALSE)</f>
        <v xml:space="preserve"> Renaico</v>
      </c>
      <c r="O960" s="75" t="str">
        <f>VLOOKUP(A960,'BASE REGISTRO MAYO'!$A$1:$T$884,15,FALSE)</f>
        <v>Fono: (65) 202800</v>
      </c>
      <c r="P960" s="75" t="str">
        <f>VLOOKUP(A960,'BASE REGISTRO MAYO'!$A$1:$T$884,16,FALSE)</f>
        <v xml:space="preserve"> didecorenaico@yahoo.cl</v>
      </c>
      <c r="Q960" s="75">
        <f>VLOOKUP(A960,'BASE REGISTRO MAYO'!$A$1:$T$884,17,FALSE)</f>
        <v>0</v>
      </c>
      <c r="R960" s="75">
        <f>VLOOKUP(A960,'BASE REGISTRO MAYO'!$A$1:$T$884,18,FALSE)</f>
        <v>91001</v>
      </c>
      <c r="S960" s="75" t="str">
        <f>VLOOKUP(A960,'BASE REGISTRO MAYO'!$A$1:$T$884,19,FALSE)</f>
        <v>No se acompañan. Aplica Informe Jurídico Nº 09, de  fecha 14 de marzo de 2011 del Departamento Jurídico y Dictamen Nº 070791, de 2009, de la Contraloría General de la República</v>
      </c>
      <c r="T960" s="177">
        <f>VLOOKUP(A960,'BASE REGISTRO MAYO'!$A$1:$T$884,20,FALSE)</f>
        <v>42262</v>
      </c>
      <c r="U960" s="182">
        <v>7583</v>
      </c>
      <c r="V960" s="181">
        <v>4078122</v>
      </c>
      <c r="W960" s="181">
        <v>24587007</v>
      </c>
      <c r="X960" s="178">
        <v>44408</v>
      </c>
      <c r="Y960" s="87" t="s">
        <v>7151</v>
      </c>
      <c r="Z960" s="87" t="s">
        <v>7152</v>
      </c>
      <c r="AA960" s="182" t="s">
        <v>7870</v>
      </c>
    </row>
    <row r="961" spans="1:27" ht="15.75" customHeight="1" x14ac:dyDescent="0.2">
      <c r="A961" s="182">
        <v>7584</v>
      </c>
      <c r="B961" s="75" t="str">
        <f>VLOOKUP(A961,'BASE REGISTRO MAYO'!$A$1:$T$884,2,FALSE)</f>
        <v xml:space="preserve">
I. Municipalidad de Putaendo
</v>
      </c>
      <c r="C961" s="75">
        <f>VLOOKUP(A961,'BASE REGISTRO MAYO'!$A$1:$T$884,3,FALSE)</f>
        <v>690507005</v>
      </c>
      <c r="D961" s="75" t="str">
        <f>VLOOKUP(A961,'BASE REGISTRO MAYO'!$A$1:$T$884,4,FALSE)</f>
        <v>Municipalidad</v>
      </c>
      <c r="E961" s="75" t="str">
        <f>VLOOKUP(A961,'BASE REGISTRO MAYO'!$A$1:$T$884,5,FALSE)</f>
        <v>Constitución Política de la República, artículo 118.</v>
      </c>
      <c r="F961" s="75" t="str">
        <f>VLOOKUP(A961,'BASE REGISTRO MAYO'!$A$1:$T$884,6,FALSE)</f>
        <v>Indefinida.</v>
      </c>
      <c r="G961" s="75" t="str">
        <f>VLOOKUP(A961,'BASE REGISTRO MAYO'!$A$1:$T$884,7,FALSE)</f>
        <v>Según Ley Orgánica Nº 18.695, artículos 1º al 4º.</v>
      </c>
      <c r="H961" s="75" t="str">
        <f>VLOOKUP(A961,'BASE REGISTRO MAYO'!$A$1:$T$884,8,FALSE)</f>
        <v>no tiene</v>
      </c>
      <c r="I961" s="75">
        <f>VLOOKUP(A961,'BASE REGISTRO MAYO'!$A$1:$T$884,9,FALSE)</f>
        <v>0</v>
      </c>
      <c r="J961" s="75">
        <f>VLOOKUP(A961,'BASE REGISTRO MAYO'!$A$1:$T$884,10,FALSE)</f>
        <v>0</v>
      </c>
      <c r="K961" s="75" t="str">
        <f>VLOOKUP(A961,'BASE REGISTRO MAYO'!$A$1:$T$884,11,FALSE)</f>
        <v xml:space="preserve">Guillermo Heriberto Reyes Cortez, </v>
      </c>
      <c r="L961" s="75" t="str">
        <f>VLOOKUP(A961,'BASE REGISTRO MAYO'!$A$1:$T$884,12,FALSE)</f>
        <v xml:space="preserve">Calle Prat Nº 1, Comuna de Putaendo, Región de Valparaíso.
</v>
      </c>
      <c r="M961" s="75" t="str">
        <f>VLOOKUP(A961,'BASE REGISTRO MAYO'!$A$1:$T$884,13,FALSE)</f>
        <v>V</v>
      </c>
      <c r="N961" s="75" t="str">
        <f>VLOOKUP(A961,'BASE REGISTRO MAYO'!$A$1:$T$884,14,FALSE)</f>
        <v>Putaendo</v>
      </c>
      <c r="O961" s="75" t="str">
        <f>VLOOKUP(A961,'BASE REGISTRO MAYO'!$A$1:$T$884,15,FALSE)</f>
        <v>34-2-431510</v>
      </c>
      <c r="P961" s="75" t="str">
        <f>VLOOKUP(A961,'BASE REGISTRO MAYO'!$A$1:$T$884,16,FALSE)</f>
        <v>http://www.putaendo.cl/muni/</v>
      </c>
      <c r="Q961" s="75">
        <f>VLOOKUP(A961,'BASE REGISTRO MAYO'!$A$1:$T$884,17,FALSE)</f>
        <v>0</v>
      </c>
      <c r="R961" s="75">
        <f>VLOOKUP(A961,'BASE REGISTRO MAYO'!$A$1:$T$884,18,FALSE)</f>
        <v>91001</v>
      </c>
      <c r="S961" s="75" t="str">
        <f>VLOOKUP(A961,'BASE REGISTRO MAYO'!$A$1:$T$884,19,FALSE)</f>
        <v>No se acompañan. Aplica Informe Jurídico Nº 09, de  fecha 14 de marzo de 2011 del Departamento Jurídico y Dictamen Nº 070791, de 2009, de la Contraloría General de la República</v>
      </c>
      <c r="T961" s="177">
        <f>VLOOKUP(A961,'BASE REGISTRO MAYO'!$A$1:$T$884,20,FALSE)</f>
        <v>38641</v>
      </c>
      <c r="U961" s="182">
        <v>7584</v>
      </c>
      <c r="V961" s="181">
        <v>7154600</v>
      </c>
      <c r="W961" s="181">
        <v>21463800</v>
      </c>
      <c r="X961" s="178">
        <v>44408</v>
      </c>
      <c r="Y961" s="87" t="s">
        <v>7151</v>
      </c>
      <c r="Z961" s="87" t="s">
        <v>7152</v>
      </c>
      <c r="AA961" s="182" t="s">
        <v>7297</v>
      </c>
    </row>
    <row r="962" spans="1:27" ht="15.75" customHeight="1" x14ac:dyDescent="0.2">
      <c r="A962" s="182">
        <v>7586</v>
      </c>
      <c r="B962" s="75" t="str">
        <f>VLOOKUP(A962,'BASE REGISTRO MAYO'!$A$1:$T$884,2,FALSE)</f>
        <v xml:space="preserve">
I. Municipalidad de Huasco
</v>
      </c>
      <c r="C962" s="75">
        <f>VLOOKUP(A962,'BASE REGISTRO MAYO'!$A$1:$T$884,3,FALSE)</f>
        <v>690307006</v>
      </c>
      <c r="D962" s="75" t="str">
        <f>VLOOKUP(A962,'BASE REGISTRO MAYO'!$A$1:$T$884,4,FALSE)</f>
        <v>Municipalidad</v>
      </c>
      <c r="E962" s="75" t="str">
        <f>VLOOKUP(A962,'BASE REGISTRO MAYO'!$A$1:$T$884,5,FALSE)</f>
        <v>Constitución Política de la República, artículo 118.</v>
      </c>
      <c r="F962" s="75" t="str">
        <f>VLOOKUP(A962,'BASE REGISTRO MAYO'!$A$1:$T$884,6,FALSE)</f>
        <v>Indefinida.</v>
      </c>
      <c r="G962" s="75" t="str">
        <f>VLOOKUP(A962,'BASE REGISTRO MAYO'!$A$1:$T$884,7,FALSE)</f>
        <v>Según Ley Orgánica Nº 18.695, artículos 1º al 4º.</v>
      </c>
      <c r="H962" s="75" t="str">
        <f>VLOOKUP(A962,'BASE REGISTRO MAYO'!$A$1:$T$884,8,FALSE)</f>
        <v>no tiene</v>
      </c>
      <c r="I962" s="75">
        <f>VLOOKUP(A962,'BASE REGISTRO MAYO'!$A$1:$T$884,9,FALSE)</f>
        <v>0</v>
      </c>
      <c r="J962" s="75">
        <f>VLOOKUP(A962,'BASE REGISTRO MAYO'!$A$1:$T$884,10,FALSE)</f>
        <v>0</v>
      </c>
      <c r="K962" s="75" t="str">
        <f>VLOOKUP(A962,'BASE REGISTRO MAYO'!$A$1:$T$884,11,FALSE)</f>
        <v xml:space="preserve">Rodrigo Sebastián Loyola Morenilla, </v>
      </c>
      <c r="L962" s="75" t="str">
        <f>VLOOKUP(A962,'BASE REGISTRO MAYO'!$A$1:$T$884,12,FALSE)</f>
        <v xml:space="preserve">Calle Graig Nª 530, comuna de Huasco, Región de Atacama
</v>
      </c>
      <c r="M962" s="75" t="str">
        <f>VLOOKUP(A962,'BASE REGISTRO MAYO'!$A$1:$T$884,13,FALSE)</f>
        <v>III</v>
      </c>
      <c r="N962" s="75" t="str">
        <f>VLOOKUP(A962,'BASE REGISTRO MAYO'!$A$1:$T$884,14,FALSE)</f>
        <v xml:space="preserve"> Huasco</v>
      </c>
      <c r="O962" s="75" t="str">
        <f>VLOOKUP(A962,'BASE REGISTRO MAYO'!$A$1:$T$884,15,FALSE)</f>
        <v xml:space="preserve"> Teléfono: 051-531039-531042-531010</v>
      </c>
      <c r="P962" s="75" t="str">
        <f>VLOOKUP(A962,'BASE REGISTRO MAYO'!$A$1:$T$884,16,FALSE)</f>
        <v>http://www.imhuasco.cl</v>
      </c>
      <c r="Q962" s="75">
        <f>VLOOKUP(A962,'BASE REGISTRO MAYO'!$A$1:$T$884,17,FALSE)</f>
        <v>0</v>
      </c>
      <c r="R962" s="75">
        <f>VLOOKUP(A962,'BASE REGISTRO MAYO'!$A$1:$T$884,18,FALSE)</f>
        <v>91001</v>
      </c>
      <c r="S962" s="75" t="str">
        <f>VLOOKUP(A962,'BASE REGISTRO MAYO'!$A$1:$T$884,19,FALSE)</f>
        <v>No se acompañan. Aplica Informe Jurídico Nº 09, de  fecha 14 de marzo de 2011 del Departamento Jurídico y Dictamen Nº 070791, de 2009, de la Contraloría General de la República</v>
      </c>
      <c r="T962" s="177">
        <f>VLOOKUP(A962,'BASE REGISTRO MAYO'!$A$1:$T$884,20,FALSE)</f>
        <v>42347</v>
      </c>
      <c r="U962" s="182">
        <v>7586</v>
      </c>
      <c r="V962" s="181">
        <v>3262498</v>
      </c>
      <c r="W962" s="181">
        <v>19669608</v>
      </c>
      <c r="X962" s="178">
        <v>44408</v>
      </c>
      <c r="Y962" s="87" t="s">
        <v>7151</v>
      </c>
      <c r="Z962" s="87" t="s">
        <v>7152</v>
      </c>
      <c r="AA962" s="182" t="s">
        <v>7244</v>
      </c>
    </row>
    <row r="963" spans="1:27" ht="15.75" customHeight="1" x14ac:dyDescent="0.2">
      <c r="A963" s="182">
        <v>7587</v>
      </c>
      <c r="B963" s="75" t="str">
        <f>VLOOKUP(A963,'BASE REGISTRO MAYO'!$A$1:$T$884,2,FALSE)</f>
        <v xml:space="preserve">
Gobernacion Provincial de Isla de Pascua
</v>
      </c>
      <c r="C963" s="75">
        <f>VLOOKUP(A963,'BASE REGISTRO MAYO'!$A$1:$T$884,3,FALSE)</f>
        <v>605110533</v>
      </c>
      <c r="D963" s="75" t="str">
        <f>VLOOKUP(A963,'BASE REGISTRO MAYO'!$A$1:$T$884,4,FALSE)</f>
        <v>Gobernación Provincial</v>
      </c>
      <c r="E963" s="75" t="str">
        <f>VLOOKUP(A963,'BASE REGISTRO MAYO'!$A$1:$T$884,5,FALSE)</f>
        <v>Constitución Política de la República, artículo 116.</v>
      </c>
      <c r="F963" s="75" t="str">
        <f>VLOOKUP(A963,'BASE REGISTRO MAYO'!$A$1:$T$884,6,FALSE)</f>
        <v>Indefinida.</v>
      </c>
      <c r="G963" s="75" t="str">
        <f>VLOOKUP(A963,'BASE REGISTRO MAYO'!$A$1:$T$884,7,FALSE)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63" s="75" t="str">
        <f>VLOOKUP(A963,'BASE REGISTRO MAYO'!$A$1:$T$884,8,FALSE)</f>
        <v>no tiene</v>
      </c>
      <c r="I963" s="75">
        <f>VLOOKUP(A963,'BASE REGISTRO MAYO'!$A$1:$T$884,9,FALSE)</f>
        <v>0</v>
      </c>
      <c r="J963" s="75">
        <f>VLOOKUP(A963,'BASE REGISTRO MAYO'!$A$1:$T$884,10,FALSE)</f>
        <v>0</v>
      </c>
      <c r="K963" s="75" t="str">
        <f>VLOOKUP(A963,'BASE REGISTRO MAYO'!$A$1:$T$884,11,FALSE)</f>
        <v xml:space="preserve">Gobernadora Provincial Titular: 
Melania Carolina Hotu Hey 
</v>
      </c>
      <c r="L963" s="75" t="str">
        <f>VLOOKUP(A963,'BASE REGISTRO MAYO'!$A$1:$T$884,12,FALSE)</f>
        <v xml:space="preserve">Kiri Reva S/N, Isla de Pascua. Región de Valparaíso. </v>
      </c>
      <c r="M963" s="75" t="str">
        <f>VLOOKUP(A963,'BASE REGISTRO MAYO'!$A$1:$T$884,13,FALSE)</f>
        <v>V</v>
      </c>
      <c r="N963" s="75" t="str">
        <f>VLOOKUP(A963,'BASE REGISTRO MAYO'!$A$1:$T$884,14,FALSE)</f>
        <v xml:space="preserve"> Isla de Pascua</v>
      </c>
      <c r="O963" s="75">
        <f>VLOOKUP(A963,'BASE REGISTRO MAYO'!$A$1:$T$884,15,FALSE)</f>
        <v>0</v>
      </c>
      <c r="P963" s="75">
        <f>VLOOKUP(A963,'BASE REGISTRO MAYO'!$A$1:$T$884,16,FALSE)</f>
        <v>0</v>
      </c>
      <c r="Q963" s="75">
        <f>VLOOKUP(A963,'BASE REGISTRO MAYO'!$A$1:$T$884,17,FALSE)</f>
        <v>0</v>
      </c>
      <c r="R963" s="75">
        <f>VLOOKUP(A963,'BASE REGISTRO MAYO'!$A$1:$T$884,18,FALSE)</f>
        <v>91001</v>
      </c>
      <c r="S963" s="75" t="str">
        <f>VLOOKUP(A963,'BASE REGISTRO MAYO'!$A$1:$T$884,19,FALSE)</f>
        <v>No se acompañan. Aplica Informe Jurídico Nº 09, de  fecha 14 de marzo de 2011 del Departamento Jurídico y Dictamen Nº 070791, de 2009, de la Contraloría General de la República</v>
      </c>
      <c r="T963" s="177">
        <f>VLOOKUP(A963,'BASE REGISTRO MAYO'!$A$1:$T$884,20,FALSE)</f>
        <v>42348</v>
      </c>
      <c r="U963" s="182">
        <v>7587</v>
      </c>
      <c r="V963" s="181">
        <v>14309200</v>
      </c>
      <c r="W963" s="181">
        <v>55924414</v>
      </c>
      <c r="X963" s="178">
        <v>44408</v>
      </c>
      <c r="Y963" s="87" t="s">
        <v>7151</v>
      </c>
      <c r="Z963" s="87" t="s">
        <v>7152</v>
      </c>
      <c r="AA963" s="182" t="s">
        <v>7255</v>
      </c>
    </row>
    <row r="964" spans="1:27" ht="15.75" customHeight="1" x14ac:dyDescent="0.2">
      <c r="A964" s="182">
        <v>7591</v>
      </c>
      <c r="B964" s="75" t="str">
        <f>VLOOKUP(A964,'BASE REGISTRO MAYO'!$A$1:$T$884,2,FALSE)</f>
        <v xml:space="preserve">
Ilustre Municipalidad de Vichuquen
</v>
      </c>
      <c r="C964" s="75">
        <f>VLOOKUP(A964,'BASE REGISTRO MAYO'!$A$1:$T$884,3,FALSE)</f>
        <v>691007006</v>
      </c>
      <c r="D964" s="75" t="str">
        <f>VLOOKUP(A964,'BASE REGISTRO MAYO'!$A$1:$T$884,4,FALSE)</f>
        <v>Municipalidad</v>
      </c>
      <c r="E964" s="75" t="str">
        <f>VLOOKUP(A964,'BASE REGISTRO MAYO'!$A$1:$T$884,5,FALSE)</f>
        <v>Constitución Política de la República, artículo 107.</v>
      </c>
      <c r="F964" s="75" t="str">
        <f>VLOOKUP(A964,'BASE REGISTRO MAYO'!$A$1:$T$884,6,FALSE)</f>
        <v>Indefinida.</v>
      </c>
      <c r="G964" s="75" t="str">
        <f>VLOOKUP(A964,'BASE REGISTRO MAYO'!$A$1:$T$884,7,FALSE)</f>
        <v>Según Ley Orgánica Nº 18.695, artículos 1º al 4º.</v>
      </c>
      <c r="H964" s="75" t="str">
        <f>VLOOKUP(A964,'BASE REGISTRO MAYO'!$A$1:$T$884,8,FALSE)</f>
        <v>no tiene</v>
      </c>
      <c r="I964" s="75">
        <f>VLOOKUP(A964,'BASE REGISTRO MAYO'!$A$1:$T$884,9,FALSE)</f>
        <v>0</v>
      </c>
      <c r="J964" s="75">
        <f>VLOOKUP(A964,'BASE REGISTRO MAYO'!$A$1:$T$884,10,FALSE)</f>
        <v>0</v>
      </c>
      <c r="K964" s="75" t="str">
        <f>VLOOKUP(A964,'BASE REGISTRO MAYO'!$A$1:$T$884,11,FALSE)</f>
        <v xml:space="preserve">Roberto Hernán Rivera Pino
</v>
      </c>
      <c r="L964" s="75" t="str">
        <f>VLOOKUP(A964,'BASE REGISTRO MAYO'!$A$1:$T$884,12,FALSE)</f>
        <v xml:space="preserve">Manuel Rodríguez Nº 315, de la comuna de Vichuquén, Región del Maule.  
</v>
      </c>
      <c r="M964" s="75" t="str">
        <f>VLOOKUP(A964,'BASE REGISTRO MAYO'!$A$1:$T$884,13,FALSE)</f>
        <v>VII</v>
      </c>
      <c r="N964" s="75" t="str">
        <f>VLOOKUP(A964,'BASE REGISTRO MAYO'!$A$1:$T$884,14,FALSE)</f>
        <v>Vichuquén</v>
      </c>
      <c r="O964" s="75" t="str">
        <f>VLOOKUP(A964,'BASE REGISTRO MAYO'!$A$1:$T$884,15,FALSE)</f>
        <v>Fono: (75) 2555516 – 2555501</v>
      </c>
      <c r="P964" s="75" t="str">
        <f>VLOOKUP(A964,'BASE REGISTRO MAYO'!$A$1:$T$884,16,FALSE)</f>
        <v>munivichuquen@gmail.com</v>
      </c>
      <c r="Q964" s="75">
        <f>VLOOKUP(A964,'BASE REGISTRO MAYO'!$A$1:$T$884,17,FALSE)</f>
        <v>0</v>
      </c>
      <c r="R964" s="75">
        <f>VLOOKUP(A964,'BASE REGISTRO MAYO'!$A$1:$T$884,18,FALSE)</f>
        <v>91001</v>
      </c>
      <c r="S964" s="75" t="str">
        <f>VLOOKUP(A964,'BASE REGISTRO MAYO'!$A$1:$T$884,19,FALSE)</f>
        <v>No se acompañan. Aplica Informe Jurídico Nº 09, de  fecha 14 de marzo de 2011 del Departamento Jurídico y Dictamen Nº 070791, de 2009, de la Contraloría General de la República</v>
      </c>
      <c r="T964" s="177">
        <f>VLOOKUP(A964,'BASE REGISTRO MAYO'!$A$1:$T$884,20,FALSE)</f>
        <v>42383</v>
      </c>
      <c r="U964" s="182">
        <v>7591</v>
      </c>
      <c r="V964" s="181">
        <v>2861840</v>
      </c>
      <c r="W964" s="181">
        <v>17254040</v>
      </c>
      <c r="X964" s="178">
        <v>44408</v>
      </c>
      <c r="Y964" s="87" t="s">
        <v>7151</v>
      </c>
      <c r="Z964" s="87" t="s">
        <v>7152</v>
      </c>
      <c r="AA964" s="182" t="s">
        <v>7381</v>
      </c>
    </row>
    <row r="965" spans="1:27" ht="15.75" customHeight="1" x14ac:dyDescent="0.2">
      <c r="A965" s="182">
        <v>7592</v>
      </c>
      <c r="B965" s="75" t="str">
        <f>VLOOKUP(A965,'BASE REGISTRO MAYO'!$A$1:$T$884,2,FALSE)</f>
        <v xml:space="preserve">
I. Municipalidad de San Rafael.
</v>
      </c>
      <c r="C965" s="75">
        <f>VLOOKUP(A965,'BASE REGISTRO MAYO'!$A$1:$T$884,3,FALSE)</f>
        <v>692645006</v>
      </c>
      <c r="D965" s="75" t="str">
        <f>VLOOKUP(A965,'BASE REGISTRO MAYO'!$A$1:$T$884,4,FALSE)</f>
        <v>Municipalidad</v>
      </c>
      <c r="E965" s="75" t="str">
        <f>VLOOKUP(A965,'BASE REGISTRO MAYO'!$A$1:$T$884,5,FALSE)</f>
        <v>Constitución Política de la República, artículo 107.</v>
      </c>
      <c r="F965" s="75" t="str">
        <f>VLOOKUP(A965,'BASE REGISTRO MAYO'!$A$1:$T$884,6,FALSE)</f>
        <v>Indefinida.</v>
      </c>
      <c r="G965" s="75" t="str">
        <f>VLOOKUP(A965,'BASE REGISTRO MAYO'!$A$1:$T$884,7,FALSE)</f>
        <v>Según Ley Orgánica Nº 18.695, artículos 1º al 4º.</v>
      </c>
      <c r="H965" s="75" t="str">
        <f>VLOOKUP(A965,'BASE REGISTRO MAYO'!$A$1:$T$884,8,FALSE)</f>
        <v>no tiene</v>
      </c>
      <c r="I965" s="75">
        <f>VLOOKUP(A965,'BASE REGISTRO MAYO'!$A$1:$T$884,9,FALSE)</f>
        <v>0</v>
      </c>
      <c r="J965" s="75">
        <f>VLOOKUP(A965,'BASE REGISTRO MAYO'!$A$1:$T$884,10,FALSE)</f>
        <v>0</v>
      </c>
      <c r="K965" s="75" t="str">
        <f>VLOOKUP(A965,'BASE REGISTRO MAYO'!$A$1:$T$884,11,FALSE)</f>
        <v xml:space="preserve">Claudia Alejandra Díaz Bravo, </v>
      </c>
      <c r="L965" s="75" t="str">
        <f>VLOOKUP(A965,'BASE REGISTRO MAYO'!$A$1:$T$884,12,FALSE)</f>
        <v xml:space="preserve">Avenida Oriente Nº 2625, Comuna de San Rafael. Provincia de Talca. VII Región del Maule. 
</v>
      </c>
      <c r="M965" s="75" t="str">
        <f>VLOOKUP(A965,'BASE REGISTRO MAYO'!$A$1:$T$884,13,FALSE)</f>
        <v>VII</v>
      </c>
      <c r="N965" s="75" t="str">
        <f>VLOOKUP(A965,'BASE REGISTRO MAYO'!$A$1:$T$884,14,FALSE)</f>
        <v>San Rafael</v>
      </c>
      <c r="O965" s="75" t="str">
        <f>VLOOKUP(A965,'BASE REGISTRO MAYO'!$A$1:$T$884,15,FALSE)</f>
        <v>(71) 2651012</v>
      </c>
      <c r="P965" s="75" t="str">
        <f>VLOOKUP(A965,'BASE REGISTRO MAYO'!$A$1:$T$884,16,FALSE)</f>
        <v>Secre_alcaldia@hotmail.es rrpp@munisanrafael.cl</v>
      </c>
      <c r="Q965" s="75">
        <f>VLOOKUP(A965,'BASE REGISTRO MAYO'!$A$1:$T$884,17,FALSE)</f>
        <v>0</v>
      </c>
      <c r="R965" s="75">
        <f>VLOOKUP(A965,'BASE REGISTRO MAYO'!$A$1:$T$884,18,FALSE)</f>
        <v>91001</v>
      </c>
      <c r="S965" s="75" t="str">
        <f>VLOOKUP(A965,'BASE REGISTRO MAYO'!$A$1:$T$884,19,FALSE)</f>
        <v>No se acompañan. Aplica Informe Jurídico Nº 09, de  fecha 14 de marzo de 2011 del Departamento Jurídico y Dictamen Nº 070791, de 2009, de la Contraloría General de la República</v>
      </c>
      <c r="T965" s="177">
        <f>VLOOKUP(A965,'BASE REGISTRO MAYO'!$A$1:$T$884,20,FALSE)</f>
        <v>42397</v>
      </c>
      <c r="U965" s="182">
        <v>7592</v>
      </c>
      <c r="V965" s="181">
        <v>4722035</v>
      </c>
      <c r="W965" s="181">
        <v>28469165</v>
      </c>
      <c r="X965" s="178">
        <v>44408</v>
      </c>
      <c r="Y965" s="87" t="s">
        <v>7151</v>
      </c>
      <c r="Z965" s="87" t="s">
        <v>7152</v>
      </c>
      <c r="AA965" s="182" t="s">
        <v>7382</v>
      </c>
    </row>
    <row r="966" spans="1:27" ht="15.75" customHeight="1" x14ac:dyDescent="0.2">
      <c r="A966" s="182">
        <v>7593</v>
      </c>
      <c r="B966" s="75" t="str">
        <f>VLOOKUP(A966,'BASE REGISTRO MAYO'!$A$1:$T$884,2,FALSE)</f>
        <v xml:space="preserve">
I. Municipalidad de Rinconada
</v>
      </c>
      <c r="C966" s="75">
        <f>VLOOKUP(A966,'BASE REGISTRO MAYO'!$A$1:$T$884,3,FALSE)</f>
        <v>690513005</v>
      </c>
      <c r="D966" s="75" t="str">
        <f>VLOOKUP(A966,'BASE REGISTRO MAYO'!$A$1:$T$884,4,FALSE)</f>
        <v>Municipalidad</v>
      </c>
      <c r="E966" s="75" t="str">
        <f>VLOOKUP(A966,'BASE REGISTRO MAYO'!$A$1:$T$884,5,FALSE)</f>
        <v>Constitución Política de la República, artículo 107.</v>
      </c>
      <c r="F966" s="75" t="str">
        <f>VLOOKUP(A966,'BASE REGISTRO MAYO'!$A$1:$T$884,6,FALSE)</f>
        <v>Indefinida.</v>
      </c>
      <c r="G966" s="75" t="str">
        <f>VLOOKUP(A966,'BASE REGISTRO MAYO'!$A$1:$T$884,7,FALSE)</f>
        <v>Según Ley Orgánica Nº 18.695, artículos 1º al 4º.</v>
      </c>
      <c r="H966" s="75" t="str">
        <f>VLOOKUP(A966,'BASE REGISTRO MAYO'!$A$1:$T$884,8,FALSE)</f>
        <v>no tiene</v>
      </c>
      <c r="I966" s="75">
        <f>VLOOKUP(A966,'BASE REGISTRO MAYO'!$A$1:$T$884,9,FALSE)</f>
        <v>0</v>
      </c>
      <c r="J966" s="75">
        <f>VLOOKUP(A966,'BASE REGISTRO MAYO'!$A$1:$T$884,10,FALSE)</f>
        <v>0</v>
      </c>
      <c r="K966" s="75" t="str">
        <f>VLOOKUP(A966,'BASE REGISTRO MAYO'!$A$1:$T$884,11,FALSE)</f>
        <v xml:space="preserve">Pedro Antonio Caballería Díaz, </v>
      </c>
      <c r="L966" s="75" t="str">
        <f>VLOOKUP(A966,'BASE REGISTRO MAYO'!$A$1:$T$884,12,FALSE)</f>
        <v xml:space="preserve">Carretera San Martín Nº 607, comuna de Rinconada, Región de Valparaíso. 
</v>
      </c>
      <c r="M966" s="75" t="str">
        <f>VLOOKUP(A966,'BASE REGISTRO MAYO'!$A$1:$T$884,13,FALSE)</f>
        <v>V</v>
      </c>
      <c r="N966" s="75" t="str">
        <f>VLOOKUP(A966,'BASE REGISTRO MAYO'!$A$1:$T$884,14,FALSE)</f>
        <v xml:space="preserve"> Rinconada</v>
      </c>
      <c r="O966" s="75" t="str">
        <f>VLOOKUP(A966,'BASE REGISTRO MAYO'!$A$1:$T$884,15,FALSE)</f>
        <v>Teléfono: (34) 2509500</v>
      </c>
      <c r="P966" s="75">
        <f>VLOOKUP(A966,'BASE REGISTRO MAYO'!$A$1:$T$884,16,FALSE)</f>
        <v>0</v>
      </c>
      <c r="Q966" s="75">
        <f>VLOOKUP(A966,'BASE REGISTRO MAYO'!$A$1:$T$884,17,FALSE)</f>
        <v>0</v>
      </c>
      <c r="R966" s="75">
        <f>VLOOKUP(A966,'BASE REGISTRO MAYO'!$A$1:$T$884,18,FALSE)</f>
        <v>91001</v>
      </c>
      <c r="S966" s="75" t="str">
        <f>VLOOKUP(A966,'BASE REGISTRO MAYO'!$A$1:$T$884,19,FALSE)</f>
        <v>No se acompañan. Aplica Informe Jurídico Nº 09, de  fecha 14 de marzo de 2011 del Departamento Jurídico y Dictamen Nº 070791, de 2009, de la Contraloría General de la República</v>
      </c>
      <c r="T966" s="177">
        <f>VLOOKUP(A966,'BASE REGISTRO MAYO'!$A$1:$T$884,20,FALSE)</f>
        <v>42402</v>
      </c>
      <c r="U966" s="182">
        <v>7593</v>
      </c>
      <c r="V966" s="181">
        <v>3577300</v>
      </c>
      <c r="W966" s="181">
        <v>21567550</v>
      </c>
      <c r="X966" s="178">
        <v>44408</v>
      </c>
      <c r="Y966" s="87" t="s">
        <v>7151</v>
      </c>
      <c r="Z966" s="87" t="s">
        <v>7152</v>
      </c>
      <c r="AA966" s="182" t="s">
        <v>7383</v>
      </c>
    </row>
    <row r="967" spans="1:27" ht="15.75" customHeight="1" x14ac:dyDescent="0.2">
      <c r="A967" s="182">
        <v>7594</v>
      </c>
      <c r="B967" s="75" t="str">
        <f>VLOOKUP(A967,'BASE REGISTRO MAYO'!$A$1:$T$884,2,FALSE)</f>
        <v xml:space="preserve">
I. Municipalidad de Romeral
</v>
      </c>
      <c r="C967" s="75">
        <f>VLOOKUP(A967,'BASE REGISTRO MAYO'!$A$1:$T$884,3,FALSE)</f>
        <v>691002004</v>
      </c>
      <c r="D967" s="75" t="str">
        <f>VLOOKUP(A967,'BASE REGISTRO MAYO'!$A$1:$T$884,4,FALSE)</f>
        <v>Municipalidad</v>
      </c>
      <c r="E967" s="75" t="str">
        <f>VLOOKUP(A967,'BASE REGISTRO MAYO'!$A$1:$T$884,5,FALSE)</f>
        <v>Constitución Política de la República, artículo 107.</v>
      </c>
      <c r="F967" s="75" t="str">
        <f>VLOOKUP(A967,'BASE REGISTRO MAYO'!$A$1:$T$884,6,FALSE)</f>
        <v>Indefinida.</v>
      </c>
      <c r="G967" s="75" t="str">
        <f>VLOOKUP(A967,'BASE REGISTRO MAYO'!$A$1:$T$884,7,FALSE)</f>
        <v>Según Ley Orgánica Nº 18.695, artículos 1º al 4º.</v>
      </c>
      <c r="H967" s="75" t="str">
        <f>VLOOKUP(A967,'BASE REGISTRO MAYO'!$A$1:$T$884,8,FALSE)</f>
        <v>no tiene</v>
      </c>
      <c r="I967" s="75">
        <f>VLOOKUP(A967,'BASE REGISTRO MAYO'!$A$1:$T$884,9,FALSE)</f>
        <v>0</v>
      </c>
      <c r="J967" s="75">
        <f>VLOOKUP(A967,'BASE REGISTRO MAYO'!$A$1:$T$884,10,FALSE)</f>
        <v>0</v>
      </c>
      <c r="K967" s="75" t="str">
        <f>VLOOKUP(A967,'BASE REGISTRO MAYO'!$A$1:$T$884,11,FALSE)</f>
        <v xml:space="preserve">Carlos Vergara Zerega, </v>
      </c>
      <c r="L967" s="75" t="str">
        <f>VLOOKUP(A967,'BASE REGISTRO MAYO'!$A$1:$T$884,12,FALSE)</f>
        <v xml:space="preserve">Calle Ignacio Carrera Pinto Nº 1213, comuna de Romeral. Región del Maule.- 
</v>
      </c>
      <c r="M967" s="75" t="str">
        <f>VLOOKUP(A967,'BASE REGISTRO MAYO'!$A$1:$T$884,13,FALSE)</f>
        <v>VII</v>
      </c>
      <c r="N967" s="75" t="str">
        <f>VLOOKUP(A967,'BASE REGISTRO MAYO'!$A$1:$T$884,14,FALSE)</f>
        <v>Romeral</v>
      </c>
      <c r="O967" s="75" t="str">
        <f>VLOOKUP(A967,'BASE REGISTRO MAYO'!$A$1:$T$884,15,FALSE)</f>
        <v>Teléfono: 75-2576330</v>
      </c>
      <c r="P967" s="75" t="str">
        <f>VLOOKUP(A967,'BASE REGISTRO MAYO'!$A$1:$T$884,16,FALSE)</f>
        <v xml:space="preserve">alcaldia@muniromeral.cl </v>
      </c>
      <c r="Q967" s="75">
        <f>VLOOKUP(A967,'BASE REGISTRO MAYO'!$A$1:$T$884,17,FALSE)</f>
        <v>0</v>
      </c>
      <c r="R967" s="75">
        <f>VLOOKUP(A967,'BASE REGISTRO MAYO'!$A$1:$T$884,18,FALSE)</f>
        <v>91001</v>
      </c>
      <c r="S967" s="75" t="str">
        <f>VLOOKUP(A967,'BASE REGISTRO MAYO'!$A$1:$T$884,19,FALSE)</f>
        <v>No se acompañan. Aplica Informe Jurídico Nº 09, de  fecha 14 de marzo de 2011 del Departamento Jurídico y Dictamen Nº 070791, de 2009, de la Contraloría General de la República</v>
      </c>
      <c r="T967" s="177">
        <f>VLOOKUP(A967,'BASE REGISTRO MAYO'!$A$1:$T$884,20,FALSE)</f>
        <v>42402</v>
      </c>
      <c r="U967" s="182">
        <v>7594</v>
      </c>
      <c r="V967" s="181">
        <v>0</v>
      </c>
      <c r="W967" s="181">
        <v>15831420</v>
      </c>
      <c r="X967" s="178">
        <v>44408</v>
      </c>
      <c r="Y967" s="87" t="s">
        <v>7151</v>
      </c>
      <c r="Z967" s="87" t="s">
        <v>7152</v>
      </c>
      <c r="AA967" s="182" t="s">
        <v>7384</v>
      </c>
    </row>
    <row r="968" spans="1:27" ht="15.75" customHeight="1" x14ac:dyDescent="0.2">
      <c r="A968" s="182">
        <v>7595</v>
      </c>
      <c r="B968" s="75" t="str">
        <f>VLOOKUP(A968,'BASE REGISTRO MAYO'!$A$1:$T$884,2,FALSE)</f>
        <v xml:space="preserve">
Gobernacion Provincial de Magallanes
</v>
      </c>
      <c r="C968" s="75">
        <f>VLOOKUP(A968,'BASE REGISTRO MAYO'!$A$1:$T$884,3,FALSE)</f>
        <v>605111211</v>
      </c>
      <c r="D968" s="75" t="str">
        <f>VLOOKUP(A968,'BASE REGISTRO MAYO'!$A$1:$T$884,4,FALSE)</f>
        <v>Gobernación Provincial</v>
      </c>
      <c r="E968" s="75" t="str">
        <f>VLOOKUP(A968,'BASE REGISTRO MAYO'!$A$1:$T$884,5,FALSE)</f>
        <v>Constitución Política de la República, artículo 116.</v>
      </c>
      <c r="F968" s="75" t="str">
        <f>VLOOKUP(A968,'BASE REGISTRO MAYO'!$A$1:$T$884,6,FALSE)</f>
        <v>Indefinida.</v>
      </c>
      <c r="G968" s="75" t="str">
        <f>VLOOKUP(A968,'BASE REGISTRO MAYO'!$A$1:$T$884,7,FALSE)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68" s="75" t="str">
        <f>VLOOKUP(A968,'BASE REGISTRO MAYO'!$A$1:$T$884,8,FALSE)</f>
        <v>no tiene</v>
      </c>
      <c r="I968" s="75">
        <f>VLOOKUP(A968,'BASE REGISTRO MAYO'!$A$1:$T$884,9,FALSE)</f>
        <v>0</v>
      </c>
      <c r="J968" s="75">
        <f>VLOOKUP(A968,'BASE REGISTRO MAYO'!$A$1:$T$884,10,FALSE)</f>
        <v>0</v>
      </c>
      <c r="K968" s="75" t="str">
        <f>VLOOKUP(A968,'BASE REGISTRO MAYO'!$A$1:$T$884,11,FALSE)</f>
        <v xml:space="preserve">Gobernadora Provincial Titular: 
Paola Andrea Fernández Gálvez,
</v>
      </c>
      <c r="L968" s="75" t="str">
        <f>VLOOKUP(A968,'BASE REGISTRO MAYO'!$A$1:$T$884,12,FALSE)</f>
        <v xml:space="preserve">Presidente Julio Roca Nº 925, Punta Arenas. Región de Magallanes y la Antártica Chilena.
</v>
      </c>
      <c r="M968" s="75" t="str">
        <f>VLOOKUP(A968,'BASE REGISTRO MAYO'!$A$1:$T$884,13,FALSE)</f>
        <v>XII</v>
      </c>
      <c r="N968" s="75" t="str">
        <f>VLOOKUP(A968,'BASE REGISTRO MAYO'!$A$1:$T$884,14,FALSE)</f>
        <v>Punta Arenas</v>
      </c>
      <c r="O968" s="75" t="str">
        <f>VLOOKUP(A968,'BASE REGISTRO MAYO'!$A$1:$T$884,15,FALSE)</f>
        <v>Teléfonos 61-222600, 225097, 242027</v>
      </c>
      <c r="P968" s="75">
        <f>VLOOKUP(A968,'BASE REGISTRO MAYO'!$A$1:$T$884,16,FALSE)</f>
        <v>0</v>
      </c>
      <c r="Q968" s="75">
        <f>VLOOKUP(A968,'BASE REGISTRO MAYO'!$A$1:$T$884,17,FALSE)</f>
        <v>0</v>
      </c>
      <c r="R968" s="75">
        <f>VLOOKUP(A968,'BASE REGISTRO MAYO'!$A$1:$T$884,18,FALSE)</f>
        <v>91001</v>
      </c>
      <c r="S968" s="75" t="str">
        <f>VLOOKUP(A968,'BASE REGISTRO MAYO'!$A$1:$T$884,19,FALSE)</f>
        <v>No se acompañan. Aplica Informe Jurídico Nº 09, de  fecha 14 de marzo de 2011 del Departamento Jurídico y Dictamen Nº 070791, de 2009, de la Contraloría General de la República</v>
      </c>
      <c r="T968" s="177">
        <f>VLOOKUP(A968,'BASE REGISTRO MAYO'!$A$1:$T$884,20,FALSE)</f>
        <v>42405</v>
      </c>
      <c r="U968" s="182">
        <v>7595</v>
      </c>
      <c r="V968" s="181">
        <v>0</v>
      </c>
      <c r="W968" s="181">
        <v>68478089</v>
      </c>
      <c r="X968" s="178">
        <v>44408</v>
      </c>
      <c r="Y968" s="87" t="s">
        <v>7151</v>
      </c>
      <c r="Z968" s="87" t="s">
        <v>7152</v>
      </c>
      <c r="AA968" s="182" t="s">
        <v>7226</v>
      </c>
    </row>
    <row r="969" spans="1:27" ht="15.75" customHeight="1" x14ac:dyDescent="0.2">
      <c r="A969" s="182">
        <v>7596</v>
      </c>
      <c r="B969" s="75" t="str">
        <f>VLOOKUP(A969,'BASE REGISTRO MAYO'!$A$1:$T$884,2,FALSE)</f>
        <v xml:space="preserve">
I. Municipalidad de El Tabo
</v>
      </c>
      <c r="C969" s="75">
        <f>VLOOKUP(A969,'BASE REGISTRO MAYO'!$A$1:$T$884,3,FALSE)</f>
        <v>690737000</v>
      </c>
      <c r="D969" s="75" t="str">
        <f>VLOOKUP(A969,'BASE REGISTRO MAYO'!$A$1:$T$884,4,FALSE)</f>
        <v>Municipalidad</v>
      </c>
      <c r="E969" s="75" t="str">
        <f>VLOOKUP(A969,'BASE REGISTRO MAYO'!$A$1:$T$884,5,FALSE)</f>
        <v>Constitución Política de la República, artículo 107.</v>
      </c>
      <c r="F969" s="75" t="str">
        <f>VLOOKUP(A969,'BASE REGISTRO MAYO'!$A$1:$T$884,6,FALSE)</f>
        <v>Indefinida.</v>
      </c>
      <c r="G969" s="75" t="str">
        <f>VLOOKUP(A969,'BASE REGISTRO MAYO'!$A$1:$T$884,7,FALSE)</f>
        <v>Según Ley Orgánica Nº 18.695, artículos 1º al 4º.</v>
      </c>
      <c r="H969" s="75" t="str">
        <f>VLOOKUP(A969,'BASE REGISTRO MAYO'!$A$1:$T$884,8,FALSE)</f>
        <v>no tiene</v>
      </c>
      <c r="I969" s="75">
        <f>VLOOKUP(A969,'BASE REGISTRO MAYO'!$A$1:$T$884,9,FALSE)</f>
        <v>0</v>
      </c>
      <c r="J969" s="75">
        <f>VLOOKUP(A969,'BASE REGISTRO MAYO'!$A$1:$T$884,10,FALSE)</f>
        <v>0</v>
      </c>
      <c r="K969" s="75" t="str">
        <f>VLOOKUP(A969,'BASE REGISTRO MAYO'!$A$1:$T$884,11,FALSE)</f>
        <v xml:space="preserve">Emilio Osvaldo Jorquera Romero, </v>
      </c>
      <c r="L969" s="75" t="str">
        <f>VLOOKUP(A969,'BASE REGISTRO MAYO'!$A$1:$T$884,12,FALSE)</f>
        <v xml:space="preserve">Las Cruces Norte Nº 401, comuna de El Tabo, Región de Valparaíso. 
</v>
      </c>
      <c r="M969" s="75" t="str">
        <f>VLOOKUP(A969,'BASE REGISTRO MAYO'!$A$1:$T$884,13,FALSE)</f>
        <v>V</v>
      </c>
      <c r="N969" s="75" t="str">
        <f>VLOOKUP(A969,'BASE REGISTRO MAYO'!$A$1:$T$884,14,FALSE)</f>
        <v>El Tabo</v>
      </c>
      <c r="O969" s="75" t="str">
        <f>VLOOKUP(A969,'BASE REGISTRO MAYO'!$A$1:$T$884,15,FALSE)</f>
        <v xml:space="preserve">Teléfono: 35-2203500 </v>
      </c>
      <c r="P969" s="75">
        <f>VLOOKUP(A969,'BASE REGISTRO MAYO'!$A$1:$T$884,16,FALSE)</f>
        <v>0</v>
      </c>
      <c r="Q969" s="75">
        <f>VLOOKUP(A969,'BASE REGISTRO MAYO'!$A$1:$T$884,17,FALSE)</f>
        <v>0</v>
      </c>
      <c r="R969" s="75">
        <f>VLOOKUP(A969,'BASE REGISTRO MAYO'!$A$1:$T$884,18,FALSE)</f>
        <v>91001</v>
      </c>
      <c r="S969" s="75" t="str">
        <f>VLOOKUP(A969,'BASE REGISTRO MAYO'!$A$1:$T$884,19,FALSE)</f>
        <v>No se acompañan. Aplica Informe Jurídico Nº 09, de  fecha 14 de marzo de 2011 del Departamento Jurídico y Dictamen Nº 070791, de 2009, de la Contraloría General de la República</v>
      </c>
      <c r="T969" s="177">
        <f>VLOOKUP(A969,'BASE REGISTRO MAYO'!$A$1:$T$884,20,FALSE)</f>
        <v>42410</v>
      </c>
      <c r="U969" s="182">
        <v>7596</v>
      </c>
      <c r="V969" s="181">
        <v>3577300</v>
      </c>
      <c r="W969" s="181">
        <v>21567550</v>
      </c>
      <c r="X969" s="178">
        <v>44408</v>
      </c>
      <c r="Y969" s="87" t="s">
        <v>7151</v>
      </c>
      <c r="Z969" s="87" t="s">
        <v>7152</v>
      </c>
      <c r="AA969" s="182" t="s">
        <v>7385</v>
      </c>
    </row>
    <row r="970" spans="1:27" ht="15.75" customHeight="1" x14ac:dyDescent="0.2">
      <c r="A970" s="182">
        <v>7598</v>
      </c>
      <c r="B970" s="75" t="str">
        <f>VLOOKUP(A970,'BASE REGISTRO MAYO'!$A$1:$T$884,2,FALSE)</f>
        <v xml:space="preserve">
I. Municipalidad de Paihuano
</v>
      </c>
      <c r="C970" s="75">
        <f>VLOOKUP(A970,'BASE REGISTRO MAYO'!$A$1:$T$884,3,FALSE)</f>
        <v>690406004</v>
      </c>
      <c r="D970" s="75" t="str">
        <f>VLOOKUP(A970,'BASE REGISTRO MAYO'!$A$1:$T$884,4,FALSE)</f>
        <v>Municipalidad</v>
      </c>
      <c r="E970" s="75" t="str">
        <f>VLOOKUP(A970,'BASE REGISTRO MAYO'!$A$1:$T$884,5,FALSE)</f>
        <v>Constitución Política de la República, artículo 118 y Siguientes.</v>
      </c>
      <c r="F970" s="75" t="str">
        <f>VLOOKUP(A970,'BASE REGISTRO MAYO'!$A$1:$T$884,6,FALSE)</f>
        <v>Indefinida.</v>
      </c>
      <c r="G970" s="75" t="str">
        <f>VLOOKUP(A970,'BASE REGISTRO MAYO'!$A$1:$T$884,7,FALSE)</f>
        <v>Según Ley Orgánica Nº 18.695, artículos 1º al 4º.</v>
      </c>
      <c r="H970" s="75" t="str">
        <f>VLOOKUP(A970,'BASE REGISTRO MAYO'!$A$1:$T$884,8,FALSE)</f>
        <v>no tiene</v>
      </c>
      <c r="I970" s="75">
        <f>VLOOKUP(A970,'BASE REGISTRO MAYO'!$A$1:$T$884,9,FALSE)</f>
        <v>0</v>
      </c>
      <c r="J970" s="75">
        <f>VLOOKUP(A970,'BASE REGISTRO MAYO'!$A$1:$T$884,10,FALSE)</f>
        <v>0</v>
      </c>
      <c r="K970" s="75" t="str">
        <f>VLOOKUP(A970,'BASE REGISTRO MAYO'!$A$1:$T$884,11,FALSE)</f>
        <v xml:space="preserve">Hernán Andres Ahumada Ahumada
</v>
      </c>
      <c r="L970" s="75" t="str">
        <f>VLOOKUP(A970,'BASE REGISTRO MAYO'!$A$1:$T$884,12,FALSE)</f>
        <v xml:space="preserve">Balmaceda S/N, comuna de Paihuano, Región de Coquimbo.
</v>
      </c>
      <c r="M970" s="75" t="str">
        <f>VLOOKUP(A970,'BASE REGISTRO MAYO'!$A$1:$T$884,13,FALSE)</f>
        <v>IV</v>
      </c>
      <c r="N970" s="75" t="str">
        <f>VLOOKUP(A970,'BASE REGISTRO MAYO'!$A$1:$T$884,14,FALSE)</f>
        <v>Paihuano</v>
      </c>
      <c r="O970" s="75" t="str">
        <f>VLOOKUP(A970,'BASE REGISTRO MAYO'!$A$1:$T$884,15,FALSE)</f>
        <v xml:space="preserve">Teléfono: (56)(51)451015 </v>
      </c>
      <c r="P970" s="75" t="str">
        <f>VLOOKUP(A970,'BASE REGISTRO MAYO'!$A$1:$T$884,16,FALSE)</f>
        <v xml:space="preserve">alcalde@munipaihuani.cl 
jefe.gabinete@munipaihuano.cl
</v>
      </c>
      <c r="Q970" s="75">
        <f>VLOOKUP(A970,'BASE REGISTRO MAYO'!$A$1:$T$884,17,FALSE)</f>
        <v>0</v>
      </c>
      <c r="R970" s="75">
        <f>VLOOKUP(A970,'BASE REGISTRO MAYO'!$A$1:$T$884,18,FALSE)</f>
        <v>91001</v>
      </c>
      <c r="S970" s="75" t="str">
        <f>VLOOKUP(A970,'BASE REGISTRO MAYO'!$A$1:$T$884,19,FALSE)</f>
        <v>No se acompañan. Aplica Informe Jurídico Nº 09, de  fecha 14 de marzo de 2011 del Departamento Jurídico y Dictamen Nº 070791, de 2009, de la Contraloría General de la República</v>
      </c>
      <c r="T970" s="177">
        <f>VLOOKUP(A970,'BASE REGISTRO MAYO'!$A$1:$T$884,20,FALSE)</f>
        <v>42416</v>
      </c>
      <c r="U970" s="182">
        <v>7598</v>
      </c>
      <c r="V970" s="181">
        <v>3262498</v>
      </c>
      <c r="W970" s="181">
        <v>22837486</v>
      </c>
      <c r="X970" s="178">
        <v>44408</v>
      </c>
      <c r="Y970" s="87" t="s">
        <v>7151</v>
      </c>
      <c r="Z970" s="87" t="s">
        <v>7152</v>
      </c>
      <c r="AA970" s="182" t="s">
        <v>8185</v>
      </c>
    </row>
    <row r="971" spans="1:27" ht="15.75" customHeight="1" x14ac:dyDescent="0.2">
      <c r="A971" s="182">
        <v>7601</v>
      </c>
      <c r="B971" s="75" t="str">
        <f>VLOOKUP(A971,'BASE REGISTRO MAYO'!$A$1:$T$884,2,FALSE)</f>
        <v xml:space="preserve">
I. Municipalidad de La Higuera 
</v>
      </c>
      <c r="C971" s="75">
        <f>VLOOKUP(A971,'BASE REGISTRO MAYO'!$A$1:$T$884,3,FALSE)</f>
        <v>690402009</v>
      </c>
      <c r="D971" s="75" t="str">
        <f>VLOOKUP(A971,'BASE REGISTRO MAYO'!$A$1:$T$884,4,FALSE)</f>
        <v>Municipalidad</v>
      </c>
      <c r="E971" s="75" t="str">
        <f>VLOOKUP(A971,'BASE REGISTRO MAYO'!$A$1:$T$884,5,FALSE)</f>
        <v>Constitución Política de la República, artículo 118 y siguientes.</v>
      </c>
      <c r="F971" s="75" t="str">
        <f>VLOOKUP(A971,'BASE REGISTRO MAYO'!$A$1:$T$884,6,FALSE)</f>
        <v>Indefinida.</v>
      </c>
      <c r="G971" s="75" t="str">
        <f>VLOOKUP(A971,'BASE REGISTRO MAYO'!$A$1:$T$884,7,FALSE)</f>
        <v>Según Ley Orgánica Nº 18.695, artículos 1º al 4º.</v>
      </c>
      <c r="H971" s="75" t="str">
        <f>VLOOKUP(A971,'BASE REGISTRO MAYO'!$A$1:$T$884,8,FALSE)</f>
        <v>no tiene</v>
      </c>
      <c r="I971" s="75">
        <f>VLOOKUP(A971,'BASE REGISTRO MAYO'!$A$1:$T$884,9,FALSE)</f>
        <v>0</v>
      </c>
      <c r="J971" s="75">
        <f>VLOOKUP(A971,'BASE REGISTRO MAYO'!$A$1:$T$884,10,FALSE)</f>
        <v>0</v>
      </c>
      <c r="K971" s="75" t="str">
        <f>VLOOKUP(A971,'BASE REGISTRO MAYO'!$A$1:$T$884,11,FALSE)</f>
        <v xml:space="preserve">Yerko Hernaldo Galleguillos Ossandón, 
</v>
      </c>
      <c r="L971" s="75" t="str">
        <f>VLOOKUP(A971,'BASE REGISTRO MAYO'!$A$1:$T$884,12,FALSE)</f>
        <v xml:space="preserve">Avenida La Paz Nº 2, Comuna de La Higuera. Región de Coquimbo.
</v>
      </c>
      <c r="M971" s="75" t="str">
        <f>VLOOKUP(A971,'BASE REGISTRO MAYO'!$A$1:$T$884,13,FALSE)</f>
        <v>IV</v>
      </c>
      <c r="N971" s="75" t="str">
        <f>VLOOKUP(A971,'BASE REGISTRO MAYO'!$A$1:$T$884,14,FALSE)</f>
        <v>La Higuera.</v>
      </c>
      <c r="O971" s="75" t="str">
        <f>VLOOKUP(A971,'BASE REGISTRO MAYO'!$A$1:$T$884,15,FALSE)</f>
        <v xml:space="preserve">Teléfono: 51-2-429902 </v>
      </c>
      <c r="P971" s="75">
        <f>VLOOKUP(A971,'BASE REGISTRO MAYO'!$A$1:$T$884,16,FALSE)</f>
        <v>0</v>
      </c>
      <c r="Q971" s="75">
        <f>VLOOKUP(A971,'BASE REGISTRO MAYO'!$A$1:$T$884,17,FALSE)</f>
        <v>0</v>
      </c>
      <c r="R971" s="75">
        <f>VLOOKUP(A971,'BASE REGISTRO MAYO'!$A$1:$T$884,18,FALSE)</f>
        <v>91001</v>
      </c>
      <c r="S971" s="75" t="str">
        <f>VLOOKUP(A971,'BASE REGISTRO MAYO'!$A$1:$T$884,19,FALSE)</f>
        <v>No se acompañan. Aplica Informe Jurídico Nº 09, de  fecha 14 de marzo de 2011 del Departamento Jurídico y Dictamen Nº 070791, de 2009, de la Contraloría General de la República</v>
      </c>
      <c r="T971" s="177">
        <f>VLOOKUP(A971,'BASE REGISTRO MAYO'!$A$1:$T$884,20,FALSE)</f>
        <v>42422</v>
      </c>
      <c r="U971" s="182">
        <v>7601</v>
      </c>
      <c r="V971" s="181">
        <v>3823647</v>
      </c>
      <c r="W971" s="181">
        <v>23052776</v>
      </c>
      <c r="X971" s="178">
        <v>44408</v>
      </c>
      <c r="Y971" s="87" t="s">
        <v>7151</v>
      </c>
      <c r="Z971" s="87" t="s">
        <v>7152</v>
      </c>
      <c r="AA971" s="182" t="s">
        <v>7386</v>
      </c>
    </row>
    <row r="972" spans="1:27" ht="15.75" customHeight="1" x14ac:dyDescent="0.2">
      <c r="A972" s="182">
        <v>7603</v>
      </c>
      <c r="B972" s="75" t="str">
        <f>VLOOKUP(A972,'BASE REGISTRO MAYO'!$A$1:$T$884,2,FALSE)</f>
        <v>Ilustre Municipalidad de Pitrufquen</v>
      </c>
      <c r="C972" s="75">
        <f>VLOOKUP(A972,'BASE REGISTRO MAYO'!$A$1:$T$884,3,FALSE)</f>
        <v>691913007</v>
      </c>
      <c r="D972" s="75" t="str">
        <f>VLOOKUP(A972,'BASE REGISTRO MAYO'!$A$1:$T$884,4,FALSE)</f>
        <v>Municipalidad</v>
      </c>
      <c r="E972" s="75" t="str">
        <f>VLOOKUP(A972,'BASE REGISTRO MAYO'!$A$1:$T$884,5,FALSE)</f>
        <v>Constitución Política de la República, art. 107.</v>
      </c>
      <c r="F972" s="75" t="str">
        <f>VLOOKUP(A972,'BASE REGISTRO MAYO'!$A$1:$T$884,6,FALSE)</f>
        <v>Indefinida.</v>
      </c>
      <c r="G972" s="75" t="str">
        <f>VLOOKUP(A972,'BASE REGISTRO MAYO'!$A$1:$T$884,7,FALSE)</f>
        <v>Según Ley Orgánica Nº 18.695, arts. 1º al 4º.</v>
      </c>
      <c r="H972" s="75" t="str">
        <f>VLOOKUP(A972,'BASE REGISTRO MAYO'!$A$1:$T$884,8,FALSE)</f>
        <v>no tiene</v>
      </c>
      <c r="I972" s="75">
        <f>VLOOKUP(A972,'BASE REGISTRO MAYO'!$A$1:$T$884,9,FALSE)</f>
        <v>0</v>
      </c>
      <c r="J972" s="75">
        <f>VLOOKUP(A972,'BASE REGISTRO MAYO'!$A$1:$T$884,10,FALSE)</f>
        <v>0</v>
      </c>
      <c r="K972" s="75" t="str">
        <f>VLOOKUP(A972,'BASE REGISTRO MAYO'!$A$1:$T$884,11,FALSE)</f>
        <v xml:space="preserve">JORGE JARAMILLO HOTT
</v>
      </c>
      <c r="L972" s="75" t="str">
        <f>VLOOKUP(A972,'BASE REGISTRO MAYO'!$A$1:$T$884,12,FALSE)</f>
        <v xml:space="preserve">Francisco Bilbao N°593, comuna de Pitrufquen, región de La Araucanía. </v>
      </c>
      <c r="M972" s="75" t="str">
        <f>VLOOKUP(A972,'BASE REGISTRO MAYO'!$A$1:$T$884,13,FALSE)</f>
        <v>IX</v>
      </c>
      <c r="N972" s="75" t="str">
        <f>VLOOKUP(A972,'BASE REGISTRO MAYO'!$A$1:$T$884,14,FALSE)</f>
        <v>Pitrufquen</v>
      </c>
      <c r="O972" s="75" t="str">
        <f>VLOOKUP(A972,'BASE REGISTRO MAYO'!$A$1:$T$884,15,FALSE)</f>
        <v>45275700-452757002</v>
      </c>
      <c r="P972" s="75" t="str">
        <f>VLOOKUP(A972,'BASE REGISTRO MAYO'!$A$1:$T$884,16,FALSE)</f>
        <v xml:space="preserve">jjaramillo@mpitrufquen.cl
                            ichesta@mpitrusfquen.cl
</v>
      </c>
      <c r="Q972" s="75">
        <f>VLOOKUP(A972,'BASE REGISTRO MAYO'!$A$1:$T$884,17,FALSE)</f>
        <v>0</v>
      </c>
      <c r="R972" s="75">
        <f>VLOOKUP(A972,'BASE REGISTRO MAYO'!$A$1:$T$884,18,FALSE)</f>
        <v>91001</v>
      </c>
      <c r="S972" s="75" t="str">
        <f>VLOOKUP(A972,'BASE REGISTRO MAYO'!$A$1:$T$884,19,FALSE)</f>
        <v xml:space="preserve">No se acompañan. Aplica Informe Jurídico Nº 09, de  fecha 14 de marzo de 2011 del Departamento Jurídico y Dictamen Nº 070791, de 2009, de la Contraloría General de la República.  
</v>
      </c>
      <c r="T972" s="177">
        <f>VLOOKUP(A972,'BASE REGISTRO MAYO'!$A$1:$T$884,20,FALSE)</f>
        <v>42446</v>
      </c>
      <c r="U972" s="182">
        <v>7603</v>
      </c>
      <c r="V972" s="181">
        <v>4893746</v>
      </c>
      <c r="W972" s="181">
        <v>29504406</v>
      </c>
      <c r="X972" s="178">
        <v>44408</v>
      </c>
      <c r="Y972" s="87" t="s">
        <v>7151</v>
      </c>
      <c r="Z972" s="87" t="s">
        <v>7152</v>
      </c>
      <c r="AA972" s="182" t="s">
        <v>7316</v>
      </c>
    </row>
    <row r="973" spans="1:27" ht="15.75" customHeight="1" x14ac:dyDescent="0.2">
      <c r="A973" s="182">
        <v>7605</v>
      </c>
      <c r="B973" s="75" t="str">
        <f>VLOOKUP(A973,'BASE REGISTRO MAYO'!$A$1:$T$884,2,FALSE)</f>
        <v>Corporacion Cultural Social y de Desarrollo SHALOM</v>
      </c>
      <c r="C973" s="75">
        <f>VLOOKUP(A973,'BASE REGISTRO MAYO'!$A$1:$T$884,3,FALSE)</f>
        <v>651131154</v>
      </c>
      <c r="D973" s="75" t="str">
        <f>VLOOKUP(A973,'BASE REGISTRO MAYO'!$A$1:$T$884,4,FALSE)</f>
        <v>Corporación de Derecho Privado.</v>
      </c>
      <c r="E973" s="75" t="str">
        <f>VLOOKUP(A973,'BASE REGISTRO MAYO'!$A$1:$T$884,5,FALSE)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973" s="75" t="str">
        <f>VLOOKUP(A973,'BASE REGISTRO MAYO'!$A$1:$T$884,6,FALSE)</f>
        <v xml:space="preserve">CCertificado de Vigencia Folio N° 500255058789, emitido por el Servicio de Registro Civil e Identificación con fecha 11 de septiembre de 2019. 
</v>
      </c>
      <c r="G973" s="75" t="str">
        <f>VLOOKUP(A973,'BASE REGISTRO MAYO'!$A$1:$T$884,7,FALSE)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973" s="75" t="str">
        <f>VLOOKUP(A973,'BASE REGISTRO MAYO'!$A$1:$T$884,8,FALSE)</f>
        <v xml:space="preserve">Presidente: José Miguel Araya Garrido, 
Secretario: Stephania Alejandra Vivanco Zambrano
Tesorero: Alejandra Noemi Zambrano Alvarez,
Directores
Raúl Antonio Cancino Flores,
Loreto Isabel Valdés Castillo, 
Jimena Del Carmen Maldonado Verdugo,
</v>
      </c>
      <c r="I973" s="75" t="str">
        <f>VLOOKUP(A973,'BASE REGISTRO MAYO'!$A$1:$T$884,9,FALSE)</f>
        <v>5 años.</v>
      </c>
      <c r="J973" s="75" t="str">
        <f>VLOOKUP(A973,'BASE REGISTRO MAYO'!$A$1:$T$884,10,FALSE)</f>
        <v xml:space="preserve">03 de octubre de 2015 al 03 de octubre de 2020. </v>
      </c>
      <c r="K973" s="75" t="str">
        <f>VLOOKUP(A973,'BASE REGISTRO MAYO'!$A$1:$T$884,11,FALSE)</f>
        <v xml:space="preserve">José Miguel Araya Garrido, </v>
      </c>
      <c r="L973" s="75" t="str">
        <f>VLOOKUP(A973,'BASE REGISTRO MAYO'!$A$1:$T$884,12,FALSE)</f>
        <v xml:space="preserve">Calle 13 Sur 4 Poniente Nº 519, comuna de Talca, VII Región del Maule.
</v>
      </c>
      <c r="M973" s="75" t="str">
        <f>VLOOKUP(A973,'BASE REGISTRO MAYO'!$A$1:$T$884,13,FALSE)</f>
        <v>VII</v>
      </c>
      <c r="N973" s="75" t="str">
        <f>VLOOKUP(A973,'BASE REGISTRO MAYO'!$A$1:$T$884,14,FALSE)</f>
        <v>talca</v>
      </c>
      <c r="O973" s="75" t="str">
        <f>VLOOKUP(A973,'BASE REGISTRO MAYO'!$A$1:$T$884,15,FALSE)</f>
        <v>Fono: 71 2 383436
Celular: 98694714</v>
      </c>
      <c r="P973" s="75" t="str">
        <f>VLOOKUP(A973,'BASE REGISTRO MAYO'!$A$1:$T$884,16,FALSE)</f>
        <v>shalom-jany@hotmail.com</v>
      </c>
      <c r="Q973" s="75">
        <f>VLOOKUP(A973,'BASE REGISTRO MAYO'!$A$1:$T$884,17,FALSE)</f>
        <v>0</v>
      </c>
      <c r="R973" s="75" t="str">
        <f>VLOOKUP(A973,'BASE REGISTRO MAYO'!$A$1:$T$884,18,FALSE)</f>
        <v>93401: Institución de Asistencia Social</v>
      </c>
      <c r="S973" s="75" t="str">
        <f>VLOOKUP(A973,'BASE REGISTRO MAYO'!$A$1:$T$884,19,FALSE)</f>
        <v xml:space="preserve">Certificado Financiero correspondiente al año 2019, aprobado por el Subdepartamento de Supervisión Financiera Nacional. </v>
      </c>
      <c r="T973" s="177">
        <f>VLOOKUP(A973,'BASE REGISTRO MAYO'!$A$1:$T$884,20,FALSE)</f>
        <v>42472</v>
      </c>
      <c r="U973" s="182">
        <v>7605</v>
      </c>
      <c r="V973" s="181">
        <v>35138952</v>
      </c>
      <c r="W973" s="181">
        <v>207645521</v>
      </c>
      <c r="X973" s="178">
        <v>44408</v>
      </c>
      <c r="Y973" s="87" t="s">
        <v>7151</v>
      </c>
      <c r="Z973" s="87" t="s">
        <v>7152</v>
      </c>
      <c r="AA973" s="182" t="s">
        <v>7170</v>
      </c>
    </row>
    <row r="974" spans="1:27" ht="15.75" customHeight="1" x14ac:dyDescent="0.2">
      <c r="A974" s="182">
        <v>7609</v>
      </c>
      <c r="B974" s="75" t="str">
        <f>VLOOKUP(A974,'BASE REGISTRO MAYO'!$A$1:$T$884,2,FALSE)</f>
        <v>Corporacion para el Desarrollo Integral de la Provincia de Choapa “Luis Galvez Olivares” de Illapel - CORPROCH</v>
      </c>
      <c r="C974" s="75" t="str">
        <f>VLOOKUP(A974,'BASE REGISTRO MAYO'!$A$1:$T$884,3,FALSE)</f>
        <v>65114762K</v>
      </c>
      <c r="D974" s="75" t="str">
        <f>VLOOKUP(A974,'BASE REGISTRO MAYO'!$A$1:$T$884,4,FALSE)</f>
        <v>Corporación de Derecho Privado</v>
      </c>
      <c r="E974" s="75" t="str">
        <f>VLOOKUP(A974,'BASE REGISTRO MAYO'!$A$1:$T$884,5,FALSE)</f>
        <v>Inscripción N°216982 de fecha 13 de febrero de 2016, del Registro de Personas Jurídicas, del Servicio de Registro Civil e Identificación.</v>
      </c>
      <c r="F974" s="75" t="str">
        <f>VLOOKUP(A974,'BASE REGISTRO MAYO'!$A$1:$T$884,6,FALSE)</f>
        <v>Certificado de Vigencia Folio Nº 500367181309, del Servicio de Registro Civil e Identificación, de fecha 20 de enero de 2021.</v>
      </c>
      <c r="G974" s="75" t="str">
        <f>VLOOKUP(A974,'BASE REGISTRO MAYO'!$A$1:$T$884,7,FALSE)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974" s="75" t="str">
        <f>VLOOKUP(A974,'BASE REGISTRO MAYO'!$A$1:$T$884,8,FALSE)</f>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v>
      </c>
      <c r="I974" s="75" t="str">
        <f>VLOOKUP(A974,'BASE REGISTRO MAYO'!$A$1:$T$884,9,FALSE)</f>
        <v xml:space="preserve">2 años. </v>
      </c>
      <c r="J974" s="75" t="str">
        <f>VLOOKUP(A974,'BASE REGISTRO MAYO'!$A$1:$T$884,10,FALSE)</f>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
      <c r="K974" s="75" t="str">
        <f>VLOOKUP(A974,'BASE REGISTRO MAYO'!$A$1:$T$884,11,FALSE)</f>
        <v xml:space="preserve">Representante legal: Amara Sonia Galvez Pujado,
</v>
      </c>
      <c r="L974" s="75" t="str">
        <f>VLOOKUP(A974,'BASE REGISTRO MAYO'!$A$1:$T$884,12,FALSE)</f>
        <v xml:space="preserve">Julio Echeverria Nº 260, Salamanca. Región de Coquimbo. 
</v>
      </c>
      <c r="M974" s="75" t="str">
        <f>VLOOKUP(A974,'BASE REGISTRO MAYO'!$A$1:$T$884,13,FALSE)</f>
        <v>IV</v>
      </c>
      <c r="N974" s="75" t="str">
        <f>VLOOKUP(A974,'BASE REGISTRO MAYO'!$A$1:$T$884,14,FALSE)</f>
        <v xml:space="preserve"> Salamanca</v>
      </c>
      <c r="O974" s="75" t="str">
        <f>VLOOKUP(A974,'BASE REGISTRO MAYO'!$A$1:$T$884,15,FALSE)</f>
        <v>Celular: 941659628</v>
      </c>
      <c r="P974" s="75" t="str">
        <f>VLOOKUP(A974,'BASE REGISTRO MAYO'!$A$1:$T$884,16,FALSE)</f>
        <v xml:space="preserve"> amara.galvez@hotmail.com</v>
      </c>
      <c r="Q974" s="75">
        <f>VLOOKUP(A974,'BASE REGISTRO MAYO'!$A$1:$T$884,17,FALSE)</f>
        <v>0</v>
      </c>
      <c r="R974" s="75" t="str">
        <f>VLOOKUP(A974,'BASE REGISTRO MAYO'!$A$1:$T$884,18,FALSE)</f>
        <v>93401: Instituciones de Asistencia Social</v>
      </c>
      <c r="S974" s="75" t="str">
        <f>VLOOKUP(A974,'BASE REGISTRO MAYO'!$A$1:$T$884,19,FALSE)</f>
        <v>Se acompaña Certificado de la Institución correspondiente a antecedentes financieros del año 2019, aprobados por el Sub Departamento de Supervisión Financiera.</v>
      </c>
      <c r="T974" s="177">
        <f>VLOOKUP(A974,'BASE REGISTRO MAYO'!$A$1:$T$884,20,FALSE)</f>
        <v>42538</v>
      </c>
      <c r="U974" s="182">
        <v>7609</v>
      </c>
      <c r="V974" s="181">
        <v>33333540</v>
      </c>
      <c r="W974" s="181">
        <v>224720270</v>
      </c>
      <c r="X974" s="178">
        <v>44408</v>
      </c>
      <c r="Y974" s="87" t="s">
        <v>7151</v>
      </c>
      <c r="Z974" s="87" t="s">
        <v>7152</v>
      </c>
      <c r="AA974" s="182" t="s">
        <v>7186</v>
      </c>
    </row>
    <row r="975" spans="1:27" ht="15.75" customHeight="1" x14ac:dyDescent="0.2">
      <c r="A975" s="182">
        <v>7614</v>
      </c>
      <c r="B975" s="75" t="str">
        <f>VLOOKUP(A975,'BASE REGISTRO MAYO'!$A$1:$T$884,2,FALSE)</f>
        <v>Organizacion No gubernamental  de Desarrollo COINCIDE</v>
      </c>
      <c r="C975" s="75">
        <f>VLOOKUP(A975,'BASE REGISTRO MAYO'!$A$1:$T$884,3,FALSE)</f>
        <v>651185149</v>
      </c>
      <c r="D975" s="75" t="str">
        <f>VLOOKUP(A975,'BASE REGISTRO MAYO'!$A$1:$T$884,4,FALSE)</f>
        <v>Corporación de Derecho Privado.</v>
      </c>
      <c r="E975" s="75" t="str">
        <f>VLOOKUP(A975,'BASE REGISTRO MAYO'!$A$1:$T$884,5,FALSE)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5" s="75" t="str">
        <f>VLOOKUP(A975,'BASE REGISTRO MAYO'!$A$1:$T$884,6,FALSE)</f>
        <v xml:space="preserve"> Certificado de Vigencia Folio Nº500342113321, de fecha 24 de agosto de 2020, del Servicio de Registro Civil e Identificación.</v>
      </c>
      <c r="G975" s="75" t="str">
        <f>VLOOKUP(A975,'BASE REGISTRO MAYO'!$A$1:$T$884,7,FALSE)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5" s="75" t="str">
        <f>VLOOKUP(A975,'BASE REGISTRO MAYO'!$A$1:$T$884,8,FALSE)</f>
        <v xml:space="preserve">Presidente: 
Andrea Soledad Hidalgo Winkler
Secretario: 
Ingrid Lorena Sandoval Fuentes
Tesorero:
Marcelo Eduardo mansilla Gomez,
</v>
      </c>
      <c r="I975" s="75" t="str">
        <f>VLOOKUP(A975,'BASE REGISTRO MAYO'!$A$1:$T$884,9,FALSE)</f>
        <v>01 año a 05 años</v>
      </c>
      <c r="J975" s="75" t="str">
        <f>VLOOKUP(A975,'BASE REGISTRO MAYO'!$A$1:$T$884,10,FALSE)</f>
        <v>Del 13 de junio de 2016 al 13 de junio de 2021</v>
      </c>
      <c r="K975" s="75" t="str">
        <f>VLOOKUP(A975,'BASE REGISTRO MAYO'!$A$1:$T$884,11,FALSE)</f>
        <v xml:space="preserve">Yonatan Alexis Bustamante Cárcamo
</v>
      </c>
      <c r="L975" s="75" t="str">
        <f>VLOOKUP(A975,'BASE REGISTRO MAYO'!$A$1:$T$884,12,FALSE)</f>
        <v>Calle Benavente N° 820, Comuna de Puerto Montt, Región de los Lagos</v>
      </c>
      <c r="M975" s="75" t="str">
        <f>VLOOKUP(A975,'BASE REGISTRO MAYO'!$A$1:$T$884,13,FALSE)</f>
        <v>X</v>
      </c>
      <c r="N975" s="75" t="str">
        <f>VLOOKUP(A975,'BASE REGISTRO MAYO'!$A$1:$T$884,14,FALSE)</f>
        <v>Puerto Montt</v>
      </c>
      <c r="O975" s="75" t="str">
        <f>VLOOKUP(A975,'BASE REGISTRO MAYO'!$A$1:$T$884,15,FALSE)</f>
        <v>(41) 3184949</v>
      </c>
      <c r="P975" s="75" t="str">
        <f>VLOOKUP(A975,'BASE REGISTRO MAYO'!$A$1:$T$884,16,FALSE)</f>
        <v>Yonatan.bustamante@ongcoincide.cl; contabilidad@ongcoincide.cl</v>
      </c>
      <c r="Q975" s="75">
        <f>VLOOKUP(A975,'BASE REGISTRO MAYO'!$A$1:$T$884,17,FALSE)</f>
        <v>0</v>
      </c>
      <c r="R975" s="75" t="str">
        <f>VLOOKUP(A975,'BASE REGISTRO MAYO'!$A$1:$T$884,18,FALSE)</f>
        <v xml:space="preserve">93401: Institución de Asistencia Social </v>
      </c>
      <c r="S975" s="75" t="str">
        <f>VLOOKUP(A975,'BASE REGISTRO MAYO'!$A$1:$T$884,19,FALSE)</f>
        <v>Antecedentes financieros correspondientes al año 2019, aprobados por el Sub Departamento de Supervisión Financiera Nacional</v>
      </c>
      <c r="T975" s="177">
        <f>VLOOKUP(A975,'BASE REGISTRO MAYO'!$A$1:$T$884,20,FALSE)</f>
        <v>42599</v>
      </c>
      <c r="U975" s="182">
        <v>7614</v>
      </c>
      <c r="V975" s="181">
        <v>23208928</v>
      </c>
      <c r="W975" s="181">
        <v>159620646</v>
      </c>
      <c r="X975" s="178">
        <v>44408</v>
      </c>
      <c r="Y975" s="87" t="s">
        <v>7151</v>
      </c>
      <c r="Z975" s="87" t="s">
        <v>7152</v>
      </c>
      <c r="AA975" s="182" t="s">
        <v>7178</v>
      </c>
    </row>
    <row r="976" spans="1:27" ht="15.75" customHeight="1" x14ac:dyDescent="0.2">
      <c r="A976" s="182">
        <v>7614</v>
      </c>
      <c r="B976" s="75" t="str">
        <f>VLOOKUP(A976,'BASE REGISTRO MAYO'!$A$1:$T$884,2,FALSE)</f>
        <v>Organizacion No gubernamental  de Desarrollo COINCIDE</v>
      </c>
      <c r="C976" s="75">
        <f>VLOOKUP(A976,'BASE REGISTRO MAYO'!$A$1:$T$884,3,FALSE)</f>
        <v>651185149</v>
      </c>
      <c r="D976" s="75" t="str">
        <f>VLOOKUP(A976,'BASE REGISTRO MAYO'!$A$1:$T$884,4,FALSE)</f>
        <v>Corporación de Derecho Privado.</v>
      </c>
      <c r="E976" s="75" t="str">
        <f>VLOOKUP(A976,'BASE REGISTRO MAYO'!$A$1:$T$884,5,FALSE)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6" s="75" t="str">
        <f>VLOOKUP(A976,'BASE REGISTRO MAYO'!$A$1:$T$884,6,FALSE)</f>
        <v xml:space="preserve"> Certificado de Vigencia Folio Nº500342113321, de fecha 24 de agosto de 2020, del Servicio de Registro Civil e Identificación.</v>
      </c>
      <c r="G976" s="75" t="str">
        <f>VLOOKUP(A976,'BASE REGISTRO MAYO'!$A$1:$T$884,7,FALSE)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6" s="75" t="str">
        <f>VLOOKUP(A976,'BASE REGISTRO MAYO'!$A$1:$T$884,8,FALSE)</f>
        <v xml:space="preserve">Presidente: 
Andrea Soledad Hidalgo Winkler
Secretario: 
Ingrid Lorena Sandoval Fuentes
Tesorero:
Marcelo Eduardo mansilla Gomez,
</v>
      </c>
      <c r="I976" s="75" t="str">
        <f>VLOOKUP(A976,'BASE REGISTRO MAYO'!$A$1:$T$884,9,FALSE)</f>
        <v>01 año a 05 años</v>
      </c>
      <c r="J976" s="75" t="str">
        <f>VLOOKUP(A976,'BASE REGISTRO MAYO'!$A$1:$T$884,10,FALSE)</f>
        <v>Del 13 de junio de 2016 al 13 de junio de 2021</v>
      </c>
      <c r="K976" s="75" t="str">
        <f>VLOOKUP(A976,'BASE REGISTRO MAYO'!$A$1:$T$884,11,FALSE)</f>
        <v xml:space="preserve">Yonatan Alexis Bustamante Cárcamo
</v>
      </c>
      <c r="L976" s="75" t="str">
        <f>VLOOKUP(A976,'BASE REGISTRO MAYO'!$A$1:$T$884,12,FALSE)</f>
        <v>Calle Benavente N° 820, Comuna de Puerto Montt, Región de los Lagos</v>
      </c>
      <c r="M976" s="75" t="str">
        <f>VLOOKUP(A976,'BASE REGISTRO MAYO'!$A$1:$T$884,13,FALSE)</f>
        <v>X</v>
      </c>
      <c r="N976" s="75" t="str">
        <f>VLOOKUP(A976,'BASE REGISTRO MAYO'!$A$1:$T$884,14,FALSE)</f>
        <v>Puerto Montt</v>
      </c>
      <c r="O976" s="75" t="str">
        <f>VLOOKUP(A976,'BASE REGISTRO MAYO'!$A$1:$T$884,15,FALSE)</f>
        <v>(41) 3184949</v>
      </c>
      <c r="P976" s="75" t="str">
        <f>VLOOKUP(A976,'BASE REGISTRO MAYO'!$A$1:$T$884,16,FALSE)</f>
        <v>Yonatan.bustamante@ongcoincide.cl; contabilidad@ongcoincide.cl</v>
      </c>
      <c r="Q976" s="75">
        <f>VLOOKUP(A976,'BASE REGISTRO MAYO'!$A$1:$T$884,17,FALSE)</f>
        <v>0</v>
      </c>
      <c r="R976" s="75" t="str">
        <f>VLOOKUP(A976,'BASE REGISTRO MAYO'!$A$1:$T$884,18,FALSE)</f>
        <v xml:space="preserve">93401: Institución de Asistencia Social </v>
      </c>
      <c r="S976" s="75" t="str">
        <f>VLOOKUP(A976,'BASE REGISTRO MAYO'!$A$1:$T$884,19,FALSE)</f>
        <v>Antecedentes financieros correspondientes al año 2019, aprobados por el Sub Departamento de Supervisión Financiera Nacional</v>
      </c>
      <c r="T976" s="177">
        <f>VLOOKUP(A976,'BASE REGISTRO MAYO'!$A$1:$T$884,20,FALSE)</f>
        <v>42599</v>
      </c>
      <c r="U976" s="182">
        <v>7614</v>
      </c>
      <c r="V976" s="181">
        <v>8844120</v>
      </c>
      <c r="W976" s="181">
        <v>8844120</v>
      </c>
      <c r="X976" s="178">
        <v>44408</v>
      </c>
      <c r="Y976" s="87" t="s">
        <v>7151</v>
      </c>
      <c r="Z976" s="87" t="s">
        <v>7152</v>
      </c>
      <c r="AA976" s="182" t="s">
        <v>7185</v>
      </c>
    </row>
    <row r="977" spans="1:27" ht="15.75" customHeight="1" x14ac:dyDescent="0.2">
      <c r="A977" s="182">
        <v>7614</v>
      </c>
      <c r="B977" s="75" t="str">
        <f>VLOOKUP(A977,'BASE REGISTRO MAYO'!$A$1:$T$884,2,FALSE)</f>
        <v>Organizacion No gubernamental  de Desarrollo COINCIDE</v>
      </c>
      <c r="C977" s="75">
        <f>VLOOKUP(A977,'BASE REGISTRO MAYO'!$A$1:$T$884,3,FALSE)</f>
        <v>651185149</v>
      </c>
      <c r="D977" s="75" t="str">
        <f>VLOOKUP(A977,'BASE REGISTRO MAYO'!$A$1:$T$884,4,FALSE)</f>
        <v>Corporación de Derecho Privado.</v>
      </c>
      <c r="E977" s="75" t="str">
        <f>VLOOKUP(A977,'BASE REGISTRO MAYO'!$A$1:$T$884,5,FALSE)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7" s="75" t="str">
        <f>VLOOKUP(A977,'BASE REGISTRO MAYO'!$A$1:$T$884,6,FALSE)</f>
        <v xml:space="preserve"> Certificado de Vigencia Folio Nº500342113321, de fecha 24 de agosto de 2020, del Servicio de Registro Civil e Identificación.</v>
      </c>
      <c r="G977" s="75" t="str">
        <f>VLOOKUP(A977,'BASE REGISTRO MAYO'!$A$1:$T$884,7,FALSE)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7" s="75" t="str">
        <f>VLOOKUP(A977,'BASE REGISTRO MAYO'!$A$1:$T$884,8,FALSE)</f>
        <v xml:space="preserve">Presidente: 
Andrea Soledad Hidalgo Winkler
Secretario: 
Ingrid Lorena Sandoval Fuentes
Tesorero:
Marcelo Eduardo mansilla Gomez,
</v>
      </c>
      <c r="I977" s="75" t="str">
        <f>VLOOKUP(A977,'BASE REGISTRO MAYO'!$A$1:$T$884,9,FALSE)</f>
        <v>01 año a 05 años</v>
      </c>
      <c r="J977" s="75" t="str">
        <f>VLOOKUP(A977,'BASE REGISTRO MAYO'!$A$1:$T$884,10,FALSE)</f>
        <v>Del 13 de junio de 2016 al 13 de junio de 2021</v>
      </c>
      <c r="K977" s="75" t="str">
        <f>VLOOKUP(A977,'BASE REGISTRO MAYO'!$A$1:$T$884,11,FALSE)</f>
        <v xml:space="preserve">Yonatan Alexis Bustamante Cárcamo
</v>
      </c>
      <c r="L977" s="75" t="str">
        <f>VLOOKUP(A977,'BASE REGISTRO MAYO'!$A$1:$T$884,12,FALSE)</f>
        <v>Calle Benavente N° 820, Comuna de Puerto Montt, Región de los Lagos</v>
      </c>
      <c r="M977" s="75" t="str">
        <f>VLOOKUP(A977,'BASE REGISTRO MAYO'!$A$1:$T$884,13,FALSE)</f>
        <v>X</v>
      </c>
      <c r="N977" s="75" t="str">
        <f>VLOOKUP(A977,'BASE REGISTRO MAYO'!$A$1:$T$884,14,FALSE)</f>
        <v>Puerto Montt</v>
      </c>
      <c r="O977" s="75" t="str">
        <f>VLOOKUP(A977,'BASE REGISTRO MAYO'!$A$1:$T$884,15,FALSE)</f>
        <v>(41) 3184949</v>
      </c>
      <c r="P977" s="75" t="str">
        <f>VLOOKUP(A977,'BASE REGISTRO MAYO'!$A$1:$T$884,16,FALSE)</f>
        <v>Yonatan.bustamante@ongcoincide.cl; contabilidad@ongcoincide.cl</v>
      </c>
      <c r="Q977" s="75">
        <f>VLOOKUP(A977,'BASE REGISTRO MAYO'!$A$1:$T$884,17,FALSE)</f>
        <v>0</v>
      </c>
      <c r="R977" s="75" t="str">
        <f>VLOOKUP(A977,'BASE REGISTRO MAYO'!$A$1:$T$884,18,FALSE)</f>
        <v xml:space="preserve">93401: Institución de Asistencia Social </v>
      </c>
      <c r="S977" s="75" t="str">
        <f>VLOOKUP(A977,'BASE REGISTRO MAYO'!$A$1:$T$884,19,FALSE)</f>
        <v>Antecedentes financieros correspondientes al año 2019, aprobados por el Sub Departamento de Supervisión Financiera Nacional</v>
      </c>
      <c r="T977" s="177">
        <f>VLOOKUP(A977,'BASE REGISTRO MAYO'!$A$1:$T$884,20,FALSE)</f>
        <v>42599</v>
      </c>
      <c r="U977" s="182">
        <v>7614</v>
      </c>
      <c r="V977" s="181">
        <v>13743424</v>
      </c>
      <c r="W977" s="181">
        <v>148336219</v>
      </c>
      <c r="X977" s="178">
        <v>44408</v>
      </c>
      <c r="Y977" s="87" t="s">
        <v>7151</v>
      </c>
      <c r="Z977" s="87" t="s">
        <v>7152</v>
      </c>
      <c r="AA977" s="182" t="s">
        <v>7194</v>
      </c>
    </row>
    <row r="978" spans="1:27" ht="15.75" customHeight="1" x14ac:dyDescent="0.2">
      <c r="A978" s="182">
        <v>7614</v>
      </c>
      <c r="B978" s="75" t="str">
        <f>VLOOKUP(A978,'BASE REGISTRO MAYO'!$A$1:$T$884,2,FALSE)</f>
        <v>Organizacion No gubernamental  de Desarrollo COINCIDE</v>
      </c>
      <c r="C978" s="75">
        <f>VLOOKUP(A978,'BASE REGISTRO MAYO'!$A$1:$T$884,3,FALSE)</f>
        <v>651185149</v>
      </c>
      <c r="D978" s="75" t="str">
        <f>VLOOKUP(A978,'BASE REGISTRO MAYO'!$A$1:$T$884,4,FALSE)</f>
        <v>Corporación de Derecho Privado.</v>
      </c>
      <c r="E978" s="75" t="str">
        <f>VLOOKUP(A978,'BASE REGISTRO MAYO'!$A$1:$T$884,5,FALSE)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8" s="75" t="str">
        <f>VLOOKUP(A978,'BASE REGISTRO MAYO'!$A$1:$T$884,6,FALSE)</f>
        <v xml:space="preserve"> Certificado de Vigencia Folio Nº500342113321, de fecha 24 de agosto de 2020, del Servicio de Registro Civil e Identificación.</v>
      </c>
      <c r="G978" s="75" t="str">
        <f>VLOOKUP(A978,'BASE REGISTRO MAYO'!$A$1:$T$884,7,FALSE)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8" s="75" t="str">
        <f>VLOOKUP(A978,'BASE REGISTRO MAYO'!$A$1:$T$884,8,FALSE)</f>
        <v xml:space="preserve">Presidente: 
Andrea Soledad Hidalgo Winkler
Secretario: 
Ingrid Lorena Sandoval Fuentes
Tesorero:
Marcelo Eduardo mansilla Gomez,
</v>
      </c>
      <c r="I978" s="75" t="str">
        <f>VLOOKUP(A978,'BASE REGISTRO MAYO'!$A$1:$T$884,9,FALSE)</f>
        <v>01 año a 05 años</v>
      </c>
      <c r="J978" s="75" t="str">
        <f>VLOOKUP(A978,'BASE REGISTRO MAYO'!$A$1:$T$884,10,FALSE)</f>
        <v>Del 13 de junio de 2016 al 13 de junio de 2021</v>
      </c>
      <c r="K978" s="75" t="str">
        <f>VLOOKUP(A978,'BASE REGISTRO MAYO'!$A$1:$T$884,11,FALSE)</f>
        <v xml:space="preserve">Yonatan Alexis Bustamante Cárcamo
</v>
      </c>
      <c r="L978" s="75" t="str">
        <f>VLOOKUP(A978,'BASE REGISTRO MAYO'!$A$1:$T$884,12,FALSE)</f>
        <v>Calle Benavente N° 820, Comuna de Puerto Montt, Región de los Lagos</v>
      </c>
      <c r="M978" s="75" t="str">
        <f>VLOOKUP(A978,'BASE REGISTRO MAYO'!$A$1:$T$884,13,FALSE)</f>
        <v>X</v>
      </c>
      <c r="N978" s="75" t="str">
        <f>VLOOKUP(A978,'BASE REGISTRO MAYO'!$A$1:$T$884,14,FALSE)</f>
        <v>Puerto Montt</v>
      </c>
      <c r="O978" s="75" t="str">
        <f>VLOOKUP(A978,'BASE REGISTRO MAYO'!$A$1:$T$884,15,FALSE)</f>
        <v>(41) 3184949</v>
      </c>
      <c r="P978" s="75" t="str">
        <f>VLOOKUP(A978,'BASE REGISTRO MAYO'!$A$1:$T$884,16,FALSE)</f>
        <v>Yonatan.bustamante@ongcoincide.cl; contabilidad@ongcoincide.cl</v>
      </c>
      <c r="Q978" s="75">
        <f>VLOOKUP(A978,'BASE REGISTRO MAYO'!$A$1:$T$884,17,FALSE)</f>
        <v>0</v>
      </c>
      <c r="R978" s="75" t="str">
        <f>VLOOKUP(A978,'BASE REGISTRO MAYO'!$A$1:$T$884,18,FALSE)</f>
        <v xml:space="preserve">93401: Institución de Asistencia Social </v>
      </c>
      <c r="S978" s="75" t="str">
        <f>VLOOKUP(A978,'BASE REGISTRO MAYO'!$A$1:$T$884,19,FALSE)</f>
        <v>Antecedentes financieros correspondientes al año 2019, aprobados por el Sub Departamento de Supervisión Financiera Nacional</v>
      </c>
      <c r="T978" s="177">
        <f>VLOOKUP(A978,'BASE REGISTRO MAYO'!$A$1:$T$884,20,FALSE)</f>
        <v>42599</v>
      </c>
      <c r="U978" s="182">
        <v>7614</v>
      </c>
      <c r="V978" s="181">
        <v>79361434</v>
      </c>
      <c r="W978" s="181">
        <v>449439068</v>
      </c>
      <c r="X978" s="178">
        <v>44408</v>
      </c>
      <c r="Y978" s="87" t="s">
        <v>7151</v>
      </c>
      <c r="Z978" s="87" t="s">
        <v>7152</v>
      </c>
      <c r="AA978" s="182" t="s">
        <v>7197</v>
      </c>
    </row>
    <row r="979" spans="1:27" ht="15.75" customHeight="1" x14ac:dyDescent="0.2">
      <c r="A979" s="182">
        <v>7614</v>
      </c>
      <c r="B979" s="75" t="str">
        <f>VLOOKUP(A979,'BASE REGISTRO MAYO'!$A$1:$T$884,2,FALSE)</f>
        <v>Organizacion No gubernamental  de Desarrollo COINCIDE</v>
      </c>
      <c r="C979" s="75">
        <f>VLOOKUP(A979,'BASE REGISTRO MAYO'!$A$1:$T$884,3,FALSE)</f>
        <v>651185149</v>
      </c>
      <c r="D979" s="75" t="str">
        <f>VLOOKUP(A979,'BASE REGISTRO MAYO'!$A$1:$T$884,4,FALSE)</f>
        <v>Corporación de Derecho Privado.</v>
      </c>
      <c r="E979" s="75" t="str">
        <f>VLOOKUP(A979,'BASE REGISTRO MAYO'!$A$1:$T$884,5,FALSE)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9" s="75" t="str">
        <f>VLOOKUP(A979,'BASE REGISTRO MAYO'!$A$1:$T$884,6,FALSE)</f>
        <v xml:space="preserve"> Certificado de Vigencia Folio Nº500342113321, de fecha 24 de agosto de 2020, del Servicio de Registro Civil e Identificación.</v>
      </c>
      <c r="G979" s="75" t="str">
        <f>VLOOKUP(A979,'BASE REGISTRO MAYO'!$A$1:$T$884,7,FALSE)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9" s="75" t="str">
        <f>VLOOKUP(A979,'BASE REGISTRO MAYO'!$A$1:$T$884,8,FALSE)</f>
        <v xml:space="preserve">Presidente: 
Andrea Soledad Hidalgo Winkler
Secretario: 
Ingrid Lorena Sandoval Fuentes
Tesorero:
Marcelo Eduardo mansilla Gomez,
</v>
      </c>
      <c r="I979" s="75" t="str">
        <f>VLOOKUP(A979,'BASE REGISTRO MAYO'!$A$1:$T$884,9,FALSE)</f>
        <v>01 año a 05 años</v>
      </c>
      <c r="J979" s="75" t="str">
        <f>VLOOKUP(A979,'BASE REGISTRO MAYO'!$A$1:$T$884,10,FALSE)</f>
        <v>Del 13 de junio de 2016 al 13 de junio de 2021</v>
      </c>
      <c r="K979" s="75" t="str">
        <f>VLOOKUP(A979,'BASE REGISTRO MAYO'!$A$1:$T$884,11,FALSE)</f>
        <v xml:space="preserve">Yonatan Alexis Bustamante Cárcamo
</v>
      </c>
      <c r="L979" s="75" t="str">
        <f>VLOOKUP(A979,'BASE REGISTRO MAYO'!$A$1:$T$884,12,FALSE)</f>
        <v>Calle Benavente N° 820, Comuna de Puerto Montt, Región de los Lagos</v>
      </c>
      <c r="M979" s="75" t="str">
        <f>VLOOKUP(A979,'BASE REGISTRO MAYO'!$A$1:$T$884,13,FALSE)</f>
        <v>X</v>
      </c>
      <c r="N979" s="75" t="str">
        <f>VLOOKUP(A979,'BASE REGISTRO MAYO'!$A$1:$T$884,14,FALSE)</f>
        <v>Puerto Montt</v>
      </c>
      <c r="O979" s="75" t="str">
        <f>VLOOKUP(A979,'BASE REGISTRO MAYO'!$A$1:$T$884,15,FALSE)</f>
        <v>(41) 3184949</v>
      </c>
      <c r="P979" s="75" t="str">
        <f>VLOOKUP(A979,'BASE REGISTRO MAYO'!$A$1:$T$884,16,FALSE)</f>
        <v>Yonatan.bustamante@ongcoincide.cl; contabilidad@ongcoincide.cl</v>
      </c>
      <c r="Q979" s="75">
        <f>VLOOKUP(A979,'BASE REGISTRO MAYO'!$A$1:$T$884,17,FALSE)</f>
        <v>0</v>
      </c>
      <c r="R979" s="75" t="str">
        <f>VLOOKUP(A979,'BASE REGISTRO MAYO'!$A$1:$T$884,18,FALSE)</f>
        <v xml:space="preserve">93401: Institución de Asistencia Social </v>
      </c>
      <c r="S979" s="75" t="str">
        <f>VLOOKUP(A979,'BASE REGISTRO MAYO'!$A$1:$T$884,19,FALSE)</f>
        <v>Antecedentes financieros correspondientes al año 2019, aprobados por el Sub Departamento de Supervisión Financiera Nacional</v>
      </c>
      <c r="T979" s="177">
        <f>VLOOKUP(A979,'BASE REGISTRO MAYO'!$A$1:$T$884,20,FALSE)</f>
        <v>42599</v>
      </c>
      <c r="U979" s="182">
        <v>7614</v>
      </c>
      <c r="V979" s="181">
        <v>12884460</v>
      </c>
      <c r="W979" s="181">
        <v>139124494</v>
      </c>
      <c r="X979" s="178">
        <v>44408</v>
      </c>
      <c r="Y979" s="87" t="s">
        <v>7151</v>
      </c>
      <c r="Z979" s="87" t="s">
        <v>7152</v>
      </c>
      <c r="AA979" s="182" t="s">
        <v>7287</v>
      </c>
    </row>
    <row r="980" spans="1:27" ht="15.75" customHeight="1" x14ac:dyDescent="0.2">
      <c r="A980" s="182">
        <v>7614</v>
      </c>
      <c r="B980" s="75" t="str">
        <f>VLOOKUP(A980,'BASE REGISTRO MAYO'!$A$1:$T$884,2,FALSE)</f>
        <v>Organizacion No gubernamental  de Desarrollo COINCIDE</v>
      </c>
      <c r="C980" s="75">
        <f>VLOOKUP(A980,'BASE REGISTRO MAYO'!$A$1:$T$884,3,FALSE)</f>
        <v>651185149</v>
      </c>
      <c r="D980" s="75" t="str">
        <f>VLOOKUP(A980,'BASE REGISTRO MAYO'!$A$1:$T$884,4,FALSE)</f>
        <v>Corporación de Derecho Privado.</v>
      </c>
      <c r="E980" s="75" t="str">
        <f>VLOOKUP(A980,'BASE REGISTRO MAYO'!$A$1:$T$884,5,FALSE)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80" s="75" t="str">
        <f>VLOOKUP(A980,'BASE REGISTRO MAYO'!$A$1:$T$884,6,FALSE)</f>
        <v xml:space="preserve"> Certificado de Vigencia Folio Nº500342113321, de fecha 24 de agosto de 2020, del Servicio de Registro Civil e Identificación.</v>
      </c>
      <c r="G980" s="75" t="str">
        <f>VLOOKUP(A980,'BASE REGISTRO MAYO'!$A$1:$T$884,7,FALSE)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80" s="75" t="str">
        <f>VLOOKUP(A980,'BASE REGISTRO MAYO'!$A$1:$T$884,8,FALSE)</f>
        <v xml:space="preserve">Presidente: 
Andrea Soledad Hidalgo Winkler
Secretario: 
Ingrid Lorena Sandoval Fuentes
Tesorero:
Marcelo Eduardo mansilla Gomez,
</v>
      </c>
      <c r="I980" s="75" t="str">
        <f>VLOOKUP(A980,'BASE REGISTRO MAYO'!$A$1:$T$884,9,FALSE)</f>
        <v>01 año a 05 años</v>
      </c>
      <c r="J980" s="75" t="str">
        <f>VLOOKUP(A980,'BASE REGISTRO MAYO'!$A$1:$T$884,10,FALSE)</f>
        <v>Del 13 de junio de 2016 al 13 de junio de 2021</v>
      </c>
      <c r="K980" s="75" t="str">
        <f>VLOOKUP(A980,'BASE REGISTRO MAYO'!$A$1:$T$884,11,FALSE)</f>
        <v xml:space="preserve">Yonatan Alexis Bustamante Cárcamo
</v>
      </c>
      <c r="L980" s="75" t="str">
        <f>VLOOKUP(A980,'BASE REGISTRO MAYO'!$A$1:$T$884,12,FALSE)</f>
        <v>Calle Benavente N° 820, Comuna de Puerto Montt, Región de los Lagos</v>
      </c>
      <c r="M980" s="75" t="str">
        <f>VLOOKUP(A980,'BASE REGISTRO MAYO'!$A$1:$T$884,13,FALSE)</f>
        <v>X</v>
      </c>
      <c r="N980" s="75" t="str">
        <f>VLOOKUP(A980,'BASE REGISTRO MAYO'!$A$1:$T$884,14,FALSE)</f>
        <v>Puerto Montt</v>
      </c>
      <c r="O980" s="75" t="str">
        <f>VLOOKUP(A980,'BASE REGISTRO MAYO'!$A$1:$T$884,15,FALSE)</f>
        <v>(41) 3184949</v>
      </c>
      <c r="P980" s="75" t="str">
        <f>VLOOKUP(A980,'BASE REGISTRO MAYO'!$A$1:$T$884,16,FALSE)</f>
        <v>Yonatan.bustamante@ongcoincide.cl; contabilidad@ongcoincide.cl</v>
      </c>
      <c r="Q980" s="75">
        <f>VLOOKUP(A980,'BASE REGISTRO MAYO'!$A$1:$T$884,17,FALSE)</f>
        <v>0</v>
      </c>
      <c r="R980" s="75" t="str">
        <f>VLOOKUP(A980,'BASE REGISTRO MAYO'!$A$1:$T$884,18,FALSE)</f>
        <v xml:space="preserve">93401: Institución de Asistencia Social </v>
      </c>
      <c r="S980" s="75" t="str">
        <f>VLOOKUP(A980,'BASE REGISTRO MAYO'!$A$1:$T$884,19,FALSE)</f>
        <v>Antecedentes financieros correspondientes al año 2019, aprobados por el Sub Departamento de Supervisión Financiera Nacional</v>
      </c>
      <c r="T980" s="177">
        <f>VLOOKUP(A980,'BASE REGISTRO MAYO'!$A$1:$T$884,20,FALSE)</f>
        <v>42599</v>
      </c>
      <c r="U980" s="182">
        <v>7614</v>
      </c>
      <c r="V980" s="181">
        <v>11055150</v>
      </c>
      <c r="W980" s="181">
        <v>11055150</v>
      </c>
      <c r="X980" s="178">
        <v>44408</v>
      </c>
      <c r="Y980" s="87" t="s">
        <v>7151</v>
      </c>
      <c r="Z980" s="87" t="s">
        <v>7152</v>
      </c>
      <c r="AA980" s="182" t="s">
        <v>7328</v>
      </c>
    </row>
    <row r="981" spans="1:27" ht="15.75" customHeight="1" x14ac:dyDescent="0.2">
      <c r="A981" s="182">
        <v>7615</v>
      </c>
      <c r="B981" s="75" t="str">
        <f>VLOOKUP(A981,'BASE REGISTRO MAYO'!$A$1:$T$884,2,FALSE)</f>
        <v>Ilustre Municipalidad de Chol Chol</v>
      </c>
      <c r="C981" s="75" t="str">
        <f>VLOOKUP(A981,'BASE REGISTRO MAYO'!$A$1:$T$884,3,FALSE)</f>
        <v>69265000K</v>
      </c>
      <c r="D981" s="75" t="str">
        <f>VLOOKUP(A981,'BASE REGISTRO MAYO'!$A$1:$T$884,4,FALSE)</f>
        <v>Municipalidad</v>
      </c>
      <c r="E981" s="75" t="str">
        <f>VLOOKUP(A981,'BASE REGISTRO MAYO'!$A$1:$T$884,5,FALSE)</f>
        <v>Constitución Política de la República, art. 107.</v>
      </c>
      <c r="F981" s="75" t="str">
        <f>VLOOKUP(A981,'BASE REGISTRO MAYO'!$A$1:$T$884,6,FALSE)</f>
        <v>Indefinida.</v>
      </c>
      <c r="G981" s="75" t="str">
        <f>VLOOKUP(A981,'BASE REGISTRO MAYO'!$A$1:$T$884,7,FALSE)</f>
        <v>Según Ley Orgánica Nº 18.695, arts. 1º al 4º.</v>
      </c>
      <c r="H981" s="75" t="str">
        <f>VLOOKUP(A981,'BASE REGISTRO MAYO'!$A$1:$T$884,8,FALSE)</f>
        <v>no tiene</v>
      </c>
      <c r="I981" s="75">
        <f>VLOOKUP(A981,'BASE REGISTRO MAYO'!$A$1:$T$884,9,FALSE)</f>
        <v>0</v>
      </c>
      <c r="J981" s="75">
        <f>VLOOKUP(A981,'BASE REGISTRO MAYO'!$A$1:$T$884,10,FALSE)</f>
        <v>0</v>
      </c>
      <c r="K981" s="75" t="str">
        <f>VLOOKUP(A981,'BASE REGISTRO MAYO'!$A$1:$T$884,11,FALSE)</f>
        <v xml:space="preserve">Luis Huirilef Barra, 
</v>
      </c>
      <c r="L981" s="75" t="str">
        <f>VLOOKUP(A981,'BASE REGISTRO MAYO'!$A$1:$T$884,12,FALSE)</f>
        <v xml:space="preserve">Calle Perez N° 449, comuna de Chol Chol. </v>
      </c>
      <c r="M981" s="75" t="str">
        <f>VLOOKUP(A981,'BASE REGISTRO MAYO'!$A$1:$T$884,13,FALSE)</f>
        <v>IX</v>
      </c>
      <c r="N981" s="75" t="str">
        <f>VLOOKUP(A981,'BASE REGISTRO MAYO'!$A$1:$T$884,14,FALSE)</f>
        <v>Chol Chol</v>
      </c>
      <c r="O981" s="75">
        <f>VLOOKUP(A981,'BASE REGISTRO MAYO'!$A$1:$T$884,15,FALSE)</f>
        <v>0</v>
      </c>
      <c r="P981" s="75" t="str">
        <f>VLOOKUP(A981,'BASE REGISTRO MAYO'!$A$1:$T$884,16,FALSE)</f>
        <v>opdcholchol@gmail.com</v>
      </c>
      <c r="Q981" s="75">
        <f>VLOOKUP(A981,'BASE REGISTRO MAYO'!$A$1:$T$884,17,FALSE)</f>
        <v>0</v>
      </c>
      <c r="R981" s="75">
        <f>VLOOKUP(A981,'BASE REGISTRO MAYO'!$A$1:$T$884,18,FALSE)</f>
        <v>91001</v>
      </c>
      <c r="S981" s="75" t="str">
        <f>VLOOKUP(A981,'BASE REGISTRO MAYO'!$A$1:$T$884,19,FALSE)</f>
        <v xml:space="preserve">No se acompañan. Aplica Informe Jurídico Nº 09, de  fecha 14 de marzo de 2011 del Departamento Jurídico y Dictamen Nº 070791, de 2009, de la Contraloría General de la República.  
</v>
      </c>
      <c r="T981" s="177">
        <f>VLOOKUP(A981,'BASE REGISTRO MAYO'!$A$1:$T$884,20,FALSE)</f>
        <v>42615</v>
      </c>
      <c r="U981" s="182">
        <v>7615</v>
      </c>
      <c r="V981" s="181">
        <v>4893746</v>
      </c>
      <c r="W981" s="181">
        <v>34256222</v>
      </c>
      <c r="X981" s="178">
        <v>44408</v>
      </c>
      <c r="Y981" s="87" t="s">
        <v>7151</v>
      </c>
      <c r="Z981" s="87" t="s">
        <v>7152</v>
      </c>
      <c r="AA981" s="182" t="s">
        <v>7359</v>
      </c>
    </row>
    <row r="982" spans="1:27" ht="15.75" customHeight="1" x14ac:dyDescent="0.2">
      <c r="A982" s="182">
        <v>7620</v>
      </c>
      <c r="B982" s="75" t="str">
        <f>VLOOKUP(A982,'BASE REGISTRO MAYO'!$A$1:$T$884,2,FALSE)</f>
        <v>Fundacion Koinomadelfia</v>
      </c>
      <c r="C982" s="75">
        <f>VLOOKUP(A982,'BASE REGISTRO MAYO'!$A$1:$T$884,3,FALSE)</f>
        <v>732384006</v>
      </c>
      <c r="D982" s="75" t="str">
        <f>VLOOKUP(A982,'BASE REGISTRO MAYO'!$A$1:$T$884,4,FALSE)</f>
        <v>Fundación de Derecho Privado.</v>
      </c>
      <c r="E982" s="75" t="str">
        <f>VLOOKUP(A982,'BASE REGISTRO MAYO'!$A$1:$T$884,5,FALSE)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982" s="75" t="str">
        <f>VLOOKUP(A982,'BASE REGISTRO MAYO'!$A$1:$T$884,6,FALSE)</f>
        <v xml:space="preserve">Se acompañó Certificado de vigencia de Persona Jurídica sin fines de lucro folio N° 80456019, de fecha 11 de noviembre del año 2020, del Servicio de Registro Civil e Identificación.
</v>
      </c>
      <c r="G982" s="75" t="str">
        <f>VLOOKUP(A982,'BASE REGISTRO MAYO'!$A$1:$T$884,7,FALSE)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982" s="75" t="str">
        <f>VLOOKUP(A982,'BASE REGISTRO MAYO'!$A$1:$T$884,8,FALSE)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982" s="75" t="str">
        <f>VLOOKUP(A982,'BASE REGISTRO MAYO'!$A$1:$T$884,9,FALSE)</f>
        <v xml:space="preserve">Indefinida, debiendo ser confirmados o reemplazados una vez al año. . </v>
      </c>
      <c r="J982" s="75" t="str">
        <f>VLOOKUP(A982,'BASE REGISTRO MAYO'!$A$1:$T$884,10,FALSE)</f>
        <v>Del 04 de marzo de 2013.   Se solicitan antecedentes actualizados mediante correo electrónico y carta.(11.11.2020 CPM)</v>
      </c>
      <c r="K982" s="75" t="str">
        <f>VLOOKUP(A982,'BASE REGISTRO MAYO'!$A$1:$T$884,11,FALSE)</f>
        <v xml:space="preserve">Maximiliano Sanchez Pérez 
</v>
      </c>
      <c r="L982" s="75" t="str">
        <f>VLOOKUP(A982,'BASE REGISTRO MAYO'!$A$1:$T$884,12,FALSE)</f>
        <v xml:space="preserve">Avenida Pajaritos S/N, parcela 10-B. Malloco. Peñaflor </v>
      </c>
      <c r="M982" s="75" t="str">
        <f>VLOOKUP(A982,'BASE REGISTRO MAYO'!$A$1:$T$884,13,FALSE)</f>
        <v>XIII</v>
      </c>
      <c r="N982" s="75" t="str">
        <f>VLOOKUP(A982,'BASE REGISTRO MAYO'!$A$1:$T$884,14,FALSE)</f>
        <v>Peñaflor</v>
      </c>
      <c r="O982" s="75" t="str">
        <f>VLOOKUP(A982,'BASE REGISTRO MAYO'!$A$1:$T$884,15,FALSE)</f>
        <v>228140697-228143164</v>
      </c>
      <c r="P982" s="75" t="str">
        <f>VLOOKUP(A982,'BASE REGISTRO MAYO'!$A$1:$T$884,16,FALSE)</f>
        <v xml:space="preserve">hnkoinomadelfia@hotmail.com
monica@koinomadelfia.cl
</v>
      </c>
      <c r="Q982" s="75">
        <f>VLOOKUP(A982,'BASE REGISTRO MAYO'!$A$1:$T$884,17,FALSE)</f>
        <v>0</v>
      </c>
      <c r="R982" s="75" t="str">
        <f>VLOOKUP(A982,'BASE REGISTRO MAYO'!$A$1:$T$884,18,FALSE)</f>
        <v xml:space="preserve">93401: Institución de Asistencia Social </v>
      </c>
      <c r="S982" s="75" t="str">
        <f>VLOOKUP(A982,'BASE REGISTRO MAYO'!$A$1:$T$884,19,FALSE)</f>
        <v xml:space="preserve">Antecedentes financieros correspondientes al año 2019  aprobados por el Subdepartamento de Supervisión Financiera  </v>
      </c>
      <c r="T982" s="177">
        <f>VLOOKUP(A982,'BASE REGISTRO MAYO'!$A$1:$T$884,20,FALSE)</f>
        <v>42688</v>
      </c>
      <c r="U982" s="182">
        <v>7620</v>
      </c>
      <c r="V982" s="181">
        <v>61632630</v>
      </c>
      <c r="W982" s="181">
        <v>442383112</v>
      </c>
      <c r="X982" s="178">
        <v>44408</v>
      </c>
      <c r="Y982" s="87" t="s">
        <v>7151</v>
      </c>
      <c r="Z982" s="87" t="s">
        <v>7152</v>
      </c>
      <c r="AA982" s="182" t="s">
        <v>8191</v>
      </c>
    </row>
    <row r="983" spans="1:27" ht="15.75" customHeight="1" x14ac:dyDescent="0.2">
      <c r="A983" s="182">
        <v>7626</v>
      </c>
      <c r="B983" s="75" t="str">
        <f>VLOOKUP(A983,'BASE REGISTRO MAYO'!$A$1:$T$884,2,FALSE)</f>
        <v xml:space="preserve">Organizacion No gubernamental  de Desarrollo Padre Luis Amigo.
</v>
      </c>
      <c r="C983" s="75" t="str">
        <f>VLOOKUP(A983,'BASE REGISTRO MAYO'!$A$1:$T$884,3,FALSE)</f>
        <v>65076983K</v>
      </c>
      <c r="D983" s="75" t="str">
        <f>VLOOKUP(A983,'BASE REGISTRO MAYO'!$A$1:$T$884,4,FALSE)</f>
        <v>Corporación de Derecho Privado.</v>
      </c>
      <c r="E983" s="75" t="str">
        <f>VLOOKUP(A983,'BASE REGISTRO MAYO'!$A$1:$T$884,5,FALSE)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83" s="75" t="str">
        <f>VLOOKUP(A983,'BASE REGISTRO MAYO'!$A$1:$T$884,6,FALSE)</f>
        <v>Certificado de Vigencia Folio Nº 500328480916, de fecha 10 de julio del 2020, del Servicio de Registro Civil e Identificación.</v>
      </c>
      <c r="G983" s="75" t="str">
        <f>VLOOKUP(A983,'BASE REGISTRO MAYO'!$A$1:$T$884,7,FALSE)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83" s="75" t="str">
        <f>VLOOKUP(A983,'BASE REGISTRO MAYO'!$A$1:$T$884,8,FALSE)</f>
        <v xml:space="preserve">Presidente: 
Rubén Eduardo Gutierrez Quiñones
Vice -Presidente: 
Jean Pierre Faundes Campos,
Secretario: 
Jessica María Gutierrez Quiñones
Tesorera:
Claudia Andrea Llancapan Fabundes
</v>
      </c>
      <c r="I983" s="75" t="str">
        <f>VLOOKUP(A983,'BASE REGISTRO MAYO'!$A$1:$T$884,9,FALSE)</f>
        <v>03 años</v>
      </c>
      <c r="J983" s="75" t="str">
        <f>VLOOKUP(A983,'BASE REGISTRO MAYO'!$A$1:$T$884,10,FALSE)</f>
        <v>15-02-2019 a 15.02.22</v>
      </c>
      <c r="K983" s="75" t="str">
        <f>VLOOKUP(A983,'BASE REGISTRO MAYO'!$A$1:$T$884,11,FALSE)</f>
        <v xml:space="preserve">Presidente: Rubén Eduardo Gutierrez Quiñones
</v>
      </c>
      <c r="L983" s="75" t="str">
        <f>VLOOKUP(A983,'BASE REGISTRO MAYO'!$A$1:$T$884,12,FALSE)</f>
        <v xml:space="preserve">Barros Arana N° 162, oficina 91, Concepción </v>
      </c>
      <c r="M983" s="75" t="str">
        <f>VLOOKUP(A983,'BASE REGISTRO MAYO'!$A$1:$T$884,13,FALSE)</f>
        <v>VIII</v>
      </c>
      <c r="N983" s="75" t="str">
        <f>VLOOKUP(A983,'BASE REGISTRO MAYO'!$A$1:$T$884,14,FALSE)</f>
        <v xml:space="preserve">Concepción </v>
      </c>
      <c r="O983" s="75" t="str">
        <f>VLOOKUP(A983,'BASE REGISTRO MAYO'!$A$1:$T$884,15,FALSE)</f>
        <v>41-2767056/+56974305923 (cel. Representante Legal)</v>
      </c>
      <c r="P983" s="75" t="str">
        <f>VLOOKUP(A983,'BASE REGISTRO MAYO'!$A$1:$T$884,16,FALSE)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83" s="75">
        <f>VLOOKUP(A983,'BASE REGISTRO MAYO'!$A$1:$T$884,17,FALSE)</f>
        <v>0</v>
      </c>
      <c r="R983" s="75" t="str">
        <f>VLOOKUP(A983,'BASE REGISTRO MAYO'!$A$1:$T$884,18,FALSE)</f>
        <v xml:space="preserve">93401: Institución de Asistencia Social </v>
      </c>
      <c r="S983" s="75" t="str">
        <f>VLOOKUP(A983,'BASE REGISTRO MAYO'!$A$1:$T$884,19,FALSE)</f>
        <v>Antecedentes financieros correspondientes al año 2019 pendientes de aprobación por el Sub Departamento de Supervisión Financiera.</v>
      </c>
      <c r="T983" s="177">
        <f>VLOOKUP(A983,'BASE REGISTRO MAYO'!$A$1:$T$884,20,FALSE)</f>
        <v>42762</v>
      </c>
      <c r="U983" s="182">
        <v>7626</v>
      </c>
      <c r="V983" s="181">
        <v>58239636</v>
      </c>
      <c r="W983" s="181">
        <v>276918603</v>
      </c>
      <c r="X983" s="178">
        <v>44408</v>
      </c>
      <c r="Y983" s="87" t="s">
        <v>7151</v>
      </c>
      <c r="Z983" s="87" t="s">
        <v>7152</v>
      </c>
      <c r="AA983" s="182" t="s">
        <v>173</v>
      </c>
    </row>
    <row r="984" spans="1:27" ht="15.75" customHeight="1" x14ac:dyDescent="0.2">
      <c r="A984" s="182">
        <v>7638</v>
      </c>
      <c r="B984" s="75" t="str">
        <f>VLOOKUP(A984,'BASE REGISTRO MAYO'!$A$1:$T$884,2,FALSE)</f>
        <v>Corporacion en Busca de un Cambio</v>
      </c>
      <c r="C984" s="75" t="str">
        <f>VLOOKUP(A984,'BASE REGISTRO MAYO'!$A$1:$T$884,3,FALSE)</f>
        <v>65095565K</v>
      </c>
      <c r="D984" s="75" t="str">
        <f>VLOOKUP(A984,'BASE REGISTRO MAYO'!$A$1:$T$884,4,FALSE)</f>
        <v>Corporación de Derecho Privado, regida por sus propios estatutos y, en silencio de ellos, por el Título XXXIII, del Libro Primero del Código Civil y por el reglamento de Concesión de Personalidad Jurídica del Ministerio de Justicia.</v>
      </c>
      <c r="E984" s="75" t="str">
        <f>VLOOKUP(A984,'BASE REGISTRO MAYO'!$A$1:$T$884,5,FALSE)</f>
        <v>Inscripción N° 245442, de fecha 23 de enero de 2017, del Registro de Personas Jurídicas, del Servicio de Registro Civil e Identificación.</v>
      </c>
      <c r="F984" s="75" t="str">
        <f>VLOOKUP(A984,'BASE REGISTRO MAYO'!$A$1:$T$884,6,FALSE)</f>
        <v>Certificado de Vigencia, Folio Nº 500356266359, emitido con fecha 16 de noviembre de 2020, por el Servicio de Registro Civil e Identificación.</v>
      </c>
      <c r="G984" s="75" t="str">
        <f>VLOOKUP(A984,'BASE REGISTRO MAYO'!$A$1:$T$884,7,FALSE)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984" s="75" t="str">
        <f>VLOOKUP(A984,'BASE REGISTRO MAYO'!$A$1:$T$884,8,FALSE)</f>
        <v>Presidente: Amanda Belén Aceituno Quezada,
Tesorera: Tatiana del pilar Quezada Torres</v>
      </c>
      <c r="I984" s="75" t="str">
        <f>VLOOKUP(A984,'BASE REGISTRO MAYO'!$A$1:$T$884,9,FALSE)</f>
        <v>02 años</v>
      </c>
      <c r="J984" s="75" t="str">
        <f>VLOOKUP(A984,'BASE REGISTRO MAYO'!$A$1:$T$884,10,FALSE)</f>
        <v>Directorio provisorio de fecha 25 de julio de 2020, durará hasta nueva Asamblea General de socios</v>
      </c>
      <c r="K984" s="75" t="str">
        <f>VLOOKUP(A984,'BASE REGISTRO MAYO'!$A$1:$T$884,11,FALSE)</f>
        <v xml:space="preserve">Presidente: Amanda Belén Aceituno Quezada, </v>
      </c>
      <c r="L984" s="75" t="str">
        <f>VLOOKUP(A984,'BASE REGISTRO MAYO'!$A$1:$T$884,12,FALSE)</f>
        <v xml:space="preserve">Pasaje Agustín Barros N° 1834, Villa María del Valle, ciudad de Linares, Región del Maule
</v>
      </c>
      <c r="M984" s="75" t="str">
        <f>VLOOKUP(A984,'BASE REGISTRO MAYO'!$A$1:$T$884,13,FALSE)</f>
        <v>VII</v>
      </c>
      <c r="N984" s="75" t="str">
        <f>VLOOKUP(A984,'BASE REGISTRO MAYO'!$A$1:$T$884,14,FALSE)</f>
        <v>linares</v>
      </c>
      <c r="O984" s="75" t="str">
        <f>VLOOKUP(A984,'BASE REGISTRO MAYO'!$A$1:$T$884,15,FALSE)</f>
        <v>Fono: +569 85973741; +569 78270672</v>
      </c>
      <c r="P984" s="75" t="str">
        <f>VLOOKUP(A984,'BASE REGISTRO MAYO'!$A$1:$T$884,16,FALSE)</f>
        <v>corp.enbuscadeuncambio@hotmail.com</v>
      </c>
      <c r="Q984" s="75">
        <f>VLOOKUP(A984,'BASE REGISTRO MAYO'!$A$1:$T$884,17,FALSE)</f>
        <v>0</v>
      </c>
      <c r="R984" s="75">
        <f>VLOOKUP(A984,'BASE REGISTRO MAYO'!$A$1:$T$884,18,FALSE)</f>
        <v>93401</v>
      </c>
      <c r="S984" s="75" t="str">
        <f>VLOOKUP(A984,'BASE REGISTRO MAYO'!$A$1:$T$884,19,FALSE)</f>
        <v xml:space="preserve">Se acompaña Certificado Financiero año 2019, aprobados por el Subdepartamento de Supervisión Financiera Nacional.
</v>
      </c>
      <c r="T984" s="177">
        <f>VLOOKUP(A984,'BASE REGISTRO MAYO'!$A$1:$T$884,20,FALSE)</f>
        <v>43014</v>
      </c>
      <c r="U984" s="182">
        <v>7638</v>
      </c>
      <c r="V984" s="181">
        <v>17929600</v>
      </c>
      <c r="W984" s="181">
        <v>110550320</v>
      </c>
      <c r="X984" s="178">
        <v>44408</v>
      </c>
      <c r="Y984" s="87" t="s">
        <v>7151</v>
      </c>
      <c r="Z984" s="87" t="s">
        <v>7152</v>
      </c>
      <c r="AA984" s="182" t="s">
        <v>7261</v>
      </c>
    </row>
    <row r="985" spans="1:27" ht="15.75" customHeight="1" x14ac:dyDescent="0.2">
      <c r="A985" s="182">
        <v>7644</v>
      </c>
      <c r="B985" s="75" t="str">
        <f>VLOOKUP(A985,'BASE REGISTRO MAYO'!$A$1:$T$884,2,FALSE)</f>
        <v>O.N.G. JUNTOS CREANDO FUTURO (O.N.G.  J.C.F.S.B)</v>
      </c>
      <c r="C985" s="75">
        <f>VLOOKUP(A985,'BASE REGISTRO MAYO'!$A$1:$T$884,3,FALSE)</f>
        <v>651519810</v>
      </c>
      <c r="D985" s="75" t="str">
        <f>VLOOKUP(A985,'BASE REGISTRO MAYO'!$A$1:$T$884,4,FALSE)</f>
        <v>Asociación de Derecho Privado.</v>
      </c>
      <c r="E985" s="75" t="str">
        <f>VLOOKUP(A985,'BASE REGISTRO MAYO'!$A$1:$T$884,5,FALSE)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5" s="75" t="str">
        <f>VLOOKUP(A985,'BASE REGISTRO MAYO'!$A$1:$T$884,6,FALSE)</f>
        <v xml:space="preserve">Certificado de Vigencia Folio Nº500184376928, otorgado el 04 de junio de 2018, del Servicio de Registro Civil e Identificación.
</v>
      </c>
      <c r="G985" s="75" t="str">
        <f>VLOOKUP(A985,'BASE REGISTRO MAYO'!$A$1:$T$884,7,FALSE)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5" s="75" t="str">
        <f>VLOOKUP(A985,'BASE REGISTRO MAYO'!$A$1:$T$884,8,FALSE)</f>
        <v xml:space="preserve">Presidente: 
LUIS RODRIGUEZ CABRERA, 
Secretaria: 
  TERESA FLORES MAZA, 
Tesorero:
MAURICIO REYES MELO, 
</v>
      </c>
      <c r="I985" s="75" t="str">
        <f>VLOOKUP(A985,'BASE REGISTRO MAYO'!$A$1:$T$884,9,FALSE)</f>
        <v>04 años</v>
      </c>
      <c r="J985" s="75" t="str">
        <f>VLOOKUP(A985,'BASE REGISTRO MAYO'!$A$1:$T$884,10,FALSE)</f>
        <v>Del 21 de diciembre de 2017 al 21 de diciembre de 2021.</v>
      </c>
      <c r="K985" s="75" t="str">
        <f>VLOOKUP(A985,'BASE REGISTRO MAYO'!$A$1:$T$884,11,FALSE)</f>
        <v xml:space="preserve">Presidente: 
LUIS RODRIGUEZ CABRERA, 
</v>
      </c>
      <c r="L985" s="75" t="str">
        <f>VLOOKUP(A985,'BASE REGISTRO MAYO'!$A$1:$T$884,12,FALSE)</f>
        <v xml:space="preserve"> Santa Teresa N°814, villa valles de Chile, comuna de Santa Barbara, Región del Bio Bio.
</v>
      </c>
      <c r="M985" s="75" t="str">
        <f>VLOOKUP(A985,'BASE REGISTRO MAYO'!$A$1:$T$884,13,FALSE)</f>
        <v>VIII</v>
      </c>
      <c r="N985" s="75" t="str">
        <f>VLOOKUP(A985,'BASE REGISTRO MAYO'!$A$1:$T$884,14,FALSE)</f>
        <v>Santa Barbara</v>
      </c>
      <c r="O985" s="75">
        <f>VLOOKUP(A985,'BASE REGISTRO MAYO'!$A$1:$T$884,15,FALSE)</f>
        <v>0</v>
      </c>
      <c r="P985" s="75">
        <f>VLOOKUP(A985,'BASE REGISTRO MAYO'!$A$1:$T$884,16,FALSE)</f>
        <v>0</v>
      </c>
      <c r="Q985" s="75">
        <f>VLOOKUP(A985,'BASE REGISTRO MAYO'!$A$1:$T$884,17,FALSE)</f>
        <v>0</v>
      </c>
      <c r="R985" s="75" t="str">
        <f>VLOOKUP(A985,'BASE REGISTRO MAYO'!$A$1:$T$884,18,FALSE)</f>
        <v xml:space="preserve">93401: Institución de Asistencia Social 
</v>
      </c>
      <c r="S985" s="75" t="str">
        <f>VLOOKUP(A985,'BASE REGISTRO MAYO'!$A$1:$T$884,19,FALSE)</f>
        <v xml:space="preserve">Antecedentes financieros correspondientes al año 2019, aprobados por el Subdepartamento de Supervisión Nacional. </v>
      </c>
      <c r="T985" s="177">
        <f>VLOOKUP(A985,'BASE REGISTRO MAYO'!$A$1:$T$884,20,FALSE)</f>
        <v>43165</v>
      </c>
      <c r="U985" s="182">
        <v>7644</v>
      </c>
      <c r="V985" s="181">
        <v>9292498</v>
      </c>
      <c r="W985" s="181">
        <v>87366112</v>
      </c>
      <c r="X985" s="178">
        <v>44408</v>
      </c>
      <c r="Y985" s="87" t="s">
        <v>7151</v>
      </c>
      <c r="Z985" s="87" t="s">
        <v>7152</v>
      </c>
      <c r="AA985" s="182" t="s">
        <v>7178</v>
      </c>
    </row>
    <row r="986" spans="1:27" ht="15.75" customHeight="1" x14ac:dyDescent="0.2">
      <c r="A986" s="182">
        <v>7644</v>
      </c>
      <c r="B986" s="75" t="str">
        <f>VLOOKUP(A986,'BASE REGISTRO MAYO'!$A$1:$T$884,2,FALSE)</f>
        <v>O.N.G. JUNTOS CREANDO FUTURO (O.N.G.  J.C.F.S.B)</v>
      </c>
      <c r="C986" s="75">
        <f>VLOOKUP(A986,'BASE REGISTRO MAYO'!$A$1:$T$884,3,FALSE)</f>
        <v>651519810</v>
      </c>
      <c r="D986" s="75" t="str">
        <f>VLOOKUP(A986,'BASE REGISTRO MAYO'!$A$1:$T$884,4,FALSE)</f>
        <v>Asociación de Derecho Privado.</v>
      </c>
      <c r="E986" s="75" t="str">
        <f>VLOOKUP(A986,'BASE REGISTRO MAYO'!$A$1:$T$884,5,FALSE)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6" s="75" t="str">
        <f>VLOOKUP(A986,'BASE REGISTRO MAYO'!$A$1:$T$884,6,FALSE)</f>
        <v xml:space="preserve">Certificado de Vigencia Folio Nº500184376928, otorgado el 04 de junio de 2018, del Servicio de Registro Civil e Identificación.
</v>
      </c>
      <c r="G986" s="75" t="str">
        <f>VLOOKUP(A986,'BASE REGISTRO MAYO'!$A$1:$T$884,7,FALSE)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6" s="75" t="str">
        <f>VLOOKUP(A986,'BASE REGISTRO MAYO'!$A$1:$T$884,8,FALSE)</f>
        <v xml:space="preserve">Presidente: 
LUIS RODRIGUEZ CABRERA, 
Secretaria: 
  TERESA FLORES MAZA, 
Tesorero:
MAURICIO REYES MELO, 
</v>
      </c>
      <c r="I986" s="75" t="str">
        <f>VLOOKUP(A986,'BASE REGISTRO MAYO'!$A$1:$T$884,9,FALSE)</f>
        <v>04 años</v>
      </c>
      <c r="J986" s="75" t="str">
        <f>VLOOKUP(A986,'BASE REGISTRO MAYO'!$A$1:$T$884,10,FALSE)</f>
        <v>Del 21 de diciembre de 2017 al 21 de diciembre de 2021.</v>
      </c>
      <c r="K986" s="75" t="str">
        <f>VLOOKUP(A986,'BASE REGISTRO MAYO'!$A$1:$T$884,11,FALSE)</f>
        <v xml:space="preserve">Presidente: 
LUIS RODRIGUEZ CABRERA, 
</v>
      </c>
      <c r="L986" s="75" t="str">
        <f>VLOOKUP(A986,'BASE REGISTRO MAYO'!$A$1:$T$884,12,FALSE)</f>
        <v xml:space="preserve"> Santa Teresa N°814, villa valles de Chile, comuna de Santa Barbara, Región del Bio Bio.
</v>
      </c>
      <c r="M986" s="75" t="str">
        <f>VLOOKUP(A986,'BASE REGISTRO MAYO'!$A$1:$T$884,13,FALSE)</f>
        <v>VIII</v>
      </c>
      <c r="N986" s="75" t="str">
        <f>VLOOKUP(A986,'BASE REGISTRO MAYO'!$A$1:$T$884,14,FALSE)</f>
        <v>Santa Barbara</v>
      </c>
      <c r="O986" s="75">
        <f>VLOOKUP(A986,'BASE REGISTRO MAYO'!$A$1:$T$884,15,FALSE)</f>
        <v>0</v>
      </c>
      <c r="P986" s="75">
        <f>VLOOKUP(A986,'BASE REGISTRO MAYO'!$A$1:$T$884,16,FALSE)</f>
        <v>0</v>
      </c>
      <c r="Q986" s="75">
        <f>VLOOKUP(A986,'BASE REGISTRO MAYO'!$A$1:$T$884,17,FALSE)</f>
        <v>0</v>
      </c>
      <c r="R986" s="75" t="str">
        <f>VLOOKUP(A986,'BASE REGISTRO MAYO'!$A$1:$T$884,18,FALSE)</f>
        <v xml:space="preserve">93401: Institución de Asistencia Social 
</v>
      </c>
      <c r="S986" s="75" t="str">
        <f>VLOOKUP(A986,'BASE REGISTRO MAYO'!$A$1:$T$884,19,FALSE)</f>
        <v xml:space="preserve">Antecedentes financieros correspondientes al año 2019, aprobados por el Subdepartamento de Supervisión Nacional. </v>
      </c>
      <c r="T986" s="177">
        <f>VLOOKUP(A986,'BASE REGISTRO MAYO'!$A$1:$T$884,20,FALSE)</f>
        <v>43165</v>
      </c>
      <c r="U986" s="182">
        <v>7644</v>
      </c>
      <c r="V986" s="181">
        <v>23839599</v>
      </c>
      <c r="W986" s="181">
        <v>101003505</v>
      </c>
      <c r="X986" s="178">
        <v>44408</v>
      </c>
      <c r="Y986" s="87" t="s">
        <v>7151</v>
      </c>
      <c r="Z986" s="87" t="s">
        <v>7152</v>
      </c>
      <c r="AA986" s="182" t="s">
        <v>149</v>
      </c>
    </row>
    <row r="987" spans="1:27" ht="15.75" customHeight="1" x14ac:dyDescent="0.2">
      <c r="A987" s="182">
        <v>7644</v>
      </c>
      <c r="B987" s="75" t="str">
        <f>VLOOKUP(A987,'BASE REGISTRO MAYO'!$A$1:$T$884,2,FALSE)</f>
        <v>O.N.G. JUNTOS CREANDO FUTURO (O.N.G.  J.C.F.S.B)</v>
      </c>
      <c r="C987" s="75">
        <f>VLOOKUP(A987,'BASE REGISTRO MAYO'!$A$1:$T$884,3,FALSE)</f>
        <v>651519810</v>
      </c>
      <c r="D987" s="75" t="str">
        <f>VLOOKUP(A987,'BASE REGISTRO MAYO'!$A$1:$T$884,4,FALSE)</f>
        <v>Asociación de Derecho Privado.</v>
      </c>
      <c r="E987" s="75" t="str">
        <f>VLOOKUP(A987,'BASE REGISTRO MAYO'!$A$1:$T$884,5,FALSE)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7" s="75" t="str">
        <f>VLOOKUP(A987,'BASE REGISTRO MAYO'!$A$1:$T$884,6,FALSE)</f>
        <v xml:space="preserve">Certificado de Vigencia Folio Nº500184376928, otorgado el 04 de junio de 2018, del Servicio de Registro Civil e Identificación.
</v>
      </c>
      <c r="G987" s="75" t="str">
        <f>VLOOKUP(A987,'BASE REGISTRO MAYO'!$A$1:$T$884,7,FALSE)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7" s="75" t="str">
        <f>VLOOKUP(A987,'BASE REGISTRO MAYO'!$A$1:$T$884,8,FALSE)</f>
        <v xml:space="preserve">Presidente: 
LUIS RODRIGUEZ CABRERA, 
Secretaria: 
  TERESA FLORES MAZA, 
Tesorero:
MAURICIO REYES MELO, 
</v>
      </c>
      <c r="I987" s="75" t="str">
        <f>VLOOKUP(A987,'BASE REGISTRO MAYO'!$A$1:$T$884,9,FALSE)</f>
        <v>04 años</v>
      </c>
      <c r="J987" s="75" t="str">
        <f>VLOOKUP(A987,'BASE REGISTRO MAYO'!$A$1:$T$884,10,FALSE)</f>
        <v>Del 21 de diciembre de 2017 al 21 de diciembre de 2021.</v>
      </c>
      <c r="K987" s="75" t="str">
        <f>VLOOKUP(A987,'BASE REGISTRO MAYO'!$A$1:$T$884,11,FALSE)</f>
        <v xml:space="preserve">Presidente: 
LUIS RODRIGUEZ CABRERA, 
</v>
      </c>
      <c r="L987" s="75" t="str">
        <f>VLOOKUP(A987,'BASE REGISTRO MAYO'!$A$1:$T$884,12,FALSE)</f>
        <v xml:space="preserve"> Santa Teresa N°814, villa valles de Chile, comuna de Santa Barbara, Región del Bio Bio.
</v>
      </c>
      <c r="M987" s="75" t="str">
        <f>VLOOKUP(A987,'BASE REGISTRO MAYO'!$A$1:$T$884,13,FALSE)</f>
        <v>VIII</v>
      </c>
      <c r="N987" s="75" t="str">
        <f>VLOOKUP(A987,'BASE REGISTRO MAYO'!$A$1:$T$884,14,FALSE)</f>
        <v>Santa Barbara</v>
      </c>
      <c r="O987" s="75">
        <f>VLOOKUP(A987,'BASE REGISTRO MAYO'!$A$1:$T$884,15,FALSE)</f>
        <v>0</v>
      </c>
      <c r="P987" s="75">
        <f>VLOOKUP(A987,'BASE REGISTRO MAYO'!$A$1:$T$884,16,FALSE)</f>
        <v>0</v>
      </c>
      <c r="Q987" s="75">
        <f>VLOOKUP(A987,'BASE REGISTRO MAYO'!$A$1:$T$884,17,FALSE)</f>
        <v>0</v>
      </c>
      <c r="R987" s="75" t="str">
        <f>VLOOKUP(A987,'BASE REGISTRO MAYO'!$A$1:$T$884,18,FALSE)</f>
        <v xml:space="preserve">93401: Institución de Asistencia Social 
</v>
      </c>
      <c r="S987" s="75" t="str">
        <f>VLOOKUP(A987,'BASE REGISTRO MAYO'!$A$1:$T$884,19,FALSE)</f>
        <v xml:space="preserve">Antecedentes financieros correspondientes al año 2019, aprobados por el Subdepartamento de Supervisión Nacional. </v>
      </c>
      <c r="T987" s="177">
        <f>VLOOKUP(A987,'BASE REGISTRO MAYO'!$A$1:$T$884,20,FALSE)</f>
        <v>43165</v>
      </c>
      <c r="U987" s="182">
        <v>7644</v>
      </c>
      <c r="V987" s="181">
        <v>36419184</v>
      </c>
      <c r="W987" s="181">
        <v>208697453</v>
      </c>
      <c r="X987" s="178">
        <v>44408</v>
      </c>
      <c r="Y987" s="87" t="s">
        <v>7151</v>
      </c>
      <c r="Z987" s="87" t="s">
        <v>7152</v>
      </c>
      <c r="AA987" s="182" t="s">
        <v>7343</v>
      </c>
    </row>
    <row r="988" spans="1:27" ht="15.75" customHeight="1" x14ac:dyDescent="0.2">
      <c r="A988" s="182">
        <v>7644</v>
      </c>
      <c r="B988" s="75" t="str">
        <f>VLOOKUP(A988,'BASE REGISTRO MAYO'!$A$1:$T$884,2,FALSE)</f>
        <v>O.N.G. JUNTOS CREANDO FUTURO (O.N.G.  J.C.F.S.B)</v>
      </c>
      <c r="C988" s="75">
        <f>VLOOKUP(A988,'BASE REGISTRO MAYO'!$A$1:$T$884,3,FALSE)</f>
        <v>651519810</v>
      </c>
      <c r="D988" s="75" t="str">
        <f>VLOOKUP(A988,'BASE REGISTRO MAYO'!$A$1:$T$884,4,FALSE)</f>
        <v>Asociación de Derecho Privado.</v>
      </c>
      <c r="E988" s="75" t="str">
        <f>VLOOKUP(A988,'BASE REGISTRO MAYO'!$A$1:$T$884,5,FALSE)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8" s="75" t="str">
        <f>VLOOKUP(A988,'BASE REGISTRO MAYO'!$A$1:$T$884,6,FALSE)</f>
        <v xml:space="preserve">Certificado de Vigencia Folio Nº500184376928, otorgado el 04 de junio de 2018, del Servicio de Registro Civil e Identificación.
</v>
      </c>
      <c r="G988" s="75" t="str">
        <f>VLOOKUP(A988,'BASE REGISTRO MAYO'!$A$1:$T$884,7,FALSE)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8" s="75" t="str">
        <f>VLOOKUP(A988,'BASE REGISTRO MAYO'!$A$1:$T$884,8,FALSE)</f>
        <v xml:space="preserve">Presidente: 
LUIS RODRIGUEZ CABRERA, 
Secretaria: 
  TERESA FLORES MAZA, 
Tesorero:
MAURICIO REYES MELO, 
</v>
      </c>
      <c r="I988" s="75" t="str">
        <f>VLOOKUP(A988,'BASE REGISTRO MAYO'!$A$1:$T$884,9,FALSE)</f>
        <v>04 años</v>
      </c>
      <c r="J988" s="75" t="str">
        <f>VLOOKUP(A988,'BASE REGISTRO MAYO'!$A$1:$T$884,10,FALSE)</f>
        <v>Del 21 de diciembre de 2017 al 21 de diciembre de 2021.</v>
      </c>
      <c r="K988" s="75" t="str">
        <f>VLOOKUP(A988,'BASE REGISTRO MAYO'!$A$1:$T$884,11,FALSE)</f>
        <v xml:space="preserve">Presidente: 
LUIS RODRIGUEZ CABRERA, 
</v>
      </c>
      <c r="L988" s="75" t="str">
        <f>VLOOKUP(A988,'BASE REGISTRO MAYO'!$A$1:$T$884,12,FALSE)</f>
        <v xml:space="preserve"> Santa Teresa N°814, villa valles de Chile, comuna de Santa Barbara, Región del Bio Bio.
</v>
      </c>
      <c r="M988" s="75" t="str">
        <f>VLOOKUP(A988,'BASE REGISTRO MAYO'!$A$1:$T$884,13,FALSE)</f>
        <v>VIII</v>
      </c>
      <c r="N988" s="75" t="str">
        <f>VLOOKUP(A988,'BASE REGISTRO MAYO'!$A$1:$T$884,14,FALSE)</f>
        <v>Santa Barbara</v>
      </c>
      <c r="O988" s="75">
        <f>VLOOKUP(A988,'BASE REGISTRO MAYO'!$A$1:$T$884,15,FALSE)</f>
        <v>0</v>
      </c>
      <c r="P988" s="75">
        <f>VLOOKUP(A988,'BASE REGISTRO MAYO'!$A$1:$T$884,16,FALSE)</f>
        <v>0</v>
      </c>
      <c r="Q988" s="75">
        <f>VLOOKUP(A988,'BASE REGISTRO MAYO'!$A$1:$T$884,17,FALSE)</f>
        <v>0</v>
      </c>
      <c r="R988" s="75" t="str">
        <f>VLOOKUP(A988,'BASE REGISTRO MAYO'!$A$1:$T$884,18,FALSE)</f>
        <v xml:space="preserve">93401: Institución de Asistencia Social 
</v>
      </c>
      <c r="S988" s="75" t="str">
        <f>VLOOKUP(A988,'BASE REGISTRO MAYO'!$A$1:$T$884,19,FALSE)</f>
        <v xml:space="preserve">Antecedentes financieros correspondientes al año 2019, aprobados por el Subdepartamento de Supervisión Nacional. </v>
      </c>
      <c r="T988" s="177">
        <f>VLOOKUP(A988,'BASE REGISTRO MAYO'!$A$1:$T$884,20,FALSE)</f>
        <v>43165</v>
      </c>
      <c r="U988" s="182">
        <v>7644</v>
      </c>
      <c r="V988" s="181">
        <v>18844991</v>
      </c>
      <c r="W988" s="181">
        <v>101839495</v>
      </c>
      <c r="X988" s="178">
        <v>44408</v>
      </c>
      <c r="Y988" s="87" t="s">
        <v>7151</v>
      </c>
      <c r="Z988" s="87" t="s">
        <v>7152</v>
      </c>
      <c r="AA988" s="182" t="s">
        <v>7207</v>
      </c>
    </row>
    <row r="989" spans="1:27" ht="15.75" customHeight="1" x14ac:dyDescent="0.2">
      <c r="A989" s="182">
        <v>7645</v>
      </c>
      <c r="B989" s="75" t="str">
        <f>VLOOKUP(A989,'BASE REGISTRO MAYO'!$A$1:$T$884,2,FALSE)</f>
        <v xml:space="preserve">
Fundacion Talita Kum.
</v>
      </c>
      <c r="C989" s="75">
        <f>VLOOKUP(A989,'BASE REGISTRO MAYO'!$A$1:$T$884,3,FALSE)</f>
        <v>651539161</v>
      </c>
      <c r="D989" s="75" t="str">
        <f>VLOOKUP(A989,'BASE REGISTRO MAYO'!$A$1:$T$884,4,FALSE)</f>
        <v>Fundación de Derecho Privado</v>
      </c>
      <c r="E989" s="75" t="str">
        <f>VLOOKUP(A989,'BASE REGISTRO MAYO'!$A$1:$T$884,5,FALSE)</f>
        <v xml:space="preserve">Inscripción N° 266596, de fecha 10 de noviembre de 2017. 
</v>
      </c>
      <c r="F989" s="75" t="str">
        <f>VLOOKUP(A989,'BASE REGISTRO MAYO'!$A$1:$T$884,6,FALSE)</f>
        <v>Certificado de Vigencia, folio 500334276815, de fecha 29 de julio de 2020, emitido por el Servicio de Registro Civil e Identificación.</v>
      </c>
      <c r="G989" s="75" t="str">
        <f>VLOOKUP(A989,'BASE REGISTRO MAYO'!$A$1:$T$884,7,FALSE)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9" s="75" t="str">
        <f>VLOOKUP(A989,'BASE REGISTRO MAYO'!$A$1:$T$884,8,FALSE)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9" s="75" t="str">
        <f>VLOOKUP(A989,'BASE REGISTRO MAYO'!$A$1:$T$884,9,FALSE)</f>
        <v xml:space="preserve">Durarán tres años en sus cargos. 
</v>
      </c>
      <c r="J989" s="75" t="str">
        <f>VLOOKUP(A989,'BASE REGISTRO MAYO'!$A$1:$T$884,10,FALSE)</f>
        <v>19 de octubre de 2017 al 10 de noviembre de 2020. (Directorio elegido en el acta de constitución, señala en el artículo Primero Transitorio, que durarán 3 años a contar de la fecha de inscripción ante el Servicio de Registro Civil e Identificación</v>
      </c>
      <c r="K989" s="75" t="str">
        <f>VLOOKUP(A989,'BASE REGISTRO MAYO'!$A$1:$T$884,11,FALSE)</f>
        <v xml:space="preserve">Presidente: 
Guillermo Alfonso Montecinos Rojas    
Poder especial: 
Evelyn Paola Garrote Jirón
</v>
      </c>
      <c r="L989" s="75" t="str">
        <f>VLOOKUP(A989,'BASE REGISTRO MAYO'!$A$1:$T$884,12,FALSE)</f>
        <v xml:space="preserve">Av. Jorge Montt  N° 1630, departamento 211, comuna de Viña del Mar, Región de Valparaíso.
</v>
      </c>
      <c r="M989" s="75" t="str">
        <f>VLOOKUP(A989,'BASE REGISTRO MAYO'!$A$1:$T$884,13,FALSE)</f>
        <v>V</v>
      </c>
      <c r="N989" s="75" t="str">
        <f>VLOOKUP(A989,'BASE REGISTRO MAYO'!$A$1:$T$884,14,FALSE)</f>
        <v>Viña del Mar</v>
      </c>
      <c r="O989" s="75" t="str">
        <f>VLOOKUP(A989,'BASE REGISTRO MAYO'!$A$1:$T$884,15,FALSE)</f>
        <v>32-211-0125</v>
      </c>
      <c r="P989" s="75" t="str">
        <f>VLOOKUP(A989,'BASE REGISTRO MAYO'!$A$1:$T$884,16,FALSE)</f>
        <v xml:space="preserve"> 
fund.talitakum@gmail.com</v>
      </c>
      <c r="Q989" s="75">
        <f>VLOOKUP(A989,'BASE REGISTRO MAYO'!$A$1:$T$884,17,FALSE)</f>
        <v>0</v>
      </c>
      <c r="R989" s="75" t="str">
        <f>VLOOKUP(A989,'BASE REGISTRO MAYO'!$A$1:$T$884,18,FALSE)</f>
        <v>93401: Instituciones de asistencia social.</v>
      </c>
      <c r="S989" s="75" t="str">
        <f>VLOOKUP(A989,'BASE REGISTRO MAYO'!$A$1:$T$884,19,FALSE)</f>
        <v xml:space="preserve">Certificado de antecedentes financieros correspondientes al año 2019, aprobados por el  Subdepartamento de Supervisión Financiera Nacional.
</v>
      </c>
      <c r="T989" s="177">
        <f>VLOOKUP(A989,'BASE REGISTRO MAYO'!$A$1:$T$884,20,FALSE)</f>
        <v>43180</v>
      </c>
      <c r="U989" s="182">
        <v>7645</v>
      </c>
      <c r="V989" s="181">
        <v>102999897</v>
      </c>
      <c r="W989" s="181">
        <v>757952901</v>
      </c>
      <c r="X989" s="178">
        <v>44408</v>
      </c>
      <c r="Y989" s="87" t="s">
        <v>7151</v>
      </c>
      <c r="Z989" s="87" t="s">
        <v>7152</v>
      </c>
      <c r="AA989" s="182" t="s">
        <v>7171</v>
      </c>
    </row>
    <row r="990" spans="1:27" ht="15.75" customHeight="1" x14ac:dyDescent="0.2">
      <c r="A990" s="182">
        <v>7645</v>
      </c>
      <c r="B990" s="75" t="str">
        <f>VLOOKUP(A990,'BASE REGISTRO MAYO'!$A$1:$T$884,2,FALSE)</f>
        <v xml:space="preserve">
Fundacion Talita Kum.
</v>
      </c>
      <c r="C990" s="75">
        <f>VLOOKUP(A990,'BASE REGISTRO MAYO'!$A$1:$T$884,3,FALSE)</f>
        <v>651539161</v>
      </c>
      <c r="D990" s="75" t="str">
        <f>VLOOKUP(A990,'BASE REGISTRO MAYO'!$A$1:$T$884,4,FALSE)</f>
        <v>Fundación de Derecho Privado</v>
      </c>
      <c r="E990" s="75" t="str">
        <f>VLOOKUP(A990,'BASE REGISTRO MAYO'!$A$1:$T$884,5,FALSE)</f>
        <v xml:space="preserve">Inscripción N° 266596, de fecha 10 de noviembre de 2017. 
</v>
      </c>
      <c r="F990" s="75" t="str">
        <f>VLOOKUP(A990,'BASE REGISTRO MAYO'!$A$1:$T$884,6,FALSE)</f>
        <v>Certificado de Vigencia, folio 500334276815, de fecha 29 de julio de 2020, emitido por el Servicio de Registro Civil e Identificación.</v>
      </c>
      <c r="G990" s="75" t="str">
        <f>VLOOKUP(A990,'BASE REGISTRO MAYO'!$A$1:$T$884,7,FALSE)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90" s="75" t="str">
        <f>VLOOKUP(A990,'BASE REGISTRO MAYO'!$A$1:$T$884,8,FALSE)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90" s="75" t="str">
        <f>VLOOKUP(A990,'BASE REGISTRO MAYO'!$A$1:$T$884,9,FALSE)</f>
        <v xml:space="preserve">Durarán tres años en sus cargos. 
</v>
      </c>
      <c r="J990" s="75" t="str">
        <f>VLOOKUP(A990,'BASE REGISTRO MAYO'!$A$1:$T$884,10,FALSE)</f>
        <v>19 de octubre de 2017 al 10 de noviembre de 2020. (Directorio elegido en el acta de constitución, señala en el artículo Primero Transitorio, que durarán 3 años a contar de la fecha de inscripción ante el Servicio de Registro Civil e Identificación</v>
      </c>
      <c r="K990" s="75" t="str">
        <f>VLOOKUP(A990,'BASE REGISTRO MAYO'!$A$1:$T$884,11,FALSE)</f>
        <v xml:space="preserve">Presidente: 
Guillermo Alfonso Montecinos Rojas    
Poder especial: 
Evelyn Paola Garrote Jirón
</v>
      </c>
      <c r="L990" s="75" t="str">
        <f>VLOOKUP(A990,'BASE REGISTRO MAYO'!$A$1:$T$884,12,FALSE)</f>
        <v xml:space="preserve">Av. Jorge Montt  N° 1630, departamento 211, comuna de Viña del Mar, Región de Valparaíso.
</v>
      </c>
      <c r="M990" s="75" t="str">
        <f>VLOOKUP(A990,'BASE REGISTRO MAYO'!$A$1:$T$884,13,FALSE)</f>
        <v>V</v>
      </c>
      <c r="N990" s="75" t="str">
        <f>VLOOKUP(A990,'BASE REGISTRO MAYO'!$A$1:$T$884,14,FALSE)</f>
        <v>Viña del Mar</v>
      </c>
      <c r="O990" s="75" t="str">
        <f>VLOOKUP(A990,'BASE REGISTRO MAYO'!$A$1:$T$884,15,FALSE)</f>
        <v>32-211-0125</v>
      </c>
      <c r="P990" s="75" t="str">
        <f>VLOOKUP(A990,'BASE REGISTRO MAYO'!$A$1:$T$884,16,FALSE)</f>
        <v xml:space="preserve"> 
fund.talitakum@gmail.com</v>
      </c>
      <c r="Q990" s="75">
        <f>VLOOKUP(A990,'BASE REGISTRO MAYO'!$A$1:$T$884,17,FALSE)</f>
        <v>0</v>
      </c>
      <c r="R990" s="75" t="str">
        <f>VLOOKUP(A990,'BASE REGISTRO MAYO'!$A$1:$T$884,18,FALSE)</f>
        <v>93401: Instituciones de asistencia social.</v>
      </c>
      <c r="S990" s="75" t="str">
        <f>VLOOKUP(A990,'BASE REGISTRO MAYO'!$A$1:$T$884,19,FALSE)</f>
        <v xml:space="preserve">Certificado de antecedentes financieros correspondientes al año 2019, aprobados por el  Subdepartamento de Supervisión Financiera Nacional.
</v>
      </c>
      <c r="T990" s="177">
        <f>VLOOKUP(A990,'BASE REGISTRO MAYO'!$A$1:$T$884,20,FALSE)</f>
        <v>43180</v>
      </c>
      <c r="U990" s="182">
        <v>7645</v>
      </c>
      <c r="V990" s="181">
        <v>18277848</v>
      </c>
      <c r="W990" s="181">
        <v>18277848</v>
      </c>
      <c r="X990" s="178">
        <v>44408</v>
      </c>
      <c r="Y990" s="87" t="s">
        <v>7151</v>
      </c>
      <c r="Z990" s="87" t="s">
        <v>7152</v>
      </c>
      <c r="AA990" s="182" t="s">
        <v>7222</v>
      </c>
    </row>
    <row r="991" spans="1:27" ht="15.75" customHeight="1" x14ac:dyDescent="0.2">
      <c r="A991" s="182">
        <v>7645</v>
      </c>
      <c r="B991" s="75" t="str">
        <f>VLOOKUP(A991,'BASE REGISTRO MAYO'!$A$1:$T$884,2,FALSE)</f>
        <v xml:space="preserve">
Fundacion Talita Kum.
</v>
      </c>
      <c r="C991" s="75">
        <f>VLOOKUP(A991,'BASE REGISTRO MAYO'!$A$1:$T$884,3,FALSE)</f>
        <v>651539161</v>
      </c>
      <c r="D991" s="75" t="str">
        <f>VLOOKUP(A991,'BASE REGISTRO MAYO'!$A$1:$T$884,4,FALSE)</f>
        <v>Fundación de Derecho Privado</v>
      </c>
      <c r="E991" s="75" t="str">
        <f>VLOOKUP(A991,'BASE REGISTRO MAYO'!$A$1:$T$884,5,FALSE)</f>
        <v xml:space="preserve">Inscripción N° 266596, de fecha 10 de noviembre de 2017. 
</v>
      </c>
      <c r="F991" s="75" t="str">
        <f>VLOOKUP(A991,'BASE REGISTRO MAYO'!$A$1:$T$884,6,FALSE)</f>
        <v>Certificado de Vigencia, folio 500334276815, de fecha 29 de julio de 2020, emitido por el Servicio de Registro Civil e Identificación.</v>
      </c>
      <c r="G991" s="75" t="str">
        <f>VLOOKUP(A991,'BASE REGISTRO MAYO'!$A$1:$T$884,7,FALSE)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91" s="75" t="str">
        <f>VLOOKUP(A991,'BASE REGISTRO MAYO'!$A$1:$T$884,8,FALSE)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91" s="75" t="str">
        <f>VLOOKUP(A991,'BASE REGISTRO MAYO'!$A$1:$T$884,9,FALSE)</f>
        <v xml:space="preserve">Durarán tres años en sus cargos. 
</v>
      </c>
      <c r="J991" s="75" t="str">
        <f>VLOOKUP(A991,'BASE REGISTRO MAYO'!$A$1:$T$884,10,FALSE)</f>
        <v>19 de octubre de 2017 al 10 de noviembre de 2020. (Directorio elegido en el acta de constitución, señala en el artículo Primero Transitorio, que durarán 3 años a contar de la fecha de inscripción ante el Servicio de Registro Civil e Identificación</v>
      </c>
      <c r="K991" s="75" t="str">
        <f>VLOOKUP(A991,'BASE REGISTRO MAYO'!$A$1:$T$884,11,FALSE)</f>
        <v xml:space="preserve">Presidente: 
Guillermo Alfonso Montecinos Rojas    
Poder especial: 
Evelyn Paola Garrote Jirón
</v>
      </c>
      <c r="L991" s="75" t="str">
        <f>VLOOKUP(A991,'BASE REGISTRO MAYO'!$A$1:$T$884,12,FALSE)</f>
        <v xml:space="preserve">Av. Jorge Montt  N° 1630, departamento 211, comuna de Viña del Mar, Región de Valparaíso.
</v>
      </c>
      <c r="M991" s="75" t="str">
        <f>VLOOKUP(A991,'BASE REGISTRO MAYO'!$A$1:$T$884,13,FALSE)</f>
        <v>V</v>
      </c>
      <c r="N991" s="75" t="str">
        <f>VLOOKUP(A991,'BASE REGISTRO MAYO'!$A$1:$T$884,14,FALSE)</f>
        <v>Viña del Mar</v>
      </c>
      <c r="O991" s="75" t="str">
        <f>VLOOKUP(A991,'BASE REGISTRO MAYO'!$A$1:$T$884,15,FALSE)</f>
        <v>32-211-0125</v>
      </c>
      <c r="P991" s="75" t="str">
        <f>VLOOKUP(A991,'BASE REGISTRO MAYO'!$A$1:$T$884,16,FALSE)</f>
        <v xml:space="preserve"> 
fund.talitakum@gmail.com</v>
      </c>
      <c r="Q991" s="75">
        <f>VLOOKUP(A991,'BASE REGISTRO MAYO'!$A$1:$T$884,17,FALSE)</f>
        <v>0</v>
      </c>
      <c r="R991" s="75" t="str">
        <f>VLOOKUP(A991,'BASE REGISTRO MAYO'!$A$1:$T$884,18,FALSE)</f>
        <v>93401: Instituciones de asistencia social.</v>
      </c>
      <c r="S991" s="75" t="str">
        <f>VLOOKUP(A991,'BASE REGISTRO MAYO'!$A$1:$T$884,19,FALSE)</f>
        <v xml:space="preserve">Certificado de antecedentes financieros correspondientes al año 2019, aprobados por el  Subdepartamento de Supervisión Financiera Nacional.
</v>
      </c>
      <c r="T991" s="177">
        <f>VLOOKUP(A991,'BASE REGISTRO MAYO'!$A$1:$T$884,20,FALSE)</f>
        <v>43180</v>
      </c>
      <c r="U991" s="182">
        <v>7645</v>
      </c>
      <c r="V991" s="181">
        <v>55877130</v>
      </c>
      <c r="W991" s="181">
        <v>292029763</v>
      </c>
      <c r="X991" s="178">
        <v>44408</v>
      </c>
      <c r="Y991" s="87" t="s">
        <v>7151</v>
      </c>
      <c r="Z991" s="87" t="s">
        <v>7152</v>
      </c>
      <c r="AA991" s="182" t="s">
        <v>7223</v>
      </c>
    </row>
    <row r="992" spans="1:27" ht="15.75" customHeight="1" x14ac:dyDescent="0.2">
      <c r="A992" s="182">
        <v>7645</v>
      </c>
      <c r="B992" s="75" t="str">
        <f>VLOOKUP(A992,'BASE REGISTRO MAYO'!$A$1:$T$884,2,FALSE)</f>
        <v xml:space="preserve">
Fundacion Talita Kum.
</v>
      </c>
      <c r="C992" s="75">
        <f>VLOOKUP(A992,'BASE REGISTRO MAYO'!$A$1:$T$884,3,FALSE)</f>
        <v>651539161</v>
      </c>
      <c r="D992" s="75" t="str">
        <f>VLOOKUP(A992,'BASE REGISTRO MAYO'!$A$1:$T$884,4,FALSE)</f>
        <v>Fundación de Derecho Privado</v>
      </c>
      <c r="E992" s="75" t="str">
        <f>VLOOKUP(A992,'BASE REGISTRO MAYO'!$A$1:$T$884,5,FALSE)</f>
        <v xml:space="preserve">Inscripción N° 266596, de fecha 10 de noviembre de 2017. 
</v>
      </c>
      <c r="F992" s="75" t="str">
        <f>VLOOKUP(A992,'BASE REGISTRO MAYO'!$A$1:$T$884,6,FALSE)</f>
        <v>Certificado de Vigencia, folio 500334276815, de fecha 29 de julio de 2020, emitido por el Servicio de Registro Civil e Identificación.</v>
      </c>
      <c r="G992" s="75" t="str">
        <f>VLOOKUP(A992,'BASE REGISTRO MAYO'!$A$1:$T$884,7,FALSE)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92" s="75" t="str">
        <f>VLOOKUP(A992,'BASE REGISTRO MAYO'!$A$1:$T$884,8,FALSE)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92" s="75" t="str">
        <f>VLOOKUP(A992,'BASE REGISTRO MAYO'!$A$1:$T$884,9,FALSE)</f>
        <v xml:space="preserve">Durarán tres años en sus cargos. 
</v>
      </c>
      <c r="J992" s="75" t="str">
        <f>VLOOKUP(A992,'BASE REGISTRO MAYO'!$A$1:$T$884,10,FALSE)</f>
        <v>19 de octubre de 2017 al 10 de noviembre de 2020. (Directorio elegido en el acta de constitución, señala en el artículo Primero Transitorio, que durarán 3 años a contar de la fecha de inscripción ante el Servicio de Registro Civil e Identificación</v>
      </c>
      <c r="K992" s="75" t="str">
        <f>VLOOKUP(A992,'BASE REGISTRO MAYO'!$A$1:$T$884,11,FALSE)</f>
        <v xml:space="preserve">Presidente: 
Guillermo Alfonso Montecinos Rojas    
Poder especial: 
Evelyn Paola Garrote Jirón
</v>
      </c>
      <c r="L992" s="75" t="str">
        <f>VLOOKUP(A992,'BASE REGISTRO MAYO'!$A$1:$T$884,12,FALSE)</f>
        <v xml:space="preserve">Av. Jorge Montt  N° 1630, departamento 211, comuna de Viña del Mar, Región de Valparaíso.
</v>
      </c>
      <c r="M992" s="75" t="str">
        <f>VLOOKUP(A992,'BASE REGISTRO MAYO'!$A$1:$T$884,13,FALSE)</f>
        <v>V</v>
      </c>
      <c r="N992" s="75" t="str">
        <f>VLOOKUP(A992,'BASE REGISTRO MAYO'!$A$1:$T$884,14,FALSE)</f>
        <v>Viña del Mar</v>
      </c>
      <c r="O992" s="75" t="str">
        <f>VLOOKUP(A992,'BASE REGISTRO MAYO'!$A$1:$T$884,15,FALSE)</f>
        <v>32-211-0125</v>
      </c>
      <c r="P992" s="75" t="str">
        <f>VLOOKUP(A992,'BASE REGISTRO MAYO'!$A$1:$T$884,16,FALSE)</f>
        <v xml:space="preserve"> 
fund.talitakum@gmail.com</v>
      </c>
      <c r="Q992" s="75">
        <f>VLOOKUP(A992,'BASE REGISTRO MAYO'!$A$1:$T$884,17,FALSE)</f>
        <v>0</v>
      </c>
      <c r="R992" s="75" t="str">
        <f>VLOOKUP(A992,'BASE REGISTRO MAYO'!$A$1:$T$884,18,FALSE)</f>
        <v>93401: Instituciones de asistencia social.</v>
      </c>
      <c r="S992" s="75" t="str">
        <f>VLOOKUP(A992,'BASE REGISTRO MAYO'!$A$1:$T$884,19,FALSE)</f>
        <v xml:space="preserve">Certificado de antecedentes financieros correspondientes al año 2019, aprobados por el  Subdepartamento de Supervisión Financiera Nacional.
</v>
      </c>
      <c r="T992" s="177">
        <f>VLOOKUP(A992,'BASE REGISTRO MAYO'!$A$1:$T$884,20,FALSE)</f>
        <v>43180</v>
      </c>
      <c r="U992" s="182">
        <v>7645</v>
      </c>
      <c r="V992" s="181">
        <v>16033200</v>
      </c>
      <c r="W992" s="181">
        <v>116887200</v>
      </c>
      <c r="X992" s="178">
        <v>44408</v>
      </c>
      <c r="Y992" s="87" t="s">
        <v>7151</v>
      </c>
      <c r="Z992" s="87" t="s">
        <v>7152</v>
      </c>
      <c r="AA992" s="182" t="s">
        <v>7228</v>
      </c>
    </row>
    <row r="993" spans="1:27" ht="15.75" customHeight="1" x14ac:dyDescent="0.2">
      <c r="A993" s="182">
        <v>7645</v>
      </c>
      <c r="B993" s="75" t="str">
        <f>VLOOKUP(A993,'BASE REGISTRO MAYO'!$A$1:$T$884,2,FALSE)</f>
        <v xml:space="preserve">
Fundacion Talita Kum.
</v>
      </c>
      <c r="C993" s="75">
        <f>VLOOKUP(A993,'BASE REGISTRO MAYO'!$A$1:$T$884,3,FALSE)</f>
        <v>651539161</v>
      </c>
      <c r="D993" s="75" t="str">
        <f>VLOOKUP(A993,'BASE REGISTRO MAYO'!$A$1:$T$884,4,FALSE)</f>
        <v>Fundación de Derecho Privado</v>
      </c>
      <c r="E993" s="75" t="str">
        <f>VLOOKUP(A993,'BASE REGISTRO MAYO'!$A$1:$T$884,5,FALSE)</f>
        <v xml:space="preserve">Inscripción N° 266596, de fecha 10 de noviembre de 2017. 
</v>
      </c>
      <c r="F993" s="75" t="str">
        <f>VLOOKUP(A993,'BASE REGISTRO MAYO'!$A$1:$T$884,6,FALSE)</f>
        <v>Certificado de Vigencia, folio 500334276815, de fecha 29 de julio de 2020, emitido por el Servicio de Registro Civil e Identificación.</v>
      </c>
      <c r="G993" s="75" t="str">
        <f>VLOOKUP(A993,'BASE REGISTRO MAYO'!$A$1:$T$884,7,FALSE)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93" s="75" t="str">
        <f>VLOOKUP(A993,'BASE REGISTRO MAYO'!$A$1:$T$884,8,FALSE)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93" s="75" t="str">
        <f>VLOOKUP(A993,'BASE REGISTRO MAYO'!$A$1:$T$884,9,FALSE)</f>
        <v xml:space="preserve">Durarán tres años en sus cargos. 
</v>
      </c>
      <c r="J993" s="75" t="str">
        <f>VLOOKUP(A993,'BASE REGISTRO MAYO'!$A$1:$T$884,10,FALSE)</f>
        <v>19 de octubre de 2017 al 10 de noviembre de 2020. (Directorio elegido en el acta de constitución, señala en el artículo Primero Transitorio, que durarán 3 años a contar de la fecha de inscripción ante el Servicio de Registro Civil e Identificación</v>
      </c>
      <c r="K993" s="75" t="str">
        <f>VLOOKUP(A993,'BASE REGISTRO MAYO'!$A$1:$T$884,11,FALSE)</f>
        <v xml:space="preserve">Presidente: 
Guillermo Alfonso Montecinos Rojas    
Poder especial: 
Evelyn Paola Garrote Jirón
</v>
      </c>
      <c r="L993" s="75" t="str">
        <f>VLOOKUP(A993,'BASE REGISTRO MAYO'!$A$1:$T$884,12,FALSE)</f>
        <v xml:space="preserve">Av. Jorge Montt  N° 1630, departamento 211, comuna de Viña del Mar, Región de Valparaíso.
</v>
      </c>
      <c r="M993" s="75" t="str">
        <f>VLOOKUP(A993,'BASE REGISTRO MAYO'!$A$1:$T$884,13,FALSE)</f>
        <v>V</v>
      </c>
      <c r="N993" s="75" t="str">
        <f>VLOOKUP(A993,'BASE REGISTRO MAYO'!$A$1:$T$884,14,FALSE)</f>
        <v>Viña del Mar</v>
      </c>
      <c r="O993" s="75" t="str">
        <f>VLOOKUP(A993,'BASE REGISTRO MAYO'!$A$1:$T$884,15,FALSE)</f>
        <v>32-211-0125</v>
      </c>
      <c r="P993" s="75" t="str">
        <f>VLOOKUP(A993,'BASE REGISTRO MAYO'!$A$1:$T$884,16,FALSE)</f>
        <v xml:space="preserve"> 
fund.talitakum@gmail.com</v>
      </c>
      <c r="Q993" s="75">
        <f>VLOOKUP(A993,'BASE REGISTRO MAYO'!$A$1:$T$884,17,FALSE)</f>
        <v>0</v>
      </c>
      <c r="R993" s="75" t="str">
        <f>VLOOKUP(A993,'BASE REGISTRO MAYO'!$A$1:$T$884,18,FALSE)</f>
        <v>93401: Instituciones de asistencia social.</v>
      </c>
      <c r="S993" s="75" t="str">
        <f>VLOOKUP(A993,'BASE REGISTRO MAYO'!$A$1:$T$884,19,FALSE)</f>
        <v xml:space="preserve">Certificado de antecedentes financieros correspondientes al año 2019, aprobados por el  Subdepartamento de Supervisión Financiera Nacional.
</v>
      </c>
      <c r="T993" s="177">
        <f>VLOOKUP(A993,'BASE REGISTRO MAYO'!$A$1:$T$884,20,FALSE)</f>
        <v>43180</v>
      </c>
      <c r="U993" s="182">
        <v>7645</v>
      </c>
      <c r="V993" s="181">
        <v>6633090</v>
      </c>
      <c r="W993" s="181">
        <v>6633090</v>
      </c>
      <c r="X993" s="178">
        <v>44408</v>
      </c>
      <c r="Y993" s="87" t="s">
        <v>7151</v>
      </c>
      <c r="Z993" s="87" t="s">
        <v>7152</v>
      </c>
      <c r="AA993" s="182" t="s">
        <v>7374</v>
      </c>
    </row>
    <row r="994" spans="1:27" ht="15.75" customHeight="1" x14ac:dyDescent="0.2">
      <c r="A994" s="182">
        <v>7650</v>
      </c>
      <c r="B994" s="75" t="str">
        <f>VLOOKUP(A994,'BASE REGISTRO MAYO'!$A$1:$T$884,2,FALSE)</f>
        <v>Corporacion Integral Educativa y Social para el Desarrollo de la Comunidad- (JUEGATELA)</v>
      </c>
      <c r="C994" s="75">
        <f>VLOOKUP(A994,'BASE REGISTRO MAYO'!$A$1:$T$884,3,FALSE)</f>
        <v>651589657</v>
      </c>
      <c r="D994" s="75" t="str">
        <f>VLOOKUP(A994,'BASE REGISTRO MAYO'!$A$1:$T$884,4,FALSE)</f>
        <v>Asociación de Derecho Privado, sin fines de lucro</v>
      </c>
      <c r="E994" s="75" t="str">
        <f>VLOOKUP(A994,'BASE REGISTRO MAYO'!$A$1:$T$884,5,FALSE)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94" s="75" t="str">
        <f>VLOOKUP(A994,'BASE REGISTRO MAYO'!$A$1:$T$884,6,FALSE)</f>
        <v xml:space="preserve">Certificado de Vigencia, folio Nº 354142488, de fecha 04 de noviembre de 2020, del Servicio del Registro Civil e Identificación.
</v>
      </c>
      <c r="G994" s="75" t="str">
        <f>VLOOKUP(A994,'BASE REGISTRO MAYO'!$A$1:$T$884,7,FALSE)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94" s="75" t="str">
        <f>VLOOKUP(A994,'BASE REGISTRO MAYO'!$A$1:$T$884,8,FALSE)</f>
        <v xml:space="preserve">Presidente: 
Felipe Andrés Medina Velásquez, 
Secretario:
Edson Brito Araya, RUT Nº                
Tesorera:
Cristina Jacqueline León Carvajal,                                                                         Directora:
Pamela Medina Velasquez RUN N° 16.785.972-0
</v>
      </c>
      <c r="I994" s="75" t="str">
        <f>VLOOKUP(A994,'BASE REGISTRO MAYO'!$A$1:$T$884,9,FALSE)</f>
        <v>Durarán 3años en sus cargos por estatutos</v>
      </c>
      <c r="J994" s="75" t="str">
        <f>VLOOKUP(A994,'BASE REGISTRO MAYO'!$A$1:$T$884,10,FALSE)</f>
        <v xml:space="preserve">De 17 de abril de 2020 a 17 de abril de 2023.
</v>
      </c>
      <c r="K994" s="75" t="str">
        <f>VLOOKUP(A994,'BASE REGISTRO MAYO'!$A$1:$T$884,11,FALSE)</f>
        <v xml:space="preserve">Presidente: 
Felipe Andrés Medina Velásquez, 
</v>
      </c>
      <c r="L994" s="75" t="str">
        <f>VLOOKUP(A994,'BASE REGISTRO MAYO'!$A$1:$T$884,12,FALSE)</f>
        <v xml:space="preserve">Tomás Moro N° 1431, comuna de Las Condes, Región Metropolitana.
</v>
      </c>
      <c r="M994" s="75" t="str">
        <f>VLOOKUP(A994,'BASE REGISTRO MAYO'!$A$1:$T$884,13,FALSE)</f>
        <v>XIII</v>
      </c>
      <c r="N994" s="75" t="str">
        <f>VLOOKUP(A994,'BASE REGISTRO MAYO'!$A$1:$T$884,14,FALSE)</f>
        <v>Las Condes</v>
      </c>
      <c r="O994" s="75" t="str">
        <f>VLOOKUP(A994,'BASE REGISTRO MAYO'!$A$1:$T$884,15,FALSE)</f>
        <v>934105466- 971635538</v>
      </c>
      <c r="P994" s="75" t="str">
        <f>VLOOKUP(A994,'BASE REGISTRO MAYO'!$A$1:$T$884,16,FALSE)</f>
        <v>info@juegatela.cl</v>
      </c>
      <c r="Q994" s="75">
        <f>VLOOKUP(A994,'BASE REGISTRO MAYO'!$A$1:$T$884,17,FALSE)</f>
        <v>0</v>
      </c>
      <c r="R994" s="75" t="str">
        <f>VLOOKUP(A994,'BASE REGISTRO MAYO'!$A$1:$T$884,18,FALSE)</f>
        <v>93401: Instituciones de Asistencia Social.</v>
      </c>
      <c r="S994" s="75" t="str">
        <f>VLOOKUP(A994,'BASE REGISTRO MAYO'!$A$1:$T$884,19,FALSE)</f>
        <v xml:space="preserve">Antecedentes financieros correspondientes al año 2019, aprobados por el Subdepartamento de Supervisión Financiera
</v>
      </c>
      <c r="T994" s="177">
        <f>VLOOKUP(A994,'BASE REGISTRO MAYO'!$A$1:$T$884,20,FALSE)</f>
        <v>43276</v>
      </c>
      <c r="U994" s="182">
        <v>7650</v>
      </c>
      <c r="V994" s="181">
        <v>8016600</v>
      </c>
      <c r="W994" s="181">
        <v>8016600</v>
      </c>
      <c r="X994" s="178">
        <v>44408</v>
      </c>
      <c r="Y994" s="87" t="s">
        <v>7151</v>
      </c>
      <c r="Z994" s="87" t="s">
        <v>7152</v>
      </c>
      <c r="AA994" s="182" t="s">
        <v>7218</v>
      </c>
    </row>
    <row r="995" spans="1:27" ht="15.75" customHeight="1" x14ac:dyDescent="0.2">
      <c r="A995" s="182">
        <v>7650</v>
      </c>
      <c r="B995" s="75" t="str">
        <f>VLOOKUP(A995,'BASE REGISTRO MAYO'!$A$1:$T$884,2,FALSE)</f>
        <v>Corporacion Integral Educativa y Social para el Desarrollo de la Comunidad- (JUEGATELA)</v>
      </c>
      <c r="C995" s="75">
        <f>VLOOKUP(A995,'BASE REGISTRO MAYO'!$A$1:$T$884,3,FALSE)</f>
        <v>651589657</v>
      </c>
      <c r="D995" s="75" t="str">
        <f>VLOOKUP(A995,'BASE REGISTRO MAYO'!$A$1:$T$884,4,FALSE)</f>
        <v>Asociación de Derecho Privado, sin fines de lucro</v>
      </c>
      <c r="E995" s="75" t="str">
        <f>VLOOKUP(A995,'BASE REGISTRO MAYO'!$A$1:$T$884,5,FALSE)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95" s="75" t="str">
        <f>VLOOKUP(A995,'BASE REGISTRO MAYO'!$A$1:$T$884,6,FALSE)</f>
        <v xml:space="preserve">Certificado de Vigencia, folio Nº 354142488, de fecha 04 de noviembre de 2020, del Servicio del Registro Civil e Identificación.
</v>
      </c>
      <c r="G995" s="75" t="str">
        <f>VLOOKUP(A995,'BASE REGISTRO MAYO'!$A$1:$T$884,7,FALSE)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95" s="75" t="str">
        <f>VLOOKUP(A995,'BASE REGISTRO MAYO'!$A$1:$T$884,8,FALSE)</f>
        <v xml:space="preserve">Presidente: 
Felipe Andrés Medina Velásquez, 
Secretario:
Edson Brito Araya, RUT Nº                
Tesorera:
Cristina Jacqueline León Carvajal,                                                                         Directora:
Pamela Medina Velasquez RUN N° 16.785.972-0
</v>
      </c>
      <c r="I995" s="75" t="str">
        <f>VLOOKUP(A995,'BASE REGISTRO MAYO'!$A$1:$T$884,9,FALSE)</f>
        <v>Durarán 3años en sus cargos por estatutos</v>
      </c>
      <c r="J995" s="75" t="str">
        <f>VLOOKUP(A995,'BASE REGISTRO MAYO'!$A$1:$T$884,10,FALSE)</f>
        <v xml:space="preserve">De 17 de abril de 2020 a 17 de abril de 2023.
</v>
      </c>
      <c r="K995" s="75" t="str">
        <f>VLOOKUP(A995,'BASE REGISTRO MAYO'!$A$1:$T$884,11,FALSE)</f>
        <v xml:space="preserve">Presidente: 
Felipe Andrés Medina Velásquez, 
</v>
      </c>
      <c r="L995" s="75" t="str">
        <f>VLOOKUP(A995,'BASE REGISTRO MAYO'!$A$1:$T$884,12,FALSE)</f>
        <v xml:space="preserve">Tomás Moro N° 1431, comuna de Las Condes, Región Metropolitana.
</v>
      </c>
      <c r="M995" s="75" t="str">
        <f>VLOOKUP(A995,'BASE REGISTRO MAYO'!$A$1:$T$884,13,FALSE)</f>
        <v>XIII</v>
      </c>
      <c r="N995" s="75" t="str">
        <f>VLOOKUP(A995,'BASE REGISTRO MAYO'!$A$1:$T$884,14,FALSE)</f>
        <v>Las Condes</v>
      </c>
      <c r="O995" s="75" t="str">
        <f>VLOOKUP(A995,'BASE REGISTRO MAYO'!$A$1:$T$884,15,FALSE)</f>
        <v>934105466- 971635538</v>
      </c>
      <c r="P995" s="75" t="str">
        <f>VLOOKUP(A995,'BASE REGISTRO MAYO'!$A$1:$T$884,16,FALSE)</f>
        <v>info@juegatela.cl</v>
      </c>
      <c r="Q995" s="75">
        <f>VLOOKUP(A995,'BASE REGISTRO MAYO'!$A$1:$T$884,17,FALSE)</f>
        <v>0</v>
      </c>
      <c r="R995" s="75" t="str">
        <f>VLOOKUP(A995,'BASE REGISTRO MAYO'!$A$1:$T$884,18,FALSE)</f>
        <v>93401: Instituciones de Asistencia Social.</v>
      </c>
      <c r="S995" s="75" t="str">
        <f>VLOOKUP(A995,'BASE REGISTRO MAYO'!$A$1:$T$884,19,FALSE)</f>
        <v xml:space="preserve">Antecedentes financieros correspondientes al año 2019, aprobados por el Subdepartamento de Supervisión Financiera
</v>
      </c>
      <c r="T995" s="177">
        <f>VLOOKUP(A995,'BASE REGISTRO MAYO'!$A$1:$T$884,20,FALSE)</f>
        <v>43276</v>
      </c>
      <c r="U995" s="182">
        <v>7650</v>
      </c>
      <c r="V995" s="181">
        <v>23316214</v>
      </c>
      <c r="W995" s="181">
        <v>105415584</v>
      </c>
      <c r="X995" s="178">
        <v>44408</v>
      </c>
      <c r="Y995" s="87" t="s">
        <v>7151</v>
      </c>
      <c r="Z995" s="87" t="s">
        <v>7152</v>
      </c>
      <c r="AA995" s="182" t="s">
        <v>7871</v>
      </c>
    </row>
    <row r="996" spans="1:27" ht="15.75" customHeight="1" x14ac:dyDescent="0.2">
      <c r="A996" s="182">
        <v>7650</v>
      </c>
      <c r="B996" s="75" t="str">
        <f>VLOOKUP(A996,'BASE REGISTRO MAYO'!$A$1:$T$884,2,FALSE)</f>
        <v>Corporacion Integral Educativa y Social para el Desarrollo de la Comunidad- (JUEGATELA)</v>
      </c>
      <c r="C996" s="75">
        <f>VLOOKUP(A996,'BASE REGISTRO MAYO'!$A$1:$T$884,3,FALSE)</f>
        <v>651589657</v>
      </c>
      <c r="D996" s="75" t="str">
        <f>VLOOKUP(A996,'BASE REGISTRO MAYO'!$A$1:$T$884,4,FALSE)</f>
        <v>Asociación de Derecho Privado, sin fines de lucro</v>
      </c>
      <c r="E996" s="75" t="str">
        <f>VLOOKUP(A996,'BASE REGISTRO MAYO'!$A$1:$T$884,5,FALSE)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96" s="75" t="str">
        <f>VLOOKUP(A996,'BASE REGISTRO MAYO'!$A$1:$T$884,6,FALSE)</f>
        <v xml:space="preserve">Certificado de Vigencia, folio Nº 354142488, de fecha 04 de noviembre de 2020, del Servicio del Registro Civil e Identificación.
</v>
      </c>
      <c r="G996" s="75" t="str">
        <f>VLOOKUP(A996,'BASE REGISTRO MAYO'!$A$1:$T$884,7,FALSE)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96" s="75" t="str">
        <f>VLOOKUP(A996,'BASE REGISTRO MAYO'!$A$1:$T$884,8,FALSE)</f>
        <v xml:space="preserve">Presidente: 
Felipe Andrés Medina Velásquez, 
Secretario:
Edson Brito Araya, RUT Nº                
Tesorera:
Cristina Jacqueline León Carvajal,                                                                         Directora:
Pamela Medina Velasquez RUN N° 16.785.972-0
</v>
      </c>
      <c r="I996" s="75" t="str">
        <f>VLOOKUP(A996,'BASE REGISTRO MAYO'!$A$1:$T$884,9,FALSE)</f>
        <v>Durarán 3años en sus cargos por estatutos</v>
      </c>
      <c r="J996" s="75" t="str">
        <f>VLOOKUP(A996,'BASE REGISTRO MAYO'!$A$1:$T$884,10,FALSE)</f>
        <v xml:space="preserve">De 17 de abril de 2020 a 17 de abril de 2023.
</v>
      </c>
      <c r="K996" s="75" t="str">
        <f>VLOOKUP(A996,'BASE REGISTRO MAYO'!$A$1:$T$884,11,FALSE)</f>
        <v xml:space="preserve">Presidente: 
Felipe Andrés Medina Velásquez, 
</v>
      </c>
      <c r="L996" s="75" t="str">
        <f>VLOOKUP(A996,'BASE REGISTRO MAYO'!$A$1:$T$884,12,FALSE)</f>
        <v xml:space="preserve">Tomás Moro N° 1431, comuna de Las Condes, Región Metropolitana.
</v>
      </c>
      <c r="M996" s="75" t="str">
        <f>VLOOKUP(A996,'BASE REGISTRO MAYO'!$A$1:$T$884,13,FALSE)</f>
        <v>XIII</v>
      </c>
      <c r="N996" s="75" t="str">
        <f>VLOOKUP(A996,'BASE REGISTRO MAYO'!$A$1:$T$884,14,FALSE)</f>
        <v>Las Condes</v>
      </c>
      <c r="O996" s="75" t="str">
        <f>VLOOKUP(A996,'BASE REGISTRO MAYO'!$A$1:$T$884,15,FALSE)</f>
        <v>934105466- 971635538</v>
      </c>
      <c r="P996" s="75" t="str">
        <f>VLOOKUP(A996,'BASE REGISTRO MAYO'!$A$1:$T$884,16,FALSE)</f>
        <v>info@juegatela.cl</v>
      </c>
      <c r="Q996" s="75">
        <f>VLOOKUP(A996,'BASE REGISTRO MAYO'!$A$1:$T$884,17,FALSE)</f>
        <v>0</v>
      </c>
      <c r="R996" s="75" t="str">
        <f>VLOOKUP(A996,'BASE REGISTRO MAYO'!$A$1:$T$884,18,FALSE)</f>
        <v>93401: Instituciones de Asistencia Social.</v>
      </c>
      <c r="S996" s="75" t="str">
        <f>VLOOKUP(A996,'BASE REGISTRO MAYO'!$A$1:$T$884,19,FALSE)</f>
        <v xml:space="preserve">Antecedentes financieros correspondientes al año 2019, aprobados por el Subdepartamento de Supervisión Financiera
</v>
      </c>
      <c r="T996" s="177">
        <f>VLOOKUP(A996,'BASE REGISTRO MAYO'!$A$1:$T$884,20,FALSE)</f>
        <v>43276</v>
      </c>
      <c r="U996" s="182">
        <v>7650</v>
      </c>
      <c r="V996" s="181">
        <v>6413280</v>
      </c>
      <c r="W996" s="181">
        <v>48006504</v>
      </c>
      <c r="X996" s="178">
        <v>44408</v>
      </c>
      <c r="Y996" s="87" t="s">
        <v>7151</v>
      </c>
      <c r="Z996" s="87" t="s">
        <v>7152</v>
      </c>
      <c r="AA996" s="182" t="s">
        <v>7219</v>
      </c>
    </row>
    <row r="997" spans="1:27" ht="15.75" customHeight="1" x14ac:dyDescent="0.2">
      <c r="A997" s="182">
        <v>7650</v>
      </c>
      <c r="B997" s="75" t="str">
        <f>VLOOKUP(A997,'BASE REGISTRO MAYO'!$A$1:$T$884,2,FALSE)</f>
        <v>Corporacion Integral Educativa y Social para el Desarrollo de la Comunidad- (JUEGATELA)</v>
      </c>
      <c r="C997" s="75">
        <f>VLOOKUP(A997,'BASE REGISTRO MAYO'!$A$1:$T$884,3,FALSE)</f>
        <v>651589657</v>
      </c>
      <c r="D997" s="75" t="str">
        <f>VLOOKUP(A997,'BASE REGISTRO MAYO'!$A$1:$T$884,4,FALSE)</f>
        <v>Asociación de Derecho Privado, sin fines de lucro</v>
      </c>
      <c r="E997" s="75" t="str">
        <f>VLOOKUP(A997,'BASE REGISTRO MAYO'!$A$1:$T$884,5,FALSE)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97" s="75" t="str">
        <f>VLOOKUP(A997,'BASE REGISTRO MAYO'!$A$1:$T$884,6,FALSE)</f>
        <v xml:space="preserve">Certificado de Vigencia, folio Nº 354142488, de fecha 04 de noviembre de 2020, del Servicio del Registro Civil e Identificación.
</v>
      </c>
      <c r="G997" s="75" t="str">
        <f>VLOOKUP(A997,'BASE REGISTRO MAYO'!$A$1:$T$884,7,FALSE)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97" s="75" t="str">
        <f>VLOOKUP(A997,'BASE REGISTRO MAYO'!$A$1:$T$884,8,FALSE)</f>
        <v xml:space="preserve">Presidente: 
Felipe Andrés Medina Velásquez, 
Secretario:
Edson Brito Araya, RUT Nº                
Tesorera:
Cristina Jacqueline León Carvajal,                                                                         Directora:
Pamela Medina Velasquez RUN N° 16.785.972-0
</v>
      </c>
      <c r="I997" s="75" t="str">
        <f>VLOOKUP(A997,'BASE REGISTRO MAYO'!$A$1:$T$884,9,FALSE)</f>
        <v>Durarán 3años en sus cargos por estatutos</v>
      </c>
      <c r="J997" s="75" t="str">
        <f>VLOOKUP(A997,'BASE REGISTRO MAYO'!$A$1:$T$884,10,FALSE)</f>
        <v xml:space="preserve">De 17 de abril de 2020 a 17 de abril de 2023.
</v>
      </c>
      <c r="K997" s="75" t="str">
        <f>VLOOKUP(A997,'BASE REGISTRO MAYO'!$A$1:$T$884,11,FALSE)</f>
        <v xml:space="preserve">Presidente: 
Felipe Andrés Medina Velásquez, 
</v>
      </c>
      <c r="L997" s="75" t="str">
        <f>VLOOKUP(A997,'BASE REGISTRO MAYO'!$A$1:$T$884,12,FALSE)</f>
        <v xml:space="preserve">Tomás Moro N° 1431, comuna de Las Condes, Región Metropolitana.
</v>
      </c>
      <c r="M997" s="75" t="str">
        <f>VLOOKUP(A997,'BASE REGISTRO MAYO'!$A$1:$T$884,13,FALSE)</f>
        <v>XIII</v>
      </c>
      <c r="N997" s="75" t="str">
        <f>VLOOKUP(A997,'BASE REGISTRO MAYO'!$A$1:$T$884,14,FALSE)</f>
        <v>Las Condes</v>
      </c>
      <c r="O997" s="75" t="str">
        <f>VLOOKUP(A997,'BASE REGISTRO MAYO'!$A$1:$T$884,15,FALSE)</f>
        <v>934105466- 971635538</v>
      </c>
      <c r="P997" s="75" t="str">
        <f>VLOOKUP(A997,'BASE REGISTRO MAYO'!$A$1:$T$884,16,FALSE)</f>
        <v>info@juegatela.cl</v>
      </c>
      <c r="Q997" s="75">
        <f>VLOOKUP(A997,'BASE REGISTRO MAYO'!$A$1:$T$884,17,FALSE)</f>
        <v>0</v>
      </c>
      <c r="R997" s="75" t="str">
        <f>VLOOKUP(A997,'BASE REGISTRO MAYO'!$A$1:$T$884,18,FALSE)</f>
        <v>93401: Instituciones de Asistencia Social.</v>
      </c>
      <c r="S997" s="75" t="str">
        <f>VLOOKUP(A997,'BASE REGISTRO MAYO'!$A$1:$T$884,19,FALSE)</f>
        <v xml:space="preserve">Antecedentes financieros correspondientes al año 2019, aprobados por el Subdepartamento de Supervisión Financiera
</v>
      </c>
      <c r="T997" s="177">
        <f>VLOOKUP(A997,'BASE REGISTRO MAYO'!$A$1:$T$884,20,FALSE)</f>
        <v>43276</v>
      </c>
      <c r="U997" s="182">
        <v>7650</v>
      </c>
      <c r="V997" s="181">
        <v>6413280</v>
      </c>
      <c r="W997" s="181">
        <v>47685840</v>
      </c>
      <c r="X997" s="178">
        <v>44408</v>
      </c>
      <c r="Y997" s="87" t="s">
        <v>7151</v>
      </c>
      <c r="Z997" s="87" t="s">
        <v>7152</v>
      </c>
      <c r="AA997" s="182" t="s">
        <v>7217</v>
      </c>
    </row>
    <row r="998" spans="1:27" ht="15.75" customHeight="1" x14ac:dyDescent="0.2">
      <c r="A998" s="182">
        <v>7652</v>
      </c>
      <c r="B998" s="75" t="str">
        <f>VLOOKUP(A998,'BASE REGISTRO MAYO'!$A$1:$T$884,2,FALSE)</f>
        <v xml:space="preserve">Corporacion de Ayuda a la Infancia Casa Montana </v>
      </c>
      <c r="C998" s="75">
        <f>VLOOKUP(A998,'BASE REGISTRO MAYO'!$A$1:$T$884,3,FALSE)</f>
        <v>659070006</v>
      </c>
      <c r="D998" s="75" t="str">
        <f>VLOOKUP(A998,'BASE REGISTRO MAYO'!$A$1:$T$884,4,FALSE)</f>
        <v xml:space="preserve">Corporación de Derecho Privado. </v>
      </c>
      <c r="E998" s="75" t="str">
        <f>VLOOKUP(A998,'BASE REGISTRO MAYO'!$A$1:$T$884,5,FALSE)</f>
        <v>Otorgada por Decreto Exento N° 716, de 22 de febrero de 2008, del Ministerio de Justicia y Derechos Humanos.</v>
      </c>
      <c r="F998" s="75" t="str">
        <f>VLOOKUP(A998,'BASE REGISTRO MAYO'!$A$1:$T$884,6,FALSE)</f>
        <v>Certificado de Vigencia de Persona Jurídica sin Fines de Lucro, Folio N° 43413849, de 12 de enero de 2018, del Servicio de Registro Civil e Identificación.</v>
      </c>
      <c r="G998" s="75" t="str">
        <f>VLOOKUP(A998,'BASE REGISTRO MAYO'!$A$1:$T$884,7,FALSE)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98" s="75" t="str">
        <f>VLOOKUP(A998,'BASE REGISTRO MAYO'!$A$1:$T$884,8,FALSE)</f>
        <v xml:space="preserve">Presidente: 
John Paul Hernández, Pasaporte EEUU N° 546129340
Secretaria: 
Annette Viola Scifres, 
Tesorero: 
Marcelo Rodrigo Marcón, 
</v>
      </c>
      <c r="I998" s="75" t="str">
        <f>VLOOKUP(A998,'BASE REGISTRO MAYO'!$A$1:$T$884,9,FALSE)</f>
        <v>anual</v>
      </c>
      <c r="J998" s="75" t="str">
        <f>VLOOKUP(A998,'BASE REGISTRO MAYO'!$A$1:$T$884,10,FALSE)</f>
        <v>18 de mayo de 2020 al 18 de mayo de 2021</v>
      </c>
      <c r="K998" s="75" t="str">
        <f>VLOOKUP(A998,'BASE REGISTRO MAYO'!$A$1:$T$884,11,FALSE)</f>
        <v xml:space="preserve">Presidente: 
John Paul Hernández, Pasaporte EEUU N° 546129340
Delegación de Poderes del Directorio (actúa individualmente):
Annette Viola Scifres, 
Facultades expresas de representante legal designado por Directorio
Marcelo Rodrigo Marcón
</v>
      </c>
      <c r="L998" s="75" t="str">
        <f>VLOOKUP(A998,'BASE REGISTRO MAYO'!$A$1:$T$884,12,FALSE)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98" s="75" t="str">
        <f>VLOOKUP(A998,'BASE REGISTRO MAYO'!$A$1:$T$884,13,FALSE)</f>
        <v>IV</v>
      </c>
      <c r="N998" s="75" t="str">
        <f>VLOOKUP(A998,'BASE REGISTRO MAYO'!$A$1:$T$884,14,FALSE)</f>
        <v>vicuña</v>
      </c>
      <c r="O998" s="75" t="str">
        <f>VLOOKUP(A998,'BASE REGISTRO MAYO'!$A$1:$T$884,15,FALSE)</f>
        <v>Teléfono: 51-2750123 y 56979374253</v>
      </c>
      <c r="P998" s="75" t="str">
        <f>VLOOKUP(A998,'BASE REGISTRO MAYO'!$A$1:$T$884,16,FALSE)</f>
        <v>Correo electrónico: casamontana@yahoo.com                            mauricio.montero.ts@gmail.com</v>
      </c>
      <c r="Q998" s="75" t="str">
        <f>VLOOKUP(A998,'BASE REGISTRO MAYO'!$A$1:$T$884,17,FALSE)</f>
        <v>Casilla 274</v>
      </c>
      <c r="R998" s="75" t="str">
        <f>VLOOKUP(A998,'BASE REGISTRO MAYO'!$A$1:$T$884,18,FALSE)</f>
        <v xml:space="preserve">93401: Institución de Asistencia Social </v>
      </c>
      <c r="S998" s="75" t="str">
        <f>VLOOKUP(A998,'BASE REGISTRO MAYO'!$A$1:$T$884,19,FALSE)</f>
        <v xml:space="preserve">Antecedentes financieros correspondientes al año 2019, aprobados por el Subdepartamento de Supervisión Financiera Nacional. </v>
      </c>
      <c r="T998" s="177">
        <f>VLOOKUP(A998,'BASE REGISTRO MAYO'!$A$1:$T$884,20,FALSE)</f>
        <v>43307</v>
      </c>
      <c r="U998" s="182">
        <v>7652</v>
      </c>
      <c r="V998" s="181">
        <v>10980143</v>
      </c>
      <c r="W998" s="181">
        <v>75605313</v>
      </c>
      <c r="X998" s="178">
        <v>44408</v>
      </c>
      <c r="Y998" s="87" t="s">
        <v>7151</v>
      </c>
      <c r="Z998" s="87" t="s">
        <v>7152</v>
      </c>
      <c r="AA998" s="182" t="s">
        <v>7163</v>
      </c>
    </row>
    <row r="999" spans="1:27" ht="15.75" customHeight="1" x14ac:dyDescent="0.2">
      <c r="A999" s="182">
        <v>7652</v>
      </c>
      <c r="B999" s="75" t="str">
        <f>VLOOKUP(A999,'BASE REGISTRO MAYO'!$A$1:$T$884,2,FALSE)</f>
        <v xml:space="preserve">Corporacion de Ayuda a la Infancia Casa Montana </v>
      </c>
      <c r="C999" s="75">
        <f>VLOOKUP(A999,'BASE REGISTRO MAYO'!$A$1:$T$884,3,FALSE)</f>
        <v>659070006</v>
      </c>
      <c r="D999" s="75" t="str">
        <f>VLOOKUP(A999,'BASE REGISTRO MAYO'!$A$1:$T$884,4,FALSE)</f>
        <v xml:space="preserve">Corporación de Derecho Privado. </v>
      </c>
      <c r="E999" s="75" t="str">
        <f>VLOOKUP(A999,'BASE REGISTRO MAYO'!$A$1:$T$884,5,FALSE)</f>
        <v>Otorgada por Decreto Exento N° 716, de 22 de febrero de 2008, del Ministerio de Justicia y Derechos Humanos.</v>
      </c>
      <c r="F999" s="75" t="str">
        <f>VLOOKUP(A999,'BASE REGISTRO MAYO'!$A$1:$T$884,6,FALSE)</f>
        <v>Certificado de Vigencia de Persona Jurídica sin Fines de Lucro, Folio N° 43413849, de 12 de enero de 2018, del Servicio de Registro Civil e Identificación.</v>
      </c>
      <c r="G999" s="75" t="str">
        <f>VLOOKUP(A999,'BASE REGISTRO MAYO'!$A$1:$T$884,7,FALSE)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99" s="75" t="str">
        <f>VLOOKUP(A999,'BASE REGISTRO MAYO'!$A$1:$T$884,8,FALSE)</f>
        <v xml:space="preserve">Presidente: 
John Paul Hernández, Pasaporte EEUU N° 546129340
Secretaria: 
Annette Viola Scifres, 
Tesorero: 
Marcelo Rodrigo Marcón, 
</v>
      </c>
      <c r="I999" s="75" t="str">
        <f>VLOOKUP(A999,'BASE REGISTRO MAYO'!$A$1:$T$884,9,FALSE)</f>
        <v>anual</v>
      </c>
      <c r="J999" s="75" t="str">
        <f>VLOOKUP(A999,'BASE REGISTRO MAYO'!$A$1:$T$884,10,FALSE)</f>
        <v>18 de mayo de 2020 al 18 de mayo de 2021</v>
      </c>
      <c r="K999" s="75" t="str">
        <f>VLOOKUP(A999,'BASE REGISTRO MAYO'!$A$1:$T$884,11,FALSE)</f>
        <v xml:space="preserve">Presidente: 
John Paul Hernández, Pasaporte EEUU N° 546129340
Delegación de Poderes del Directorio (actúa individualmente):
Annette Viola Scifres, 
Facultades expresas de representante legal designado por Directorio
Marcelo Rodrigo Marcón
</v>
      </c>
      <c r="L999" s="75" t="str">
        <f>VLOOKUP(A999,'BASE REGISTRO MAYO'!$A$1:$T$884,12,FALSE)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99" s="75" t="str">
        <f>VLOOKUP(A999,'BASE REGISTRO MAYO'!$A$1:$T$884,13,FALSE)</f>
        <v>IV</v>
      </c>
      <c r="N999" s="75" t="str">
        <f>VLOOKUP(A999,'BASE REGISTRO MAYO'!$A$1:$T$884,14,FALSE)</f>
        <v>vicuña</v>
      </c>
      <c r="O999" s="75" t="str">
        <f>VLOOKUP(A999,'BASE REGISTRO MAYO'!$A$1:$T$884,15,FALSE)</f>
        <v>Teléfono: 51-2750123 y 56979374253</v>
      </c>
      <c r="P999" s="75" t="str">
        <f>VLOOKUP(A999,'BASE REGISTRO MAYO'!$A$1:$T$884,16,FALSE)</f>
        <v>Correo electrónico: casamontana@yahoo.com                            mauricio.montero.ts@gmail.com</v>
      </c>
      <c r="Q999" s="75" t="str">
        <f>VLOOKUP(A999,'BASE REGISTRO MAYO'!$A$1:$T$884,17,FALSE)</f>
        <v>Casilla 274</v>
      </c>
      <c r="R999" s="75" t="str">
        <f>VLOOKUP(A999,'BASE REGISTRO MAYO'!$A$1:$T$884,18,FALSE)</f>
        <v xml:space="preserve">93401: Institución de Asistencia Social </v>
      </c>
      <c r="S999" s="75" t="str">
        <f>VLOOKUP(A999,'BASE REGISTRO MAYO'!$A$1:$T$884,19,FALSE)</f>
        <v xml:space="preserve">Antecedentes financieros correspondientes al año 2019, aprobados por el Subdepartamento de Supervisión Financiera Nacional. </v>
      </c>
      <c r="T999" s="177">
        <f>VLOOKUP(A999,'BASE REGISTRO MAYO'!$A$1:$T$884,20,FALSE)</f>
        <v>43307</v>
      </c>
      <c r="U999" s="182">
        <v>7652</v>
      </c>
      <c r="V999" s="181">
        <v>26030685</v>
      </c>
      <c r="W999" s="181">
        <v>170756006</v>
      </c>
      <c r="X999" s="178">
        <v>44408</v>
      </c>
      <c r="Y999" s="87" t="s">
        <v>7151</v>
      </c>
      <c r="Z999" s="87" t="s">
        <v>7152</v>
      </c>
      <c r="AA999" s="182" t="s">
        <v>7187</v>
      </c>
    </row>
    <row r="1000" spans="1:27" ht="15.75" customHeight="1" x14ac:dyDescent="0.2">
      <c r="A1000" s="182">
        <v>7655</v>
      </c>
      <c r="B1000" s="75" t="str">
        <f>VLOOKUP(A1000,'BASE REGISTRO MAYO'!$A$1:$T$884,2,FALSE)</f>
        <v xml:space="preserve">
Fundacion Pleyades
</v>
      </c>
      <c r="C1000" s="75">
        <f>VLOOKUP(A1000,'BASE REGISTRO MAYO'!$A$1:$T$884,3,FALSE)</f>
        <v>652942806</v>
      </c>
      <c r="D1000" s="75" t="str">
        <f>VLOOKUP(A1000,'BASE REGISTRO MAYO'!$A$1:$T$884,4,FALSE)</f>
        <v>Fundación de Derecho Privado</v>
      </c>
      <c r="E1000" s="75" t="str">
        <f>VLOOKUP(A1000,'BASE REGISTRO MAYO'!$A$1:$T$884,5,FALSE)</f>
        <v xml:space="preserve">Otorgada por el Decreto Exento N° 1152, de 18 de diciembre de 2003, del Ministerio de Justicia y Derechos Humanos.
</v>
      </c>
      <c r="F1000" s="75" t="str">
        <f>VLOOKUP(A1000,'BASE REGISTRO MAYO'!$A$1:$T$884,6,FALSE)</f>
        <v xml:space="preserve">Certificado de Vigencia Folio N° 500355131945, de 09 de noviembre de 2020, emitido por el Servicio de Registro Civil e Identificación.
</v>
      </c>
      <c r="G1000" s="75" t="str">
        <f>VLOOKUP(A1000,'BASE REGISTRO MAYO'!$A$1:$T$884,7,FALSE)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1000" s="75" t="str">
        <f>VLOOKUP(A1000,'BASE REGISTRO MAYO'!$A$1:$T$884,8,FALSE)</f>
        <v>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v>
      </c>
      <c r="I1000" s="75" t="str">
        <f>VLOOKUP(A1000,'BASE REGISTRO MAYO'!$A$1:$T$884,9,FALSE)</f>
        <v>Durarán cinco años en sus cargos</v>
      </c>
      <c r="J1000" s="75" t="str">
        <f>VLOOKUP(A1000,'BASE REGISTRO MAYO'!$A$1:$T$884,10,FALSE)</f>
        <v xml:space="preserve">13 de mayo de 2020 al 13 de mayo de 2025.
</v>
      </c>
      <c r="K1000" s="75" t="str">
        <f>VLOOKUP(A1000,'BASE REGISTRO MAYO'!$A$1:$T$884,11,FALSE)</f>
        <v>Presidente: 
José Eleno Lagos Ortiz,
Poderes para actuar individualmente:
José Lagos Ortiz, 
Lorenzo Gálmez Elgueta, María Lucía Gálmez Elgueta</v>
      </c>
      <c r="L1000" s="75" t="str">
        <f>VLOOKUP(A1000,'BASE REGISTRO MAYO'!$A$1:$T$884,12,FALSE)</f>
        <v>Huelén N° 85, Oficina 301</v>
      </c>
      <c r="M1000" s="75" t="str">
        <f>VLOOKUP(A1000,'BASE REGISTRO MAYO'!$A$1:$T$884,13,FALSE)</f>
        <v>XIII</v>
      </c>
      <c r="N1000" s="75" t="str">
        <f>VLOOKUP(A1000,'BASE REGISTRO MAYO'!$A$1:$T$884,14,FALSE)</f>
        <v xml:space="preserve">Providencia
</v>
      </c>
      <c r="O1000" s="75" t="str">
        <f>VLOOKUP(A1000,'BASE REGISTRO MAYO'!$A$1:$T$884,15,FALSE)</f>
        <v xml:space="preserve">56 - 229833243
</v>
      </c>
      <c r="P1000" s="75" t="str">
        <f>VLOOKUP(A1000,'BASE REGISTRO MAYO'!$A$1:$T$884,16,FALSE)</f>
        <v xml:space="preserve">anita.leal@pleyades.cl
</v>
      </c>
      <c r="Q1000" s="75">
        <f>VLOOKUP(A1000,'BASE REGISTRO MAYO'!$A$1:$T$884,17,FALSE)</f>
        <v>0</v>
      </c>
      <c r="R1000" s="75" t="str">
        <f>VLOOKUP(A1000,'BASE REGISTRO MAYO'!$A$1:$T$884,18,FALSE)</f>
        <v>93401: Instituciones de asistencia social.</v>
      </c>
      <c r="S1000" s="75" t="str">
        <f>VLOOKUP(A1000,'BASE REGISTRO MAYO'!$A$1:$T$884,19,FALSE)</f>
        <v>Certificado de antecedentes financieros correspondientes al año 2019  aprobado por el Subdepartamento de Supervisión  Financiera Nacional.</v>
      </c>
      <c r="T1000" s="177">
        <f>VLOOKUP(A1000,'BASE REGISTRO MAYO'!$A$1:$T$884,20,FALSE)</f>
        <v>43353</v>
      </c>
      <c r="U1000" s="182">
        <v>7655</v>
      </c>
      <c r="V1000" s="181">
        <v>11372313</v>
      </c>
      <c r="W1000" s="181">
        <v>79975664</v>
      </c>
      <c r="X1000" s="178">
        <v>44408</v>
      </c>
      <c r="Y1000" s="87" t="s">
        <v>7151</v>
      </c>
      <c r="Z1000" s="87" t="s">
        <v>7152</v>
      </c>
      <c r="AA1000" s="182" t="s">
        <v>5877</v>
      </c>
    </row>
    <row r="1001" spans="1:27" ht="15.75" customHeight="1" x14ac:dyDescent="0.2">
      <c r="A1001" s="182">
        <v>7657</v>
      </c>
      <c r="B1001" s="75" t="str">
        <f>VLOOKUP(A1001,'BASE REGISTRO MAYO'!$A$1:$T$884,2,FALSE)</f>
        <v>Corporacion Acogida</v>
      </c>
      <c r="C1001" s="75">
        <f>VLOOKUP(A1001,'BASE REGISTRO MAYO'!$A$1:$T$884,3,FALSE)</f>
        <v>651354765</v>
      </c>
      <c r="D1001" s="75" t="str">
        <f>VLOOKUP(A1001,'BASE REGISTRO MAYO'!$A$1:$T$884,4,FALSE)</f>
        <v>Asociación de Derecho Privado.</v>
      </c>
      <c r="E1001" s="75" t="str">
        <f>VLOOKUP(A1001,'BASE REGISTRO MAYO'!$A$1:$T$884,5,FALSE)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01" s="75" t="str">
        <f>VLOOKUP(A1001,'BASE REGISTRO MAYO'!$A$1:$T$884,6,FALSE)</f>
        <v>Certificado de Vigencia, folio Nº 500230986939, de fecha 04 de Junio de 2019, del Servicio del Registro Civil e Identificación</v>
      </c>
      <c r="G1001" s="75" t="str">
        <f>VLOOKUP(A1001,'BASE REGISTRO MAYO'!$A$1:$T$884,7,FALSE)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01" s="75" t="str">
        <f>VLOOKUP(A1001,'BASE REGISTRO MAYO'!$A$1:$T$884,8,FALSE)</f>
        <v xml:space="preserve">Presidente: 
Carolina Murgas Reinoso, 
Secretario: 
Álvaro Manterola Lazcano,           
Tesorero
Adrian Alexander Vergara Baygorria, 
1era Directora:
Olga Serey Vidal, 
</v>
      </c>
      <c r="I1001" s="75" t="str">
        <f>VLOOKUP(A1001,'BASE REGISTRO MAYO'!$A$1:$T$884,9,FALSE)</f>
        <v xml:space="preserve">Durarán dos años en sus cargos por estatutos.  </v>
      </c>
      <c r="J1001" s="75" t="str">
        <f>VLOOKUP(A1001,'BASE REGISTRO MAYO'!$A$1:$T$884,10,FALSE)</f>
        <v xml:space="preserve">De 03 de febrero de 2020 al 03 de febrero de 2022.
</v>
      </c>
      <c r="K1001" s="75" t="str">
        <f>VLOOKUP(A1001,'BASE REGISTRO MAYO'!$A$1:$T$884,11,FALSE)</f>
        <v xml:space="preserve">Presidente: 
Carolina Murgas Reinoso, </v>
      </c>
      <c r="L1001" s="75" t="str">
        <f>VLOOKUP(A1001,'BASE REGISTRO MAYO'!$A$1:$T$884,12,FALSE)</f>
        <v>Calle Santiago Nº 851, Oficina 31, tercer piso, Comuna de Villa Alemana, Región de Valparaíso.</v>
      </c>
      <c r="M1001" s="75" t="str">
        <f>VLOOKUP(A1001,'BASE REGISTRO MAYO'!$A$1:$T$884,13,FALSE)</f>
        <v>V</v>
      </c>
      <c r="N1001" s="75" t="str">
        <f>VLOOKUP(A1001,'BASE REGISTRO MAYO'!$A$1:$T$884,14,FALSE)</f>
        <v>villa alemana</v>
      </c>
      <c r="O1001" s="75">
        <f>VLOOKUP(A1001,'BASE REGISTRO MAYO'!$A$1:$T$884,15,FALSE)</f>
        <v>984478316</v>
      </c>
      <c r="P1001" s="75" t="str">
        <f>VLOOKUP(A1001,'BASE REGISTRO MAYO'!$A$1:$T$884,16,FALSE)</f>
        <v xml:space="preserve">contacto@corporacionacogida.cl </v>
      </c>
      <c r="Q1001" s="75">
        <f>VLOOKUP(A1001,'BASE REGISTRO MAYO'!$A$1:$T$884,17,FALSE)</f>
        <v>0</v>
      </c>
      <c r="R1001" s="75" t="str">
        <f>VLOOKUP(A1001,'BASE REGISTRO MAYO'!$A$1:$T$884,18,FALSE)</f>
        <v>93401: Instituciones de Asistencia Social.</v>
      </c>
      <c r="S1001" s="75" t="str">
        <f>VLOOKUP(A1001,'BASE REGISTRO MAYO'!$A$1:$T$884,19,FALSE)</f>
        <v>Se acompaña n antecedentes financieros año 2019 aprobado por el  Sub Departamento de Supervisión Financiera Nacional.</v>
      </c>
      <c r="T1001" s="177">
        <f>VLOOKUP(A1001,'BASE REGISTRO MAYO'!$A$1:$T$884,20,FALSE)</f>
        <v>43374</v>
      </c>
      <c r="U1001" s="182">
        <v>7657</v>
      </c>
      <c r="V1001" s="181">
        <v>16033200</v>
      </c>
      <c r="W1001" s="181">
        <v>198330684</v>
      </c>
      <c r="X1001" s="178">
        <v>44408</v>
      </c>
      <c r="Y1001" s="87" t="s">
        <v>7151</v>
      </c>
      <c r="Z1001" s="87" t="s">
        <v>7152</v>
      </c>
      <c r="AA1001" s="182" t="s">
        <v>7211</v>
      </c>
    </row>
    <row r="1002" spans="1:27" ht="15.75" customHeight="1" x14ac:dyDescent="0.2">
      <c r="A1002" s="182">
        <v>7657</v>
      </c>
      <c r="B1002" s="75" t="str">
        <f>VLOOKUP(A1002,'BASE REGISTRO MAYO'!$A$1:$T$884,2,FALSE)</f>
        <v>Corporacion Acogida</v>
      </c>
      <c r="C1002" s="75">
        <f>VLOOKUP(A1002,'BASE REGISTRO MAYO'!$A$1:$T$884,3,FALSE)</f>
        <v>651354765</v>
      </c>
      <c r="D1002" s="75" t="str">
        <f>VLOOKUP(A1002,'BASE REGISTRO MAYO'!$A$1:$T$884,4,FALSE)</f>
        <v>Asociación de Derecho Privado.</v>
      </c>
      <c r="E1002" s="75" t="str">
        <f>VLOOKUP(A1002,'BASE REGISTRO MAYO'!$A$1:$T$884,5,FALSE)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02" s="75" t="str">
        <f>VLOOKUP(A1002,'BASE REGISTRO MAYO'!$A$1:$T$884,6,FALSE)</f>
        <v>Certificado de Vigencia, folio Nº 500230986939, de fecha 04 de Junio de 2019, del Servicio del Registro Civil e Identificación</v>
      </c>
      <c r="G1002" s="75" t="str">
        <f>VLOOKUP(A1002,'BASE REGISTRO MAYO'!$A$1:$T$884,7,FALSE)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02" s="75" t="str">
        <f>VLOOKUP(A1002,'BASE REGISTRO MAYO'!$A$1:$T$884,8,FALSE)</f>
        <v xml:space="preserve">Presidente: 
Carolina Murgas Reinoso, 
Secretario: 
Álvaro Manterola Lazcano,           
Tesorero
Adrian Alexander Vergara Baygorria, 
1era Directora:
Olga Serey Vidal, 
</v>
      </c>
      <c r="I1002" s="75" t="str">
        <f>VLOOKUP(A1002,'BASE REGISTRO MAYO'!$A$1:$T$884,9,FALSE)</f>
        <v xml:space="preserve">Durarán dos años en sus cargos por estatutos.  </v>
      </c>
      <c r="J1002" s="75" t="str">
        <f>VLOOKUP(A1002,'BASE REGISTRO MAYO'!$A$1:$T$884,10,FALSE)</f>
        <v xml:space="preserve">De 03 de febrero de 2020 al 03 de febrero de 2022.
</v>
      </c>
      <c r="K1002" s="75" t="str">
        <f>VLOOKUP(A1002,'BASE REGISTRO MAYO'!$A$1:$T$884,11,FALSE)</f>
        <v xml:space="preserve">Presidente: 
Carolina Murgas Reinoso, </v>
      </c>
      <c r="L1002" s="75" t="str">
        <f>VLOOKUP(A1002,'BASE REGISTRO MAYO'!$A$1:$T$884,12,FALSE)</f>
        <v>Calle Santiago Nº 851, Oficina 31, tercer piso, Comuna de Villa Alemana, Región de Valparaíso.</v>
      </c>
      <c r="M1002" s="75" t="str">
        <f>VLOOKUP(A1002,'BASE REGISTRO MAYO'!$A$1:$T$884,13,FALSE)</f>
        <v>V</v>
      </c>
      <c r="N1002" s="75" t="str">
        <f>VLOOKUP(A1002,'BASE REGISTRO MAYO'!$A$1:$T$884,14,FALSE)</f>
        <v>villa alemana</v>
      </c>
      <c r="O1002" s="75">
        <f>VLOOKUP(A1002,'BASE REGISTRO MAYO'!$A$1:$T$884,15,FALSE)</f>
        <v>984478316</v>
      </c>
      <c r="P1002" s="75" t="str">
        <f>VLOOKUP(A1002,'BASE REGISTRO MAYO'!$A$1:$T$884,16,FALSE)</f>
        <v xml:space="preserve">contacto@corporacionacogida.cl </v>
      </c>
      <c r="Q1002" s="75">
        <f>VLOOKUP(A1002,'BASE REGISTRO MAYO'!$A$1:$T$884,17,FALSE)</f>
        <v>0</v>
      </c>
      <c r="R1002" s="75" t="str">
        <f>VLOOKUP(A1002,'BASE REGISTRO MAYO'!$A$1:$T$884,18,FALSE)</f>
        <v>93401: Instituciones de Asistencia Social.</v>
      </c>
      <c r="S1002" s="75" t="str">
        <f>VLOOKUP(A1002,'BASE REGISTRO MAYO'!$A$1:$T$884,19,FALSE)</f>
        <v>Se acompaña n antecedentes financieros año 2019 aprobado por el  Sub Departamento de Supervisión Financiera Nacional.</v>
      </c>
      <c r="T1002" s="177">
        <f>VLOOKUP(A1002,'BASE REGISTRO MAYO'!$A$1:$T$884,20,FALSE)</f>
        <v>43374</v>
      </c>
      <c r="U1002" s="182">
        <v>7657</v>
      </c>
      <c r="V1002" s="181">
        <v>16033200</v>
      </c>
      <c r="W1002" s="181">
        <v>198010020</v>
      </c>
      <c r="X1002" s="178">
        <v>44408</v>
      </c>
      <c r="Y1002" s="87" t="s">
        <v>7151</v>
      </c>
      <c r="Z1002" s="87" t="s">
        <v>7152</v>
      </c>
      <c r="AA1002" s="182" t="s">
        <v>7218</v>
      </c>
    </row>
    <row r="1003" spans="1:27" ht="15.75" customHeight="1" x14ac:dyDescent="0.2">
      <c r="A1003" s="182">
        <v>7657</v>
      </c>
      <c r="B1003" s="75" t="str">
        <f>VLOOKUP(A1003,'BASE REGISTRO MAYO'!$A$1:$T$884,2,FALSE)</f>
        <v>Corporacion Acogida</v>
      </c>
      <c r="C1003" s="75">
        <f>VLOOKUP(A1003,'BASE REGISTRO MAYO'!$A$1:$T$884,3,FALSE)</f>
        <v>651354765</v>
      </c>
      <c r="D1003" s="75" t="str">
        <f>VLOOKUP(A1003,'BASE REGISTRO MAYO'!$A$1:$T$884,4,FALSE)</f>
        <v>Asociación de Derecho Privado.</v>
      </c>
      <c r="E1003" s="75" t="str">
        <f>VLOOKUP(A1003,'BASE REGISTRO MAYO'!$A$1:$T$884,5,FALSE)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03" s="75" t="str">
        <f>VLOOKUP(A1003,'BASE REGISTRO MAYO'!$A$1:$T$884,6,FALSE)</f>
        <v>Certificado de Vigencia, folio Nº 500230986939, de fecha 04 de Junio de 2019, del Servicio del Registro Civil e Identificación</v>
      </c>
      <c r="G1003" s="75" t="str">
        <f>VLOOKUP(A1003,'BASE REGISTRO MAYO'!$A$1:$T$884,7,FALSE)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03" s="75" t="str">
        <f>VLOOKUP(A1003,'BASE REGISTRO MAYO'!$A$1:$T$884,8,FALSE)</f>
        <v xml:space="preserve">Presidente: 
Carolina Murgas Reinoso, 
Secretario: 
Álvaro Manterola Lazcano,           
Tesorero
Adrian Alexander Vergara Baygorria, 
1era Directora:
Olga Serey Vidal, 
</v>
      </c>
      <c r="I1003" s="75" t="str">
        <f>VLOOKUP(A1003,'BASE REGISTRO MAYO'!$A$1:$T$884,9,FALSE)</f>
        <v xml:space="preserve">Durarán dos años en sus cargos por estatutos.  </v>
      </c>
      <c r="J1003" s="75" t="str">
        <f>VLOOKUP(A1003,'BASE REGISTRO MAYO'!$A$1:$T$884,10,FALSE)</f>
        <v xml:space="preserve">De 03 de febrero de 2020 al 03 de febrero de 2022.
</v>
      </c>
      <c r="K1003" s="75" t="str">
        <f>VLOOKUP(A1003,'BASE REGISTRO MAYO'!$A$1:$T$884,11,FALSE)</f>
        <v xml:space="preserve">Presidente: 
Carolina Murgas Reinoso, </v>
      </c>
      <c r="L1003" s="75" t="str">
        <f>VLOOKUP(A1003,'BASE REGISTRO MAYO'!$A$1:$T$884,12,FALSE)</f>
        <v>Calle Santiago Nº 851, Oficina 31, tercer piso, Comuna de Villa Alemana, Región de Valparaíso.</v>
      </c>
      <c r="M1003" s="75" t="str">
        <f>VLOOKUP(A1003,'BASE REGISTRO MAYO'!$A$1:$T$884,13,FALSE)</f>
        <v>V</v>
      </c>
      <c r="N1003" s="75" t="str">
        <f>VLOOKUP(A1003,'BASE REGISTRO MAYO'!$A$1:$T$884,14,FALSE)</f>
        <v>villa alemana</v>
      </c>
      <c r="O1003" s="75">
        <f>VLOOKUP(A1003,'BASE REGISTRO MAYO'!$A$1:$T$884,15,FALSE)</f>
        <v>984478316</v>
      </c>
      <c r="P1003" s="75" t="str">
        <f>VLOOKUP(A1003,'BASE REGISTRO MAYO'!$A$1:$T$884,16,FALSE)</f>
        <v xml:space="preserve">contacto@corporacionacogida.cl </v>
      </c>
      <c r="Q1003" s="75">
        <f>VLOOKUP(A1003,'BASE REGISTRO MAYO'!$A$1:$T$884,17,FALSE)</f>
        <v>0</v>
      </c>
      <c r="R1003" s="75" t="str">
        <f>VLOOKUP(A1003,'BASE REGISTRO MAYO'!$A$1:$T$884,18,FALSE)</f>
        <v>93401: Instituciones de Asistencia Social.</v>
      </c>
      <c r="S1003" s="75" t="str">
        <f>VLOOKUP(A1003,'BASE REGISTRO MAYO'!$A$1:$T$884,19,FALSE)</f>
        <v>Se acompaña n antecedentes financieros año 2019 aprobado por el  Sub Departamento de Supervisión Financiera Nacional.</v>
      </c>
      <c r="T1003" s="177">
        <f>VLOOKUP(A1003,'BASE REGISTRO MAYO'!$A$1:$T$884,20,FALSE)</f>
        <v>43374</v>
      </c>
      <c r="U1003" s="182">
        <v>7657</v>
      </c>
      <c r="V1003" s="181">
        <v>0</v>
      </c>
      <c r="W1003" s="181">
        <v>104480348</v>
      </c>
      <c r="X1003" s="178">
        <v>44408</v>
      </c>
      <c r="Y1003" s="87" t="s">
        <v>7151</v>
      </c>
      <c r="Z1003" s="87" t="s">
        <v>7152</v>
      </c>
      <c r="AA1003" s="182" t="s">
        <v>8193</v>
      </c>
    </row>
    <row r="1004" spans="1:27" ht="15.75" customHeight="1" x14ac:dyDescent="0.2">
      <c r="A1004" s="182">
        <v>7657</v>
      </c>
      <c r="B1004" s="75" t="str">
        <f>VLOOKUP(A1004,'BASE REGISTRO MAYO'!$A$1:$T$884,2,FALSE)</f>
        <v>Corporacion Acogida</v>
      </c>
      <c r="C1004" s="75">
        <f>VLOOKUP(A1004,'BASE REGISTRO MAYO'!$A$1:$T$884,3,FALSE)</f>
        <v>651354765</v>
      </c>
      <c r="D1004" s="75" t="str">
        <f>VLOOKUP(A1004,'BASE REGISTRO MAYO'!$A$1:$T$884,4,FALSE)</f>
        <v>Asociación de Derecho Privado.</v>
      </c>
      <c r="E1004" s="75" t="str">
        <f>VLOOKUP(A1004,'BASE REGISTRO MAYO'!$A$1:$T$884,5,FALSE)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04" s="75" t="str">
        <f>VLOOKUP(A1004,'BASE REGISTRO MAYO'!$A$1:$T$884,6,FALSE)</f>
        <v>Certificado de Vigencia, folio Nº 500230986939, de fecha 04 de Junio de 2019, del Servicio del Registro Civil e Identificación</v>
      </c>
      <c r="G1004" s="75" t="str">
        <f>VLOOKUP(A1004,'BASE REGISTRO MAYO'!$A$1:$T$884,7,FALSE)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04" s="75" t="str">
        <f>VLOOKUP(A1004,'BASE REGISTRO MAYO'!$A$1:$T$884,8,FALSE)</f>
        <v xml:space="preserve">Presidente: 
Carolina Murgas Reinoso, 
Secretario: 
Álvaro Manterola Lazcano,           
Tesorero
Adrian Alexander Vergara Baygorria, 
1era Directora:
Olga Serey Vidal, 
</v>
      </c>
      <c r="I1004" s="75" t="str">
        <f>VLOOKUP(A1004,'BASE REGISTRO MAYO'!$A$1:$T$884,9,FALSE)</f>
        <v xml:space="preserve">Durarán dos años en sus cargos por estatutos.  </v>
      </c>
      <c r="J1004" s="75" t="str">
        <f>VLOOKUP(A1004,'BASE REGISTRO MAYO'!$A$1:$T$884,10,FALSE)</f>
        <v xml:space="preserve">De 03 de febrero de 2020 al 03 de febrero de 2022.
</v>
      </c>
      <c r="K1004" s="75" t="str">
        <f>VLOOKUP(A1004,'BASE REGISTRO MAYO'!$A$1:$T$884,11,FALSE)</f>
        <v xml:space="preserve">Presidente: 
Carolina Murgas Reinoso, </v>
      </c>
      <c r="L1004" s="75" t="str">
        <f>VLOOKUP(A1004,'BASE REGISTRO MAYO'!$A$1:$T$884,12,FALSE)</f>
        <v>Calle Santiago Nº 851, Oficina 31, tercer piso, Comuna de Villa Alemana, Región de Valparaíso.</v>
      </c>
      <c r="M1004" s="75" t="str">
        <f>VLOOKUP(A1004,'BASE REGISTRO MAYO'!$A$1:$T$884,13,FALSE)</f>
        <v>V</v>
      </c>
      <c r="N1004" s="75" t="str">
        <f>VLOOKUP(A1004,'BASE REGISTRO MAYO'!$A$1:$T$884,14,FALSE)</f>
        <v>villa alemana</v>
      </c>
      <c r="O1004" s="75">
        <f>VLOOKUP(A1004,'BASE REGISTRO MAYO'!$A$1:$T$884,15,FALSE)</f>
        <v>984478316</v>
      </c>
      <c r="P1004" s="75" t="str">
        <f>VLOOKUP(A1004,'BASE REGISTRO MAYO'!$A$1:$T$884,16,FALSE)</f>
        <v xml:space="preserve">contacto@corporacionacogida.cl </v>
      </c>
      <c r="Q1004" s="75">
        <f>VLOOKUP(A1004,'BASE REGISTRO MAYO'!$A$1:$T$884,17,FALSE)</f>
        <v>0</v>
      </c>
      <c r="R1004" s="75" t="str">
        <f>VLOOKUP(A1004,'BASE REGISTRO MAYO'!$A$1:$T$884,18,FALSE)</f>
        <v>93401: Instituciones de Asistencia Social.</v>
      </c>
      <c r="S1004" s="75" t="str">
        <f>VLOOKUP(A1004,'BASE REGISTRO MAYO'!$A$1:$T$884,19,FALSE)</f>
        <v>Se acompaña n antecedentes financieros año 2019 aprobado por el  Sub Departamento de Supervisión Financiera Nacional.</v>
      </c>
      <c r="T1004" s="177">
        <f>VLOOKUP(A1004,'BASE REGISTRO MAYO'!$A$1:$T$884,20,FALSE)</f>
        <v>43374</v>
      </c>
      <c r="U1004" s="182">
        <v>7657</v>
      </c>
      <c r="V1004" s="181">
        <v>32656080</v>
      </c>
      <c r="W1004" s="181">
        <v>251129118</v>
      </c>
      <c r="X1004" s="178">
        <v>44408</v>
      </c>
      <c r="Y1004" s="87" t="s">
        <v>7151</v>
      </c>
      <c r="Z1004" s="87" t="s">
        <v>7152</v>
      </c>
      <c r="AA1004" s="182" t="s">
        <v>7220</v>
      </c>
    </row>
    <row r="1005" spans="1:27" ht="15.75" customHeight="1" x14ac:dyDescent="0.2">
      <c r="A1005" s="182">
        <v>7657</v>
      </c>
      <c r="B1005" s="75" t="str">
        <f>VLOOKUP(A1005,'BASE REGISTRO MAYO'!$A$1:$T$884,2,FALSE)</f>
        <v>Corporacion Acogida</v>
      </c>
      <c r="C1005" s="75">
        <f>VLOOKUP(A1005,'BASE REGISTRO MAYO'!$A$1:$T$884,3,FALSE)</f>
        <v>651354765</v>
      </c>
      <c r="D1005" s="75" t="str">
        <f>VLOOKUP(A1005,'BASE REGISTRO MAYO'!$A$1:$T$884,4,FALSE)</f>
        <v>Asociación de Derecho Privado.</v>
      </c>
      <c r="E1005" s="75" t="str">
        <f>VLOOKUP(A1005,'BASE REGISTRO MAYO'!$A$1:$T$884,5,FALSE)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05" s="75" t="str">
        <f>VLOOKUP(A1005,'BASE REGISTRO MAYO'!$A$1:$T$884,6,FALSE)</f>
        <v>Certificado de Vigencia, folio Nº 500230986939, de fecha 04 de Junio de 2019, del Servicio del Registro Civil e Identificación</v>
      </c>
      <c r="G1005" s="75" t="str">
        <f>VLOOKUP(A1005,'BASE REGISTRO MAYO'!$A$1:$T$884,7,FALSE)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05" s="75" t="str">
        <f>VLOOKUP(A1005,'BASE REGISTRO MAYO'!$A$1:$T$884,8,FALSE)</f>
        <v xml:space="preserve">Presidente: 
Carolina Murgas Reinoso, 
Secretario: 
Álvaro Manterola Lazcano,           
Tesorero
Adrian Alexander Vergara Baygorria, 
1era Directora:
Olga Serey Vidal, 
</v>
      </c>
      <c r="I1005" s="75" t="str">
        <f>VLOOKUP(A1005,'BASE REGISTRO MAYO'!$A$1:$T$884,9,FALSE)</f>
        <v xml:space="preserve">Durarán dos años en sus cargos por estatutos.  </v>
      </c>
      <c r="J1005" s="75" t="str">
        <f>VLOOKUP(A1005,'BASE REGISTRO MAYO'!$A$1:$T$884,10,FALSE)</f>
        <v xml:space="preserve">De 03 de febrero de 2020 al 03 de febrero de 2022.
</v>
      </c>
      <c r="K1005" s="75" t="str">
        <f>VLOOKUP(A1005,'BASE REGISTRO MAYO'!$A$1:$T$884,11,FALSE)</f>
        <v xml:space="preserve">Presidente: 
Carolina Murgas Reinoso, </v>
      </c>
      <c r="L1005" s="75" t="str">
        <f>VLOOKUP(A1005,'BASE REGISTRO MAYO'!$A$1:$T$884,12,FALSE)</f>
        <v>Calle Santiago Nº 851, Oficina 31, tercer piso, Comuna de Villa Alemana, Región de Valparaíso.</v>
      </c>
      <c r="M1005" s="75" t="str">
        <f>VLOOKUP(A1005,'BASE REGISTRO MAYO'!$A$1:$T$884,13,FALSE)</f>
        <v>V</v>
      </c>
      <c r="N1005" s="75" t="str">
        <f>VLOOKUP(A1005,'BASE REGISTRO MAYO'!$A$1:$T$884,14,FALSE)</f>
        <v>villa alemana</v>
      </c>
      <c r="O1005" s="75">
        <f>VLOOKUP(A1005,'BASE REGISTRO MAYO'!$A$1:$T$884,15,FALSE)</f>
        <v>984478316</v>
      </c>
      <c r="P1005" s="75" t="str">
        <f>VLOOKUP(A1005,'BASE REGISTRO MAYO'!$A$1:$T$884,16,FALSE)</f>
        <v xml:space="preserve">contacto@corporacionacogida.cl </v>
      </c>
      <c r="Q1005" s="75">
        <f>VLOOKUP(A1005,'BASE REGISTRO MAYO'!$A$1:$T$884,17,FALSE)</f>
        <v>0</v>
      </c>
      <c r="R1005" s="75" t="str">
        <f>VLOOKUP(A1005,'BASE REGISTRO MAYO'!$A$1:$T$884,18,FALSE)</f>
        <v>93401: Instituciones de Asistencia Social.</v>
      </c>
      <c r="S1005" s="75" t="str">
        <f>VLOOKUP(A1005,'BASE REGISTRO MAYO'!$A$1:$T$884,19,FALSE)</f>
        <v>Se acompaña n antecedentes financieros año 2019 aprobado por el  Sub Departamento de Supervisión Financiera Nacional.</v>
      </c>
      <c r="T1005" s="177">
        <f>VLOOKUP(A1005,'BASE REGISTRO MAYO'!$A$1:$T$884,20,FALSE)</f>
        <v>43374</v>
      </c>
      <c r="U1005" s="182">
        <v>7657</v>
      </c>
      <c r="V1005" s="181">
        <v>17590317</v>
      </c>
      <c r="W1005" s="181">
        <v>180908296</v>
      </c>
      <c r="X1005" s="178">
        <v>44408</v>
      </c>
      <c r="Y1005" s="87" t="s">
        <v>7151</v>
      </c>
      <c r="Z1005" s="87" t="s">
        <v>7152</v>
      </c>
      <c r="AA1005" s="182" t="s">
        <v>71</v>
      </c>
    </row>
    <row r="1006" spans="1:27" ht="15.75" customHeight="1" x14ac:dyDescent="0.2">
      <c r="A1006" s="182">
        <v>7657</v>
      </c>
      <c r="B1006" s="75" t="str">
        <f>VLOOKUP(A1006,'BASE REGISTRO MAYO'!$A$1:$T$884,2,FALSE)</f>
        <v>Corporacion Acogida</v>
      </c>
      <c r="C1006" s="75">
        <f>VLOOKUP(A1006,'BASE REGISTRO MAYO'!$A$1:$T$884,3,FALSE)</f>
        <v>651354765</v>
      </c>
      <c r="D1006" s="75" t="str">
        <f>VLOOKUP(A1006,'BASE REGISTRO MAYO'!$A$1:$T$884,4,FALSE)</f>
        <v>Asociación de Derecho Privado.</v>
      </c>
      <c r="E1006" s="75" t="str">
        <f>VLOOKUP(A1006,'BASE REGISTRO MAYO'!$A$1:$T$884,5,FALSE)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06" s="75" t="str">
        <f>VLOOKUP(A1006,'BASE REGISTRO MAYO'!$A$1:$T$884,6,FALSE)</f>
        <v>Certificado de Vigencia, folio Nº 500230986939, de fecha 04 de Junio de 2019, del Servicio del Registro Civil e Identificación</v>
      </c>
      <c r="G1006" s="75" t="str">
        <f>VLOOKUP(A1006,'BASE REGISTRO MAYO'!$A$1:$T$884,7,FALSE)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06" s="75" t="str">
        <f>VLOOKUP(A1006,'BASE REGISTRO MAYO'!$A$1:$T$884,8,FALSE)</f>
        <v xml:space="preserve">Presidente: 
Carolina Murgas Reinoso, 
Secretario: 
Álvaro Manterola Lazcano,           
Tesorero
Adrian Alexander Vergara Baygorria, 
1era Directora:
Olga Serey Vidal, 
</v>
      </c>
      <c r="I1006" s="75" t="str">
        <f>VLOOKUP(A1006,'BASE REGISTRO MAYO'!$A$1:$T$884,9,FALSE)</f>
        <v xml:space="preserve">Durarán dos años en sus cargos por estatutos.  </v>
      </c>
      <c r="J1006" s="75" t="str">
        <f>VLOOKUP(A1006,'BASE REGISTRO MAYO'!$A$1:$T$884,10,FALSE)</f>
        <v xml:space="preserve">De 03 de febrero de 2020 al 03 de febrero de 2022.
</v>
      </c>
      <c r="K1006" s="75" t="str">
        <f>VLOOKUP(A1006,'BASE REGISTRO MAYO'!$A$1:$T$884,11,FALSE)</f>
        <v xml:space="preserve">Presidente: 
Carolina Murgas Reinoso, </v>
      </c>
      <c r="L1006" s="75" t="str">
        <f>VLOOKUP(A1006,'BASE REGISTRO MAYO'!$A$1:$T$884,12,FALSE)</f>
        <v>Calle Santiago Nº 851, Oficina 31, tercer piso, Comuna de Villa Alemana, Región de Valparaíso.</v>
      </c>
      <c r="M1006" s="75" t="str">
        <f>VLOOKUP(A1006,'BASE REGISTRO MAYO'!$A$1:$T$884,13,FALSE)</f>
        <v>V</v>
      </c>
      <c r="N1006" s="75" t="str">
        <f>VLOOKUP(A1006,'BASE REGISTRO MAYO'!$A$1:$T$884,14,FALSE)</f>
        <v>villa alemana</v>
      </c>
      <c r="O1006" s="75">
        <f>VLOOKUP(A1006,'BASE REGISTRO MAYO'!$A$1:$T$884,15,FALSE)</f>
        <v>984478316</v>
      </c>
      <c r="P1006" s="75" t="str">
        <f>VLOOKUP(A1006,'BASE REGISTRO MAYO'!$A$1:$T$884,16,FALSE)</f>
        <v xml:space="preserve">contacto@corporacionacogida.cl </v>
      </c>
      <c r="Q1006" s="75">
        <f>VLOOKUP(A1006,'BASE REGISTRO MAYO'!$A$1:$T$884,17,FALSE)</f>
        <v>0</v>
      </c>
      <c r="R1006" s="75" t="str">
        <f>VLOOKUP(A1006,'BASE REGISTRO MAYO'!$A$1:$T$884,18,FALSE)</f>
        <v>93401: Instituciones de Asistencia Social.</v>
      </c>
      <c r="S1006" s="75" t="str">
        <f>VLOOKUP(A1006,'BASE REGISTRO MAYO'!$A$1:$T$884,19,FALSE)</f>
        <v>Se acompaña n antecedentes financieros año 2019 aprobado por el  Sub Departamento de Supervisión Financiera Nacional.</v>
      </c>
      <c r="T1006" s="177">
        <f>VLOOKUP(A1006,'BASE REGISTRO MAYO'!$A$1:$T$884,20,FALSE)</f>
        <v>43374</v>
      </c>
      <c r="U1006" s="182">
        <v>7657</v>
      </c>
      <c r="V1006" s="181">
        <v>8140950</v>
      </c>
      <c r="W1006" s="181">
        <v>59065350</v>
      </c>
      <c r="X1006" s="178">
        <v>44408</v>
      </c>
      <c r="Y1006" s="87" t="s">
        <v>7151</v>
      </c>
      <c r="Z1006" s="87" t="s">
        <v>7152</v>
      </c>
      <c r="AA1006" s="182" t="s">
        <v>7268</v>
      </c>
    </row>
    <row r="1007" spans="1:27" ht="15.75" customHeight="1" x14ac:dyDescent="0.2">
      <c r="A1007" s="182">
        <v>7657</v>
      </c>
      <c r="B1007" s="75" t="str">
        <f>VLOOKUP(A1007,'BASE REGISTRO MAYO'!$A$1:$T$884,2,FALSE)</f>
        <v>Corporacion Acogida</v>
      </c>
      <c r="C1007" s="75">
        <f>VLOOKUP(A1007,'BASE REGISTRO MAYO'!$A$1:$T$884,3,FALSE)</f>
        <v>651354765</v>
      </c>
      <c r="D1007" s="75" t="str">
        <f>VLOOKUP(A1007,'BASE REGISTRO MAYO'!$A$1:$T$884,4,FALSE)</f>
        <v>Asociación de Derecho Privado.</v>
      </c>
      <c r="E1007" s="75" t="str">
        <f>VLOOKUP(A1007,'BASE REGISTRO MAYO'!$A$1:$T$884,5,FALSE)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07" s="75" t="str">
        <f>VLOOKUP(A1007,'BASE REGISTRO MAYO'!$A$1:$T$884,6,FALSE)</f>
        <v>Certificado de Vigencia, folio Nº 500230986939, de fecha 04 de Junio de 2019, del Servicio del Registro Civil e Identificación</v>
      </c>
      <c r="G1007" s="75" t="str">
        <f>VLOOKUP(A1007,'BASE REGISTRO MAYO'!$A$1:$T$884,7,FALSE)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07" s="75" t="str">
        <f>VLOOKUP(A1007,'BASE REGISTRO MAYO'!$A$1:$T$884,8,FALSE)</f>
        <v xml:space="preserve">Presidente: 
Carolina Murgas Reinoso, 
Secretario: 
Álvaro Manterola Lazcano,           
Tesorero
Adrian Alexander Vergara Baygorria, 
1era Directora:
Olga Serey Vidal, 
</v>
      </c>
      <c r="I1007" s="75" t="str">
        <f>VLOOKUP(A1007,'BASE REGISTRO MAYO'!$A$1:$T$884,9,FALSE)</f>
        <v xml:space="preserve">Durarán dos años en sus cargos por estatutos.  </v>
      </c>
      <c r="J1007" s="75" t="str">
        <f>VLOOKUP(A1007,'BASE REGISTRO MAYO'!$A$1:$T$884,10,FALSE)</f>
        <v xml:space="preserve">De 03 de febrero de 2020 al 03 de febrero de 2022.
</v>
      </c>
      <c r="K1007" s="75" t="str">
        <f>VLOOKUP(A1007,'BASE REGISTRO MAYO'!$A$1:$T$884,11,FALSE)</f>
        <v xml:space="preserve">Presidente: 
Carolina Murgas Reinoso, </v>
      </c>
      <c r="L1007" s="75" t="str">
        <f>VLOOKUP(A1007,'BASE REGISTRO MAYO'!$A$1:$T$884,12,FALSE)</f>
        <v>Calle Santiago Nº 851, Oficina 31, tercer piso, Comuna de Villa Alemana, Región de Valparaíso.</v>
      </c>
      <c r="M1007" s="75" t="str">
        <f>VLOOKUP(A1007,'BASE REGISTRO MAYO'!$A$1:$T$884,13,FALSE)</f>
        <v>V</v>
      </c>
      <c r="N1007" s="75" t="str">
        <f>VLOOKUP(A1007,'BASE REGISTRO MAYO'!$A$1:$T$884,14,FALSE)</f>
        <v>villa alemana</v>
      </c>
      <c r="O1007" s="75">
        <f>VLOOKUP(A1007,'BASE REGISTRO MAYO'!$A$1:$T$884,15,FALSE)</f>
        <v>984478316</v>
      </c>
      <c r="P1007" s="75" t="str">
        <f>VLOOKUP(A1007,'BASE REGISTRO MAYO'!$A$1:$T$884,16,FALSE)</f>
        <v xml:space="preserve">contacto@corporacionacogida.cl </v>
      </c>
      <c r="Q1007" s="75">
        <f>VLOOKUP(A1007,'BASE REGISTRO MAYO'!$A$1:$T$884,17,FALSE)</f>
        <v>0</v>
      </c>
      <c r="R1007" s="75" t="str">
        <f>VLOOKUP(A1007,'BASE REGISTRO MAYO'!$A$1:$T$884,18,FALSE)</f>
        <v>93401: Instituciones de Asistencia Social.</v>
      </c>
      <c r="S1007" s="75" t="str">
        <f>VLOOKUP(A1007,'BASE REGISTRO MAYO'!$A$1:$T$884,19,FALSE)</f>
        <v>Se acompaña n antecedentes financieros año 2019 aprobado por el  Sub Departamento de Supervisión Financiera Nacional.</v>
      </c>
      <c r="T1007" s="177">
        <f>VLOOKUP(A1007,'BASE REGISTRO MAYO'!$A$1:$T$884,20,FALSE)</f>
        <v>43374</v>
      </c>
      <c r="U1007" s="182">
        <v>7657</v>
      </c>
      <c r="V1007" s="181">
        <v>5301300</v>
      </c>
      <c r="W1007" s="181">
        <v>24385980</v>
      </c>
      <c r="X1007" s="178">
        <v>44408</v>
      </c>
      <c r="Y1007" s="87" t="s">
        <v>7151</v>
      </c>
      <c r="Z1007" s="87" t="s">
        <v>7152</v>
      </c>
      <c r="AA1007" s="182" t="s">
        <v>8188</v>
      </c>
    </row>
    <row r="1008" spans="1:27" ht="15.75" customHeight="1" x14ac:dyDescent="0.2">
      <c r="A1008" s="182">
        <v>7658</v>
      </c>
      <c r="B1008" s="75" t="str">
        <f>VLOOKUP(A1008,'BASE REGISTRO MAYO'!$A$1:$T$884,2,FALSE)</f>
        <v>Fundacion MADRE VICTORIA</v>
      </c>
      <c r="C1008" s="75">
        <f>VLOOKUP(A1008,'BASE REGISTRO MAYO'!$A$1:$T$884,3,FALSE)</f>
        <v>650964950</v>
      </c>
      <c r="D1008" s="75" t="str">
        <f>VLOOKUP(A1008,'BASE REGISTRO MAYO'!$A$1:$T$884,4,FALSE)</f>
        <v>Fundación de Derecho Privado.</v>
      </c>
      <c r="E1008" s="75" t="str">
        <f>VLOOKUP(A1008,'BASE REGISTRO MAYO'!$A$1:$T$884,5,FALSE)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1008" s="75" t="str">
        <f>VLOOKUP(A1008,'BASE REGISTRO MAYO'!$A$1:$T$884,6,FALSE)</f>
        <v xml:space="preserve">Certificado de Vigencia, folio Nº 500180037875, de fecha 12 de abril de 2018, del  Servicio del Registro Civil e Identificación.
</v>
      </c>
      <c r="G1008" s="75" t="str">
        <f>VLOOKUP(A1008,'BASE REGISTRO MAYO'!$A$1:$T$884,7,FALSE)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1008" s="75" t="str">
        <f>VLOOKUP(A1008,'BASE REGISTRO MAYO'!$A$1:$T$884,8,FALSE)</f>
        <v xml:space="preserve">Presidente: 
Jorge Mardones Cancino, 
Vice-Presidenta 
Clara Sepúlveda Ferrada, 
Secretario: 
Rosauro Palma Umanzor,            
Tesorera:
Norma Borquez Orellana,
Director:
Ariel Orrego Vallejos,
Directora:
Rosa Cerda Rubilar, 
</v>
      </c>
      <c r="I1008" s="75" t="str">
        <f>VLOOKUP(A1008,'BASE REGISTRO MAYO'!$A$1:$T$884,9,FALSE)</f>
        <v>Durarán cinco años en sus cargos por estatutos</v>
      </c>
      <c r="J1008" s="75" t="str">
        <f>VLOOKUP(A1008,'BASE REGISTRO MAYO'!$A$1:$T$884,10,FALSE)</f>
        <v xml:space="preserve">De 15 de noviembre de 2016 a 15 de noviembre de 2021.
</v>
      </c>
      <c r="K1008" s="75" t="str">
        <f>VLOOKUP(A1008,'BASE REGISTRO MAYO'!$A$1:$T$884,11,FALSE)</f>
        <v xml:space="preserve">Vice-Presidenta: 
Clara Sepúlveda Ferrada, 
</v>
      </c>
      <c r="L1008" s="75" t="str">
        <f>VLOOKUP(A1008,'BASE REGISTRO MAYO'!$A$1:$T$884,12,FALSE)</f>
        <v xml:space="preserve">Balmaceda Nº 477, Comuna de El Carmen
</v>
      </c>
      <c r="M1008" s="75" t="str">
        <f>VLOOKUP(A1008,'BASE REGISTRO MAYO'!$A$1:$T$884,13,FALSE)</f>
        <v>XVI</v>
      </c>
      <c r="N1008" s="75" t="str">
        <f>VLOOKUP(A1008,'BASE REGISTRO MAYO'!$A$1:$T$884,14,FALSE)</f>
        <v>El Carmen</v>
      </c>
      <c r="O1008" s="75">
        <f>VLOOKUP(A1008,'BASE REGISTRO MAYO'!$A$1:$T$884,15,FALSE)</f>
        <v>0</v>
      </c>
      <c r="P1008" s="75" t="str">
        <f>VLOOKUP(A1008,'BASE REGISTRO MAYO'!$A$1:$T$884,16,FALSE)</f>
        <v xml:space="preserve"> fundacionmadrevictoria@gmail.com</v>
      </c>
      <c r="Q1008" s="75">
        <f>VLOOKUP(A1008,'BASE REGISTRO MAYO'!$A$1:$T$884,17,FALSE)</f>
        <v>0</v>
      </c>
      <c r="R1008" s="75" t="str">
        <f>VLOOKUP(A1008,'BASE REGISTRO MAYO'!$A$1:$T$884,18,FALSE)</f>
        <v>93401: Instituciones de Asistencia Social.</v>
      </c>
      <c r="S1008" s="75" t="str">
        <f>VLOOKUP(A1008,'BASE REGISTRO MAYO'!$A$1:$T$884,19,FALSE)</f>
        <v>Se acompaña certificado financiero , correspondiente al año 2019, APROBADOS del  Sub Departamento de Supervisión Financiera Nacional.</v>
      </c>
      <c r="T1008" s="177">
        <f>VLOOKUP(A1008,'BASE REGISTRO MAYO'!$A$1:$T$884,20,FALSE)</f>
        <v>43374</v>
      </c>
      <c r="U1008" s="182">
        <v>7658</v>
      </c>
      <c r="V1008" s="181">
        <v>31696081</v>
      </c>
      <c r="W1008" s="181">
        <v>181511713</v>
      </c>
      <c r="X1008" s="178">
        <v>44408</v>
      </c>
      <c r="Y1008" s="87" t="s">
        <v>7151</v>
      </c>
      <c r="Z1008" s="87" t="s">
        <v>7152</v>
      </c>
      <c r="AA1008" s="182" t="s">
        <v>7387</v>
      </c>
    </row>
    <row r="1009" spans="1:27" ht="15.75" customHeight="1" x14ac:dyDescent="0.2">
      <c r="A1009" s="182">
        <v>7664</v>
      </c>
      <c r="B1009" s="75" t="str">
        <f>VLOOKUP(A1009,'BASE REGISTRO MAYO'!$A$1:$T$884,2,FALSE)</f>
        <v>Corporacion Amulen Profesionales</v>
      </c>
      <c r="C1009" s="75">
        <f>VLOOKUP(A1009,'BASE REGISTRO MAYO'!$A$1:$T$884,3,FALSE)</f>
        <v>650797612</v>
      </c>
      <c r="D1009" s="75" t="str">
        <f>VLOOKUP(A1009,'BASE REGISTRO MAYO'!$A$1:$T$884,4,FALSE)</f>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
      <c r="E1009" s="75" t="str">
        <f>VLOOKUP(A1009,'BASE REGISTRO MAYO'!$A$1:$T$884,5,FALSE)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
      <c r="F1009" s="75" t="str">
        <f>VLOOKUP(A1009,'BASE REGISTRO MAYO'!$A$1:$T$884,6,FALSE)</f>
        <v>Certificado de Vigencia, folio Nº 53101015, de fecha 31 de julio de 2018, del Servicio del Registro Civil e Identificación.</v>
      </c>
      <c r="G1009" s="75" t="str">
        <f>VLOOKUP(A1009,'BASE REGISTRO MAYO'!$A$1:$T$884,7,FALSE)</f>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
      <c r="H1009" s="75" t="str">
        <f>VLOOKUP(A1009,'BASE REGISTRO MAYO'!$A$1:$T$884,8,FALSE)</f>
        <v xml:space="preserve">Presidente: 
Alex Gonzalo Leal Valverde, 
Secretario: 
Hector Edmundo Nuñez Caamaño,            
Tesorero:
Marylen Carla Nuñez Hornig, 
</v>
      </c>
      <c r="I1009" s="75" t="str">
        <f>VLOOKUP(A1009,'BASE REGISTRO MAYO'!$A$1:$T$884,9,FALSE)</f>
        <v xml:space="preserve">Durarán TRES años en sus cargos.  </v>
      </c>
      <c r="J1009" s="75" t="str">
        <f>VLOOKUP(A1009,'BASE REGISTRO MAYO'!$A$1:$T$884,10,FALSE)</f>
        <v xml:space="preserve">De 19 de abril de 2016 a 19 de abril de 2019.
</v>
      </c>
      <c r="K1009" s="75" t="str">
        <f>VLOOKUP(A1009,'BASE REGISTRO MAYO'!$A$1:$T$884,11,FALSE)</f>
        <v xml:space="preserve">Presidente: 
Alex Gonzalo Leal Valverde, 
</v>
      </c>
      <c r="L1009" s="75" t="str">
        <f>VLOOKUP(A1009,'BASE REGISTRO MAYO'!$A$1:$T$884,12,FALSE)</f>
        <v xml:space="preserve">Pasaje Mauco N°52, Villa Galilea, Valdivia, Región de Los Rios.
</v>
      </c>
      <c r="M1009" s="75" t="str">
        <f>VLOOKUP(A1009,'BASE REGISTRO MAYO'!$A$1:$T$884,13,FALSE)</f>
        <v>XIV</v>
      </c>
      <c r="N1009" s="75" t="str">
        <f>VLOOKUP(A1009,'BASE REGISTRO MAYO'!$A$1:$T$884,14,FALSE)</f>
        <v>valdivia</v>
      </c>
      <c r="O1009" s="75" t="str">
        <f>VLOOKUP(A1009,'BASE REGISTRO MAYO'!$A$1:$T$884,15,FALSE)</f>
        <v xml:space="preserve">Teléfono: 996739075
</v>
      </c>
      <c r="P1009" s="75" t="str">
        <f>VLOOKUP(A1009,'BASE REGISTRO MAYO'!$A$1:$T$884,16,FALSE)</f>
        <v>amulenpro@gmail.com</v>
      </c>
      <c r="Q1009" s="75">
        <f>VLOOKUP(A1009,'BASE REGISTRO MAYO'!$A$1:$T$884,17,FALSE)</f>
        <v>0</v>
      </c>
      <c r="R1009" s="75" t="str">
        <f>VLOOKUP(A1009,'BASE REGISTRO MAYO'!$A$1:$T$884,18,FALSE)</f>
        <v>93401: Instituciones de Asistencia Social.</v>
      </c>
      <c r="S1009" s="75" t="str">
        <f>VLOOKUP(A1009,'BASE REGISTRO MAYO'!$A$1:$T$884,19,FALSE)</f>
        <v>Se acompaña certificado financiero de fecha 2 de agosto de 2018, correspondiente al año 2017, aprobado por el Sub Departamento de Supervisión Financiera Nacional.</v>
      </c>
      <c r="T1009" s="177">
        <f>VLOOKUP(A1009,'BASE REGISTRO MAYO'!$A$1:$T$884,20,FALSE)</f>
        <v>43453</v>
      </c>
      <c r="U1009" s="182">
        <v>7664</v>
      </c>
      <c r="V1009" s="181">
        <v>9138924</v>
      </c>
      <c r="W1009" s="181">
        <v>9138924</v>
      </c>
      <c r="X1009" s="178">
        <v>44408</v>
      </c>
      <c r="Y1009" s="87" t="s">
        <v>7151</v>
      </c>
      <c r="Z1009" s="87" t="s">
        <v>7152</v>
      </c>
      <c r="AA1009" s="182" t="s">
        <v>7163</v>
      </c>
    </row>
    <row r="1010" spans="1:27" ht="15.75" customHeight="1" x14ac:dyDescent="0.2">
      <c r="A1010" s="182">
        <v>7670</v>
      </c>
      <c r="B1010" s="75" t="str">
        <f>VLOOKUP(A1010,'BASE REGISTRO MAYO'!$A$1:$T$884,2,FALSE)</f>
        <v>Fundacion Guadalupe Acoge</v>
      </c>
      <c r="C1010" s="75">
        <f>VLOOKUP(A1010,'BASE REGISTRO MAYO'!$A$1:$T$884,3,FALSE)</f>
        <v>651747023</v>
      </c>
      <c r="D1010" s="75" t="str">
        <f>VLOOKUP(A1010,'BASE REGISTRO MAYO'!$A$1:$T$884,4,FALSE)</f>
        <v>Corporación de Derecho Privado.</v>
      </c>
      <c r="E1010" s="75" t="str">
        <f>VLOOKUP(A1010,'BASE REGISTRO MAYO'!$A$1:$T$884,5,FALSE)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1010" s="75" t="str">
        <f>VLOOKUP(A1010,'BASE REGISTRO MAYO'!$A$1:$T$884,6,FALSE)</f>
        <v xml:space="preserve">Certificado de Vigencia de Persona Jurídica sin Fines de Lucro, Folio N° 500344517569, emitido por el Servicio de Registro Civil e Identificación, con fecha 07 de septiembre de 2020.
</v>
      </c>
      <c r="G1010" s="75" t="str">
        <f>VLOOKUP(A1010,'BASE REGISTRO MAYO'!$A$1:$T$884,7,FALSE)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1010" s="75" t="str">
        <f>VLOOKUP(A1010,'BASE REGISTRO MAYO'!$A$1:$T$884,8,FALSE)</f>
        <v xml:space="preserve">Presidenta: 
MARÍA CAROLINA BEZMALINOVIC MORALES, 
Secretaria: 
MARÍA ISABEL ELENA BAZAN ACRDENAS, 
Tesorera:
CAROLINA IRENE ETERONOVIC SUDY,
</v>
      </c>
      <c r="I1010" s="75" t="str">
        <f>VLOOKUP(A1010,'BASE REGISTRO MAYO'!$A$1:$T$884,9,FALSE)</f>
        <v>03 años</v>
      </c>
      <c r="J1010" s="75" t="str">
        <f>VLOOKUP(A1010,'BASE REGISTRO MAYO'!$A$1:$T$884,10,FALSE)</f>
        <v>Del 04 de octubre de 2018 al 04 de octubre de 2021.</v>
      </c>
      <c r="K1010" s="75" t="str">
        <f>VLOOKUP(A1010,'BASE REGISTRO MAYO'!$A$1:$T$884,11,FALSE)</f>
        <v xml:space="preserve">MARÍA CAROLINA BEZMALINOVIC MORALES, 
</v>
      </c>
      <c r="L1010" s="75" t="str">
        <f>VLOOKUP(A1010,'BASE REGISTRO MAYO'!$A$1:$T$884,12,FALSE)</f>
        <v xml:space="preserve">Avenida Andrés Bello N°2867, piso 20, Comuna de Las Condes, Región Metropolitana.                                                                                                                                                                                                                                                        </v>
      </c>
      <c r="M1010" s="75" t="str">
        <f>VLOOKUP(A1010,'BASE REGISTRO MAYO'!$A$1:$T$884,13,FALSE)</f>
        <v>XIII</v>
      </c>
      <c r="N1010" s="75" t="str">
        <f>VLOOKUP(A1010,'BASE REGISTRO MAYO'!$A$1:$T$884,14,FALSE)</f>
        <v>Las Condes</v>
      </c>
      <c r="O1010" s="75">
        <f>VLOOKUP(A1010,'BASE REGISTRO MAYO'!$A$1:$T$884,15,FALSE)</f>
        <v>226698697</v>
      </c>
      <c r="P1010" s="75" t="str">
        <f>VLOOKUP(A1010,'BASE REGISTRO MAYO'!$A$1:$T$884,16,FALSE)</f>
        <v xml:space="preserve">guadalupeacoge@gmail.com
</v>
      </c>
      <c r="Q1010" s="75">
        <f>VLOOKUP(A1010,'BASE REGISTRO MAYO'!$A$1:$T$884,17,FALSE)</f>
        <v>0</v>
      </c>
      <c r="R1010" s="75" t="str">
        <f>VLOOKUP(A1010,'BASE REGISTRO MAYO'!$A$1:$T$884,18,FALSE)</f>
        <v xml:space="preserve">93401: Institución de Asistencia Social 
</v>
      </c>
      <c r="S1010" s="75" t="str">
        <f>VLOOKUP(A1010,'BASE REGISTRO MAYO'!$A$1:$T$884,19,FALSE)</f>
        <v>Antecedentes financieros correspondientes al año 2019 aprobados por el Sub Departamento de Supervisión Financiera Nacional.</v>
      </c>
      <c r="T1010" s="177">
        <f>VLOOKUP(A1010,'BASE REGISTRO MAYO'!$A$1:$T$884,20,FALSE)</f>
        <v>43503</v>
      </c>
      <c r="U1010" s="182">
        <v>7670</v>
      </c>
      <c r="V1010" s="181">
        <v>26025504</v>
      </c>
      <c r="W1010" s="181">
        <v>200390450</v>
      </c>
      <c r="X1010" s="178">
        <v>44408</v>
      </c>
      <c r="Y1010" s="87" t="s">
        <v>7151</v>
      </c>
      <c r="Z1010" s="87" t="s">
        <v>7152</v>
      </c>
      <c r="AA1010" s="182" t="s">
        <v>5877</v>
      </c>
    </row>
    <row r="1011" spans="1:27" ht="15.75" customHeight="1" x14ac:dyDescent="0.2">
      <c r="A1011" s="182">
        <v>7672</v>
      </c>
      <c r="B1011" s="75" t="str">
        <f>VLOOKUP(A1011,'BASE REGISTRO MAYO'!$A$1:$T$884,2,FALSE)</f>
        <v xml:space="preserve">
Gobernacion Provincial de Choapa
</v>
      </c>
      <c r="C1011" s="75">
        <f>VLOOKUP(A1011,'BASE REGISTRO MAYO'!$A$1:$T$884,3,FALSE)</f>
        <v>605110436</v>
      </c>
      <c r="D1011" s="75" t="str">
        <f>VLOOKUP(A1011,'BASE REGISTRO MAYO'!$A$1:$T$884,4,FALSE)</f>
        <v>Gobernación Provincial</v>
      </c>
      <c r="E1011" s="75" t="str">
        <f>VLOOKUP(A1011,'BASE REGISTRO MAYO'!$A$1:$T$884,5,FALSE)</f>
        <v>Constitución Política de la República, artículo 105.</v>
      </c>
      <c r="F1011" s="75" t="str">
        <f>VLOOKUP(A1011,'BASE REGISTRO MAYO'!$A$1:$T$884,6,FALSE)</f>
        <v>Indefinida.</v>
      </c>
      <c r="G1011" s="75" t="str">
        <f>VLOOKUP(A1011,'BASE REGISTRO MAYO'!$A$1:$T$884,7,FALSE)</f>
        <v xml:space="preserve">D.F.L. Nº 19.175, que fija el texto refundido, coordinado, sistematizado y actualizado de la Ley Orgánica Constitucional sobre Gobierno y Administración Regional, específicamente los artículos 4º, letra a), 13, 14, 19 letras a) y b.
</v>
      </c>
      <c r="H1011" s="75" t="str">
        <f>VLOOKUP(A1011,'BASE REGISTRO MAYO'!$A$1:$T$884,8,FALSE)</f>
        <v>no tiene</v>
      </c>
      <c r="I1011" s="75">
        <f>VLOOKUP(A1011,'BASE REGISTRO MAYO'!$A$1:$T$884,9,FALSE)</f>
        <v>0</v>
      </c>
      <c r="J1011" s="75">
        <f>VLOOKUP(A1011,'BASE REGISTRO MAYO'!$A$1:$T$884,10,FALSE)</f>
        <v>0</v>
      </c>
      <c r="K1011" s="75" t="str">
        <f>VLOOKUP(A1011,'BASE REGISTRO MAYO'!$A$1:$T$884,11,FALSE)</f>
        <v xml:space="preserve">Gobernador Provincial Titular: Juan Pablo Gálvez Lillo, 
</v>
      </c>
      <c r="L1011" s="75" t="str">
        <f>VLOOKUP(A1011,'BASE REGISTRO MAYO'!$A$1:$T$884,12,FALSE)</f>
        <v xml:space="preserve">Calle Ecuador N° 220, comuna de Illapel, Región de Coquimbo.
</v>
      </c>
      <c r="M1011" s="75" t="str">
        <f>VLOOKUP(A1011,'BASE REGISTRO MAYO'!$A$1:$T$884,13,FALSE)</f>
        <v>IV</v>
      </c>
      <c r="N1011" s="75" t="str">
        <f>VLOOKUP(A1011,'BASE REGISTRO MAYO'!$A$1:$T$884,14,FALSE)</f>
        <v>Illapel</v>
      </c>
      <c r="O1011" s="75" t="str">
        <f>VLOOKUP(A1011,'BASE REGISTRO MAYO'!$A$1:$T$884,15,FALSE)</f>
        <v>Fono: 53 - 2422040</v>
      </c>
      <c r="P1011" s="75">
        <f>VLOOKUP(A1011,'BASE REGISTRO MAYO'!$A$1:$T$884,16,FALSE)</f>
        <v>0</v>
      </c>
      <c r="Q1011" s="75">
        <f>VLOOKUP(A1011,'BASE REGISTRO MAYO'!$A$1:$T$884,17,FALSE)</f>
        <v>0</v>
      </c>
      <c r="R1011" s="75">
        <f>VLOOKUP(A1011,'BASE REGISTRO MAYO'!$A$1:$T$884,18,FALSE)</f>
        <v>91001</v>
      </c>
      <c r="S1011" s="75" t="str">
        <f>VLOOKUP(A1011,'BASE REGISTRO MAYO'!$A$1:$T$884,19,FALSE)</f>
        <v>No se acompañan. Aplica Informe Jurídico Nº 09, de  fecha 14 de marzo de 2011 del Departamento Jurídico y Dictamen Nº 070791, de 2009, de la Contraloría General de la República.</v>
      </c>
      <c r="T1011" s="177">
        <f>VLOOKUP(A1011,'BASE REGISTRO MAYO'!$A$1:$T$884,20,FALSE)</f>
        <v>43553</v>
      </c>
      <c r="U1011" s="182">
        <v>7672</v>
      </c>
      <c r="V1011" s="181">
        <v>17477220</v>
      </c>
      <c r="W1011" s="181">
        <v>108519641</v>
      </c>
      <c r="X1011" s="178">
        <v>44408</v>
      </c>
      <c r="Y1011" s="87" t="s">
        <v>7151</v>
      </c>
      <c r="Z1011" s="87" t="s">
        <v>7152</v>
      </c>
      <c r="AA1011" s="182" t="s">
        <v>7186</v>
      </c>
    </row>
    <row r="1012" spans="1:27" ht="15.75" customHeight="1" x14ac:dyDescent="0.2">
      <c r="A1012" s="182">
        <v>7683</v>
      </c>
      <c r="B1012" s="75" t="str">
        <f>VLOOKUP(A1012,'BASE REGISTRO MAYO'!$A$1:$T$884,2,FALSE)</f>
        <v>ORGANIZACIoN NO GUBERNAMENTAL DE DESARROLLO CORPORACIoN PARA EL RECONOCIMIENTO, ESTUDIO Y APOYO DE LA PARTICIPACIoN SOCIAL INCLUSIVA- ONG CREAPSI</v>
      </c>
      <c r="C1012" s="75">
        <f>VLOOKUP(A1012,'BASE REGISTRO MAYO'!$A$1:$T$884,3,FALSE)</f>
        <v>651822580</v>
      </c>
      <c r="D1012" s="75">
        <f>VLOOKUP(A1012,'BASE REGISTRO MAYO'!$A$1:$T$884,4,FALSE)</f>
        <v>0</v>
      </c>
      <c r="E1012" s="75" t="str">
        <f>VLOOKUP(A1012,'BASE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12" s="75" t="str">
        <f>VLOOKUP(A1012,'BASE REGISTRO MAYO'!$A$1:$T$884,6,FALSE)</f>
        <v>Certificado de Vigencia Folio Nº 500370873274, otorgado el 12 de febrero de 2021, del Servicio de Registro Civil e Identificación.</v>
      </c>
      <c r="G1012" s="75" t="str">
        <f>VLOOKUP(A1012,'BASE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12" s="75" t="str">
        <f>VLOOKUP(A1012,'BASE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12" s="75" t="str">
        <f>VLOOKUP(A1012,'BASE REGISTRO MAYO'!$A$1:$T$884,9,FALSE)</f>
        <v>5 AÑOS</v>
      </c>
      <c r="J1012" s="75" t="str">
        <f>VLOOKUP(A1012,'BASE REGISTRO MAYO'!$A$1:$T$884,10,FALSE)</f>
        <v>06 de junio de 2019 al 06 de junio de 2024.</v>
      </c>
      <c r="K1012" s="75" t="str">
        <f>VLOOKUP(A1012,'BASE REGISTRO MAYO'!$A$1:$T$884,11,FALSE)</f>
        <v xml:space="preserve">Presidente:
Karen Edilia Briones Farias,
Director Ejecutivo. 
Ramiro Rodrigo González Figueroa, 
</v>
      </c>
      <c r="L1012" s="75" t="str">
        <f>VLOOKUP(A1012,'BASE REGISTRO MAYO'!$A$1:$T$884,12,FALSE)</f>
        <v xml:space="preserve">Calle General Velásquez N°1430, villa Carmen y Dolores, comuna de San Felipe, región de Valparaíso.
</v>
      </c>
      <c r="M1012" s="75" t="str">
        <f>VLOOKUP(A1012,'BASE REGISTRO MAYO'!$A$1:$T$884,13,FALSE)</f>
        <v>V</v>
      </c>
      <c r="N1012" s="75" t="str">
        <f>VLOOKUP(A1012,'BASE REGISTRO MAYO'!$A$1:$T$884,14,FALSE)</f>
        <v>San Felipe</v>
      </c>
      <c r="O1012" s="75" t="str">
        <f>VLOOKUP(A1012,'BASE REGISTRO MAYO'!$A$1:$T$884,15,FALSE)</f>
        <v>Teléfono: 34-223-6101</v>
      </c>
      <c r="P1012" s="75" t="str">
        <f>VLOOKUP(A1012,'BASE REGISTRO MAYO'!$A$1:$T$884,16,FALSE)</f>
        <v xml:space="preserve">Correo electrónico: ongcreapsi@gmail.com
</v>
      </c>
      <c r="Q1012" s="75">
        <f>VLOOKUP(A1012,'BASE REGISTRO MAYO'!$A$1:$T$884,17,FALSE)</f>
        <v>0</v>
      </c>
      <c r="R1012" s="75">
        <f>VLOOKUP(A1012,'BASE REGISTRO MAYO'!$A$1:$T$884,18,FALSE)</f>
        <v>93401</v>
      </c>
      <c r="S1012" s="75" t="str">
        <f>VLOOKUP(A1012,'BASE REGISTRO MAYO'!$A$1:$T$884,19,FALSE)</f>
        <v xml:space="preserve">Antecedentes financieros correspondientes al año 2020, pendientes de aprobación por el Sub Depto de Supervisión Financiera Nacional. </v>
      </c>
      <c r="T1012" s="177">
        <f>VLOOKUP(A1012,'BASE REGISTRO MAYO'!$A$1:$T$884,20,FALSE)</f>
        <v>43644</v>
      </c>
      <c r="U1012" s="182">
        <v>7683</v>
      </c>
      <c r="V1012" s="181">
        <v>6648159</v>
      </c>
      <c r="W1012" s="181">
        <v>32170326</v>
      </c>
      <c r="X1012" s="178">
        <v>44408</v>
      </c>
      <c r="Y1012" s="87" t="s">
        <v>7151</v>
      </c>
      <c r="Z1012" s="87" t="s">
        <v>7152</v>
      </c>
      <c r="AA1012" s="182" t="s">
        <v>213</v>
      </c>
    </row>
    <row r="1013" spans="1:27" ht="15.75" customHeight="1" x14ac:dyDescent="0.2">
      <c r="A1013" s="182">
        <v>7683</v>
      </c>
      <c r="B1013" s="75" t="str">
        <f>VLOOKUP(A1013,'BASE REGISTRO MAYO'!$A$1:$T$884,2,FALSE)</f>
        <v>ORGANIZACIoN NO GUBERNAMENTAL DE DESARROLLO CORPORACIoN PARA EL RECONOCIMIENTO, ESTUDIO Y APOYO DE LA PARTICIPACIoN SOCIAL INCLUSIVA- ONG CREAPSI</v>
      </c>
      <c r="C1013" s="75">
        <f>VLOOKUP(A1013,'BASE REGISTRO MAYO'!$A$1:$T$884,3,FALSE)</f>
        <v>651822580</v>
      </c>
      <c r="D1013" s="75">
        <f>VLOOKUP(A1013,'BASE REGISTRO MAYO'!$A$1:$T$884,4,FALSE)</f>
        <v>0</v>
      </c>
      <c r="E1013" s="75" t="str">
        <f>VLOOKUP(A1013,'BASE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13" s="75" t="str">
        <f>VLOOKUP(A1013,'BASE REGISTRO MAYO'!$A$1:$T$884,6,FALSE)</f>
        <v>Certificado de Vigencia Folio Nº 500370873274, otorgado el 12 de febrero de 2021, del Servicio de Registro Civil e Identificación.</v>
      </c>
      <c r="G1013" s="75" t="str">
        <f>VLOOKUP(A1013,'BASE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13" s="75" t="str">
        <f>VLOOKUP(A1013,'BASE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13" s="75" t="str">
        <f>VLOOKUP(A1013,'BASE REGISTRO MAYO'!$A$1:$T$884,9,FALSE)</f>
        <v>5 AÑOS</v>
      </c>
      <c r="J1013" s="75" t="str">
        <f>VLOOKUP(A1013,'BASE REGISTRO MAYO'!$A$1:$T$884,10,FALSE)</f>
        <v>06 de junio de 2019 al 06 de junio de 2024.</v>
      </c>
      <c r="K1013" s="75" t="str">
        <f>VLOOKUP(A1013,'BASE REGISTRO MAYO'!$A$1:$T$884,11,FALSE)</f>
        <v xml:space="preserve">Presidente:
Karen Edilia Briones Farias,
Director Ejecutivo. 
Ramiro Rodrigo González Figueroa, 
</v>
      </c>
      <c r="L1013" s="75" t="str">
        <f>VLOOKUP(A1013,'BASE REGISTRO MAYO'!$A$1:$T$884,12,FALSE)</f>
        <v xml:space="preserve">Calle General Velásquez N°1430, villa Carmen y Dolores, comuna de San Felipe, región de Valparaíso.
</v>
      </c>
      <c r="M1013" s="75" t="str">
        <f>VLOOKUP(A1013,'BASE REGISTRO MAYO'!$A$1:$T$884,13,FALSE)</f>
        <v>V</v>
      </c>
      <c r="N1013" s="75" t="str">
        <f>VLOOKUP(A1013,'BASE REGISTRO MAYO'!$A$1:$T$884,14,FALSE)</f>
        <v>San Felipe</v>
      </c>
      <c r="O1013" s="75" t="str">
        <f>VLOOKUP(A1013,'BASE REGISTRO MAYO'!$A$1:$T$884,15,FALSE)</f>
        <v>Teléfono: 34-223-6101</v>
      </c>
      <c r="P1013" s="75" t="str">
        <f>VLOOKUP(A1013,'BASE REGISTRO MAYO'!$A$1:$T$884,16,FALSE)</f>
        <v xml:space="preserve">Correo electrónico: ongcreapsi@gmail.com
</v>
      </c>
      <c r="Q1013" s="75">
        <f>VLOOKUP(A1013,'BASE REGISTRO MAYO'!$A$1:$T$884,17,FALSE)</f>
        <v>0</v>
      </c>
      <c r="R1013" s="75">
        <f>VLOOKUP(A1013,'BASE REGISTRO MAYO'!$A$1:$T$884,18,FALSE)</f>
        <v>93401</v>
      </c>
      <c r="S1013" s="75" t="str">
        <f>VLOOKUP(A1013,'BASE REGISTRO MAYO'!$A$1:$T$884,19,FALSE)</f>
        <v xml:space="preserve">Antecedentes financieros correspondientes al año 2020, pendientes de aprobación por el Sub Depto de Supervisión Financiera Nacional. </v>
      </c>
      <c r="T1013" s="177">
        <f>VLOOKUP(A1013,'BASE REGISTRO MAYO'!$A$1:$T$884,20,FALSE)</f>
        <v>43644</v>
      </c>
      <c r="U1013" s="182">
        <v>7683</v>
      </c>
      <c r="V1013" s="181">
        <v>8225686</v>
      </c>
      <c r="W1013" s="181">
        <v>61439121</v>
      </c>
      <c r="X1013" s="178">
        <v>44408</v>
      </c>
      <c r="Y1013" s="87" t="s">
        <v>7151</v>
      </c>
      <c r="Z1013" s="87" t="s">
        <v>7152</v>
      </c>
      <c r="AA1013" s="182" t="s">
        <v>7163</v>
      </c>
    </row>
    <row r="1014" spans="1:27" ht="15.75" customHeight="1" x14ac:dyDescent="0.2">
      <c r="A1014" s="182">
        <v>7683</v>
      </c>
      <c r="B1014" s="75" t="str">
        <f>VLOOKUP(A1014,'BASE REGISTRO MAYO'!$A$1:$T$884,2,FALSE)</f>
        <v>ORGANIZACIoN NO GUBERNAMENTAL DE DESARROLLO CORPORACIoN PARA EL RECONOCIMIENTO, ESTUDIO Y APOYO DE LA PARTICIPACIoN SOCIAL INCLUSIVA- ONG CREAPSI</v>
      </c>
      <c r="C1014" s="75">
        <f>VLOOKUP(A1014,'BASE REGISTRO MAYO'!$A$1:$T$884,3,FALSE)</f>
        <v>651822580</v>
      </c>
      <c r="D1014" s="75">
        <f>VLOOKUP(A1014,'BASE REGISTRO MAYO'!$A$1:$T$884,4,FALSE)</f>
        <v>0</v>
      </c>
      <c r="E1014" s="75" t="str">
        <f>VLOOKUP(A1014,'BASE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14" s="75" t="str">
        <f>VLOOKUP(A1014,'BASE REGISTRO MAYO'!$A$1:$T$884,6,FALSE)</f>
        <v>Certificado de Vigencia Folio Nº 500370873274, otorgado el 12 de febrero de 2021, del Servicio de Registro Civil e Identificación.</v>
      </c>
      <c r="G1014" s="75" t="str">
        <f>VLOOKUP(A1014,'BASE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14" s="75" t="str">
        <f>VLOOKUP(A1014,'BASE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14" s="75" t="str">
        <f>VLOOKUP(A1014,'BASE REGISTRO MAYO'!$A$1:$T$884,9,FALSE)</f>
        <v>5 AÑOS</v>
      </c>
      <c r="J1014" s="75" t="str">
        <f>VLOOKUP(A1014,'BASE REGISTRO MAYO'!$A$1:$T$884,10,FALSE)</f>
        <v>06 de junio de 2019 al 06 de junio de 2024.</v>
      </c>
      <c r="K1014" s="75" t="str">
        <f>VLOOKUP(A1014,'BASE REGISTRO MAYO'!$A$1:$T$884,11,FALSE)</f>
        <v xml:space="preserve">Presidente:
Karen Edilia Briones Farias,
Director Ejecutivo. 
Ramiro Rodrigo González Figueroa, 
</v>
      </c>
      <c r="L1014" s="75" t="str">
        <f>VLOOKUP(A1014,'BASE REGISTRO MAYO'!$A$1:$T$884,12,FALSE)</f>
        <v xml:space="preserve">Calle General Velásquez N°1430, villa Carmen y Dolores, comuna de San Felipe, región de Valparaíso.
</v>
      </c>
      <c r="M1014" s="75" t="str">
        <f>VLOOKUP(A1014,'BASE REGISTRO MAYO'!$A$1:$T$884,13,FALSE)</f>
        <v>V</v>
      </c>
      <c r="N1014" s="75" t="str">
        <f>VLOOKUP(A1014,'BASE REGISTRO MAYO'!$A$1:$T$884,14,FALSE)</f>
        <v>San Felipe</v>
      </c>
      <c r="O1014" s="75" t="str">
        <f>VLOOKUP(A1014,'BASE REGISTRO MAYO'!$A$1:$T$884,15,FALSE)</f>
        <v>Teléfono: 34-223-6101</v>
      </c>
      <c r="P1014" s="75" t="str">
        <f>VLOOKUP(A1014,'BASE REGISTRO MAYO'!$A$1:$T$884,16,FALSE)</f>
        <v xml:space="preserve">Correo electrónico: ongcreapsi@gmail.com
</v>
      </c>
      <c r="Q1014" s="75">
        <f>VLOOKUP(A1014,'BASE REGISTRO MAYO'!$A$1:$T$884,17,FALSE)</f>
        <v>0</v>
      </c>
      <c r="R1014" s="75">
        <f>VLOOKUP(A1014,'BASE REGISTRO MAYO'!$A$1:$T$884,18,FALSE)</f>
        <v>93401</v>
      </c>
      <c r="S1014" s="75" t="str">
        <f>VLOOKUP(A1014,'BASE REGISTRO MAYO'!$A$1:$T$884,19,FALSE)</f>
        <v xml:space="preserve">Antecedentes financieros correspondientes al año 2020, pendientes de aprobación por el Sub Depto de Supervisión Financiera Nacional. </v>
      </c>
      <c r="T1014" s="177">
        <f>VLOOKUP(A1014,'BASE REGISTRO MAYO'!$A$1:$T$884,20,FALSE)</f>
        <v>43644</v>
      </c>
      <c r="U1014" s="182">
        <v>7683</v>
      </c>
      <c r="V1014" s="181">
        <v>6389186</v>
      </c>
      <c r="W1014" s="181">
        <v>32198987</v>
      </c>
      <c r="X1014" s="178">
        <v>44408</v>
      </c>
      <c r="Y1014" s="87" t="s">
        <v>7151</v>
      </c>
      <c r="Z1014" s="87" t="s">
        <v>7152</v>
      </c>
      <c r="AA1014" s="182" t="s">
        <v>7186</v>
      </c>
    </row>
    <row r="1015" spans="1:27" ht="15.75" customHeight="1" x14ac:dyDescent="0.2">
      <c r="A1015" s="182">
        <v>7683</v>
      </c>
      <c r="B1015" s="75" t="str">
        <f>VLOOKUP(A1015,'BASE REGISTRO MAYO'!$A$1:$T$884,2,FALSE)</f>
        <v>ORGANIZACIoN NO GUBERNAMENTAL DE DESARROLLO CORPORACIoN PARA EL RECONOCIMIENTO, ESTUDIO Y APOYO DE LA PARTICIPACIoN SOCIAL INCLUSIVA- ONG CREAPSI</v>
      </c>
      <c r="C1015" s="75">
        <f>VLOOKUP(A1015,'BASE REGISTRO MAYO'!$A$1:$T$884,3,FALSE)</f>
        <v>651822580</v>
      </c>
      <c r="D1015" s="75">
        <f>VLOOKUP(A1015,'BASE REGISTRO MAYO'!$A$1:$T$884,4,FALSE)</f>
        <v>0</v>
      </c>
      <c r="E1015" s="75" t="str">
        <f>VLOOKUP(A1015,'BASE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15" s="75" t="str">
        <f>VLOOKUP(A1015,'BASE REGISTRO MAYO'!$A$1:$T$884,6,FALSE)</f>
        <v>Certificado de Vigencia Folio Nº 500370873274, otorgado el 12 de febrero de 2021, del Servicio de Registro Civil e Identificación.</v>
      </c>
      <c r="G1015" s="75" t="str">
        <f>VLOOKUP(A1015,'BASE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15" s="75" t="str">
        <f>VLOOKUP(A1015,'BASE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15" s="75" t="str">
        <f>VLOOKUP(A1015,'BASE REGISTRO MAYO'!$A$1:$T$884,9,FALSE)</f>
        <v>5 AÑOS</v>
      </c>
      <c r="J1015" s="75" t="str">
        <f>VLOOKUP(A1015,'BASE REGISTRO MAYO'!$A$1:$T$884,10,FALSE)</f>
        <v>06 de junio de 2019 al 06 de junio de 2024.</v>
      </c>
      <c r="K1015" s="75" t="str">
        <f>VLOOKUP(A1015,'BASE REGISTRO MAYO'!$A$1:$T$884,11,FALSE)</f>
        <v xml:space="preserve">Presidente:
Karen Edilia Briones Farias,
Director Ejecutivo. 
Ramiro Rodrigo González Figueroa, 
</v>
      </c>
      <c r="L1015" s="75" t="str">
        <f>VLOOKUP(A1015,'BASE REGISTRO MAYO'!$A$1:$T$884,12,FALSE)</f>
        <v xml:space="preserve">Calle General Velásquez N°1430, villa Carmen y Dolores, comuna de San Felipe, región de Valparaíso.
</v>
      </c>
      <c r="M1015" s="75" t="str">
        <f>VLOOKUP(A1015,'BASE REGISTRO MAYO'!$A$1:$T$884,13,FALSE)</f>
        <v>V</v>
      </c>
      <c r="N1015" s="75" t="str">
        <f>VLOOKUP(A1015,'BASE REGISTRO MAYO'!$A$1:$T$884,14,FALSE)</f>
        <v>San Felipe</v>
      </c>
      <c r="O1015" s="75" t="str">
        <f>VLOOKUP(A1015,'BASE REGISTRO MAYO'!$A$1:$T$884,15,FALSE)</f>
        <v>Teléfono: 34-223-6101</v>
      </c>
      <c r="P1015" s="75" t="str">
        <f>VLOOKUP(A1015,'BASE REGISTRO MAYO'!$A$1:$T$884,16,FALSE)</f>
        <v xml:space="preserve">Correo electrónico: ongcreapsi@gmail.com
</v>
      </c>
      <c r="Q1015" s="75">
        <f>VLOOKUP(A1015,'BASE REGISTRO MAYO'!$A$1:$T$884,17,FALSE)</f>
        <v>0</v>
      </c>
      <c r="R1015" s="75">
        <f>VLOOKUP(A1015,'BASE REGISTRO MAYO'!$A$1:$T$884,18,FALSE)</f>
        <v>93401</v>
      </c>
      <c r="S1015" s="75" t="str">
        <f>VLOOKUP(A1015,'BASE REGISTRO MAYO'!$A$1:$T$884,19,FALSE)</f>
        <v xml:space="preserve">Antecedentes financieros correspondientes al año 2020, pendientes de aprobación por el Sub Depto de Supervisión Financiera Nacional. </v>
      </c>
      <c r="T1015" s="177">
        <f>VLOOKUP(A1015,'BASE REGISTRO MAYO'!$A$1:$T$884,20,FALSE)</f>
        <v>43644</v>
      </c>
      <c r="U1015" s="182">
        <v>7683</v>
      </c>
      <c r="V1015" s="181">
        <v>9239813</v>
      </c>
      <c r="W1015" s="181">
        <v>51157015</v>
      </c>
      <c r="X1015" s="178">
        <v>44408</v>
      </c>
      <c r="Y1015" s="87" t="s">
        <v>7151</v>
      </c>
      <c r="Z1015" s="87" t="s">
        <v>7152</v>
      </c>
      <c r="AA1015" s="182" t="s">
        <v>7187</v>
      </c>
    </row>
    <row r="1016" spans="1:27" ht="15.75" customHeight="1" x14ac:dyDescent="0.2">
      <c r="A1016" s="182">
        <v>7683</v>
      </c>
      <c r="B1016" s="75" t="str">
        <f>VLOOKUP(A1016,'BASE REGISTRO MAYO'!$A$1:$T$884,2,FALSE)</f>
        <v>ORGANIZACIoN NO GUBERNAMENTAL DE DESARROLLO CORPORACIoN PARA EL RECONOCIMIENTO, ESTUDIO Y APOYO DE LA PARTICIPACIoN SOCIAL INCLUSIVA- ONG CREAPSI</v>
      </c>
      <c r="C1016" s="75">
        <f>VLOOKUP(A1016,'BASE REGISTRO MAYO'!$A$1:$T$884,3,FALSE)</f>
        <v>651822580</v>
      </c>
      <c r="D1016" s="75">
        <f>VLOOKUP(A1016,'BASE REGISTRO MAYO'!$A$1:$T$884,4,FALSE)</f>
        <v>0</v>
      </c>
      <c r="E1016" s="75" t="str">
        <f>VLOOKUP(A1016,'BASE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16" s="75" t="str">
        <f>VLOOKUP(A1016,'BASE REGISTRO MAYO'!$A$1:$T$884,6,FALSE)</f>
        <v>Certificado de Vigencia Folio Nº 500370873274, otorgado el 12 de febrero de 2021, del Servicio de Registro Civil e Identificación.</v>
      </c>
      <c r="G1016" s="75" t="str">
        <f>VLOOKUP(A1016,'BASE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16" s="75" t="str">
        <f>VLOOKUP(A1016,'BASE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16" s="75" t="str">
        <f>VLOOKUP(A1016,'BASE REGISTRO MAYO'!$A$1:$T$884,9,FALSE)</f>
        <v>5 AÑOS</v>
      </c>
      <c r="J1016" s="75" t="str">
        <f>VLOOKUP(A1016,'BASE REGISTRO MAYO'!$A$1:$T$884,10,FALSE)</f>
        <v>06 de junio de 2019 al 06 de junio de 2024.</v>
      </c>
      <c r="K1016" s="75" t="str">
        <f>VLOOKUP(A1016,'BASE REGISTRO MAYO'!$A$1:$T$884,11,FALSE)</f>
        <v xml:space="preserve">Presidente:
Karen Edilia Briones Farias,
Director Ejecutivo. 
Ramiro Rodrigo González Figueroa, 
</v>
      </c>
      <c r="L1016" s="75" t="str">
        <f>VLOOKUP(A1016,'BASE REGISTRO MAYO'!$A$1:$T$884,12,FALSE)</f>
        <v xml:space="preserve">Calle General Velásquez N°1430, villa Carmen y Dolores, comuna de San Felipe, región de Valparaíso.
</v>
      </c>
      <c r="M1016" s="75" t="str">
        <f>VLOOKUP(A1016,'BASE REGISTRO MAYO'!$A$1:$T$884,13,FALSE)</f>
        <v>V</v>
      </c>
      <c r="N1016" s="75" t="str">
        <f>VLOOKUP(A1016,'BASE REGISTRO MAYO'!$A$1:$T$884,14,FALSE)</f>
        <v>San Felipe</v>
      </c>
      <c r="O1016" s="75" t="str">
        <f>VLOOKUP(A1016,'BASE REGISTRO MAYO'!$A$1:$T$884,15,FALSE)</f>
        <v>Teléfono: 34-223-6101</v>
      </c>
      <c r="P1016" s="75" t="str">
        <f>VLOOKUP(A1016,'BASE REGISTRO MAYO'!$A$1:$T$884,16,FALSE)</f>
        <v xml:space="preserve">Correo electrónico: ongcreapsi@gmail.com
</v>
      </c>
      <c r="Q1016" s="75">
        <f>VLOOKUP(A1016,'BASE REGISTRO MAYO'!$A$1:$T$884,17,FALSE)</f>
        <v>0</v>
      </c>
      <c r="R1016" s="75">
        <f>VLOOKUP(A1016,'BASE REGISTRO MAYO'!$A$1:$T$884,18,FALSE)</f>
        <v>93401</v>
      </c>
      <c r="S1016" s="75" t="str">
        <f>VLOOKUP(A1016,'BASE REGISTRO MAYO'!$A$1:$T$884,19,FALSE)</f>
        <v xml:space="preserve">Antecedentes financieros correspondientes al año 2020, pendientes de aprobación por el Sub Depto de Supervisión Financiera Nacional. </v>
      </c>
      <c r="T1016" s="177">
        <f>VLOOKUP(A1016,'BASE REGISTRO MAYO'!$A$1:$T$884,20,FALSE)</f>
        <v>43644</v>
      </c>
      <c r="U1016" s="182">
        <v>7683</v>
      </c>
      <c r="V1016" s="181">
        <v>9014448</v>
      </c>
      <c r="W1016" s="181">
        <v>41297455</v>
      </c>
      <c r="X1016" s="178">
        <v>44408</v>
      </c>
      <c r="Y1016" s="87" t="s">
        <v>7151</v>
      </c>
      <c r="Z1016" s="87" t="s">
        <v>7152</v>
      </c>
      <c r="AA1016" s="182" t="s">
        <v>7225</v>
      </c>
    </row>
    <row r="1017" spans="1:27" ht="15.75" customHeight="1" x14ac:dyDescent="0.2">
      <c r="A1017" s="182">
        <v>7683</v>
      </c>
      <c r="B1017" s="75" t="str">
        <f>VLOOKUP(A1017,'BASE REGISTRO MAYO'!$A$1:$T$884,2,FALSE)</f>
        <v>ORGANIZACIoN NO GUBERNAMENTAL DE DESARROLLO CORPORACIoN PARA EL RECONOCIMIENTO, ESTUDIO Y APOYO DE LA PARTICIPACIoN SOCIAL INCLUSIVA- ONG CREAPSI</v>
      </c>
      <c r="C1017" s="75">
        <f>VLOOKUP(A1017,'BASE REGISTRO MAYO'!$A$1:$T$884,3,FALSE)</f>
        <v>651822580</v>
      </c>
      <c r="D1017" s="75">
        <f>VLOOKUP(A1017,'BASE REGISTRO MAYO'!$A$1:$T$884,4,FALSE)</f>
        <v>0</v>
      </c>
      <c r="E1017" s="75" t="str">
        <f>VLOOKUP(A1017,'BASE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17" s="75" t="str">
        <f>VLOOKUP(A1017,'BASE REGISTRO MAYO'!$A$1:$T$884,6,FALSE)</f>
        <v>Certificado de Vigencia Folio Nº 500370873274, otorgado el 12 de febrero de 2021, del Servicio de Registro Civil e Identificación.</v>
      </c>
      <c r="G1017" s="75" t="str">
        <f>VLOOKUP(A1017,'BASE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17" s="75" t="str">
        <f>VLOOKUP(A1017,'BASE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17" s="75" t="str">
        <f>VLOOKUP(A1017,'BASE REGISTRO MAYO'!$A$1:$T$884,9,FALSE)</f>
        <v>5 AÑOS</v>
      </c>
      <c r="J1017" s="75" t="str">
        <f>VLOOKUP(A1017,'BASE REGISTRO MAYO'!$A$1:$T$884,10,FALSE)</f>
        <v>06 de junio de 2019 al 06 de junio de 2024.</v>
      </c>
      <c r="K1017" s="75" t="str">
        <f>VLOOKUP(A1017,'BASE REGISTRO MAYO'!$A$1:$T$884,11,FALSE)</f>
        <v xml:space="preserve">Presidente:
Karen Edilia Briones Farias,
Director Ejecutivo. 
Ramiro Rodrigo González Figueroa, 
</v>
      </c>
      <c r="L1017" s="75" t="str">
        <f>VLOOKUP(A1017,'BASE REGISTRO MAYO'!$A$1:$T$884,12,FALSE)</f>
        <v xml:space="preserve">Calle General Velásquez N°1430, villa Carmen y Dolores, comuna de San Felipe, región de Valparaíso.
</v>
      </c>
      <c r="M1017" s="75" t="str">
        <f>VLOOKUP(A1017,'BASE REGISTRO MAYO'!$A$1:$T$884,13,FALSE)</f>
        <v>V</v>
      </c>
      <c r="N1017" s="75" t="str">
        <f>VLOOKUP(A1017,'BASE REGISTRO MAYO'!$A$1:$T$884,14,FALSE)</f>
        <v>San Felipe</v>
      </c>
      <c r="O1017" s="75" t="str">
        <f>VLOOKUP(A1017,'BASE REGISTRO MAYO'!$A$1:$T$884,15,FALSE)</f>
        <v>Teléfono: 34-223-6101</v>
      </c>
      <c r="P1017" s="75" t="str">
        <f>VLOOKUP(A1017,'BASE REGISTRO MAYO'!$A$1:$T$884,16,FALSE)</f>
        <v xml:space="preserve">Correo electrónico: ongcreapsi@gmail.com
</v>
      </c>
      <c r="Q1017" s="75">
        <f>VLOOKUP(A1017,'BASE REGISTRO MAYO'!$A$1:$T$884,17,FALSE)</f>
        <v>0</v>
      </c>
      <c r="R1017" s="75">
        <f>VLOOKUP(A1017,'BASE REGISTRO MAYO'!$A$1:$T$884,18,FALSE)</f>
        <v>93401</v>
      </c>
      <c r="S1017" s="75" t="str">
        <f>VLOOKUP(A1017,'BASE REGISTRO MAYO'!$A$1:$T$884,19,FALSE)</f>
        <v xml:space="preserve">Antecedentes financieros correspondientes al año 2020, pendientes de aprobación por el Sub Depto de Supervisión Financiera Nacional. </v>
      </c>
      <c r="T1017" s="177">
        <f>VLOOKUP(A1017,'BASE REGISTRO MAYO'!$A$1:$T$884,20,FALSE)</f>
        <v>43644</v>
      </c>
      <c r="U1017" s="182">
        <v>7683</v>
      </c>
      <c r="V1017" s="181">
        <v>23283365</v>
      </c>
      <c r="W1017" s="181">
        <v>118806921</v>
      </c>
      <c r="X1017" s="178">
        <v>44408</v>
      </c>
      <c r="Y1017" s="87" t="s">
        <v>7151</v>
      </c>
      <c r="Z1017" s="87" t="s">
        <v>7152</v>
      </c>
      <c r="AA1017" s="182" t="s">
        <v>7226</v>
      </c>
    </row>
    <row r="1018" spans="1:27" ht="15.75" customHeight="1" x14ac:dyDescent="0.2">
      <c r="A1018" s="182">
        <v>7683</v>
      </c>
      <c r="B1018" s="75" t="str">
        <f>VLOOKUP(A1018,'BASE REGISTRO MAYO'!$A$1:$T$884,2,FALSE)</f>
        <v>ORGANIZACIoN NO GUBERNAMENTAL DE DESARROLLO CORPORACIoN PARA EL RECONOCIMIENTO, ESTUDIO Y APOYO DE LA PARTICIPACIoN SOCIAL INCLUSIVA- ONG CREAPSI</v>
      </c>
      <c r="C1018" s="75">
        <f>VLOOKUP(A1018,'BASE REGISTRO MAYO'!$A$1:$T$884,3,FALSE)</f>
        <v>651822580</v>
      </c>
      <c r="D1018" s="75">
        <f>VLOOKUP(A1018,'BASE REGISTRO MAYO'!$A$1:$T$884,4,FALSE)</f>
        <v>0</v>
      </c>
      <c r="E1018" s="75" t="str">
        <f>VLOOKUP(A1018,'BASE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18" s="75" t="str">
        <f>VLOOKUP(A1018,'BASE REGISTRO MAYO'!$A$1:$T$884,6,FALSE)</f>
        <v>Certificado de Vigencia Folio Nº 500370873274, otorgado el 12 de febrero de 2021, del Servicio de Registro Civil e Identificación.</v>
      </c>
      <c r="G1018" s="75" t="str">
        <f>VLOOKUP(A1018,'BASE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18" s="75" t="str">
        <f>VLOOKUP(A1018,'BASE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18" s="75" t="str">
        <f>VLOOKUP(A1018,'BASE REGISTRO MAYO'!$A$1:$T$884,9,FALSE)</f>
        <v>5 AÑOS</v>
      </c>
      <c r="J1018" s="75" t="str">
        <f>VLOOKUP(A1018,'BASE REGISTRO MAYO'!$A$1:$T$884,10,FALSE)</f>
        <v>06 de junio de 2019 al 06 de junio de 2024.</v>
      </c>
      <c r="K1018" s="75" t="str">
        <f>VLOOKUP(A1018,'BASE REGISTRO MAYO'!$A$1:$T$884,11,FALSE)</f>
        <v xml:space="preserve">Presidente:
Karen Edilia Briones Farias,
Director Ejecutivo. 
Ramiro Rodrigo González Figueroa, 
</v>
      </c>
      <c r="L1018" s="75" t="str">
        <f>VLOOKUP(A1018,'BASE REGISTRO MAYO'!$A$1:$T$884,12,FALSE)</f>
        <v xml:space="preserve">Calle General Velásquez N°1430, villa Carmen y Dolores, comuna de San Felipe, región de Valparaíso.
</v>
      </c>
      <c r="M1018" s="75" t="str">
        <f>VLOOKUP(A1018,'BASE REGISTRO MAYO'!$A$1:$T$884,13,FALSE)</f>
        <v>V</v>
      </c>
      <c r="N1018" s="75" t="str">
        <f>VLOOKUP(A1018,'BASE REGISTRO MAYO'!$A$1:$T$884,14,FALSE)</f>
        <v>San Felipe</v>
      </c>
      <c r="O1018" s="75" t="str">
        <f>VLOOKUP(A1018,'BASE REGISTRO MAYO'!$A$1:$T$884,15,FALSE)</f>
        <v>Teléfono: 34-223-6101</v>
      </c>
      <c r="P1018" s="75" t="str">
        <f>VLOOKUP(A1018,'BASE REGISTRO MAYO'!$A$1:$T$884,16,FALSE)</f>
        <v xml:space="preserve">Correo electrónico: ongcreapsi@gmail.com
</v>
      </c>
      <c r="Q1018" s="75">
        <f>VLOOKUP(A1018,'BASE REGISTRO MAYO'!$A$1:$T$884,17,FALSE)</f>
        <v>0</v>
      </c>
      <c r="R1018" s="75">
        <f>VLOOKUP(A1018,'BASE REGISTRO MAYO'!$A$1:$T$884,18,FALSE)</f>
        <v>93401</v>
      </c>
      <c r="S1018" s="75" t="str">
        <f>VLOOKUP(A1018,'BASE REGISTRO MAYO'!$A$1:$T$884,19,FALSE)</f>
        <v xml:space="preserve">Antecedentes financieros correspondientes al año 2020, pendientes de aprobación por el Sub Depto de Supervisión Financiera Nacional. </v>
      </c>
      <c r="T1018" s="177">
        <f>VLOOKUP(A1018,'BASE REGISTRO MAYO'!$A$1:$T$884,20,FALSE)</f>
        <v>43644</v>
      </c>
      <c r="U1018" s="182">
        <v>7683</v>
      </c>
      <c r="V1018" s="181">
        <v>16012512</v>
      </c>
      <c r="W1018" s="181">
        <v>16012512</v>
      </c>
      <c r="X1018" s="178">
        <v>44408</v>
      </c>
      <c r="Y1018" s="87" t="s">
        <v>7151</v>
      </c>
      <c r="Z1018" s="87" t="s">
        <v>7152</v>
      </c>
      <c r="AA1018" s="182" t="s">
        <v>7157</v>
      </c>
    </row>
    <row r="1019" spans="1:27" ht="15.75" customHeight="1" x14ac:dyDescent="0.2">
      <c r="A1019" s="182">
        <v>7683</v>
      </c>
      <c r="B1019" s="75" t="str">
        <f>VLOOKUP(A1019,'BASE REGISTRO MAYO'!$A$1:$T$884,2,FALSE)</f>
        <v>ORGANIZACIoN NO GUBERNAMENTAL DE DESARROLLO CORPORACIoN PARA EL RECONOCIMIENTO, ESTUDIO Y APOYO DE LA PARTICIPACIoN SOCIAL INCLUSIVA- ONG CREAPSI</v>
      </c>
      <c r="C1019" s="75">
        <f>VLOOKUP(A1019,'BASE REGISTRO MAYO'!$A$1:$T$884,3,FALSE)</f>
        <v>651822580</v>
      </c>
      <c r="D1019" s="75">
        <f>VLOOKUP(A1019,'BASE REGISTRO MAYO'!$A$1:$T$884,4,FALSE)</f>
        <v>0</v>
      </c>
      <c r="E1019" s="75" t="str">
        <f>VLOOKUP(A1019,'BASE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19" s="75" t="str">
        <f>VLOOKUP(A1019,'BASE REGISTRO MAYO'!$A$1:$T$884,6,FALSE)</f>
        <v>Certificado de Vigencia Folio Nº 500370873274, otorgado el 12 de febrero de 2021, del Servicio de Registro Civil e Identificación.</v>
      </c>
      <c r="G1019" s="75" t="str">
        <f>VLOOKUP(A1019,'BASE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19" s="75" t="str">
        <f>VLOOKUP(A1019,'BASE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19" s="75" t="str">
        <f>VLOOKUP(A1019,'BASE REGISTRO MAYO'!$A$1:$T$884,9,FALSE)</f>
        <v>5 AÑOS</v>
      </c>
      <c r="J1019" s="75" t="str">
        <f>VLOOKUP(A1019,'BASE REGISTRO MAYO'!$A$1:$T$884,10,FALSE)</f>
        <v>06 de junio de 2019 al 06 de junio de 2024.</v>
      </c>
      <c r="K1019" s="75" t="str">
        <f>VLOOKUP(A1019,'BASE REGISTRO MAYO'!$A$1:$T$884,11,FALSE)</f>
        <v xml:space="preserve">Presidente:
Karen Edilia Briones Farias,
Director Ejecutivo. 
Ramiro Rodrigo González Figueroa, 
</v>
      </c>
      <c r="L1019" s="75" t="str">
        <f>VLOOKUP(A1019,'BASE REGISTRO MAYO'!$A$1:$T$884,12,FALSE)</f>
        <v xml:space="preserve">Calle General Velásquez N°1430, villa Carmen y Dolores, comuna de San Felipe, región de Valparaíso.
</v>
      </c>
      <c r="M1019" s="75" t="str">
        <f>VLOOKUP(A1019,'BASE REGISTRO MAYO'!$A$1:$T$884,13,FALSE)</f>
        <v>V</v>
      </c>
      <c r="N1019" s="75" t="str">
        <f>VLOOKUP(A1019,'BASE REGISTRO MAYO'!$A$1:$T$884,14,FALSE)</f>
        <v>San Felipe</v>
      </c>
      <c r="O1019" s="75" t="str">
        <f>VLOOKUP(A1019,'BASE REGISTRO MAYO'!$A$1:$T$884,15,FALSE)</f>
        <v>Teléfono: 34-223-6101</v>
      </c>
      <c r="P1019" s="75" t="str">
        <f>VLOOKUP(A1019,'BASE REGISTRO MAYO'!$A$1:$T$884,16,FALSE)</f>
        <v xml:space="preserve">Correo electrónico: ongcreapsi@gmail.com
</v>
      </c>
      <c r="Q1019" s="75">
        <f>VLOOKUP(A1019,'BASE REGISTRO MAYO'!$A$1:$T$884,17,FALSE)</f>
        <v>0</v>
      </c>
      <c r="R1019" s="75">
        <f>VLOOKUP(A1019,'BASE REGISTRO MAYO'!$A$1:$T$884,18,FALSE)</f>
        <v>93401</v>
      </c>
      <c r="S1019" s="75" t="str">
        <f>VLOOKUP(A1019,'BASE REGISTRO MAYO'!$A$1:$T$884,19,FALSE)</f>
        <v xml:space="preserve">Antecedentes financieros correspondientes al año 2020, pendientes de aprobación por el Sub Depto de Supervisión Financiera Nacional. </v>
      </c>
      <c r="T1019" s="177">
        <f>VLOOKUP(A1019,'BASE REGISTRO MAYO'!$A$1:$T$884,20,FALSE)</f>
        <v>43644</v>
      </c>
      <c r="U1019" s="182">
        <v>7683</v>
      </c>
      <c r="V1019" s="181">
        <v>12602440</v>
      </c>
      <c r="W1019" s="181">
        <v>12602440</v>
      </c>
      <c r="X1019" s="178">
        <v>44408</v>
      </c>
      <c r="Y1019" s="87" t="s">
        <v>7151</v>
      </c>
      <c r="Z1019" s="87" t="s">
        <v>7152</v>
      </c>
      <c r="AA1019" s="182" t="s">
        <v>7202</v>
      </c>
    </row>
    <row r="1020" spans="1:27" ht="15.75" customHeight="1" x14ac:dyDescent="0.2">
      <c r="A1020" s="182">
        <v>7683</v>
      </c>
      <c r="B1020" s="75" t="str">
        <f>VLOOKUP(A1020,'BASE REGISTRO MAYO'!$A$1:$T$884,2,FALSE)</f>
        <v>ORGANIZACIoN NO GUBERNAMENTAL DE DESARROLLO CORPORACIoN PARA EL RECONOCIMIENTO, ESTUDIO Y APOYO DE LA PARTICIPACIoN SOCIAL INCLUSIVA- ONG CREAPSI</v>
      </c>
      <c r="C1020" s="75">
        <f>VLOOKUP(A1020,'BASE REGISTRO MAYO'!$A$1:$T$884,3,FALSE)</f>
        <v>651822580</v>
      </c>
      <c r="D1020" s="75">
        <f>VLOOKUP(A1020,'BASE REGISTRO MAYO'!$A$1:$T$884,4,FALSE)</f>
        <v>0</v>
      </c>
      <c r="E1020" s="75" t="str">
        <f>VLOOKUP(A1020,'BASE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20" s="75" t="str">
        <f>VLOOKUP(A1020,'BASE REGISTRO MAYO'!$A$1:$T$884,6,FALSE)</f>
        <v>Certificado de Vigencia Folio Nº 500370873274, otorgado el 12 de febrero de 2021, del Servicio de Registro Civil e Identificación.</v>
      </c>
      <c r="G1020" s="75" t="str">
        <f>VLOOKUP(A1020,'BASE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20" s="75" t="str">
        <f>VLOOKUP(A1020,'BASE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20" s="75" t="str">
        <f>VLOOKUP(A1020,'BASE REGISTRO MAYO'!$A$1:$T$884,9,FALSE)</f>
        <v>5 AÑOS</v>
      </c>
      <c r="J1020" s="75" t="str">
        <f>VLOOKUP(A1020,'BASE REGISTRO MAYO'!$A$1:$T$884,10,FALSE)</f>
        <v>06 de junio de 2019 al 06 de junio de 2024.</v>
      </c>
      <c r="K1020" s="75" t="str">
        <f>VLOOKUP(A1020,'BASE REGISTRO MAYO'!$A$1:$T$884,11,FALSE)</f>
        <v xml:space="preserve">Presidente:
Karen Edilia Briones Farias,
Director Ejecutivo. 
Ramiro Rodrigo González Figueroa, 
</v>
      </c>
      <c r="L1020" s="75" t="str">
        <f>VLOOKUP(A1020,'BASE REGISTRO MAYO'!$A$1:$T$884,12,FALSE)</f>
        <v xml:space="preserve">Calle General Velásquez N°1430, villa Carmen y Dolores, comuna de San Felipe, región de Valparaíso.
</v>
      </c>
      <c r="M1020" s="75" t="str">
        <f>VLOOKUP(A1020,'BASE REGISTRO MAYO'!$A$1:$T$884,13,FALSE)</f>
        <v>V</v>
      </c>
      <c r="N1020" s="75" t="str">
        <f>VLOOKUP(A1020,'BASE REGISTRO MAYO'!$A$1:$T$884,14,FALSE)</f>
        <v>San Felipe</v>
      </c>
      <c r="O1020" s="75" t="str">
        <f>VLOOKUP(A1020,'BASE REGISTRO MAYO'!$A$1:$T$884,15,FALSE)</f>
        <v>Teléfono: 34-223-6101</v>
      </c>
      <c r="P1020" s="75" t="str">
        <f>VLOOKUP(A1020,'BASE REGISTRO MAYO'!$A$1:$T$884,16,FALSE)</f>
        <v xml:space="preserve">Correo electrónico: ongcreapsi@gmail.com
</v>
      </c>
      <c r="Q1020" s="75">
        <f>VLOOKUP(A1020,'BASE REGISTRO MAYO'!$A$1:$T$884,17,FALSE)</f>
        <v>0</v>
      </c>
      <c r="R1020" s="75">
        <f>VLOOKUP(A1020,'BASE REGISTRO MAYO'!$A$1:$T$884,18,FALSE)</f>
        <v>93401</v>
      </c>
      <c r="S1020" s="75" t="str">
        <f>VLOOKUP(A1020,'BASE REGISTRO MAYO'!$A$1:$T$884,19,FALSE)</f>
        <v xml:space="preserve">Antecedentes financieros correspondientes al año 2020, pendientes de aprobación por el Sub Depto de Supervisión Financiera Nacional. </v>
      </c>
      <c r="T1020" s="177">
        <f>VLOOKUP(A1020,'BASE REGISTRO MAYO'!$A$1:$T$884,20,FALSE)</f>
        <v>43644</v>
      </c>
      <c r="U1020" s="182">
        <v>7683</v>
      </c>
      <c r="V1020" s="181">
        <v>6310116</v>
      </c>
      <c r="W1020" s="181">
        <v>34029556</v>
      </c>
      <c r="X1020" s="178">
        <v>44408</v>
      </c>
      <c r="Y1020" s="87" t="s">
        <v>7151</v>
      </c>
      <c r="Z1020" s="87" t="s">
        <v>7152</v>
      </c>
      <c r="AA1020" s="182" t="s">
        <v>183</v>
      </c>
    </row>
    <row r="1021" spans="1:27" ht="15.75" customHeight="1" x14ac:dyDescent="0.2">
      <c r="A1021" s="182">
        <v>7683</v>
      </c>
      <c r="B1021" s="75" t="str">
        <f>VLOOKUP(A1021,'BASE REGISTRO MAYO'!$A$1:$T$884,2,FALSE)</f>
        <v>ORGANIZACIoN NO GUBERNAMENTAL DE DESARROLLO CORPORACIoN PARA EL RECONOCIMIENTO, ESTUDIO Y APOYO DE LA PARTICIPACIoN SOCIAL INCLUSIVA- ONG CREAPSI</v>
      </c>
      <c r="C1021" s="75">
        <f>VLOOKUP(A1021,'BASE REGISTRO MAYO'!$A$1:$T$884,3,FALSE)</f>
        <v>651822580</v>
      </c>
      <c r="D1021" s="75">
        <f>VLOOKUP(A1021,'BASE REGISTRO MAYO'!$A$1:$T$884,4,FALSE)</f>
        <v>0</v>
      </c>
      <c r="E1021" s="75" t="str">
        <f>VLOOKUP(A1021,'BASE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21" s="75" t="str">
        <f>VLOOKUP(A1021,'BASE REGISTRO MAYO'!$A$1:$T$884,6,FALSE)</f>
        <v>Certificado de Vigencia Folio Nº 500370873274, otorgado el 12 de febrero de 2021, del Servicio de Registro Civil e Identificación.</v>
      </c>
      <c r="G1021" s="75" t="str">
        <f>VLOOKUP(A1021,'BASE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21" s="75" t="str">
        <f>VLOOKUP(A1021,'BASE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21" s="75" t="str">
        <f>VLOOKUP(A1021,'BASE REGISTRO MAYO'!$A$1:$T$884,9,FALSE)</f>
        <v>5 AÑOS</v>
      </c>
      <c r="J1021" s="75" t="str">
        <f>VLOOKUP(A1021,'BASE REGISTRO MAYO'!$A$1:$T$884,10,FALSE)</f>
        <v>06 de junio de 2019 al 06 de junio de 2024.</v>
      </c>
      <c r="K1021" s="75" t="str">
        <f>VLOOKUP(A1021,'BASE REGISTRO MAYO'!$A$1:$T$884,11,FALSE)</f>
        <v xml:space="preserve">Presidente:
Karen Edilia Briones Farias,
Director Ejecutivo. 
Ramiro Rodrigo González Figueroa, 
</v>
      </c>
      <c r="L1021" s="75" t="str">
        <f>VLOOKUP(A1021,'BASE REGISTRO MAYO'!$A$1:$T$884,12,FALSE)</f>
        <v xml:space="preserve">Calle General Velásquez N°1430, villa Carmen y Dolores, comuna de San Felipe, región de Valparaíso.
</v>
      </c>
      <c r="M1021" s="75" t="str">
        <f>VLOOKUP(A1021,'BASE REGISTRO MAYO'!$A$1:$T$884,13,FALSE)</f>
        <v>V</v>
      </c>
      <c r="N1021" s="75" t="str">
        <f>VLOOKUP(A1021,'BASE REGISTRO MAYO'!$A$1:$T$884,14,FALSE)</f>
        <v>San Felipe</v>
      </c>
      <c r="O1021" s="75" t="str">
        <f>VLOOKUP(A1021,'BASE REGISTRO MAYO'!$A$1:$T$884,15,FALSE)</f>
        <v>Teléfono: 34-223-6101</v>
      </c>
      <c r="P1021" s="75" t="str">
        <f>VLOOKUP(A1021,'BASE REGISTRO MAYO'!$A$1:$T$884,16,FALSE)</f>
        <v xml:space="preserve">Correo electrónico: ongcreapsi@gmail.com
</v>
      </c>
      <c r="Q1021" s="75">
        <f>VLOOKUP(A1021,'BASE REGISTRO MAYO'!$A$1:$T$884,17,FALSE)</f>
        <v>0</v>
      </c>
      <c r="R1021" s="75">
        <f>VLOOKUP(A1021,'BASE REGISTRO MAYO'!$A$1:$T$884,18,FALSE)</f>
        <v>93401</v>
      </c>
      <c r="S1021" s="75" t="str">
        <f>VLOOKUP(A1021,'BASE REGISTRO MAYO'!$A$1:$T$884,19,FALSE)</f>
        <v xml:space="preserve">Antecedentes financieros correspondientes al año 2020, pendientes de aprobación por el Sub Depto de Supervisión Financiera Nacional. </v>
      </c>
      <c r="T1021" s="177">
        <f>VLOOKUP(A1021,'BASE REGISTRO MAYO'!$A$1:$T$884,20,FALSE)</f>
        <v>43644</v>
      </c>
      <c r="U1021" s="182">
        <v>7683</v>
      </c>
      <c r="V1021" s="181">
        <v>4507226</v>
      </c>
      <c r="W1021" s="181">
        <v>25127784</v>
      </c>
      <c r="X1021" s="178">
        <v>44408</v>
      </c>
      <c r="Y1021" s="87" t="s">
        <v>7151</v>
      </c>
      <c r="Z1021" s="87" t="s">
        <v>7152</v>
      </c>
      <c r="AA1021" s="182" t="s">
        <v>8192</v>
      </c>
    </row>
    <row r="1022" spans="1:27" ht="15.75" customHeight="1" x14ac:dyDescent="0.2">
      <c r="A1022" s="182">
        <v>7683</v>
      </c>
      <c r="B1022" s="75" t="str">
        <f>VLOOKUP(A1022,'BASE REGISTRO MAYO'!$A$1:$T$884,2,FALSE)</f>
        <v>ORGANIZACIoN NO GUBERNAMENTAL DE DESARROLLO CORPORACIoN PARA EL RECONOCIMIENTO, ESTUDIO Y APOYO DE LA PARTICIPACIoN SOCIAL INCLUSIVA- ONG CREAPSI</v>
      </c>
      <c r="C1022" s="75">
        <f>VLOOKUP(A1022,'BASE REGISTRO MAYO'!$A$1:$T$884,3,FALSE)</f>
        <v>651822580</v>
      </c>
      <c r="D1022" s="75">
        <f>VLOOKUP(A1022,'BASE REGISTRO MAYO'!$A$1:$T$884,4,FALSE)</f>
        <v>0</v>
      </c>
      <c r="E1022" s="75" t="str">
        <f>VLOOKUP(A1022,'BASE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22" s="75" t="str">
        <f>VLOOKUP(A1022,'BASE REGISTRO MAYO'!$A$1:$T$884,6,FALSE)</f>
        <v>Certificado de Vigencia Folio Nº 500370873274, otorgado el 12 de febrero de 2021, del Servicio de Registro Civil e Identificación.</v>
      </c>
      <c r="G1022" s="75" t="str">
        <f>VLOOKUP(A1022,'BASE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22" s="75" t="str">
        <f>VLOOKUP(A1022,'BASE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22" s="75" t="str">
        <f>VLOOKUP(A1022,'BASE REGISTRO MAYO'!$A$1:$T$884,9,FALSE)</f>
        <v>5 AÑOS</v>
      </c>
      <c r="J1022" s="75" t="str">
        <f>VLOOKUP(A1022,'BASE REGISTRO MAYO'!$A$1:$T$884,10,FALSE)</f>
        <v>06 de junio de 2019 al 06 de junio de 2024.</v>
      </c>
      <c r="K1022" s="75" t="str">
        <f>VLOOKUP(A1022,'BASE REGISTRO MAYO'!$A$1:$T$884,11,FALSE)</f>
        <v xml:space="preserve">Presidente:
Karen Edilia Briones Farias,
Director Ejecutivo. 
Ramiro Rodrigo González Figueroa, 
</v>
      </c>
      <c r="L1022" s="75" t="str">
        <f>VLOOKUP(A1022,'BASE REGISTRO MAYO'!$A$1:$T$884,12,FALSE)</f>
        <v xml:space="preserve">Calle General Velásquez N°1430, villa Carmen y Dolores, comuna de San Felipe, región de Valparaíso.
</v>
      </c>
      <c r="M1022" s="75" t="str">
        <f>VLOOKUP(A1022,'BASE REGISTRO MAYO'!$A$1:$T$884,13,FALSE)</f>
        <v>V</v>
      </c>
      <c r="N1022" s="75" t="str">
        <f>VLOOKUP(A1022,'BASE REGISTRO MAYO'!$A$1:$T$884,14,FALSE)</f>
        <v>San Felipe</v>
      </c>
      <c r="O1022" s="75" t="str">
        <f>VLOOKUP(A1022,'BASE REGISTRO MAYO'!$A$1:$T$884,15,FALSE)</f>
        <v>Teléfono: 34-223-6101</v>
      </c>
      <c r="P1022" s="75" t="str">
        <f>VLOOKUP(A1022,'BASE REGISTRO MAYO'!$A$1:$T$884,16,FALSE)</f>
        <v xml:space="preserve">Correo electrónico: ongcreapsi@gmail.com
</v>
      </c>
      <c r="Q1022" s="75">
        <f>VLOOKUP(A1022,'BASE REGISTRO MAYO'!$A$1:$T$884,17,FALSE)</f>
        <v>0</v>
      </c>
      <c r="R1022" s="75">
        <f>VLOOKUP(A1022,'BASE REGISTRO MAYO'!$A$1:$T$884,18,FALSE)</f>
        <v>93401</v>
      </c>
      <c r="S1022" s="75" t="str">
        <f>VLOOKUP(A1022,'BASE REGISTRO MAYO'!$A$1:$T$884,19,FALSE)</f>
        <v xml:space="preserve">Antecedentes financieros correspondientes al año 2020, pendientes de aprobación por el Sub Depto de Supervisión Financiera Nacional. </v>
      </c>
      <c r="T1022" s="177">
        <f>VLOOKUP(A1022,'BASE REGISTRO MAYO'!$A$1:$T$884,20,FALSE)</f>
        <v>43644</v>
      </c>
      <c r="U1022" s="182">
        <v>7683</v>
      </c>
      <c r="V1022" s="181">
        <v>14085080</v>
      </c>
      <c r="W1022" s="181">
        <v>14085080</v>
      </c>
      <c r="X1022" s="178">
        <v>44408</v>
      </c>
      <c r="Y1022" s="87" t="s">
        <v>7151</v>
      </c>
      <c r="Z1022" s="87" t="s">
        <v>7152</v>
      </c>
      <c r="AA1022" s="182" t="s">
        <v>7208</v>
      </c>
    </row>
    <row r="1023" spans="1:27" ht="15.75" customHeight="1" x14ac:dyDescent="0.2">
      <c r="A1023" s="182">
        <v>7683</v>
      </c>
      <c r="B1023" s="75" t="str">
        <f>VLOOKUP(A1023,'BASE REGISTRO MAYO'!$A$1:$T$884,2,FALSE)</f>
        <v>ORGANIZACIoN NO GUBERNAMENTAL DE DESARROLLO CORPORACIoN PARA EL RECONOCIMIENTO, ESTUDIO Y APOYO DE LA PARTICIPACIoN SOCIAL INCLUSIVA- ONG CREAPSI</v>
      </c>
      <c r="C1023" s="75">
        <f>VLOOKUP(A1023,'BASE REGISTRO MAYO'!$A$1:$T$884,3,FALSE)</f>
        <v>651822580</v>
      </c>
      <c r="D1023" s="75">
        <f>VLOOKUP(A1023,'BASE REGISTRO MAYO'!$A$1:$T$884,4,FALSE)</f>
        <v>0</v>
      </c>
      <c r="E1023" s="75" t="str">
        <f>VLOOKUP(A1023,'BASE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23" s="75" t="str">
        <f>VLOOKUP(A1023,'BASE REGISTRO MAYO'!$A$1:$T$884,6,FALSE)</f>
        <v>Certificado de Vigencia Folio Nº 500370873274, otorgado el 12 de febrero de 2021, del Servicio de Registro Civil e Identificación.</v>
      </c>
      <c r="G1023" s="75" t="str">
        <f>VLOOKUP(A1023,'BASE REGISTRO MAYO'!$A$1:$T$884,7,FALSE)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23" s="75" t="str">
        <f>VLOOKUP(A1023,'BASE REGISTRO MAYO'!$A$1:$T$884,8,FALSE)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1023" s="75" t="str">
        <f>VLOOKUP(A1023,'BASE REGISTRO MAYO'!$A$1:$T$884,9,FALSE)</f>
        <v>5 AÑOS</v>
      </c>
      <c r="J1023" s="75" t="str">
        <f>VLOOKUP(A1023,'BASE REGISTRO MAYO'!$A$1:$T$884,10,FALSE)</f>
        <v>06 de junio de 2019 al 06 de junio de 2024.</v>
      </c>
      <c r="K1023" s="75" t="str">
        <f>VLOOKUP(A1023,'BASE REGISTRO MAYO'!$A$1:$T$884,11,FALSE)</f>
        <v xml:space="preserve">Presidente:
Karen Edilia Briones Farias,
Director Ejecutivo. 
Ramiro Rodrigo González Figueroa, 
</v>
      </c>
      <c r="L1023" s="75" t="str">
        <f>VLOOKUP(A1023,'BASE REGISTRO MAYO'!$A$1:$T$884,12,FALSE)</f>
        <v xml:space="preserve">Calle General Velásquez N°1430, villa Carmen y Dolores, comuna de San Felipe, región de Valparaíso.
</v>
      </c>
      <c r="M1023" s="75" t="str">
        <f>VLOOKUP(A1023,'BASE REGISTRO MAYO'!$A$1:$T$884,13,FALSE)</f>
        <v>V</v>
      </c>
      <c r="N1023" s="75" t="str">
        <f>VLOOKUP(A1023,'BASE REGISTRO MAYO'!$A$1:$T$884,14,FALSE)</f>
        <v>San Felipe</v>
      </c>
      <c r="O1023" s="75" t="str">
        <f>VLOOKUP(A1023,'BASE REGISTRO MAYO'!$A$1:$T$884,15,FALSE)</f>
        <v>Teléfono: 34-223-6101</v>
      </c>
      <c r="P1023" s="75" t="str">
        <f>VLOOKUP(A1023,'BASE REGISTRO MAYO'!$A$1:$T$884,16,FALSE)</f>
        <v xml:space="preserve">Correo electrónico: ongcreapsi@gmail.com
</v>
      </c>
      <c r="Q1023" s="75">
        <f>VLOOKUP(A1023,'BASE REGISTRO MAYO'!$A$1:$T$884,17,FALSE)</f>
        <v>0</v>
      </c>
      <c r="R1023" s="75">
        <f>VLOOKUP(A1023,'BASE REGISTRO MAYO'!$A$1:$T$884,18,FALSE)</f>
        <v>93401</v>
      </c>
      <c r="S1023" s="75" t="str">
        <f>VLOOKUP(A1023,'BASE REGISTRO MAYO'!$A$1:$T$884,19,FALSE)</f>
        <v xml:space="preserve">Antecedentes financieros correspondientes al año 2020, pendientes de aprobación por el Sub Depto de Supervisión Financiera Nacional. </v>
      </c>
      <c r="T1023" s="177">
        <f>VLOOKUP(A1023,'BASE REGISTRO MAYO'!$A$1:$T$884,20,FALSE)</f>
        <v>43644</v>
      </c>
      <c r="U1023" s="182">
        <v>7683</v>
      </c>
      <c r="V1023" s="181">
        <v>13640288</v>
      </c>
      <c r="W1023" s="181">
        <v>13640288</v>
      </c>
      <c r="X1023" s="178">
        <v>44408</v>
      </c>
      <c r="Y1023" s="87" t="s">
        <v>7151</v>
      </c>
      <c r="Z1023" s="87" t="s">
        <v>7152</v>
      </c>
      <c r="AA1023" s="182" t="s">
        <v>8188</v>
      </c>
    </row>
    <row r="1024" spans="1:27" ht="15.75" customHeight="1" x14ac:dyDescent="0.2">
      <c r="A1024" s="182">
        <v>7691</v>
      </c>
      <c r="B1024" s="75" t="str">
        <f>VLOOKUP(A1024,'BASE REGISTRO MAYO'!$A$1:$T$884,2,FALSE)</f>
        <v>Fundacion Profesionales Asociados para el Desarrollo Regional o Fundacion PRODERE</v>
      </c>
      <c r="C1024" s="75">
        <f>VLOOKUP(A1024,'BASE REGISTRO MAYO'!$A$1:$T$884,3,FALSE)</f>
        <v>651539544</v>
      </c>
      <c r="D1024" s="75">
        <f>VLOOKUP(A1024,'BASE REGISTRO MAYO'!$A$1:$T$884,4,FALSE)</f>
        <v>0</v>
      </c>
      <c r="E1024" s="75" t="str">
        <f>VLOOKUP(A1024,'BASE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24" s="75" t="str">
        <f>VLOOKUP(A1024,'BASE REGISTRO MAYO'!$A$1:$T$884,6,FALSE)</f>
        <v>Certificado de Vigencia de Persona Jurídica sin Fines de Lucro, Folio Nº 50037888006, de fecha 01 de marzo de 2021, del Servicio de Registro Civil e Identificación.</v>
      </c>
      <c r="G1024" s="75" t="str">
        <f>VLOOKUP(A1024,'BASE REGISTRO MAYO'!$A$1:$T$884,7,FALSE)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24" s="75" t="str">
        <f>VLOOKUP(A1024,'BASE REGISTRO MAYO'!$A$1:$T$884,8,FALSE)</f>
        <v xml:space="preserve">Presidente: 
Marina Inés Bustos Pino, 
Vicepresidente:
Evelyn Paola Garrote Jirón, 
Tesorero: 
Rodrigo Alberto Díaz Bustos,
Secretaria: 
Carlos Eduardo Valdivia Espergue, 
</v>
      </c>
      <c r="I1024" s="75" t="str">
        <f>VLOOKUP(A1024,'BASE REGISTRO MAYO'!$A$1:$T$884,9,FALSE)</f>
        <v>3 AÑOS</v>
      </c>
      <c r="J1024" s="75" t="str">
        <f>VLOOKUP(A1024,'BASE REGISTRO MAYO'!$A$1:$T$884,10,FALSE)</f>
        <v>01-12-2020 hasta el 01-12-2023.</v>
      </c>
      <c r="K1024" s="75" t="str">
        <f>VLOOKUP(A1024,'BASE REGISTRO MAYO'!$A$1:$T$884,11,FALSE)</f>
        <v>Marina Inés Bustos Pino</v>
      </c>
      <c r="L1024" s="75" t="str">
        <f>VLOOKUP(A1024,'BASE REGISTRO MAYO'!$A$1:$T$884,12,FALSE)</f>
        <v xml:space="preserve">4 Oriente N° 143, Viña del Mar
</v>
      </c>
      <c r="M1024" s="75" t="str">
        <f>VLOOKUP(A1024,'BASE REGISTRO MAYO'!$A$1:$T$884,13,FALSE)</f>
        <v>v</v>
      </c>
      <c r="N1024" s="75" t="str">
        <f>VLOOKUP(A1024,'BASE REGISTRO MAYO'!$A$1:$T$884,14,FALSE)</f>
        <v>Viña del Mar</v>
      </c>
      <c r="O1024" s="75">
        <f>VLOOKUP(A1024,'BASE REGISTRO MAYO'!$A$1:$T$884,15,FALSE)</f>
        <v>582262569</v>
      </c>
      <c r="P1024" s="75" t="str">
        <f>VLOOKUP(A1024,'BASE REGISTRO MAYO'!$A$1:$T$884,16,FALSE)</f>
        <v>fundacion.prodere@gmail.com</v>
      </c>
      <c r="Q1024" s="75">
        <f>VLOOKUP(A1024,'BASE REGISTRO MAYO'!$A$1:$T$884,17,FALSE)</f>
        <v>0</v>
      </c>
      <c r="R1024" s="75">
        <f>VLOOKUP(A1024,'BASE REGISTRO MAYO'!$A$1:$T$884,18,FALSE)</f>
        <v>93401</v>
      </c>
      <c r="S1024" s="75" t="str">
        <f>VLOOKUP(A1024,'BASE REGISTRO MAYO'!$A$1:$T$884,19,FALSE)</f>
        <v xml:space="preserve">Antecedentes financieros correspondientes al año 2018, aprobados por el Sub Departamento de Supervisión Financiera Nacional. </v>
      </c>
      <c r="T1024" s="177">
        <f>VLOOKUP(A1024,'BASE REGISTRO MAYO'!$A$1:$T$884,20,FALSE)</f>
        <v>43798</v>
      </c>
      <c r="U1024" s="182">
        <v>7691</v>
      </c>
      <c r="V1024" s="181">
        <v>8919552</v>
      </c>
      <c r="W1024" s="181">
        <v>41940916</v>
      </c>
      <c r="X1024" s="178">
        <v>44408</v>
      </c>
      <c r="Y1024" s="87" t="s">
        <v>7151</v>
      </c>
      <c r="Z1024" s="87" t="s">
        <v>7152</v>
      </c>
      <c r="AA1024" s="182" t="s">
        <v>7280</v>
      </c>
    </row>
    <row r="1025" spans="1:27" ht="15.75" customHeight="1" x14ac:dyDescent="0.2">
      <c r="A1025" s="182">
        <v>7691</v>
      </c>
      <c r="B1025" s="75" t="str">
        <f>VLOOKUP(A1025,'BASE REGISTRO MAYO'!$A$1:$T$884,2,FALSE)</f>
        <v>Fundacion Profesionales Asociados para el Desarrollo Regional o Fundacion PRODERE</v>
      </c>
      <c r="C1025" s="75">
        <f>VLOOKUP(A1025,'BASE REGISTRO MAYO'!$A$1:$T$884,3,FALSE)</f>
        <v>651539544</v>
      </c>
      <c r="D1025" s="75">
        <f>VLOOKUP(A1025,'BASE REGISTRO MAYO'!$A$1:$T$884,4,FALSE)</f>
        <v>0</v>
      </c>
      <c r="E1025" s="75" t="str">
        <f>VLOOKUP(A1025,'BASE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25" s="75" t="str">
        <f>VLOOKUP(A1025,'BASE REGISTRO MAYO'!$A$1:$T$884,6,FALSE)</f>
        <v>Certificado de Vigencia de Persona Jurídica sin Fines de Lucro, Folio Nº 50037888006, de fecha 01 de marzo de 2021, del Servicio de Registro Civil e Identificación.</v>
      </c>
      <c r="G1025" s="75" t="str">
        <f>VLOOKUP(A1025,'BASE REGISTRO MAYO'!$A$1:$T$884,7,FALSE)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25" s="75" t="str">
        <f>VLOOKUP(A1025,'BASE REGISTRO MAYO'!$A$1:$T$884,8,FALSE)</f>
        <v xml:space="preserve">Presidente: 
Marina Inés Bustos Pino, 
Vicepresidente:
Evelyn Paola Garrote Jirón, 
Tesorero: 
Rodrigo Alberto Díaz Bustos,
Secretaria: 
Carlos Eduardo Valdivia Espergue, 
</v>
      </c>
      <c r="I1025" s="75" t="str">
        <f>VLOOKUP(A1025,'BASE REGISTRO MAYO'!$A$1:$T$884,9,FALSE)</f>
        <v>3 AÑOS</v>
      </c>
      <c r="J1025" s="75" t="str">
        <f>VLOOKUP(A1025,'BASE REGISTRO MAYO'!$A$1:$T$884,10,FALSE)</f>
        <v>01-12-2020 hasta el 01-12-2023.</v>
      </c>
      <c r="K1025" s="75" t="str">
        <f>VLOOKUP(A1025,'BASE REGISTRO MAYO'!$A$1:$T$884,11,FALSE)</f>
        <v>Marina Inés Bustos Pino</v>
      </c>
      <c r="L1025" s="75" t="str">
        <f>VLOOKUP(A1025,'BASE REGISTRO MAYO'!$A$1:$T$884,12,FALSE)</f>
        <v xml:space="preserve">4 Oriente N° 143, Viña del Mar
</v>
      </c>
      <c r="M1025" s="75" t="str">
        <f>VLOOKUP(A1025,'BASE REGISTRO MAYO'!$A$1:$T$884,13,FALSE)</f>
        <v>v</v>
      </c>
      <c r="N1025" s="75" t="str">
        <f>VLOOKUP(A1025,'BASE REGISTRO MAYO'!$A$1:$T$884,14,FALSE)</f>
        <v>Viña del Mar</v>
      </c>
      <c r="O1025" s="75">
        <f>VLOOKUP(A1025,'BASE REGISTRO MAYO'!$A$1:$T$884,15,FALSE)</f>
        <v>582262569</v>
      </c>
      <c r="P1025" s="75" t="str">
        <f>VLOOKUP(A1025,'BASE REGISTRO MAYO'!$A$1:$T$884,16,FALSE)</f>
        <v>fundacion.prodere@gmail.com</v>
      </c>
      <c r="Q1025" s="75">
        <f>VLOOKUP(A1025,'BASE REGISTRO MAYO'!$A$1:$T$884,17,FALSE)</f>
        <v>0</v>
      </c>
      <c r="R1025" s="75">
        <f>VLOOKUP(A1025,'BASE REGISTRO MAYO'!$A$1:$T$884,18,FALSE)</f>
        <v>93401</v>
      </c>
      <c r="S1025" s="75" t="str">
        <f>VLOOKUP(A1025,'BASE REGISTRO MAYO'!$A$1:$T$884,19,FALSE)</f>
        <v xml:space="preserve">Antecedentes financieros correspondientes al año 2018, aprobados por el Sub Departamento de Supervisión Financiera Nacional. </v>
      </c>
      <c r="T1025" s="177">
        <f>VLOOKUP(A1025,'BASE REGISTRO MAYO'!$A$1:$T$884,20,FALSE)</f>
        <v>43798</v>
      </c>
      <c r="U1025" s="182">
        <v>7691</v>
      </c>
      <c r="V1025" s="181">
        <v>10880600</v>
      </c>
      <c r="W1025" s="181">
        <v>55857975</v>
      </c>
      <c r="X1025" s="178">
        <v>44408</v>
      </c>
      <c r="Y1025" s="87" t="s">
        <v>7151</v>
      </c>
      <c r="Z1025" s="87" t="s">
        <v>7152</v>
      </c>
      <c r="AA1025" s="182" t="s">
        <v>7178</v>
      </c>
    </row>
    <row r="1026" spans="1:27" ht="15.75" customHeight="1" x14ac:dyDescent="0.2">
      <c r="A1026" s="182">
        <v>7691</v>
      </c>
      <c r="B1026" s="75" t="str">
        <f>VLOOKUP(A1026,'BASE REGISTRO MAYO'!$A$1:$T$884,2,FALSE)</f>
        <v>Fundacion Profesionales Asociados para el Desarrollo Regional o Fundacion PRODERE</v>
      </c>
      <c r="C1026" s="75">
        <f>VLOOKUP(A1026,'BASE REGISTRO MAYO'!$A$1:$T$884,3,FALSE)</f>
        <v>651539544</v>
      </c>
      <c r="D1026" s="75">
        <f>VLOOKUP(A1026,'BASE REGISTRO MAYO'!$A$1:$T$884,4,FALSE)</f>
        <v>0</v>
      </c>
      <c r="E1026" s="75" t="str">
        <f>VLOOKUP(A1026,'BASE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26" s="75" t="str">
        <f>VLOOKUP(A1026,'BASE REGISTRO MAYO'!$A$1:$T$884,6,FALSE)</f>
        <v>Certificado de Vigencia de Persona Jurídica sin Fines de Lucro, Folio Nº 50037888006, de fecha 01 de marzo de 2021, del Servicio de Registro Civil e Identificación.</v>
      </c>
      <c r="G1026" s="75" t="str">
        <f>VLOOKUP(A1026,'BASE REGISTRO MAYO'!$A$1:$T$884,7,FALSE)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26" s="75" t="str">
        <f>VLOOKUP(A1026,'BASE REGISTRO MAYO'!$A$1:$T$884,8,FALSE)</f>
        <v xml:space="preserve">Presidente: 
Marina Inés Bustos Pino, 
Vicepresidente:
Evelyn Paola Garrote Jirón, 
Tesorero: 
Rodrigo Alberto Díaz Bustos,
Secretaria: 
Carlos Eduardo Valdivia Espergue, 
</v>
      </c>
      <c r="I1026" s="75" t="str">
        <f>VLOOKUP(A1026,'BASE REGISTRO MAYO'!$A$1:$T$884,9,FALSE)</f>
        <v>3 AÑOS</v>
      </c>
      <c r="J1026" s="75" t="str">
        <f>VLOOKUP(A1026,'BASE REGISTRO MAYO'!$A$1:$T$884,10,FALSE)</f>
        <v>01-12-2020 hasta el 01-12-2023.</v>
      </c>
      <c r="K1026" s="75" t="str">
        <f>VLOOKUP(A1026,'BASE REGISTRO MAYO'!$A$1:$T$884,11,FALSE)</f>
        <v>Marina Inés Bustos Pino</v>
      </c>
      <c r="L1026" s="75" t="str">
        <f>VLOOKUP(A1026,'BASE REGISTRO MAYO'!$A$1:$T$884,12,FALSE)</f>
        <v xml:space="preserve">4 Oriente N° 143, Viña del Mar
</v>
      </c>
      <c r="M1026" s="75" t="str">
        <f>VLOOKUP(A1026,'BASE REGISTRO MAYO'!$A$1:$T$884,13,FALSE)</f>
        <v>v</v>
      </c>
      <c r="N1026" s="75" t="str">
        <f>VLOOKUP(A1026,'BASE REGISTRO MAYO'!$A$1:$T$884,14,FALSE)</f>
        <v>Viña del Mar</v>
      </c>
      <c r="O1026" s="75">
        <f>VLOOKUP(A1026,'BASE REGISTRO MAYO'!$A$1:$T$884,15,FALSE)</f>
        <v>582262569</v>
      </c>
      <c r="P1026" s="75" t="str">
        <f>VLOOKUP(A1026,'BASE REGISTRO MAYO'!$A$1:$T$884,16,FALSE)</f>
        <v>fundacion.prodere@gmail.com</v>
      </c>
      <c r="Q1026" s="75">
        <f>VLOOKUP(A1026,'BASE REGISTRO MAYO'!$A$1:$T$884,17,FALSE)</f>
        <v>0</v>
      </c>
      <c r="R1026" s="75">
        <f>VLOOKUP(A1026,'BASE REGISTRO MAYO'!$A$1:$T$884,18,FALSE)</f>
        <v>93401</v>
      </c>
      <c r="S1026" s="75" t="str">
        <f>VLOOKUP(A1026,'BASE REGISTRO MAYO'!$A$1:$T$884,19,FALSE)</f>
        <v xml:space="preserve">Antecedentes financieros correspondientes al año 2018, aprobados por el Sub Departamento de Supervisión Financiera Nacional. </v>
      </c>
      <c r="T1026" s="177">
        <f>VLOOKUP(A1026,'BASE REGISTRO MAYO'!$A$1:$T$884,20,FALSE)</f>
        <v>43798</v>
      </c>
      <c r="U1026" s="182">
        <v>7691</v>
      </c>
      <c r="V1026" s="181">
        <v>7211561</v>
      </c>
      <c r="W1026" s="181">
        <v>28508204</v>
      </c>
      <c r="X1026" s="178">
        <v>44408</v>
      </c>
      <c r="Y1026" s="87" t="s">
        <v>7151</v>
      </c>
      <c r="Z1026" s="87" t="s">
        <v>7152</v>
      </c>
      <c r="AA1026" s="182" t="s">
        <v>7179</v>
      </c>
    </row>
    <row r="1027" spans="1:27" ht="15.75" customHeight="1" x14ac:dyDescent="0.2">
      <c r="A1027" s="182">
        <v>7691</v>
      </c>
      <c r="B1027" s="75" t="str">
        <f>VLOOKUP(A1027,'BASE REGISTRO MAYO'!$A$1:$T$884,2,FALSE)</f>
        <v>Fundacion Profesionales Asociados para el Desarrollo Regional o Fundacion PRODERE</v>
      </c>
      <c r="C1027" s="75">
        <f>VLOOKUP(A1027,'BASE REGISTRO MAYO'!$A$1:$T$884,3,FALSE)</f>
        <v>651539544</v>
      </c>
      <c r="D1027" s="75">
        <f>VLOOKUP(A1027,'BASE REGISTRO MAYO'!$A$1:$T$884,4,FALSE)</f>
        <v>0</v>
      </c>
      <c r="E1027" s="75" t="str">
        <f>VLOOKUP(A1027,'BASE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27" s="75" t="str">
        <f>VLOOKUP(A1027,'BASE REGISTRO MAYO'!$A$1:$T$884,6,FALSE)</f>
        <v>Certificado de Vigencia de Persona Jurídica sin Fines de Lucro, Folio Nº 50037888006, de fecha 01 de marzo de 2021, del Servicio de Registro Civil e Identificación.</v>
      </c>
      <c r="G1027" s="75" t="str">
        <f>VLOOKUP(A1027,'BASE REGISTRO MAYO'!$A$1:$T$884,7,FALSE)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27" s="75" t="str">
        <f>VLOOKUP(A1027,'BASE REGISTRO MAYO'!$A$1:$T$884,8,FALSE)</f>
        <v xml:space="preserve">Presidente: 
Marina Inés Bustos Pino, 
Vicepresidente:
Evelyn Paola Garrote Jirón, 
Tesorero: 
Rodrigo Alberto Díaz Bustos,
Secretaria: 
Carlos Eduardo Valdivia Espergue, 
</v>
      </c>
      <c r="I1027" s="75" t="str">
        <f>VLOOKUP(A1027,'BASE REGISTRO MAYO'!$A$1:$T$884,9,FALSE)</f>
        <v>3 AÑOS</v>
      </c>
      <c r="J1027" s="75" t="str">
        <f>VLOOKUP(A1027,'BASE REGISTRO MAYO'!$A$1:$T$884,10,FALSE)</f>
        <v>01-12-2020 hasta el 01-12-2023.</v>
      </c>
      <c r="K1027" s="75" t="str">
        <f>VLOOKUP(A1027,'BASE REGISTRO MAYO'!$A$1:$T$884,11,FALSE)</f>
        <v>Marina Inés Bustos Pino</v>
      </c>
      <c r="L1027" s="75" t="str">
        <f>VLOOKUP(A1027,'BASE REGISTRO MAYO'!$A$1:$T$884,12,FALSE)</f>
        <v xml:space="preserve">4 Oriente N° 143, Viña del Mar
</v>
      </c>
      <c r="M1027" s="75" t="str">
        <f>VLOOKUP(A1027,'BASE REGISTRO MAYO'!$A$1:$T$884,13,FALSE)</f>
        <v>v</v>
      </c>
      <c r="N1027" s="75" t="str">
        <f>VLOOKUP(A1027,'BASE REGISTRO MAYO'!$A$1:$T$884,14,FALSE)</f>
        <v>Viña del Mar</v>
      </c>
      <c r="O1027" s="75">
        <f>VLOOKUP(A1027,'BASE REGISTRO MAYO'!$A$1:$T$884,15,FALSE)</f>
        <v>582262569</v>
      </c>
      <c r="P1027" s="75" t="str">
        <f>VLOOKUP(A1027,'BASE REGISTRO MAYO'!$A$1:$T$884,16,FALSE)</f>
        <v>fundacion.prodere@gmail.com</v>
      </c>
      <c r="Q1027" s="75">
        <f>VLOOKUP(A1027,'BASE REGISTRO MAYO'!$A$1:$T$884,17,FALSE)</f>
        <v>0</v>
      </c>
      <c r="R1027" s="75">
        <f>VLOOKUP(A1027,'BASE REGISTRO MAYO'!$A$1:$T$884,18,FALSE)</f>
        <v>93401</v>
      </c>
      <c r="S1027" s="75" t="str">
        <f>VLOOKUP(A1027,'BASE REGISTRO MAYO'!$A$1:$T$884,19,FALSE)</f>
        <v xml:space="preserve">Antecedentes financieros correspondientes al año 2018, aprobados por el Sub Departamento de Supervisión Financiera Nacional. </v>
      </c>
      <c r="T1027" s="177">
        <f>VLOOKUP(A1027,'BASE REGISTRO MAYO'!$A$1:$T$884,20,FALSE)</f>
        <v>43798</v>
      </c>
      <c r="U1027" s="182">
        <v>7691</v>
      </c>
      <c r="V1027" s="181">
        <v>3831142</v>
      </c>
      <c r="W1027" s="181">
        <v>19888135</v>
      </c>
      <c r="X1027" s="178">
        <v>44408</v>
      </c>
      <c r="Y1027" s="87" t="s">
        <v>7151</v>
      </c>
      <c r="Z1027" s="87" t="s">
        <v>7152</v>
      </c>
      <c r="AA1027" s="182" t="s">
        <v>8199</v>
      </c>
    </row>
    <row r="1028" spans="1:27" ht="15.75" customHeight="1" x14ac:dyDescent="0.2">
      <c r="A1028" s="182">
        <v>7691</v>
      </c>
      <c r="B1028" s="75" t="str">
        <f>VLOOKUP(A1028,'BASE REGISTRO MAYO'!$A$1:$T$884,2,FALSE)</f>
        <v>Fundacion Profesionales Asociados para el Desarrollo Regional o Fundacion PRODERE</v>
      </c>
      <c r="C1028" s="75">
        <f>VLOOKUP(A1028,'BASE REGISTRO MAYO'!$A$1:$T$884,3,FALSE)</f>
        <v>651539544</v>
      </c>
      <c r="D1028" s="75">
        <f>VLOOKUP(A1028,'BASE REGISTRO MAYO'!$A$1:$T$884,4,FALSE)</f>
        <v>0</v>
      </c>
      <c r="E1028" s="75" t="str">
        <f>VLOOKUP(A1028,'BASE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28" s="75" t="str">
        <f>VLOOKUP(A1028,'BASE REGISTRO MAYO'!$A$1:$T$884,6,FALSE)</f>
        <v>Certificado de Vigencia de Persona Jurídica sin Fines de Lucro, Folio Nº 50037888006, de fecha 01 de marzo de 2021, del Servicio de Registro Civil e Identificación.</v>
      </c>
      <c r="G1028" s="75" t="str">
        <f>VLOOKUP(A1028,'BASE REGISTRO MAYO'!$A$1:$T$884,7,FALSE)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28" s="75" t="str">
        <f>VLOOKUP(A1028,'BASE REGISTRO MAYO'!$A$1:$T$884,8,FALSE)</f>
        <v xml:space="preserve">Presidente: 
Marina Inés Bustos Pino, 
Vicepresidente:
Evelyn Paola Garrote Jirón, 
Tesorero: 
Rodrigo Alberto Díaz Bustos,
Secretaria: 
Carlos Eduardo Valdivia Espergue, 
</v>
      </c>
      <c r="I1028" s="75" t="str">
        <f>VLOOKUP(A1028,'BASE REGISTRO MAYO'!$A$1:$T$884,9,FALSE)</f>
        <v>3 AÑOS</v>
      </c>
      <c r="J1028" s="75" t="str">
        <f>VLOOKUP(A1028,'BASE REGISTRO MAYO'!$A$1:$T$884,10,FALSE)</f>
        <v>01-12-2020 hasta el 01-12-2023.</v>
      </c>
      <c r="K1028" s="75" t="str">
        <f>VLOOKUP(A1028,'BASE REGISTRO MAYO'!$A$1:$T$884,11,FALSE)</f>
        <v>Marina Inés Bustos Pino</v>
      </c>
      <c r="L1028" s="75" t="str">
        <f>VLOOKUP(A1028,'BASE REGISTRO MAYO'!$A$1:$T$884,12,FALSE)</f>
        <v xml:space="preserve">4 Oriente N° 143, Viña del Mar
</v>
      </c>
      <c r="M1028" s="75" t="str">
        <f>VLOOKUP(A1028,'BASE REGISTRO MAYO'!$A$1:$T$884,13,FALSE)</f>
        <v>v</v>
      </c>
      <c r="N1028" s="75" t="str">
        <f>VLOOKUP(A1028,'BASE REGISTRO MAYO'!$A$1:$T$884,14,FALSE)</f>
        <v>Viña del Mar</v>
      </c>
      <c r="O1028" s="75">
        <f>VLOOKUP(A1028,'BASE REGISTRO MAYO'!$A$1:$T$884,15,FALSE)</f>
        <v>582262569</v>
      </c>
      <c r="P1028" s="75" t="str">
        <f>VLOOKUP(A1028,'BASE REGISTRO MAYO'!$A$1:$T$884,16,FALSE)</f>
        <v>fundacion.prodere@gmail.com</v>
      </c>
      <c r="Q1028" s="75">
        <f>VLOOKUP(A1028,'BASE REGISTRO MAYO'!$A$1:$T$884,17,FALSE)</f>
        <v>0</v>
      </c>
      <c r="R1028" s="75">
        <f>VLOOKUP(A1028,'BASE REGISTRO MAYO'!$A$1:$T$884,18,FALSE)</f>
        <v>93401</v>
      </c>
      <c r="S1028" s="75" t="str">
        <f>VLOOKUP(A1028,'BASE REGISTRO MAYO'!$A$1:$T$884,19,FALSE)</f>
        <v xml:space="preserve">Antecedentes financieros correspondientes al año 2018, aprobados por el Sub Departamento de Supervisión Financiera Nacional. </v>
      </c>
      <c r="T1028" s="177">
        <f>VLOOKUP(A1028,'BASE REGISTRO MAYO'!$A$1:$T$884,20,FALSE)</f>
        <v>43798</v>
      </c>
      <c r="U1028" s="182">
        <v>7691</v>
      </c>
      <c r="V1028" s="181">
        <v>6760838</v>
      </c>
      <c r="W1028" s="181">
        <v>42086222</v>
      </c>
      <c r="X1028" s="178">
        <v>44408</v>
      </c>
      <c r="Y1028" s="87" t="s">
        <v>7151</v>
      </c>
      <c r="Z1028" s="87" t="s">
        <v>7152</v>
      </c>
      <c r="AA1028" s="182" t="s">
        <v>7223</v>
      </c>
    </row>
    <row r="1029" spans="1:27" ht="15.75" customHeight="1" x14ac:dyDescent="0.2">
      <c r="A1029" s="182">
        <v>7691</v>
      </c>
      <c r="B1029" s="75" t="str">
        <f>VLOOKUP(A1029,'BASE REGISTRO MAYO'!$A$1:$T$884,2,FALSE)</f>
        <v>Fundacion Profesionales Asociados para el Desarrollo Regional o Fundacion PRODERE</v>
      </c>
      <c r="C1029" s="75">
        <f>VLOOKUP(A1029,'BASE REGISTRO MAYO'!$A$1:$T$884,3,FALSE)</f>
        <v>651539544</v>
      </c>
      <c r="D1029" s="75">
        <f>VLOOKUP(A1029,'BASE REGISTRO MAYO'!$A$1:$T$884,4,FALSE)</f>
        <v>0</v>
      </c>
      <c r="E1029" s="75" t="str">
        <f>VLOOKUP(A1029,'BASE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29" s="75" t="str">
        <f>VLOOKUP(A1029,'BASE REGISTRO MAYO'!$A$1:$T$884,6,FALSE)</f>
        <v>Certificado de Vigencia de Persona Jurídica sin Fines de Lucro, Folio Nº 50037888006, de fecha 01 de marzo de 2021, del Servicio de Registro Civil e Identificación.</v>
      </c>
      <c r="G1029" s="75" t="str">
        <f>VLOOKUP(A1029,'BASE REGISTRO MAYO'!$A$1:$T$884,7,FALSE)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29" s="75" t="str">
        <f>VLOOKUP(A1029,'BASE REGISTRO MAYO'!$A$1:$T$884,8,FALSE)</f>
        <v xml:space="preserve">Presidente: 
Marina Inés Bustos Pino, 
Vicepresidente:
Evelyn Paola Garrote Jirón, 
Tesorero: 
Rodrigo Alberto Díaz Bustos,
Secretaria: 
Carlos Eduardo Valdivia Espergue, 
</v>
      </c>
      <c r="I1029" s="75" t="str">
        <f>VLOOKUP(A1029,'BASE REGISTRO MAYO'!$A$1:$T$884,9,FALSE)</f>
        <v>3 AÑOS</v>
      </c>
      <c r="J1029" s="75" t="str">
        <f>VLOOKUP(A1029,'BASE REGISTRO MAYO'!$A$1:$T$884,10,FALSE)</f>
        <v>01-12-2020 hasta el 01-12-2023.</v>
      </c>
      <c r="K1029" s="75" t="str">
        <f>VLOOKUP(A1029,'BASE REGISTRO MAYO'!$A$1:$T$884,11,FALSE)</f>
        <v>Marina Inés Bustos Pino</v>
      </c>
      <c r="L1029" s="75" t="str">
        <f>VLOOKUP(A1029,'BASE REGISTRO MAYO'!$A$1:$T$884,12,FALSE)</f>
        <v xml:space="preserve">4 Oriente N° 143, Viña del Mar
</v>
      </c>
      <c r="M1029" s="75" t="str">
        <f>VLOOKUP(A1029,'BASE REGISTRO MAYO'!$A$1:$T$884,13,FALSE)</f>
        <v>v</v>
      </c>
      <c r="N1029" s="75" t="str">
        <f>VLOOKUP(A1029,'BASE REGISTRO MAYO'!$A$1:$T$884,14,FALSE)</f>
        <v>Viña del Mar</v>
      </c>
      <c r="O1029" s="75">
        <f>VLOOKUP(A1029,'BASE REGISTRO MAYO'!$A$1:$T$884,15,FALSE)</f>
        <v>582262569</v>
      </c>
      <c r="P1029" s="75" t="str">
        <f>VLOOKUP(A1029,'BASE REGISTRO MAYO'!$A$1:$T$884,16,FALSE)</f>
        <v>fundacion.prodere@gmail.com</v>
      </c>
      <c r="Q1029" s="75">
        <f>VLOOKUP(A1029,'BASE REGISTRO MAYO'!$A$1:$T$884,17,FALSE)</f>
        <v>0</v>
      </c>
      <c r="R1029" s="75">
        <f>VLOOKUP(A1029,'BASE REGISTRO MAYO'!$A$1:$T$884,18,FALSE)</f>
        <v>93401</v>
      </c>
      <c r="S1029" s="75" t="str">
        <f>VLOOKUP(A1029,'BASE REGISTRO MAYO'!$A$1:$T$884,19,FALSE)</f>
        <v xml:space="preserve">Antecedentes financieros correspondientes al año 2018, aprobados por el Sub Departamento de Supervisión Financiera Nacional. </v>
      </c>
      <c r="T1029" s="177">
        <f>VLOOKUP(A1029,'BASE REGISTRO MAYO'!$A$1:$T$884,20,FALSE)</f>
        <v>43798</v>
      </c>
      <c r="U1029" s="182">
        <v>7691</v>
      </c>
      <c r="V1029" s="181">
        <v>11260157</v>
      </c>
      <c r="W1029" s="181">
        <v>60792202</v>
      </c>
      <c r="X1029" s="178">
        <v>44408</v>
      </c>
      <c r="Y1029" s="87" t="s">
        <v>7151</v>
      </c>
      <c r="Z1029" s="87" t="s">
        <v>7152</v>
      </c>
      <c r="AA1029" s="182" t="s">
        <v>173</v>
      </c>
    </row>
    <row r="1030" spans="1:27" ht="15.75" customHeight="1" x14ac:dyDescent="0.2">
      <c r="A1030" s="182">
        <v>7691</v>
      </c>
      <c r="B1030" s="75" t="str">
        <f>VLOOKUP(A1030,'BASE REGISTRO MAYO'!$A$1:$T$884,2,FALSE)</f>
        <v>Fundacion Profesionales Asociados para el Desarrollo Regional o Fundacion PRODERE</v>
      </c>
      <c r="C1030" s="75">
        <f>VLOOKUP(A1030,'BASE REGISTRO MAYO'!$A$1:$T$884,3,FALSE)</f>
        <v>651539544</v>
      </c>
      <c r="D1030" s="75">
        <f>VLOOKUP(A1030,'BASE REGISTRO MAYO'!$A$1:$T$884,4,FALSE)</f>
        <v>0</v>
      </c>
      <c r="E1030" s="75" t="str">
        <f>VLOOKUP(A1030,'BASE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30" s="75" t="str">
        <f>VLOOKUP(A1030,'BASE REGISTRO MAYO'!$A$1:$T$884,6,FALSE)</f>
        <v>Certificado de Vigencia de Persona Jurídica sin Fines de Lucro, Folio Nº 50037888006, de fecha 01 de marzo de 2021, del Servicio de Registro Civil e Identificación.</v>
      </c>
      <c r="G1030" s="75" t="str">
        <f>VLOOKUP(A1030,'BASE REGISTRO MAYO'!$A$1:$T$884,7,FALSE)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30" s="75" t="str">
        <f>VLOOKUP(A1030,'BASE REGISTRO MAYO'!$A$1:$T$884,8,FALSE)</f>
        <v xml:space="preserve">Presidente: 
Marina Inés Bustos Pino, 
Vicepresidente:
Evelyn Paola Garrote Jirón, 
Tesorero: 
Rodrigo Alberto Díaz Bustos,
Secretaria: 
Carlos Eduardo Valdivia Espergue, 
</v>
      </c>
      <c r="I1030" s="75" t="str">
        <f>VLOOKUP(A1030,'BASE REGISTRO MAYO'!$A$1:$T$884,9,FALSE)</f>
        <v>3 AÑOS</v>
      </c>
      <c r="J1030" s="75" t="str">
        <f>VLOOKUP(A1030,'BASE REGISTRO MAYO'!$A$1:$T$884,10,FALSE)</f>
        <v>01-12-2020 hasta el 01-12-2023.</v>
      </c>
      <c r="K1030" s="75" t="str">
        <f>VLOOKUP(A1030,'BASE REGISTRO MAYO'!$A$1:$T$884,11,FALSE)</f>
        <v>Marina Inés Bustos Pino</v>
      </c>
      <c r="L1030" s="75" t="str">
        <f>VLOOKUP(A1030,'BASE REGISTRO MAYO'!$A$1:$T$884,12,FALSE)</f>
        <v xml:space="preserve">4 Oriente N° 143, Viña del Mar
</v>
      </c>
      <c r="M1030" s="75" t="str">
        <f>VLOOKUP(A1030,'BASE REGISTRO MAYO'!$A$1:$T$884,13,FALSE)</f>
        <v>v</v>
      </c>
      <c r="N1030" s="75" t="str">
        <f>VLOOKUP(A1030,'BASE REGISTRO MAYO'!$A$1:$T$884,14,FALSE)</f>
        <v>Viña del Mar</v>
      </c>
      <c r="O1030" s="75">
        <f>VLOOKUP(A1030,'BASE REGISTRO MAYO'!$A$1:$T$884,15,FALSE)</f>
        <v>582262569</v>
      </c>
      <c r="P1030" s="75" t="str">
        <f>VLOOKUP(A1030,'BASE REGISTRO MAYO'!$A$1:$T$884,16,FALSE)</f>
        <v>fundacion.prodere@gmail.com</v>
      </c>
      <c r="Q1030" s="75">
        <f>VLOOKUP(A1030,'BASE REGISTRO MAYO'!$A$1:$T$884,17,FALSE)</f>
        <v>0</v>
      </c>
      <c r="R1030" s="75">
        <f>VLOOKUP(A1030,'BASE REGISTRO MAYO'!$A$1:$T$884,18,FALSE)</f>
        <v>93401</v>
      </c>
      <c r="S1030" s="75" t="str">
        <f>VLOOKUP(A1030,'BASE REGISTRO MAYO'!$A$1:$T$884,19,FALSE)</f>
        <v xml:space="preserve">Antecedentes financieros correspondientes al año 2018, aprobados por el Sub Departamento de Supervisión Financiera Nacional. </v>
      </c>
      <c r="T1030" s="177">
        <f>VLOOKUP(A1030,'BASE REGISTRO MAYO'!$A$1:$T$884,20,FALSE)</f>
        <v>43798</v>
      </c>
      <c r="U1030" s="182">
        <v>7691</v>
      </c>
      <c r="V1030" s="181">
        <v>6671880</v>
      </c>
      <c r="W1030" s="181">
        <v>28911480</v>
      </c>
      <c r="X1030" s="178">
        <v>44408</v>
      </c>
      <c r="Y1030" s="87" t="s">
        <v>7151</v>
      </c>
      <c r="Z1030" s="87" t="s">
        <v>7152</v>
      </c>
      <c r="AA1030" s="182" t="s">
        <v>7236</v>
      </c>
    </row>
    <row r="1031" spans="1:27" ht="15.75" customHeight="1" x14ac:dyDescent="0.2">
      <c r="A1031" s="182">
        <v>7691</v>
      </c>
      <c r="B1031" s="75" t="str">
        <f>VLOOKUP(A1031,'BASE REGISTRO MAYO'!$A$1:$T$884,2,FALSE)</f>
        <v>Fundacion Profesionales Asociados para el Desarrollo Regional o Fundacion PRODERE</v>
      </c>
      <c r="C1031" s="75">
        <f>VLOOKUP(A1031,'BASE REGISTRO MAYO'!$A$1:$T$884,3,FALSE)</f>
        <v>651539544</v>
      </c>
      <c r="D1031" s="75">
        <f>VLOOKUP(A1031,'BASE REGISTRO MAYO'!$A$1:$T$884,4,FALSE)</f>
        <v>0</v>
      </c>
      <c r="E1031" s="75" t="str">
        <f>VLOOKUP(A1031,'BASE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31" s="75" t="str">
        <f>VLOOKUP(A1031,'BASE REGISTRO MAYO'!$A$1:$T$884,6,FALSE)</f>
        <v>Certificado de Vigencia de Persona Jurídica sin Fines de Lucro, Folio Nº 50037888006, de fecha 01 de marzo de 2021, del Servicio de Registro Civil e Identificación.</v>
      </c>
      <c r="G1031" s="75" t="str">
        <f>VLOOKUP(A1031,'BASE REGISTRO MAYO'!$A$1:$T$884,7,FALSE)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31" s="75" t="str">
        <f>VLOOKUP(A1031,'BASE REGISTRO MAYO'!$A$1:$T$884,8,FALSE)</f>
        <v xml:space="preserve">Presidente: 
Marina Inés Bustos Pino, 
Vicepresidente:
Evelyn Paola Garrote Jirón, 
Tesorero: 
Rodrigo Alberto Díaz Bustos,
Secretaria: 
Carlos Eduardo Valdivia Espergue, 
</v>
      </c>
      <c r="I1031" s="75" t="str">
        <f>VLOOKUP(A1031,'BASE REGISTRO MAYO'!$A$1:$T$884,9,FALSE)</f>
        <v>3 AÑOS</v>
      </c>
      <c r="J1031" s="75" t="str">
        <f>VLOOKUP(A1031,'BASE REGISTRO MAYO'!$A$1:$T$884,10,FALSE)</f>
        <v>01-12-2020 hasta el 01-12-2023.</v>
      </c>
      <c r="K1031" s="75" t="str">
        <f>VLOOKUP(A1031,'BASE REGISTRO MAYO'!$A$1:$T$884,11,FALSE)</f>
        <v>Marina Inés Bustos Pino</v>
      </c>
      <c r="L1031" s="75" t="str">
        <f>VLOOKUP(A1031,'BASE REGISTRO MAYO'!$A$1:$T$884,12,FALSE)</f>
        <v xml:space="preserve">4 Oriente N° 143, Viña del Mar
</v>
      </c>
      <c r="M1031" s="75" t="str">
        <f>VLOOKUP(A1031,'BASE REGISTRO MAYO'!$A$1:$T$884,13,FALSE)</f>
        <v>v</v>
      </c>
      <c r="N1031" s="75" t="str">
        <f>VLOOKUP(A1031,'BASE REGISTRO MAYO'!$A$1:$T$884,14,FALSE)</f>
        <v>Viña del Mar</v>
      </c>
      <c r="O1031" s="75">
        <f>VLOOKUP(A1031,'BASE REGISTRO MAYO'!$A$1:$T$884,15,FALSE)</f>
        <v>582262569</v>
      </c>
      <c r="P1031" s="75" t="str">
        <f>VLOOKUP(A1031,'BASE REGISTRO MAYO'!$A$1:$T$884,16,FALSE)</f>
        <v>fundacion.prodere@gmail.com</v>
      </c>
      <c r="Q1031" s="75">
        <f>VLOOKUP(A1031,'BASE REGISTRO MAYO'!$A$1:$T$884,17,FALSE)</f>
        <v>0</v>
      </c>
      <c r="R1031" s="75">
        <f>VLOOKUP(A1031,'BASE REGISTRO MAYO'!$A$1:$T$884,18,FALSE)</f>
        <v>93401</v>
      </c>
      <c r="S1031" s="75" t="str">
        <f>VLOOKUP(A1031,'BASE REGISTRO MAYO'!$A$1:$T$884,19,FALSE)</f>
        <v xml:space="preserve">Antecedentes financieros correspondientes al año 2018, aprobados por el Sub Departamento de Supervisión Financiera Nacional. </v>
      </c>
      <c r="T1031" s="177">
        <f>VLOOKUP(A1031,'BASE REGISTRO MAYO'!$A$1:$T$884,20,FALSE)</f>
        <v>43798</v>
      </c>
      <c r="U1031" s="182">
        <v>7691</v>
      </c>
      <c r="V1031" s="181">
        <v>7774965</v>
      </c>
      <c r="W1031" s="181">
        <v>36846573</v>
      </c>
      <c r="X1031" s="178">
        <v>44408</v>
      </c>
      <c r="Y1031" s="87" t="s">
        <v>7151</v>
      </c>
      <c r="Z1031" s="87" t="s">
        <v>7152</v>
      </c>
      <c r="AA1031" s="182" t="s">
        <v>7176</v>
      </c>
    </row>
    <row r="1032" spans="1:27" ht="15.75" customHeight="1" x14ac:dyDescent="0.2">
      <c r="A1032" s="182">
        <v>7692</v>
      </c>
      <c r="B1032" s="75" t="str">
        <f>VLOOKUP(A1032,'BASE REGISTRO MAYO'!$A$1:$T$884,2,FALSE)</f>
        <v>Fundacion Pares</v>
      </c>
      <c r="C1032" s="75">
        <f>VLOOKUP(A1032,'BASE REGISTRO MAYO'!$A$1:$T$884,3,FALSE)</f>
        <v>651883474</v>
      </c>
      <c r="D1032" s="75">
        <f>VLOOKUP(A1032,'BASE REGISTRO MAYO'!$A$1:$T$884,4,FALSE)</f>
        <v>0</v>
      </c>
      <c r="E1032" s="75" t="str">
        <f>VLOOKUP(A1032,'BASE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32" s="75" t="str">
        <f>VLOOKUP(A1032,'BASE REGISTRO MAYO'!$A$1:$T$884,6,FALSE)</f>
        <v>Certificado de Vigencia de Persona Jurídica sin fines de lucro Folio N° 500252111385, de 03 de septiembre de 2019.Se acompaña certificado de directorio de Persona Jurídica sin fines de lucro Folio N° 5500375556810, de 09 de marzo de 2021.</v>
      </c>
      <c r="G1032" s="75" t="str">
        <f>VLOOKUP(A1032,'BASE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32" s="75" t="str">
        <f>VLOOKUP(A1032,'BASE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32" s="75" t="str">
        <f>VLOOKUP(A1032,'BASE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32" s="75" t="str">
        <f>VLOOKUP(A1032,'BASE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32" s="75" t="str">
        <f>VLOOKUP(A1032,'BASE REGISTRO MAYO'!$A$1:$T$884,11,FALSE)</f>
        <v>Jairo Lionel Seguel Muñoz</v>
      </c>
      <c r="L1032" s="75" t="str">
        <f>VLOOKUP(A1032,'BASE REGISTRO MAYO'!$A$1:$T$884,12,FALSE)</f>
        <v>Calle Santiago N° 710, oficina 200, Comuna de Villa Alemana. Región de Valparaíso</v>
      </c>
      <c r="M1032" s="75" t="str">
        <f>VLOOKUP(A1032,'BASE REGISTRO MAYO'!$A$1:$T$884,13,FALSE)</f>
        <v>V</v>
      </c>
      <c r="N1032" s="75" t="str">
        <f>VLOOKUP(A1032,'BASE REGISTRO MAYO'!$A$1:$T$884,14,FALSE)</f>
        <v>Villa Alemana</v>
      </c>
      <c r="O1032" s="75" t="str">
        <f>VLOOKUP(A1032,'BASE REGISTRO MAYO'!$A$1:$T$884,15,FALSE)</f>
        <v xml:space="preserve">Fono: 966910337
</v>
      </c>
      <c r="P1032" s="75" t="str">
        <f>VLOOKUP(A1032,'BASE REGISTRO MAYO'!$A$1:$T$884,16,FALSE)</f>
        <v xml:space="preserve">Correo electrónico: f.pares2019@gmail.com
</v>
      </c>
      <c r="Q1032" s="75">
        <f>VLOOKUP(A1032,'BASE REGISTRO MAYO'!$A$1:$T$884,17,FALSE)</f>
        <v>0</v>
      </c>
      <c r="R1032" s="75">
        <f>VLOOKUP(A1032,'BASE REGISTRO MAYO'!$A$1:$T$884,18,FALSE)</f>
        <v>93401</v>
      </c>
      <c r="S1032" s="75" t="str">
        <f>VLOOKUP(A1032,'BASE REGISTRO MAYO'!$A$1:$T$884,19,FALSE)</f>
        <v>Certificado Financiero 2019 aprobado por Subdepartamento de Supervisión financiera.</v>
      </c>
      <c r="T1032" s="177">
        <f>VLOOKUP(A1032,'BASE REGISTRO MAYO'!$A$1:$T$884,20,FALSE)</f>
        <v>43802</v>
      </c>
      <c r="U1032" s="182">
        <v>7692</v>
      </c>
      <c r="V1032" s="181">
        <v>18724754</v>
      </c>
      <c r="W1032" s="181">
        <v>102796384</v>
      </c>
      <c r="X1032" s="178">
        <v>44408</v>
      </c>
      <c r="Y1032" s="87" t="s">
        <v>7151</v>
      </c>
      <c r="Z1032" s="87" t="s">
        <v>7152</v>
      </c>
      <c r="AA1032" s="182" t="s">
        <v>7154</v>
      </c>
    </row>
    <row r="1033" spans="1:27" ht="15.75" customHeight="1" x14ac:dyDescent="0.2">
      <c r="A1033" s="182">
        <v>7692</v>
      </c>
      <c r="B1033" s="75" t="str">
        <f>VLOOKUP(A1033,'BASE REGISTRO MAYO'!$A$1:$T$884,2,FALSE)</f>
        <v>Fundacion Pares</v>
      </c>
      <c r="C1033" s="75">
        <f>VLOOKUP(A1033,'BASE REGISTRO MAYO'!$A$1:$T$884,3,FALSE)</f>
        <v>651883474</v>
      </c>
      <c r="D1033" s="75">
        <f>VLOOKUP(A1033,'BASE REGISTRO MAYO'!$A$1:$T$884,4,FALSE)</f>
        <v>0</v>
      </c>
      <c r="E1033" s="75" t="str">
        <f>VLOOKUP(A1033,'BASE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33" s="75" t="str">
        <f>VLOOKUP(A1033,'BASE REGISTRO MAYO'!$A$1:$T$884,6,FALSE)</f>
        <v>Certificado de Vigencia de Persona Jurídica sin fines de lucro Folio N° 500252111385, de 03 de septiembre de 2019.Se acompaña certificado de directorio de Persona Jurídica sin fines de lucro Folio N° 5500375556810, de 09 de marzo de 2021.</v>
      </c>
      <c r="G1033" s="75" t="str">
        <f>VLOOKUP(A1033,'BASE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33" s="75" t="str">
        <f>VLOOKUP(A1033,'BASE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33" s="75" t="str">
        <f>VLOOKUP(A1033,'BASE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33" s="75" t="str">
        <f>VLOOKUP(A1033,'BASE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33" s="75" t="str">
        <f>VLOOKUP(A1033,'BASE REGISTRO MAYO'!$A$1:$T$884,11,FALSE)</f>
        <v>Jairo Lionel Seguel Muñoz</v>
      </c>
      <c r="L1033" s="75" t="str">
        <f>VLOOKUP(A1033,'BASE REGISTRO MAYO'!$A$1:$T$884,12,FALSE)</f>
        <v>Calle Santiago N° 710, oficina 200, Comuna de Villa Alemana. Región de Valparaíso</v>
      </c>
      <c r="M1033" s="75" t="str">
        <f>VLOOKUP(A1033,'BASE REGISTRO MAYO'!$A$1:$T$884,13,FALSE)</f>
        <v>V</v>
      </c>
      <c r="N1033" s="75" t="str">
        <f>VLOOKUP(A1033,'BASE REGISTRO MAYO'!$A$1:$T$884,14,FALSE)</f>
        <v>Villa Alemana</v>
      </c>
      <c r="O1033" s="75" t="str">
        <f>VLOOKUP(A1033,'BASE REGISTRO MAYO'!$A$1:$T$884,15,FALSE)</f>
        <v xml:space="preserve">Fono: 966910337
</v>
      </c>
      <c r="P1033" s="75" t="str">
        <f>VLOOKUP(A1033,'BASE REGISTRO MAYO'!$A$1:$T$884,16,FALSE)</f>
        <v xml:space="preserve">Correo electrónico: f.pares2019@gmail.com
</v>
      </c>
      <c r="Q1033" s="75">
        <f>VLOOKUP(A1033,'BASE REGISTRO MAYO'!$A$1:$T$884,17,FALSE)</f>
        <v>0</v>
      </c>
      <c r="R1033" s="75">
        <f>VLOOKUP(A1033,'BASE REGISTRO MAYO'!$A$1:$T$884,18,FALSE)</f>
        <v>93401</v>
      </c>
      <c r="S1033" s="75" t="str">
        <f>VLOOKUP(A1033,'BASE REGISTRO MAYO'!$A$1:$T$884,19,FALSE)</f>
        <v>Certificado Financiero 2019 aprobado por Subdepartamento de Supervisión financiera.</v>
      </c>
      <c r="T1033" s="177">
        <f>VLOOKUP(A1033,'BASE REGISTRO MAYO'!$A$1:$T$884,20,FALSE)</f>
        <v>43802</v>
      </c>
      <c r="U1033" s="182">
        <v>7692</v>
      </c>
      <c r="V1033" s="181">
        <v>10311268</v>
      </c>
      <c r="W1033" s="181">
        <v>52441972</v>
      </c>
      <c r="X1033" s="178">
        <v>44408</v>
      </c>
      <c r="Y1033" s="87" t="s">
        <v>7151</v>
      </c>
      <c r="Z1033" s="87" t="s">
        <v>7152</v>
      </c>
      <c r="AA1033" s="182" t="s">
        <v>7155</v>
      </c>
    </row>
    <row r="1034" spans="1:27" ht="15.75" customHeight="1" x14ac:dyDescent="0.2">
      <c r="A1034" s="182">
        <v>7692</v>
      </c>
      <c r="B1034" s="75" t="str">
        <f>VLOOKUP(A1034,'BASE REGISTRO MAYO'!$A$1:$T$884,2,FALSE)</f>
        <v>Fundacion Pares</v>
      </c>
      <c r="C1034" s="75">
        <f>VLOOKUP(A1034,'BASE REGISTRO MAYO'!$A$1:$T$884,3,FALSE)</f>
        <v>651883474</v>
      </c>
      <c r="D1034" s="75">
        <f>VLOOKUP(A1034,'BASE REGISTRO MAYO'!$A$1:$T$884,4,FALSE)</f>
        <v>0</v>
      </c>
      <c r="E1034" s="75" t="str">
        <f>VLOOKUP(A1034,'BASE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34" s="75" t="str">
        <f>VLOOKUP(A1034,'BASE REGISTRO MAYO'!$A$1:$T$884,6,FALSE)</f>
        <v>Certificado de Vigencia de Persona Jurídica sin fines de lucro Folio N° 500252111385, de 03 de septiembre de 2019.Se acompaña certificado de directorio de Persona Jurídica sin fines de lucro Folio N° 5500375556810, de 09 de marzo de 2021.</v>
      </c>
      <c r="G1034" s="75" t="str">
        <f>VLOOKUP(A1034,'BASE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34" s="75" t="str">
        <f>VLOOKUP(A1034,'BASE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34" s="75" t="str">
        <f>VLOOKUP(A1034,'BASE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34" s="75" t="str">
        <f>VLOOKUP(A1034,'BASE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34" s="75" t="str">
        <f>VLOOKUP(A1034,'BASE REGISTRO MAYO'!$A$1:$T$884,11,FALSE)</f>
        <v>Jairo Lionel Seguel Muñoz</v>
      </c>
      <c r="L1034" s="75" t="str">
        <f>VLOOKUP(A1034,'BASE REGISTRO MAYO'!$A$1:$T$884,12,FALSE)</f>
        <v>Calle Santiago N° 710, oficina 200, Comuna de Villa Alemana. Región de Valparaíso</v>
      </c>
      <c r="M1034" s="75" t="str">
        <f>VLOOKUP(A1034,'BASE REGISTRO MAYO'!$A$1:$T$884,13,FALSE)</f>
        <v>V</v>
      </c>
      <c r="N1034" s="75" t="str">
        <f>VLOOKUP(A1034,'BASE REGISTRO MAYO'!$A$1:$T$884,14,FALSE)</f>
        <v>Villa Alemana</v>
      </c>
      <c r="O1034" s="75" t="str">
        <f>VLOOKUP(A1034,'BASE REGISTRO MAYO'!$A$1:$T$884,15,FALSE)</f>
        <v xml:space="preserve">Fono: 966910337
</v>
      </c>
      <c r="P1034" s="75" t="str">
        <f>VLOOKUP(A1034,'BASE REGISTRO MAYO'!$A$1:$T$884,16,FALSE)</f>
        <v xml:space="preserve">Correo electrónico: f.pares2019@gmail.com
</v>
      </c>
      <c r="Q1034" s="75">
        <f>VLOOKUP(A1034,'BASE REGISTRO MAYO'!$A$1:$T$884,17,FALSE)</f>
        <v>0</v>
      </c>
      <c r="R1034" s="75">
        <f>VLOOKUP(A1034,'BASE REGISTRO MAYO'!$A$1:$T$884,18,FALSE)</f>
        <v>93401</v>
      </c>
      <c r="S1034" s="75" t="str">
        <f>VLOOKUP(A1034,'BASE REGISTRO MAYO'!$A$1:$T$884,19,FALSE)</f>
        <v>Certificado Financiero 2019 aprobado por Subdepartamento de Supervisión financiera.</v>
      </c>
      <c r="T1034" s="177">
        <f>VLOOKUP(A1034,'BASE REGISTRO MAYO'!$A$1:$T$884,20,FALSE)</f>
        <v>43802</v>
      </c>
      <c r="U1034" s="182">
        <v>7692</v>
      </c>
      <c r="V1034" s="181">
        <v>6177667</v>
      </c>
      <c r="W1034" s="181">
        <v>22585550</v>
      </c>
      <c r="X1034" s="178">
        <v>44408</v>
      </c>
      <c r="Y1034" s="87" t="s">
        <v>7151</v>
      </c>
      <c r="Z1034" s="87" t="s">
        <v>7152</v>
      </c>
      <c r="AA1034" s="182" t="s">
        <v>7211</v>
      </c>
    </row>
    <row r="1035" spans="1:27" ht="15.75" customHeight="1" x14ac:dyDescent="0.2">
      <c r="A1035" s="182">
        <v>7692</v>
      </c>
      <c r="B1035" s="75" t="str">
        <f>VLOOKUP(A1035,'BASE REGISTRO MAYO'!$A$1:$T$884,2,FALSE)</f>
        <v>Fundacion Pares</v>
      </c>
      <c r="C1035" s="75">
        <f>VLOOKUP(A1035,'BASE REGISTRO MAYO'!$A$1:$T$884,3,FALSE)</f>
        <v>651883474</v>
      </c>
      <c r="D1035" s="75">
        <f>VLOOKUP(A1035,'BASE REGISTRO MAYO'!$A$1:$T$884,4,FALSE)</f>
        <v>0</v>
      </c>
      <c r="E1035" s="75" t="str">
        <f>VLOOKUP(A1035,'BASE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35" s="75" t="str">
        <f>VLOOKUP(A1035,'BASE REGISTRO MAYO'!$A$1:$T$884,6,FALSE)</f>
        <v>Certificado de Vigencia de Persona Jurídica sin fines de lucro Folio N° 500252111385, de 03 de septiembre de 2019.Se acompaña certificado de directorio de Persona Jurídica sin fines de lucro Folio N° 5500375556810, de 09 de marzo de 2021.</v>
      </c>
      <c r="G1035" s="75" t="str">
        <f>VLOOKUP(A1035,'BASE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35" s="75" t="str">
        <f>VLOOKUP(A1035,'BASE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35" s="75" t="str">
        <f>VLOOKUP(A1035,'BASE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35" s="75" t="str">
        <f>VLOOKUP(A1035,'BASE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35" s="75" t="str">
        <f>VLOOKUP(A1035,'BASE REGISTRO MAYO'!$A$1:$T$884,11,FALSE)</f>
        <v>Jairo Lionel Seguel Muñoz</v>
      </c>
      <c r="L1035" s="75" t="str">
        <f>VLOOKUP(A1035,'BASE REGISTRO MAYO'!$A$1:$T$884,12,FALSE)</f>
        <v>Calle Santiago N° 710, oficina 200, Comuna de Villa Alemana. Región de Valparaíso</v>
      </c>
      <c r="M1035" s="75" t="str">
        <f>VLOOKUP(A1035,'BASE REGISTRO MAYO'!$A$1:$T$884,13,FALSE)</f>
        <v>V</v>
      </c>
      <c r="N1035" s="75" t="str">
        <f>VLOOKUP(A1035,'BASE REGISTRO MAYO'!$A$1:$T$884,14,FALSE)</f>
        <v>Villa Alemana</v>
      </c>
      <c r="O1035" s="75" t="str">
        <f>VLOOKUP(A1035,'BASE REGISTRO MAYO'!$A$1:$T$884,15,FALSE)</f>
        <v xml:space="preserve">Fono: 966910337
</v>
      </c>
      <c r="P1035" s="75" t="str">
        <f>VLOOKUP(A1035,'BASE REGISTRO MAYO'!$A$1:$T$884,16,FALSE)</f>
        <v xml:space="preserve">Correo electrónico: f.pares2019@gmail.com
</v>
      </c>
      <c r="Q1035" s="75">
        <f>VLOOKUP(A1035,'BASE REGISTRO MAYO'!$A$1:$T$884,17,FALSE)</f>
        <v>0</v>
      </c>
      <c r="R1035" s="75">
        <f>VLOOKUP(A1035,'BASE REGISTRO MAYO'!$A$1:$T$884,18,FALSE)</f>
        <v>93401</v>
      </c>
      <c r="S1035" s="75" t="str">
        <f>VLOOKUP(A1035,'BASE REGISTRO MAYO'!$A$1:$T$884,19,FALSE)</f>
        <v>Certificado Financiero 2019 aprobado por Subdepartamento de Supervisión financiera.</v>
      </c>
      <c r="T1035" s="177">
        <f>VLOOKUP(A1035,'BASE REGISTRO MAYO'!$A$1:$T$884,20,FALSE)</f>
        <v>43802</v>
      </c>
      <c r="U1035" s="182">
        <v>7692</v>
      </c>
      <c r="V1035" s="181">
        <v>24710666</v>
      </c>
      <c r="W1035" s="181">
        <v>107936191</v>
      </c>
      <c r="X1035" s="178">
        <v>44408</v>
      </c>
      <c r="Y1035" s="87" t="s">
        <v>7151</v>
      </c>
      <c r="Z1035" s="87" t="s">
        <v>7152</v>
      </c>
      <c r="AA1035" s="182" t="s">
        <v>7227</v>
      </c>
    </row>
    <row r="1036" spans="1:27" ht="15.75" customHeight="1" x14ac:dyDescent="0.2">
      <c r="A1036" s="182">
        <v>7692</v>
      </c>
      <c r="B1036" s="75" t="str">
        <f>VLOOKUP(A1036,'BASE REGISTRO MAYO'!$A$1:$T$884,2,FALSE)</f>
        <v>Fundacion Pares</v>
      </c>
      <c r="C1036" s="75">
        <f>VLOOKUP(A1036,'BASE REGISTRO MAYO'!$A$1:$T$884,3,FALSE)</f>
        <v>651883474</v>
      </c>
      <c r="D1036" s="75">
        <f>VLOOKUP(A1036,'BASE REGISTRO MAYO'!$A$1:$T$884,4,FALSE)</f>
        <v>0</v>
      </c>
      <c r="E1036" s="75" t="str">
        <f>VLOOKUP(A1036,'BASE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36" s="75" t="str">
        <f>VLOOKUP(A1036,'BASE REGISTRO MAYO'!$A$1:$T$884,6,FALSE)</f>
        <v>Certificado de Vigencia de Persona Jurídica sin fines de lucro Folio N° 500252111385, de 03 de septiembre de 2019.Se acompaña certificado de directorio de Persona Jurídica sin fines de lucro Folio N° 5500375556810, de 09 de marzo de 2021.</v>
      </c>
      <c r="G1036" s="75" t="str">
        <f>VLOOKUP(A1036,'BASE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36" s="75" t="str">
        <f>VLOOKUP(A1036,'BASE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36" s="75" t="str">
        <f>VLOOKUP(A1036,'BASE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36" s="75" t="str">
        <f>VLOOKUP(A1036,'BASE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36" s="75" t="str">
        <f>VLOOKUP(A1036,'BASE REGISTRO MAYO'!$A$1:$T$884,11,FALSE)</f>
        <v>Jairo Lionel Seguel Muñoz</v>
      </c>
      <c r="L1036" s="75" t="str">
        <f>VLOOKUP(A1036,'BASE REGISTRO MAYO'!$A$1:$T$884,12,FALSE)</f>
        <v>Calle Santiago N° 710, oficina 200, Comuna de Villa Alemana. Región de Valparaíso</v>
      </c>
      <c r="M1036" s="75" t="str">
        <f>VLOOKUP(A1036,'BASE REGISTRO MAYO'!$A$1:$T$884,13,FALSE)</f>
        <v>V</v>
      </c>
      <c r="N1036" s="75" t="str">
        <f>VLOOKUP(A1036,'BASE REGISTRO MAYO'!$A$1:$T$884,14,FALSE)</f>
        <v>Villa Alemana</v>
      </c>
      <c r="O1036" s="75" t="str">
        <f>VLOOKUP(A1036,'BASE REGISTRO MAYO'!$A$1:$T$884,15,FALSE)</f>
        <v xml:space="preserve">Fono: 966910337
</v>
      </c>
      <c r="P1036" s="75" t="str">
        <f>VLOOKUP(A1036,'BASE REGISTRO MAYO'!$A$1:$T$884,16,FALSE)</f>
        <v xml:space="preserve">Correo electrónico: f.pares2019@gmail.com
</v>
      </c>
      <c r="Q1036" s="75">
        <f>VLOOKUP(A1036,'BASE REGISTRO MAYO'!$A$1:$T$884,17,FALSE)</f>
        <v>0</v>
      </c>
      <c r="R1036" s="75">
        <f>VLOOKUP(A1036,'BASE REGISTRO MAYO'!$A$1:$T$884,18,FALSE)</f>
        <v>93401</v>
      </c>
      <c r="S1036" s="75" t="str">
        <f>VLOOKUP(A1036,'BASE REGISTRO MAYO'!$A$1:$T$884,19,FALSE)</f>
        <v>Certificado Financiero 2019 aprobado por Subdepartamento de Supervisión financiera.</v>
      </c>
      <c r="T1036" s="177">
        <f>VLOOKUP(A1036,'BASE REGISTRO MAYO'!$A$1:$T$884,20,FALSE)</f>
        <v>43802</v>
      </c>
      <c r="U1036" s="182">
        <v>7692</v>
      </c>
      <c r="V1036" s="181">
        <v>12355333</v>
      </c>
      <c r="W1036" s="181">
        <v>47691586</v>
      </c>
      <c r="X1036" s="178">
        <v>44408</v>
      </c>
      <c r="Y1036" s="87" t="s">
        <v>7151</v>
      </c>
      <c r="Z1036" s="87" t="s">
        <v>7152</v>
      </c>
      <c r="AA1036" s="182" t="s">
        <v>231</v>
      </c>
    </row>
    <row r="1037" spans="1:27" ht="15.75" customHeight="1" x14ac:dyDescent="0.2">
      <c r="A1037" s="182">
        <v>7692</v>
      </c>
      <c r="B1037" s="75" t="str">
        <f>VLOOKUP(A1037,'BASE REGISTRO MAYO'!$A$1:$T$884,2,FALSE)</f>
        <v>Fundacion Pares</v>
      </c>
      <c r="C1037" s="75">
        <f>VLOOKUP(A1037,'BASE REGISTRO MAYO'!$A$1:$T$884,3,FALSE)</f>
        <v>651883474</v>
      </c>
      <c r="D1037" s="75">
        <f>VLOOKUP(A1037,'BASE REGISTRO MAYO'!$A$1:$T$884,4,FALSE)</f>
        <v>0</v>
      </c>
      <c r="E1037" s="75" t="str">
        <f>VLOOKUP(A1037,'BASE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37" s="75" t="str">
        <f>VLOOKUP(A1037,'BASE REGISTRO MAYO'!$A$1:$T$884,6,FALSE)</f>
        <v>Certificado de Vigencia de Persona Jurídica sin fines de lucro Folio N° 500252111385, de 03 de septiembre de 2019.Se acompaña certificado de directorio de Persona Jurídica sin fines de lucro Folio N° 5500375556810, de 09 de marzo de 2021.</v>
      </c>
      <c r="G1037" s="75" t="str">
        <f>VLOOKUP(A1037,'BASE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37" s="75" t="str">
        <f>VLOOKUP(A1037,'BASE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37" s="75" t="str">
        <f>VLOOKUP(A1037,'BASE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37" s="75" t="str">
        <f>VLOOKUP(A1037,'BASE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37" s="75" t="str">
        <f>VLOOKUP(A1037,'BASE REGISTRO MAYO'!$A$1:$T$884,11,FALSE)</f>
        <v>Jairo Lionel Seguel Muñoz</v>
      </c>
      <c r="L1037" s="75" t="str">
        <f>VLOOKUP(A1037,'BASE REGISTRO MAYO'!$A$1:$T$884,12,FALSE)</f>
        <v>Calle Santiago N° 710, oficina 200, Comuna de Villa Alemana. Región de Valparaíso</v>
      </c>
      <c r="M1037" s="75" t="str">
        <f>VLOOKUP(A1037,'BASE REGISTRO MAYO'!$A$1:$T$884,13,FALSE)</f>
        <v>V</v>
      </c>
      <c r="N1037" s="75" t="str">
        <f>VLOOKUP(A1037,'BASE REGISTRO MAYO'!$A$1:$T$884,14,FALSE)</f>
        <v>Villa Alemana</v>
      </c>
      <c r="O1037" s="75" t="str">
        <f>VLOOKUP(A1037,'BASE REGISTRO MAYO'!$A$1:$T$884,15,FALSE)</f>
        <v xml:space="preserve">Fono: 966910337
</v>
      </c>
      <c r="P1037" s="75" t="str">
        <f>VLOOKUP(A1037,'BASE REGISTRO MAYO'!$A$1:$T$884,16,FALSE)</f>
        <v xml:space="preserve">Correo electrónico: f.pares2019@gmail.com
</v>
      </c>
      <c r="Q1037" s="75">
        <f>VLOOKUP(A1037,'BASE REGISTRO MAYO'!$A$1:$T$884,17,FALSE)</f>
        <v>0</v>
      </c>
      <c r="R1037" s="75">
        <f>VLOOKUP(A1037,'BASE REGISTRO MAYO'!$A$1:$T$884,18,FALSE)</f>
        <v>93401</v>
      </c>
      <c r="S1037" s="75" t="str">
        <f>VLOOKUP(A1037,'BASE REGISTRO MAYO'!$A$1:$T$884,19,FALSE)</f>
        <v>Certificado Financiero 2019 aprobado por Subdepartamento de Supervisión financiera.</v>
      </c>
      <c r="T1037" s="177">
        <f>VLOOKUP(A1037,'BASE REGISTRO MAYO'!$A$1:$T$884,20,FALSE)</f>
        <v>43802</v>
      </c>
      <c r="U1037" s="182">
        <v>7692</v>
      </c>
      <c r="V1037" s="181">
        <v>12355333</v>
      </c>
      <c r="W1037" s="181">
        <v>53622146</v>
      </c>
      <c r="X1037" s="178">
        <v>44408</v>
      </c>
      <c r="Y1037" s="87" t="s">
        <v>7151</v>
      </c>
      <c r="Z1037" s="87" t="s">
        <v>7152</v>
      </c>
      <c r="AA1037" s="182" t="s">
        <v>7213</v>
      </c>
    </row>
    <row r="1038" spans="1:27" ht="15.75" customHeight="1" x14ac:dyDescent="0.2">
      <c r="A1038" s="182">
        <v>7692</v>
      </c>
      <c r="B1038" s="75" t="str">
        <f>VLOOKUP(A1038,'BASE REGISTRO MAYO'!$A$1:$T$884,2,FALSE)</f>
        <v>Fundacion Pares</v>
      </c>
      <c r="C1038" s="75">
        <f>VLOOKUP(A1038,'BASE REGISTRO MAYO'!$A$1:$T$884,3,FALSE)</f>
        <v>651883474</v>
      </c>
      <c r="D1038" s="75">
        <f>VLOOKUP(A1038,'BASE REGISTRO MAYO'!$A$1:$T$884,4,FALSE)</f>
        <v>0</v>
      </c>
      <c r="E1038" s="75" t="str">
        <f>VLOOKUP(A1038,'BASE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38" s="75" t="str">
        <f>VLOOKUP(A1038,'BASE REGISTRO MAYO'!$A$1:$T$884,6,FALSE)</f>
        <v>Certificado de Vigencia de Persona Jurídica sin fines de lucro Folio N° 500252111385, de 03 de septiembre de 2019.Se acompaña certificado de directorio de Persona Jurídica sin fines de lucro Folio N° 5500375556810, de 09 de marzo de 2021.</v>
      </c>
      <c r="G1038" s="75" t="str">
        <f>VLOOKUP(A1038,'BASE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38" s="75" t="str">
        <f>VLOOKUP(A1038,'BASE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38" s="75" t="str">
        <f>VLOOKUP(A1038,'BASE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38" s="75" t="str">
        <f>VLOOKUP(A1038,'BASE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38" s="75" t="str">
        <f>VLOOKUP(A1038,'BASE REGISTRO MAYO'!$A$1:$T$884,11,FALSE)</f>
        <v>Jairo Lionel Seguel Muñoz</v>
      </c>
      <c r="L1038" s="75" t="str">
        <f>VLOOKUP(A1038,'BASE REGISTRO MAYO'!$A$1:$T$884,12,FALSE)</f>
        <v>Calle Santiago N° 710, oficina 200, Comuna de Villa Alemana. Región de Valparaíso</v>
      </c>
      <c r="M1038" s="75" t="str">
        <f>VLOOKUP(A1038,'BASE REGISTRO MAYO'!$A$1:$T$884,13,FALSE)</f>
        <v>V</v>
      </c>
      <c r="N1038" s="75" t="str">
        <f>VLOOKUP(A1038,'BASE REGISTRO MAYO'!$A$1:$T$884,14,FALSE)</f>
        <v>Villa Alemana</v>
      </c>
      <c r="O1038" s="75" t="str">
        <f>VLOOKUP(A1038,'BASE REGISTRO MAYO'!$A$1:$T$884,15,FALSE)</f>
        <v xml:space="preserve">Fono: 966910337
</v>
      </c>
      <c r="P1038" s="75" t="str">
        <f>VLOOKUP(A1038,'BASE REGISTRO MAYO'!$A$1:$T$884,16,FALSE)</f>
        <v xml:space="preserve">Correo electrónico: f.pares2019@gmail.com
</v>
      </c>
      <c r="Q1038" s="75">
        <f>VLOOKUP(A1038,'BASE REGISTRO MAYO'!$A$1:$T$884,17,FALSE)</f>
        <v>0</v>
      </c>
      <c r="R1038" s="75">
        <f>VLOOKUP(A1038,'BASE REGISTRO MAYO'!$A$1:$T$884,18,FALSE)</f>
        <v>93401</v>
      </c>
      <c r="S1038" s="75" t="str">
        <f>VLOOKUP(A1038,'BASE REGISTRO MAYO'!$A$1:$T$884,19,FALSE)</f>
        <v>Certificado Financiero 2019 aprobado por Subdepartamento de Supervisión financiera.</v>
      </c>
      <c r="T1038" s="177">
        <f>VLOOKUP(A1038,'BASE REGISTRO MAYO'!$A$1:$T$884,20,FALSE)</f>
        <v>43802</v>
      </c>
      <c r="U1038" s="182">
        <v>7692</v>
      </c>
      <c r="V1038" s="181">
        <v>12058805</v>
      </c>
      <c r="W1038" s="181">
        <v>53622146</v>
      </c>
      <c r="X1038" s="178">
        <v>44408</v>
      </c>
      <c r="Y1038" s="87" t="s">
        <v>7151</v>
      </c>
      <c r="Z1038" s="87" t="s">
        <v>7152</v>
      </c>
      <c r="AA1038" s="182" t="s">
        <v>7228</v>
      </c>
    </row>
    <row r="1039" spans="1:27" ht="15.75" customHeight="1" x14ac:dyDescent="0.2">
      <c r="A1039" s="182">
        <v>7692</v>
      </c>
      <c r="B1039" s="75" t="str">
        <f>VLOOKUP(A1039,'BASE REGISTRO MAYO'!$A$1:$T$884,2,FALSE)</f>
        <v>Fundacion Pares</v>
      </c>
      <c r="C1039" s="75">
        <f>VLOOKUP(A1039,'BASE REGISTRO MAYO'!$A$1:$T$884,3,FALSE)</f>
        <v>651883474</v>
      </c>
      <c r="D1039" s="75">
        <f>VLOOKUP(A1039,'BASE REGISTRO MAYO'!$A$1:$T$884,4,FALSE)</f>
        <v>0</v>
      </c>
      <c r="E1039" s="75" t="str">
        <f>VLOOKUP(A1039,'BASE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39" s="75" t="str">
        <f>VLOOKUP(A1039,'BASE REGISTRO MAYO'!$A$1:$T$884,6,FALSE)</f>
        <v>Certificado de Vigencia de Persona Jurídica sin fines de lucro Folio N° 500252111385, de 03 de septiembre de 2019.Se acompaña certificado de directorio de Persona Jurídica sin fines de lucro Folio N° 5500375556810, de 09 de marzo de 2021.</v>
      </c>
      <c r="G1039" s="75" t="str">
        <f>VLOOKUP(A1039,'BASE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39" s="75" t="str">
        <f>VLOOKUP(A1039,'BASE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39" s="75" t="str">
        <f>VLOOKUP(A1039,'BASE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39" s="75" t="str">
        <f>VLOOKUP(A1039,'BASE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39" s="75" t="str">
        <f>VLOOKUP(A1039,'BASE REGISTRO MAYO'!$A$1:$T$884,11,FALSE)</f>
        <v>Jairo Lionel Seguel Muñoz</v>
      </c>
      <c r="L1039" s="75" t="str">
        <f>VLOOKUP(A1039,'BASE REGISTRO MAYO'!$A$1:$T$884,12,FALSE)</f>
        <v>Calle Santiago N° 710, oficina 200, Comuna de Villa Alemana. Región de Valparaíso</v>
      </c>
      <c r="M1039" s="75" t="str">
        <f>VLOOKUP(A1039,'BASE REGISTRO MAYO'!$A$1:$T$884,13,FALSE)</f>
        <v>V</v>
      </c>
      <c r="N1039" s="75" t="str">
        <f>VLOOKUP(A1039,'BASE REGISTRO MAYO'!$A$1:$T$884,14,FALSE)</f>
        <v>Villa Alemana</v>
      </c>
      <c r="O1039" s="75" t="str">
        <f>VLOOKUP(A1039,'BASE REGISTRO MAYO'!$A$1:$T$884,15,FALSE)</f>
        <v xml:space="preserve">Fono: 966910337
</v>
      </c>
      <c r="P1039" s="75" t="str">
        <f>VLOOKUP(A1039,'BASE REGISTRO MAYO'!$A$1:$T$884,16,FALSE)</f>
        <v xml:space="preserve">Correo electrónico: f.pares2019@gmail.com
</v>
      </c>
      <c r="Q1039" s="75">
        <f>VLOOKUP(A1039,'BASE REGISTRO MAYO'!$A$1:$T$884,17,FALSE)</f>
        <v>0</v>
      </c>
      <c r="R1039" s="75">
        <f>VLOOKUP(A1039,'BASE REGISTRO MAYO'!$A$1:$T$884,18,FALSE)</f>
        <v>93401</v>
      </c>
      <c r="S1039" s="75" t="str">
        <f>VLOOKUP(A1039,'BASE REGISTRO MAYO'!$A$1:$T$884,19,FALSE)</f>
        <v>Certificado Financiero 2019 aprobado por Subdepartamento de Supervisión financiera.</v>
      </c>
      <c r="T1039" s="177">
        <f>VLOOKUP(A1039,'BASE REGISTRO MAYO'!$A$1:$T$884,20,FALSE)</f>
        <v>43802</v>
      </c>
      <c r="U1039" s="182">
        <v>7692</v>
      </c>
      <c r="V1039" s="181">
        <v>12355333</v>
      </c>
      <c r="W1039" s="181">
        <v>53473882</v>
      </c>
      <c r="X1039" s="178">
        <v>44408</v>
      </c>
      <c r="Y1039" s="87" t="s">
        <v>7151</v>
      </c>
      <c r="Z1039" s="87" t="s">
        <v>7152</v>
      </c>
      <c r="AA1039" s="182" t="s">
        <v>7210</v>
      </c>
    </row>
    <row r="1040" spans="1:27" ht="15.75" customHeight="1" x14ac:dyDescent="0.2">
      <c r="A1040" s="182">
        <v>7692</v>
      </c>
      <c r="B1040" s="75" t="str">
        <f>VLOOKUP(A1040,'BASE REGISTRO MAYO'!$A$1:$T$884,2,FALSE)</f>
        <v>Fundacion Pares</v>
      </c>
      <c r="C1040" s="75">
        <f>VLOOKUP(A1040,'BASE REGISTRO MAYO'!$A$1:$T$884,3,FALSE)</f>
        <v>651883474</v>
      </c>
      <c r="D1040" s="75">
        <f>VLOOKUP(A1040,'BASE REGISTRO MAYO'!$A$1:$T$884,4,FALSE)</f>
        <v>0</v>
      </c>
      <c r="E1040" s="75" t="str">
        <f>VLOOKUP(A1040,'BASE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40" s="75" t="str">
        <f>VLOOKUP(A1040,'BASE REGISTRO MAYO'!$A$1:$T$884,6,FALSE)</f>
        <v>Certificado de Vigencia de Persona Jurídica sin fines de lucro Folio N° 500252111385, de 03 de septiembre de 2019.Se acompaña certificado de directorio de Persona Jurídica sin fines de lucro Folio N° 5500375556810, de 09 de marzo de 2021.</v>
      </c>
      <c r="G1040" s="75" t="str">
        <f>VLOOKUP(A1040,'BASE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40" s="75" t="str">
        <f>VLOOKUP(A1040,'BASE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40" s="75" t="str">
        <f>VLOOKUP(A1040,'BASE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40" s="75" t="str">
        <f>VLOOKUP(A1040,'BASE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40" s="75" t="str">
        <f>VLOOKUP(A1040,'BASE REGISTRO MAYO'!$A$1:$T$884,11,FALSE)</f>
        <v>Jairo Lionel Seguel Muñoz</v>
      </c>
      <c r="L1040" s="75" t="str">
        <f>VLOOKUP(A1040,'BASE REGISTRO MAYO'!$A$1:$T$884,12,FALSE)</f>
        <v>Calle Santiago N° 710, oficina 200, Comuna de Villa Alemana. Región de Valparaíso</v>
      </c>
      <c r="M1040" s="75" t="str">
        <f>VLOOKUP(A1040,'BASE REGISTRO MAYO'!$A$1:$T$884,13,FALSE)</f>
        <v>V</v>
      </c>
      <c r="N1040" s="75" t="str">
        <f>VLOOKUP(A1040,'BASE REGISTRO MAYO'!$A$1:$T$884,14,FALSE)</f>
        <v>Villa Alemana</v>
      </c>
      <c r="O1040" s="75" t="str">
        <f>VLOOKUP(A1040,'BASE REGISTRO MAYO'!$A$1:$T$884,15,FALSE)</f>
        <v xml:space="preserve">Fono: 966910337
</v>
      </c>
      <c r="P1040" s="75" t="str">
        <f>VLOOKUP(A1040,'BASE REGISTRO MAYO'!$A$1:$T$884,16,FALSE)</f>
        <v xml:space="preserve">Correo electrónico: f.pares2019@gmail.com
</v>
      </c>
      <c r="Q1040" s="75">
        <f>VLOOKUP(A1040,'BASE REGISTRO MAYO'!$A$1:$T$884,17,FALSE)</f>
        <v>0</v>
      </c>
      <c r="R1040" s="75">
        <f>VLOOKUP(A1040,'BASE REGISTRO MAYO'!$A$1:$T$884,18,FALSE)</f>
        <v>93401</v>
      </c>
      <c r="S1040" s="75" t="str">
        <f>VLOOKUP(A1040,'BASE REGISTRO MAYO'!$A$1:$T$884,19,FALSE)</f>
        <v>Certificado Financiero 2019 aprobado por Subdepartamento de Supervisión financiera.</v>
      </c>
      <c r="T1040" s="177">
        <f>VLOOKUP(A1040,'BASE REGISTRO MAYO'!$A$1:$T$884,20,FALSE)</f>
        <v>43802</v>
      </c>
      <c r="U1040" s="182">
        <v>7692</v>
      </c>
      <c r="V1040" s="181">
        <v>19397873</v>
      </c>
      <c r="W1040" s="181">
        <v>88612450</v>
      </c>
      <c r="X1040" s="178">
        <v>44408</v>
      </c>
      <c r="Y1040" s="87" t="s">
        <v>7151</v>
      </c>
      <c r="Z1040" s="87" t="s">
        <v>7152</v>
      </c>
      <c r="AA1040" s="182" t="s">
        <v>7191</v>
      </c>
    </row>
    <row r="1041" spans="1:27" ht="15.75" customHeight="1" x14ac:dyDescent="0.2">
      <c r="A1041" s="182">
        <v>7692</v>
      </c>
      <c r="B1041" s="75" t="str">
        <f>VLOOKUP(A1041,'BASE REGISTRO MAYO'!$A$1:$T$884,2,FALSE)</f>
        <v>Fundacion Pares</v>
      </c>
      <c r="C1041" s="75">
        <f>VLOOKUP(A1041,'BASE REGISTRO MAYO'!$A$1:$T$884,3,FALSE)</f>
        <v>651883474</v>
      </c>
      <c r="D1041" s="75">
        <f>VLOOKUP(A1041,'BASE REGISTRO MAYO'!$A$1:$T$884,4,FALSE)</f>
        <v>0</v>
      </c>
      <c r="E1041" s="75" t="str">
        <f>VLOOKUP(A1041,'BASE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41" s="75" t="str">
        <f>VLOOKUP(A1041,'BASE REGISTRO MAYO'!$A$1:$T$884,6,FALSE)</f>
        <v>Certificado de Vigencia de Persona Jurídica sin fines de lucro Folio N° 500252111385, de 03 de septiembre de 2019.Se acompaña certificado de directorio de Persona Jurídica sin fines de lucro Folio N° 5500375556810, de 09 de marzo de 2021.</v>
      </c>
      <c r="G1041" s="75" t="str">
        <f>VLOOKUP(A1041,'BASE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41" s="75" t="str">
        <f>VLOOKUP(A1041,'BASE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41" s="75" t="str">
        <f>VLOOKUP(A1041,'BASE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41" s="75" t="str">
        <f>VLOOKUP(A1041,'BASE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41" s="75" t="str">
        <f>VLOOKUP(A1041,'BASE REGISTRO MAYO'!$A$1:$T$884,11,FALSE)</f>
        <v>Jairo Lionel Seguel Muñoz</v>
      </c>
      <c r="L1041" s="75" t="str">
        <f>VLOOKUP(A1041,'BASE REGISTRO MAYO'!$A$1:$T$884,12,FALSE)</f>
        <v>Calle Santiago N° 710, oficina 200, Comuna de Villa Alemana. Región de Valparaíso</v>
      </c>
      <c r="M1041" s="75" t="str">
        <f>VLOOKUP(A1041,'BASE REGISTRO MAYO'!$A$1:$T$884,13,FALSE)</f>
        <v>V</v>
      </c>
      <c r="N1041" s="75" t="str">
        <f>VLOOKUP(A1041,'BASE REGISTRO MAYO'!$A$1:$T$884,14,FALSE)</f>
        <v>Villa Alemana</v>
      </c>
      <c r="O1041" s="75" t="str">
        <f>VLOOKUP(A1041,'BASE REGISTRO MAYO'!$A$1:$T$884,15,FALSE)</f>
        <v xml:space="preserve">Fono: 966910337
</v>
      </c>
      <c r="P1041" s="75" t="str">
        <f>VLOOKUP(A1041,'BASE REGISTRO MAYO'!$A$1:$T$884,16,FALSE)</f>
        <v xml:space="preserve">Correo electrónico: f.pares2019@gmail.com
</v>
      </c>
      <c r="Q1041" s="75">
        <f>VLOOKUP(A1041,'BASE REGISTRO MAYO'!$A$1:$T$884,17,FALSE)</f>
        <v>0</v>
      </c>
      <c r="R1041" s="75">
        <f>VLOOKUP(A1041,'BASE REGISTRO MAYO'!$A$1:$T$884,18,FALSE)</f>
        <v>93401</v>
      </c>
      <c r="S1041" s="75" t="str">
        <f>VLOOKUP(A1041,'BASE REGISTRO MAYO'!$A$1:$T$884,19,FALSE)</f>
        <v>Certificado Financiero 2019 aprobado por Subdepartamento de Supervisión financiera.</v>
      </c>
      <c r="T1041" s="177">
        <f>VLOOKUP(A1041,'BASE REGISTRO MAYO'!$A$1:$T$884,20,FALSE)</f>
        <v>43802</v>
      </c>
      <c r="U1041" s="182">
        <v>7692</v>
      </c>
      <c r="V1041" s="181">
        <v>0</v>
      </c>
      <c r="W1041" s="181">
        <v>24389428</v>
      </c>
      <c r="X1041" s="178">
        <v>44408</v>
      </c>
      <c r="Y1041" s="87" t="s">
        <v>7151</v>
      </c>
      <c r="Z1041" s="87" t="s">
        <v>7152</v>
      </c>
      <c r="AA1041" s="182" t="s">
        <v>7192</v>
      </c>
    </row>
    <row r="1042" spans="1:27" ht="15.75" customHeight="1" x14ac:dyDescent="0.2">
      <c r="A1042" s="182">
        <v>7692</v>
      </c>
      <c r="B1042" s="75" t="str">
        <f>VLOOKUP(A1042,'BASE REGISTRO MAYO'!$A$1:$T$884,2,FALSE)</f>
        <v>Fundacion Pares</v>
      </c>
      <c r="C1042" s="75">
        <f>VLOOKUP(A1042,'BASE REGISTRO MAYO'!$A$1:$T$884,3,FALSE)</f>
        <v>651883474</v>
      </c>
      <c r="D1042" s="75">
        <f>VLOOKUP(A1042,'BASE REGISTRO MAYO'!$A$1:$T$884,4,FALSE)</f>
        <v>0</v>
      </c>
      <c r="E1042" s="75" t="str">
        <f>VLOOKUP(A1042,'BASE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42" s="75" t="str">
        <f>VLOOKUP(A1042,'BASE REGISTRO MAYO'!$A$1:$T$884,6,FALSE)</f>
        <v>Certificado de Vigencia de Persona Jurídica sin fines de lucro Folio N° 500252111385, de 03 de septiembre de 2019.Se acompaña certificado de directorio de Persona Jurídica sin fines de lucro Folio N° 5500375556810, de 09 de marzo de 2021.</v>
      </c>
      <c r="G1042" s="75" t="str">
        <f>VLOOKUP(A1042,'BASE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42" s="75" t="str">
        <f>VLOOKUP(A1042,'BASE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42" s="75" t="str">
        <f>VLOOKUP(A1042,'BASE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42" s="75" t="str">
        <f>VLOOKUP(A1042,'BASE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42" s="75" t="str">
        <f>VLOOKUP(A1042,'BASE REGISTRO MAYO'!$A$1:$T$884,11,FALSE)</f>
        <v>Jairo Lionel Seguel Muñoz</v>
      </c>
      <c r="L1042" s="75" t="str">
        <f>VLOOKUP(A1042,'BASE REGISTRO MAYO'!$A$1:$T$884,12,FALSE)</f>
        <v>Calle Santiago N° 710, oficina 200, Comuna de Villa Alemana. Región de Valparaíso</v>
      </c>
      <c r="M1042" s="75" t="str">
        <f>VLOOKUP(A1042,'BASE REGISTRO MAYO'!$A$1:$T$884,13,FALSE)</f>
        <v>V</v>
      </c>
      <c r="N1042" s="75" t="str">
        <f>VLOOKUP(A1042,'BASE REGISTRO MAYO'!$A$1:$T$884,14,FALSE)</f>
        <v>Villa Alemana</v>
      </c>
      <c r="O1042" s="75" t="str">
        <f>VLOOKUP(A1042,'BASE REGISTRO MAYO'!$A$1:$T$884,15,FALSE)</f>
        <v xml:space="preserve">Fono: 966910337
</v>
      </c>
      <c r="P1042" s="75" t="str">
        <f>VLOOKUP(A1042,'BASE REGISTRO MAYO'!$A$1:$T$884,16,FALSE)</f>
        <v xml:space="preserve">Correo electrónico: f.pares2019@gmail.com
</v>
      </c>
      <c r="Q1042" s="75">
        <f>VLOOKUP(A1042,'BASE REGISTRO MAYO'!$A$1:$T$884,17,FALSE)</f>
        <v>0</v>
      </c>
      <c r="R1042" s="75">
        <f>VLOOKUP(A1042,'BASE REGISTRO MAYO'!$A$1:$T$884,18,FALSE)</f>
        <v>93401</v>
      </c>
      <c r="S1042" s="75" t="str">
        <f>VLOOKUP(A1042,'BASE REGISTRO MAYO'!$A$1:$T$884,19,FALSE)</f>
        <v>Certificado Financiero 2019 aprobado por Subdepartamento de Supervisión financiera.</v>
      </c>
      <c r="T1042" s="177">
        <f>VLOOKUP(A1042,'BASE REGISTRO MAYO'!$A$1:$T$884,20,FALSE)</f>
        <v>43802</v>
      </c>
      <c r="U1042" s="182">
        <v>7692</v>
      </c>
      <c r="V1042" s="181">
        <v>12355333</v>
      </c>
      <c r="W1042" s="181">
        <v>46653738</v>
      </c>
      <c r="X1042" s="178">
        <v>44408</v>
      </c>
      <c r="Y1042" s="87" t="s">
        <v>7151</v>
      </c>
      <c r="Z1042" s="87" t="s">
        <v>7152</v>
      </c>
      <c r="AA1042" s="182" t="s">
        <v>8193</v>
      </c>
    </row>
    <row r="1043" spans="1:27" ht="15.75" customHeight="1" x14ac:dyDescent="0.2">
      <c r="A1043" s="182">
        <v>7692</v>
      </c>
      <c r="B1043" s="75" t="str">
        <f>VLOOKUP(A1043,'BASE REGISTRO MAYO'!$A$1:$T$884,2,FALSE)</f>
        <v>Fundacion Pares</v>
      </c>
      <c r="C1043" s="75">
        <f>VLOOKUP(A1043,'BASE REGISTRO MAYO'!$A$1:$T$884,3,FALSE)</f>
        <v>651883474</v>
      </c>
      <c r="D1043" s="75">
        <f>VLOOKUP(A1043,'BASE REGISTRO MAYO'!$A$1:$T$884,4,FALSE)</f>
        <v>0</v>
      </c>
      <c r="E1043" s="75" t="str">
        <f>VLOOKUP(A1043,'BASE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43" s="75" t="str">
        <f>VLOOKUP(A1043,'BASE REGISTRO MAYO'!$A$1:$T$884,6,FALSE)</f>
        <v>Certificado de Vigencia de Persona Jurídica sin fines de lucro Folio N° 500252111385, de 03 de septiembre de 2019.Se acompaña certificado de directorio de Persona Jurídica sin fines de lucro Folio N° 5500375556810, de 09 de marzo de 2021.</v>
      </c>
      <c r="G1043" s="75" t="str">
        <f>VLOOKUP(A1043,'BASE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43" s="75" t="str">
        <f>VLOOKUP(A1043,'BASE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43" s="75" t="str">
        <f>VLOOKUP(A1043,'BASE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43" s="75" t="str">
        <f>VLOOKUP(A1043,'BASE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43" s="75" t="str">
        <f>VLOOKUP(A1043,'BASE REGISTRO MAYO'!$A$1:$T$884,11,FALSE)</f>
        <v>Jairo Lionel Seguel Muñoz</v>
      </c>
      <c r="L1043" s="75" t="str">
        <f>VLOOKUP(A1043,'BASE REGISTRO MAYO'!$A$1:$T$884,12,FALSE)</f>
        <v>Calle Santiago N° 710, oficina 200, Comuna de Villa Alemana. Región de Valparaíso</v>
      </c>
      <c r="M1043" s="75" t="str">
        <f>VLOOKUP(A1043,'BASE REGISTRO MAYO'!$A$1:$T$884,13,FALSE)</f>
        <v>V</v>
      </c>
      <c r="N1043" s="75" t="str">
        <f>VLOOKUP(A1043,'BASE REGISTRO MAYO'!$A$1:$T$884,14,FALSE)</f>
        <v>Villa Alemana</v>
      </c>
      <c r="O1043" s="75" t="str">
        <f>VLOOKUP(A1043,'BASE REGISTRO MAYO'!$A$1:$T$884,15,FALSE)</f>
        <v xml:space="preserve">Fono: 966910337
</v>
      </c>
      <c r="P1043" s="75" t="str">
        <f>VLOOKUP(A1043,'BASE REGISTRO MAYO'!$A$1:$T$884,16,FALSE)</f>
        <v xml:space="preserve">Correo electrónico: f.pares2019@gmail.com
</v>
      </c>
      <c r="Q1043" s="75">
        <f>VLOOKUP(A1043,'BASE REGISTRO MAYO'!$A$1:$T$884,17,FALSE)</f>
        <v>0</v>
      </c>
      <c r="R1043" s="75">
        <f>VLOOKUP(A1043,'BASE REGISTRO MAYO'!$A$1:$T$884,18,FALSE)</f>
        <v>93401</v>
      </c>
      <c r="S1043" s="75" t="str">
        <f>VLOOKUP(A1043,'BASE REGISTRO MAYO'!$A$1:$T$884,19,FALSE)</f>
        <v>Certificado Financiero 2019 aprobado por Subdepartamento de Supervisión financiera.</v>
      </c>
      <c r="T1043" s="177">
        <f>VLOOKUP(A1043,'BASE REGISTRO MAYO'!$A$1:$T$884,20,FALSE)</f>
        <v>43802</v>
      </c>
      <c r="U1043" s="182">
        <v>7692</v>
      </c>
      <c r="V1043" s="181">
        <v>0</v>
      </c>
      <c r="W1043" s="181">
        <v>35438064</v>
      </c>
      <c r="X1043" s="178">
        <v>44408</v>
      </c>
      <c r="Y1043" s="87" t="s">
        <v>7151</v>
      </c>
      <c r="Z1043" s="87" t="s">
        <v>7152</v>
      </c>
      <c r="AA1043" s="182" t="s">
        <v>7153</v>
      </c>
    </row>
    <row r="1044" spans="1:27" ht="15.75" customHeight="1" x14ac:dyDescent="0.2">
      <c r="A1044" s="182">
        <v>7692</v>
      </c>
      <c r="B1044" s="75" t="str">
        <f>VLOOKUP(A1044,'BASE REGISTRO MAYO'!$A$1:$T$884,2,FALSE)</f>
        <v>Fundacion Pares</v>
      </c>
      <c r="C1044" s="75">
        <f>VLOOKUP(A1044,'BASE REGISTRO MAYO'!$A$1:$T$884,3,FALSE)</f>
        <v>651883474</v>
      </c>
      <c r="D1044" s="75">
        <f>VLOOKUP(A1044,'BASE REGISTRO MAYO'!$A$1:$T$884,4,FALSE)</f>
        <v>0</v>
      </c>
      <c r="E1044" s="75" t="str">
        <f>VLOOKUP(A1044,'BASE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44" s="75" t="str">
        <f>VLOOKUP(A1044,'BASE REGISTRO MAYO'!$A$1:$T$884,6,FALSE)</f>
        <v>Certificado de Vigencia de Persona Jurídica sin fines de lucro Folio N° 500252111385, de 03 de septiembre de 2019.Se acompaña certificado de directorio de Persona Jurídica sin fines de lucro Folio N° 5500375556810, de 09 de marzo de 2021.</v>
      </c>
      <c r="G1044" s="75" t="str">
        <f>VLOOKUP(A1044,'BASE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44" s="75" t="str">
        <f>VLOOKUP(A1044,'BASE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44" s="75" t="str">
        <f>VLOOKUP(A1044,'BASE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44" s="75" t="str">
        <f>VLOOKUP(A1044,'BASE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44" s="75" t="str">
        <f>VLOOKUP(A1044,'BASE REGISTRO MAYO'!$A$1:$T$884,11,FALSE)</f>
        <v>Jairo Lionel Seguel Muñoz</v>
      </c>
      <c r="L1044" s="75" t="str">
        <f>VLOOKUP(A1044,'BASE REGISTRO MAYO'!$A$1:$T$884,12,FALSE)</f>
        <v>Calle Santiago N° 710, oficina 200, Comuna de Villa Alemana. Región de Valparaíso</v>
      </c>
      <c r="M1044" s="75" t="str">
        <f>VLOOKUP(A1044,'BASE REGISTRO MAYO'!$A$1:$T$884,13,FALSE)</f>
        <v>V</v>
      </c>
      <c r="N1044" s="75" t="str">
        <f>VLOOKUP(A1044,'BASE REGISTRO MAYO'!$A$1:$T$884,14,FALSE)</f>
        <v>Villa Alemana</v>
      </c>
      <c r="O1044" s="75" t="str">
        <f>VLOOKUP(A1044,'BASE REGISTRO MAYO'!$A$1:$T$884,15,FALSE)</f>
        <v xml:space="preserve">Fono: 966910337
</v>
      </c>
      <c r="P1044" s="75" t="str">
        <f>VLOOKUP(A1044,'BASE REGISTRO MAYO'!$A$1:$T$884,16,FALSE)</f>
        <v xml:space="preserve">Correo electrónico: f.pares2019@gmail.com
</v>
      </c>
      <c r="Q1044" s="75">
        <f>VLOOKUP(A1044,'BASE REGISTRO MAYO'!$A$1:$T$884,17,FALSE)</f>
        <v>0</v>
      </c>
      <c r="R1044" s="75">
        <f>VLOOKUP(A1044,'BASE REGISTRO MAYO'!$A$1:$T$884,18,FALSE)</f>
        <v>93401</v>
      </c>
      <c r="S1044" s="75" t="str">
        <f>VLOOKUP(A1044,'BASE REGISTRO MAYO'!$A$1:$T$884,19,FALSE)</f>
        <v>Certificado Financiero 2019 aprobado por Subdepartamento de Supervisión financiera.</v>
      </c>
      <c r="T1044" s="177">
        <f>VLOOKUP(A1044,'BASE REGISTRO MAYO'!$A$1:$T$884,20,FALSE)</f>
        <v>43802</v>
      </c>
      <c r="U1044" s="182">
        <v>7692</v>
      </c>
      <c r="V1044" s="181">
        <v>7352412</v>
      </c>
      <c r="W1044" s="181">
        <v>32705559</v>
      </c>
      <c r="X1044" s="178">
        <v>44408</v>
      </c>
      <c r="Y1044" s="87" t="s">
        <v>7151</v>
      </c>
      <c r="Z1044" s="87" t="s">
        <v>7152</v>
      </c>
      <c r="AA1044" s="182" t="s">
        <v>7193</v>
      </c>
    </row>
    <row r="1045" spans="1:27" ht="15.75" customHeight="1" x14ac:dyDescent="0.2">
      <c r="A1045" s="182">
        <v>7692</v>
      </c>
      <c r="B1045" s="75" t="str">
        <f>VLOOKUP(A1045,'BASE REGISTRO MAYO'!$A$1:$T$884,2,FALSE)</f>
        <v>Fundacion Pares</v>
      </c>
      <c r="C1045" s="75">
        <f>VLOOKUP(A1045,'BASE REGISTRO MAYO'!$A$1:$T$884,3,FALSE)</f>
        <v>651883474</v>
      </c>
      <c r="D1045" s="75">
        <f>VLOOKUP(A1045,'BASE REGISTRO MAYO'!$A$1:$T$884,4,FALSE)</f>
        <v>0</v>
      </c>
      <c r="E1045" s="75" t="str">
        <f>VLOOKUP(A1045,'BASE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45" s="75" t="str">
        <f>VLOOKUP(A1045,'BASE REGISTRO MAYO'!$A$1:$T$884,6,FALSE)</f>
        <v>Certificado de Vigencia de Persona Jurídica sin fines de lucro Folio N° 500252111385, de 03 de septiembre de 2019.Se acompaña certificado de directorio de Persona Jurídica sin fines de lucro Folio N° 5500375556810, de 09 de marzo de 2021.</v>
      </c>
      <c r="G1045" s="75" t="str">
        <f>VLOOKUP(A1045,'BASE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45" s="75" t="str">
        <f>VLOOKUP(A1045,'BASE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45" s="75" t="str">
        <f>VLOOKUP(A1045,'BASE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45" s="75" t="str">
        <f>VLOOKUP(A1045,'BASE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45" s="75" t="str">
        <f>VLOOKUP(A1045,'BASE REGISTRO MAYO'!$A$1:$T$884,11,FALSE)</f>
        <v>Jairo Lionel Seguel Muñoz</v>
      </c>
      <c r="L1045" s="75" t="str">
        <f>VLOOKUP(A1045,'BASE REGISTRO MAYO'!$A$1:$T$884,12,FALSE)</f>
        <v>Calle Santiago N° 710, oficina 200, Comuna de Villa Alemana. Región de Valparaíso</v>
      </c>
      <c r="M1045" s="75" t="str">
        <f>VLOOKUP(A1045,'BASE REGISTRO MAYO'!$A$1:$T$884,13,FALSE)</f>
        <v>V</v>
      </c>
      <c r="N1045" s="75" t="str">
        <f>VLOOKUP(A1045,'BASE REGISTRO MAYO'!$A$1:$T$884,14,FALSE)</f>
        <v>Villa Alemana</v>
      </c>
      <c r="O1045" s="75" t="str">
        <f>VLOOKUP(A1045,'BASE REGISTRO MAYO'!$A$1:$T$884,15,FALSE)</f>
        <v xml:space="preserve">Fono: 966910337
</v>
      </c>
      <c r="P1045" s="75" t="str">
        <f>VLOOKUP(A1045,'BASE REGISTRO MAYO'!$A$1:$T$884,16,FALSE)</f>
        <v xml:space="preserve">Correo electrónico: f.pares2019@gmail.com
</v>
      </c>
      <c r="Q1045" s="75">
        <f>VLOOKUP(A1045,'BASE REGISTRO MAYO'!$A$1:$T$884,17,FALSE)</f>
        <v>0</v>
      </c>
      <c r="R1045" s="75">
        <f>VLOOKUP(A1045,'BASE REGISTRO MAYO'!$A$1:$T$884,18,FALSE)</f>
        <v>93401</v>
      </c>
      <c r="S1045" s="75" t="str">
        <f>VLOOKUP(A1045,'BASE REGISTRO MAYO'!$A$1:$T$884,19,FALSE)</f>
        <v>Certificado Financiero 2019 aprobado por Subdepartamento de Supervisión financiera.</v>
      </c>
      <c r="T1045" s="177">
        <f>VLOOKUP(A1045,'BASE REGISTRO MAYO'!$A$1:$T$884,20,FALSE)</f>
        <v>43802</v>
      </c>
      <c r="U1045" s="182">
        <v>7692</v>
      </c>
      <c r="V1045" s="181">
        <v>6400063</v>
      </c>
      <c r="W1045" s="181">
        <v>46307790</v>
      </c>
      <c r="X1045" s="178">
        <v>44408</v>
      </c>
      <c r="Y1045" s="87" t="s">
        <v>7151</v>
      </c>
      <c r="Z1045" s="87" t="s">
        <v>7152</v>
      </c>
      <c r="AA1045" s="182" t="s">
        <v>7196</v>
      </c>
    </row>
    <row r="1046" spans="1:27" ht="15.75" customHeight="1" x14ac:dyDescent="0.2">
      <c r="A1046" s="182">
        <v>7692</v>
      </c>
      <c r="B1046" s="75" t="str">
        <f>VLOOKUP(A1046,'BASE REGISTRO MAYO'!$A$1:$T$884,2,FALSE)</f>
        <v>Fundacion Pares</v>
      </c>
      <c r="C1046" s="75">
        <f>VLOOKUP(A1046,'BASE REGISTRO MAYO'!$A$1:$T$884,3,FALSE)</f>
        <v>651883474</v>
      </c>
      <c r="D1046" s="75">
        <f>VLOOKUP(A1046,'BASE REGISTRO MAYO'!$A$1:$T$884,4,FALSE)</f>
        <v>0</v>
      </c>
      <c r="E1046" s="75" t="str">
        <f>VLOOKUP(A1046,'BASE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46" s="75" t="str">
        <f>VLOOKUP(A1046,'BASE REGISTRO MAYO'!$A$1:$T$884,6,FALSE)</f>
        <v>Certificado de Vigencia de Persona Jurídica sin fines de lucro Folio N° 500252111385, de 03 de septiembre de 2019.Se acompaña certificado de directorio de Persona Jurídica sin fines de lucro Folio N° 5500375556810, de 09 de marzo de 2021.</v>
      </c>
      <c r="G1046" s="75" t="str">
        <f>VLOOKUP(A1046,'BASE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46" s="75" t="str">
        <f>VLOOKUP(A1046,'BASE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46" s="75" t="str">
        <f>VLOOKUP(A1046,'BASE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46" s="75" t="str">
        <f>VLOOKUP(A1046,'BASE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46" s="75" t="str">
        <f>VLOOKUP(A1046,'BASE REGISTRO MAYO'!$A$1:$T$884,11,FALSE)</f>
        <v>Jairo Lionel Seguel Muñoz</v>
      </c>
      <c r="L1046" s="75" t="str">
        <f>VLOOKUP(A1046,'BASE REGISTRO MAYO'!$A$1:$T$884,12,FALSE)</f>
        <v>Calle Santiago N° 710, oficina 200, Comuna de Villa Alemana. Región de Valparaíso</v>
      </c>
      <c r="M1046" s="75" t="str">
        <f>VLOOKUP(A1046,'BASE REGISTRO MAYO'!$A$1:$T$884,13,FALSE)</f>
        <v>V</v>
      </c>
      <c r="N1046" s="75" t="str">
        <f>VLOOKUP(A1046,'BASE REGISTRO MAYO'!$A$1:$T$884,14,FALSE)</f>
        <v>Villa Alemana</v>
      </c>
      <c r="O1046" s="75" t="str">
        <f>VLOOKUP(A1046,'BASE REGISTRO MAYO'!$A$1:$T$884,15,FALSE)</f>
        <v xml:space="preserve">Fono: 966910337
</v>
      </c>
      <c r="P1046" s="75" t="str">
        <f>VLOOKUP(A1046,'BASE REGISTRO MAYO'!$A$1:$T$884,16,FALSE)</f>
        <v xml:space="preserve">Correo electrónico: f.pares2019@gmail.com
</v>
      </c>
      <c r="Q1046" s="75">
        <f>VLOOKUP(A1046,'BASE REGISTRO MAYO'!$A$1:$T$884,17,FALSE)</f>
        <v>0</v>
      </c>
      <c r="R1046" s="75">
        <f>VLOOKUP(A1046,'BASE REGISTRO MAYO'!$A$1:$T$884,18,FALSE)</f>
        <v>93401</v>
      </c>
      <c r="S1046" s="75" t="str">
        <f>VLOOKUP(A1046,'BASE REGISTRO MAYO'!$A$1:$T$884,19,FALSE)</f>
        <v>Certificado Financiero 2019 aprobado por Subdepartamento de Supervisión financiera.</v>
      </c>
      <c r="T1046" s="177">
        <f>VLOOKUP(A1046,'BASE REGISTRO MAYO'!$A$1:$T$884,20,FALSE)</f>
        <v>43802</v>
      </c>
      <c r="U1046" s="182">
        <v>7692</v>
      </c>
      <c r="V1046" s="181">
        <v>7324242</v>
      </c>
      <c r="W1046" s="181">
        <v>40283334</v>
      </c>
      <c r="X1046" s="178">
        <v>44408</v>
      </c>
      <c r="Y1046" s="87" t="s">
        <v>7151</v>
      </c>
      <c r="Z1046" s="87" t="s">
        <v>7152</v>
      </c>
      <c r="AA1046" s="182" t="s">
        <v>7197</v>
      </c>
    </row>
    <row r="1047" spans="1:27" ht="15.75" customHeight="1" x14ac:dyDescent="0.2">
      <c r="A1047" s="182">
        <v>7692</v>
      </c>
      <c r="B1047" s="75" t="str">
        <f>VLOOKUP(A1047,'BASE REGISTRO MAYO'!$A$1:$T$884,2,FALSE)</f>
        <v>Fundacion Pares</v>
      </c>
      <c r="C1047" s="75">
        <f>VLOOKUP(A1047,'BASE REGISTRO MAYO'!$A$1:$T$884,3,FALSE)</f>
        <v>651883474</v>
      </c>
      <c r="D1047" s="75">
        <f>VLOOKUP(A1047,'BASE REGISTRO MAYO'!$A$1:$T$884,4,FALSE)</f>
        <v>0</v>
      </c>
      <c r="E1047" s="75" t="str">
        <f>VLOOKUP(A1047,'BASE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47" s="75" t="str">
        <f>VLOOKUP(A1047,'BASE REGISTRO MAYO'!$A$1:$T$884,6,FALSE)</f>
        <v>Certificado de Vigencia de Persona Jurídica sin fines de lucro Folio N° 500252111385, de 03 de septiembre de 2019.Se acompaña certificado de directorio de Persona Jurídica sin fines de lucro Folio N° 5500375556810, de 09 de marzo de 2021.</v>
      </c>
      <c r="G1047" s="75" t="str">
        <f>VLOOKUP(A1047,'BASE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47" s="75" t="str">
        <f>VLOOKUP(A1047,'BASE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47" s="75" t="str">
        <f>VLOOKUP(A1047,'BASE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47" s="75" t="str">
        <f>VLOOKUP(A1047,'BASE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47" s="75" t="str">
        <f>VLOOKUP(A1047,'BASE REGISTRO MAYO'!$A$1:$T$884,11,FALSE)</f>
        <v>Jairo Lionel Seguel Muñoz</v>
      </c>
      <c r="L1047" s="75" t="str">
        <f>VLOOKUP(A1047,'BASE REGISTRO MAYO'!$A$1:$T$884,12,FALSE)</f>
        <v>Calle Santiago N° 710, oficina 200, Comuna de Villa Alemana. Región de Valparaíso</v>
      </c>
      <c r="M1047" s="75" t="str">
        <f>VLOOKUP(A1047,'BASE REGISTRO MAYO'!$A$1:$T$884,13,FALSE)</f>
        <v>V</v>
      </c>
      <c r="N1047" s="75" t="str">
        <f>VLOOKUP(A1047,'BASE REGISTRO MAYO'!$A$1:$T$884,14,FALSE)</f>
        <v>Villa Alemana</v>
      </c>
      <c r="O1047" s="75" t="str">
        <f>VLOOKUP(A1047,'BASE REGISTRO MAYO'!$A$1:$T$884,15,FALSE)</f>
        <v xml:space="preserve">Fono: 966910337
</v>
      </c>
      <c r="P1047" s="75" t="str">
        <f>VLOOKUP(A1047,'BASE REGISTRO MAYO'!$A$1:$T$884,16,FALSE)</f>
        <v xml:space="preserve">Correo electrónico: f.pares2019@gmail.com
</v>
      </c>
      <c r="Q1047" s="75">
        <f>VLOOKUP(A1047,'BASE REGISTRO MAYO'!$A$1:$T$884,17,FALSE)</f>
        <v>0</v>
      </c>
      <c r="R1047" s="75">
        <f>VLOOKUP(A1047,'BASE REGISTRO MAYO'!$A$1:$T$884,18,FALSE)</f>
        <v>93401</v>
      </c>
      <c r="S1047" s="75" t="str">
        <f>VLOOKUP(A1047,'BASE REGISTRO MAYO'!$A$1:$T$884,19,FALSE)</f>
        <v>Certificado Financiero 2019 aprobado por Subdepartamento de Supervisión financiera.</v>
      </c>
      <c r="T1047" s="177">
        <f>VLOOKUP(A1047,'BASE REGISTRO MAYO'!$A$1:$T$884,20,FALSE)</f>
        <v>43802</v>
      </c>
      <c r="U1047" s="182">
        <v>7692</v>
      </c>
      <c r="V1047" s="181">
        <v>0</v>
      </c>
      <c r="W1047" s="181">
        <v>42008133</v>
      </c>
      <c r="X1047" s="178">
        <v>44408</v>
      </c>
      <c r="Y1047" s="87" t="s">
        <v>7151</v>
      </c>
      <c r="Z1047" s="87" t="s">
        <v>7152</v>
      </c>
      <c r="AA1047" s="182" t="s">
        <v>7284</v>
      </c>
    </row>
    <row r="1048" spans="1:27" ht="15.75" customHeight="1" x14ac:dyDescent="0.2">
      <c r="A1048" s="182">
        <v>7692</v>
      </c>
      <c r="B1048" s="75" t="str">
        <f>VLOOKUP(A1048,'BASE REGISTRO MAYO'!$A$1:$T$884,2,FALSE)</f>
        <v>Fundacion Pares</v>
      </c>
      <c r="C1048" s="75">
        <f>VLOOKUP(A1048,'BASE REGISTRO MAYO'!$A$1:$T$884,3,FALSE)</f>
        <v>651883474</v>
      </c>
      <c r="D1048" s="75">
        <f>VLOOKUP(A1048,'BASE REGISTRO MAYO'!$A$1:$T$884,4,FALSE)</f>
        <v>0</v>
      </c>
      <c r="E1048" s="75" t="str">
        <f>VLOOKUP(A1048,'BASE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48" s="75" t="str">
        <f>VLOOKUP(A1048,'BASE REGISTRO MAYO'!$A$1:$T$884,6,FALSE)</f>
        <v>Certificado de Vigencia de Persona Jurídica sin fines de lucro Folio N° 500252111385, de 03 de septiembre de 2019.Se acompaña certificado de directorio de Persona Jurídica sin fines de lucro Folio N° 5500375556810, de 09 de marzo de 2021.</v>
      </c>
      <c r="G1048" s="75" t="str">
        <f>VLOOKUP(A1048,'BASE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48" s="75" t="str">
        <f>VLOOKUP(A1048,'BASE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48" s="75" t="str">
        <f>VLOOKUP(A1048,'BASE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48" s="75" t="str">
        <f>VLOOKUP(A1048,'BASE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48" s="75" t="str">
        <f>VLOOKUP(A1048,'BASE REGISTRO MAYO'!$A$1:$T$884,11,FALSE)</f>
        <v>Jairo Lionel Seguel Muñoz</v>
      </c>
      <c r="L1048" s="75" t="str">
        <f>VLOOKUP(A1048,'BASE REGISTRO MAYO'!$A$1:$T$884,12,FALSE)</f>
        <v>Calle Santiago N° 710, oficina 200, Comuna de Villa Alemana. Región de Valparaíso</v>
      </c>
      <c r="M1048" s="75" t="str">
        <f>VLOOKUP(A1048,'BASE REGISTRO MAYO'!$A$1:$T$884,13,FALSE)</f>
        <v>V</v>
      </c>
      <c r="N1048" s="75" t="str">
        <f>VLOOKUP(A1048,'BASE REGISTRO MAYO'!$A$1:$T$884,14,FALSE)</f>
        <v>Villa Alemana</v>
      </c>
      <c r="O1048" s="75" t="str">
        <f>VLOOKUP(A1048,'BASE REGISTRO MAYO'!$A$1:$T$884,15,FALSE)</f>
        <v xml:space="preserve">Fono: 966910337
</v>
      </c>
      <c r="P1048" s="75" t="str">
        <f>VLOOKUP(A1048,'BASE REGISTRO MAYO'!$A$1:$T$884,16,FALSE)</f>
        <v xml:space="preserve">Correo electrónico: f.pares2019@gmail.com
</v>
      </c>
      <c r="Q1048" s="75">
        <f>VLOOKUP(A1048,'BASE REGISTRO MAYO'!$A$1:$T$884,17,FALSE)</f>
        <v>0</v>
      </c>
      <c r="R1048" s="75">
        <f>VLOOKUP(A1048,'BASE REGISTRO MAYO'!$A$1:$T$884,18,FALSE)</f>
        <v>93401</v>
      </c>
      <c r="S1048" s="75" t="str">
        <f>VLOOKUP(A1048,'BASE REGISTRO MAYO'!$A$1:$T$884,19,FALSE)</f>
        <v>Certificado Financiero 2019 aprobado por Subdepartamento de Supervisión financiera.</v>
      </c>
      <c r="T1048" s="177">
        <f>VLOOKUP(A1048,'BASE REGISTRO MAYO'!$A$1:$T$884,20,FALSE)</f>
        <v>43802</v>
      </c>
      <c r="U1048" s="182">
        <v>7692</v>
      </c>
      <c r="V1048" s="181">
        <v>12355333</v>
      </c>
      <c r="W1048" s="181">
        <v>54363466</v>
      </c>
      <c r="X1048" s="178">
        <v>44408</v>
      </c>
      <c r="Y1048" s="87" t="s">
        <v>7151</v>
      </c>
      <c r="Z1048" s="87" t="s">
        <v>7152</v>
      </c>
      <c r="AA1048" s="182" t="s">
        <v>7237</v>
      </c>
    </row>
    <row r="1049" spans="1:27" ht="15.75" customHeight="1" x14ac:dyDescent="0.2">
      <c r="A1049" s="182">
        <v>7692</v>
      </c>
      <c r="B1049" s="75" t="str">
        <f>VLOOKUP(A1049,'BASE REGISTRO MAYO'!$A$1:$T$884,2,FALSE)</f>
        <v>Fundacion Pares</v>
      </c>
      <c r="C1049" s="75">
        <f>VLOOKUP(A1049,'BASE REGISTRO MAYO'!$A$1:$T$884,3,FALSE)</f>
        <v>651883474</v>
      </c>
      <c r="D1049" s="75">
        <f>VLOOKUP(A1049,'BASE REGISTRO MAYO'!$A$1:$T$884,4,FALSE)</f>
        <v>0</v>
      </c>
      <c r="E1049" s="75" t="str">
        <f>VLOOKUP(A1049,'BASE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49" s="75" t="str">
        <f>VLOOKUP(A1049,'BASE REGISTRO MAYO'!$A$1:$T$884,6,FALSE)</f>
        <v>Certificado de Vigencia de Persona Jurídica sin fines de lucro Folio N° 500252111385, de 03 de septiembre de 2019.Se acompaña certificado de directorio de Persona Jurídica sin fines de lucro Folio N° 5500375556810, de 09 de marzo de 2021.</v>
      </c>
      <c r="G1049" s="75" t="str">
        <f>VLOOKUP(A1049,'BASE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49" s="75" t="str">
        <f>VLOOKUP(A1049,'BASE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49" s="75" t="str">
        <f>VLOOKUP(A1049,'BASE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49" s="75" t="str">
        <f>VLOOKUP(A1049,'BASE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49" s="75" t="str">
        <f>VLOOKUP(A1049,'BASE REGISTRO MAYO'!$A$1:$T$884,11,FALSE)</f>
        <v>Jairo Lionel Seguel Muñoz</v>
      </c>
      <c r="L1049" s="75" t="str">
        <f>VLOOKUP(A1049,'BASE REGISTRO MAYO'!$A$1:$T$884,12,FALSE)</f>
        <v>Calle Santiago N° 710, oficina 200, Comuna de Villa Alemana. Región de Valparaíso</v>
      </c>
      <c r="M1049" s="75" t="str">
        <f>VLOOKUP(A1049,'BASE REGISTRO MAYO'!$A$1:$T$884,13,FALSE)</f>
        <v>V</v>
      </c>
      <c r="N1049" s="75" t="str">
        <f>VLOOKUP(A1049,'BASE REGISTRO MAYO'!$A$1:$T$884,14,FALSE)</f>
        <v>Villa Alemana</v>
      </c>
      <c r="O1049" s="75" t="str">
        <f>VLOOKUP(A1049,'BASE REGISTRO MAYO'!$A$1:$T$884,15,FALSE)</f>
        <v xml:space="preserve">Fono: 966910337
</v>
      </c>
      <c r="P1049" s="75" t="str">
        <f>VLOOKUP(A1049,'BASE REGISTRO MAYO'!$A$1:$T$884,16,FALSE)</f>
        <v xml:space="preserve">Correo electrónico: f.pares2019@gmail.com
</v>
      </c>
      <c r="Q1049" s="75">
        <f>VLOOKUP(A1049,'BASE REGISTRO MAYO'!$A$1:$T$884,17,FALSE)</f>
        <v>0</v>
      </c>
      <c r="R1049" s="75">
        <f>VLOOKUP(A1049,'BASE REGISTRO MAYO'!$A$1:$T$884,18,FALSE)</f>
        <v>93401</v>
      </c>
      <c r="S1049" s="75" t="str">
        <f>VLOOKUP(A1049,'BASE REGISTRO MAYO'!$A$1:$T$884,19,FALSE)</f>
        <v>Certificado Financiero 2019 aprobado por Subdepartamento de Supervisión financiera.</v>
      </c>
      <c r="T1049" s="177">
        <f>VLOOKUP(A1049,'BASE REGISTRO MAYO'!$A$1:$T$884,20,FALSE)</f>
        <v>43802</v>
      </c>
      <c r="U1049" s="182">
        <v>7692</v>
      </c>
      <c r="V1049" s="181">
        <v>0</v>
      </c>
      <c r="W1049" s="181">
        <v>40822021</v>
      </c>
      <c r="X1049" s="178">
        <v>44408</v>
      </c>
      <c r="Y1049" s="87" t="s">
        <v>7151</v>
      </c>
      <c r="Z1049" s="87" t="s">
        <v>7152</v>
      </c>
      <c r="AA1049" s="182" t="s">
        <v>5877</v>
      </c>
    </row>
    <row r="1050" spans="1:27" ht="15.75" customHeight="1" x14ac:dyDescent="0.2">
      <c r="A1050" s="182">
        <v>7692</v>
      </c>
      <c r="B1050" s="75" t="str">
        <f>VLOOKUP(A1050,'BASE REGISTRO MAYO'!$A$1:$T$884,2,FALSE)</f>
        <v>Fundacion Pares</v>
      </c>
      <c r="C1050" s="75">
        <f>VLOOKUP(A1050,'BASE REGISTRO MAYO'!$A$1:$T$884,3,FALSE)</f>
        <v>651883474</v>
      </c>
      <c r="D1050" s="75">
        <f>VLOOKUP(A1050,'BASE REGISTRO MAYO'!$A$1:$T$884,4,FALSE)</f>
        <v>0</v>
      </c>
      <c r="E1050" s="75" t="str">
        <f>VLOOKUP(A1050,'BASE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0" s="75" t="str">
        <f>VLOOKUP(A1050,'BASE REGISTRO MAYO'!$A$1:$T$884,6,FALSE)</f>
        <v>Certificado de Vigencia de Persona Jurídica sin fines de lucro Folio N° 500252111385, de 03 de septiembre de 2019.Se acompaña certificado de directorio de Persona Jurídica sin fines de lucro Folio N° 5500375556810, de 09 de marzo de 2021.</v>
      </c>
      <c r="G1050" s="75" t="str">
        <f>VLOOKUP(A1050,'BASE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0" s="75" t="str">
        <f>VLOOKUP(A1050,'BASE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50" s="75" t="str">
        <f>VLOOKUP(A1050,'BASE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50" s="75" t="str">
        <f>VLOOKUP(A1050,'BASE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50" s="75" t="str">
        <f>VLOOKUP(A1050,'BASE REGISTRO MAYO'!$A$1:$T$884,11,FALSE)</f>
        <v>Jairo Lionel Seguel Muñoz</v>
      </c>
      <c r="L1050" s="75" t="str">
        <f>VLOOKUP(A1050,'BASE REGISTRO MAYO'!$A$1:$T$884,12,FALSE)</f>
        <v>Calle Santiago N° 710, oficina 200, Comuna de Villa Alemana. Región de Valparaíso</v>
      </c>
      <c r="M1050" s="75" t="str">
        <f>VLOOKUP(A1050,'BASE REGISTRO MAYO'!$A$1:$T$884,13,FALSE)</f>
        <v>V</v>
      </c>
      <c r="N1050" s="75" t="str">
        <f>VLOOKUP(A1050,'BASE REGISTRO MAYO'!$A$1:$T$884,14,FALSE)</f>
        <v>Villa Alemana</v>
      </c>
      <c r="O1050" s="75" t="str">
        <f>VLOOKUP(A1050,'BASE REGISTRO MAYO'!$A$1:$T$884,15,FALSE)</f>
        <v xml:space="preserve">Fono: 966910337
</v>
      </c>
      <c r="P1050" s="75" t="str">
        <f>VLOOKUP(A1050,'BASE REGISTRO MAYO'!$A$1:$T$884,16,FALSE)</f>
        <v xml:space="preserve">Correo electrónico: f.pares2019@gmail.com
</v>
      </c>
      <c r="Q1050" s="75">
        <f>VLOOKUP(A1050,'BASE REGISTRO MAYO'!$A$1:$T$884,17,FALSE)</f>
        <v>0</v>
      </c>
      <c r="R1050" s="75">
        <f>VLOOKUP(A1050,'BASE REGISTRO MAYO'!$A$1:$T$884,18,FALSE)</f>
        <v>93401</v>
      </c>
      <c r="S1050" s="75" t="str">
        <f>VLOOKUP(A1050,'BASE REGISTRO MAYO'!$A$1:$T$884,19,FALSE)</f>
        <v>Certificado Financiero 2019 aprobado por Subdepartamento de Supervisión financiera.</v>
      </c>
      <c r="T1050" s="177">
        <f>VLOOKUP(A1050,'BASE REGISTRO MAYO'!$A$1:$T$884,20,FALSE)</f>
        <v>43802</v>
      </c>
      <c r="U1050" s="182">
        <v>7692</v>
      </c>
      <c r="V1050" s="181">
        <v>0</v>
      </c>
      <c r="W1050" s="181">
        <v>27181733</v>
      </c>
      <c r="X1050" s="178">
        <v>44408</v>
      </c>
      <c r="Y1050" s="87" t="s">
        <v>7151</v>
      </c>
      <c r="Z1050" s="87" t="s">
        <v>7152</v>
      </c>
      <c r="AA1050" s="182" t="s">
        <v>7206</v>
      </c>
    </row>
    <row r="1051" spans="1:27" ht="15.75" customHeight="1" x14ac:dyDescent="0.2">
      <c r="A1051" s="182">
        <v>7692</v>
      </c>
      <c r="B1051" s="75" t="str">
        <f>VLOOKUP(A1051,'BASE REGISTRO MAYO'!$A$1:$T$884,2,FALSE)</f>
        <v>Fundacion Pares</v>
      </c>
      <c r="C1051" s="75">
        <f>VLOOKUP(A1051,'BASE REGISTRO MAYO'!$A$1:$T$884,3,FALSE)</f>
        <v>651883474</v>
      </c>
      <c r="D1051" s="75">
        <f>VLOOKUP(A1051,'BASE REGISTRO MAYO'!$A$1:$T$884,4,FALSE)</f>
        <v>0</v>
      </c>
      <c r="E1051" s="75" t="str">
        <f>VLOOKUP(A1051,'BASE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1" s="75" t="str">
        <f>VLOOKUP(A1051,'BASE REGISTRO MAYO'!$A$1:$T$884,6,FALSE)</f>
        <v>Certificado de Vigencia de Persona Jurídica sin fines de lucro Folio N° 500252111385, de 03 de septiembre de 2019.Se acompaña certificado de directorio de Persona Jurídica sin fines de lucro Folio N° 5500375556810, de 09 de marzo de 2021.</v>
      </c>
      <c r="G1051" s="75" t="str">
        <f>VLOOKUP(A1051,'BASE REGISTRO MAYO'!$A$1:$T$884,7,FALSE)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1" s="75" t="str">
        <f>VLOOKUP(A1051,'BASE REGISTRO MAYO'!$A$1:$T$884,8,FALSE)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51" s="75" t="str">
        <f>VLOOKUP(A1051,'BASE REGISTRO MAYO'!$A$1:$T$884,9,FALSE)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51" s="75" t="str">
        <f>VLOOKUP(A1051,'BASE REGISTRO MAYO'!$A$1:$T$884,10,FALSE)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51" s="75" t="str">
        <f>VLOOKUP(A1051,'BASE REGISTRO MAYO'!$A$1:$T$884,11,FALSE)</f>
        <v>Jairo Lionel Seguel Muñoz</v>
      </c>
      <c r="L1051" s="75" t="str">
        <f>VLOOKUP(A1051,'BASE REGISTRO MAYO'!$A$1:$T$884,12,FALSE)</f>
        <v>Calle Santiago N° 710, oficina 200, Comuna de Villa Alemana. Región de Valparaíso</v>
      </c>
      <c r="M1051" s="75" t="str">
        <f>VLOOKUP(A1051,'BASE REGISTRO MAYO'!$A$1:$T$884,13,FALSE)</f>
        <v>V</v>
      </c>
      <c r="N1051" s="75" t="str">
        <f>VLOOKUP(A1051,'BASE REGISTRO MAYO'!$A$1:$T$884,14,FALSE)</f>
        <v>Villa Alemana</v>
      </c>
      <c r="O1051" s="75" t="str">
        <f>VLOOKUP(A1051,'BASE REGISTRO MAYO'!$A$1:$T$884,15,FALSE)</f>
        <v xml:space="preserve">Fono: 966910337
</v>
      </c>
      <c r="P1051" s="75" t="str">
        <f>VLOOKUP(A1051,'BASE REGISTRO MAYO'!$A$1:$T$884,16,FALSE)</f>
        <v xml:space="preserve">Correo electrónico: f.pares2019@gmail.com
</v>
      </c>
      <c r="Q1051" s="75">
        <f>VLOOKUP(A1051,'BASE REGISTRO MAYO'!$A$1:$T$884,17,FALSE)</f>
        <v>0</v>
      </c>
      <c r="R1051" s="75">
        <f>VLOOKUP(A1051,'BASE REGISTRO MAYO'!$A$1:$T$884,18,FALSE)</f>
        <v>93401</v>
      </c>
      <c r="S1051" s="75" t="str">
        <f>VLOOKUP(A1051,'BASE REGISTRO MAYO'!$A$1:$T$884,19,FALSE)</f>
        <v>Certificado Financiero 2019 aprobado por Subdepartamento de Supervisión financiera.</v>
      </c>
      <c r="T1051" s="177">
        <f>VLOOKUP(A1051,'BASE REGISTRO MAYO'!$A$1:$T$884,20,FALSE)</f>
        <v>43802</v>
      </c>
      <c r="U1051" s="182">
        <v>7692</v>
      </c>
      <c r="V1051" s="181">
        <v>10563810</v>
      </c>
      <c r="W1051" s="181">
        <v>44875068</v>
      </c>
      <c r="X1051" s="178">
        <v>44408</v>
      </c>
      <c r="Y1051" s="87" t="s">
        <v>7151</v>
      </c>
      <c r="Z1051" s="87" t="s">
        <v>7152</v>
      </c>
      <c r="AA1051" s="182" t="s">
        <v>7207</v>
      </c>
    </row>
    <row r="1052" spans="1:27" ht="15.75" customHeight="1" x14ac:dyDescent="0.2">
      <c r="A1052" s="182">
        <v>7694</v>
      </c>
      <c r="B1052" s="75" t="str">
        <f>VLOOKUP(A1052,'BASE REGISTRO MAYO'!$A$1:$T$884,2,FALSE)</f>
        <v xml:space="preserve">ORGANIZACIoN NO GUBERNAMENTAL PARA EL DESARROLLO DE LA EDUCACIoN CRATEDUC – ONG CRATEDUC </v>
      </c>
      <c r="C1052" s="75">
        <f>VLOOKUP(A1052,'BASE REGISTRO MAYO'!$A$1:$T$884,3,FALSE)</f>
        <v>732489002</v>
      </c>
      <c r="D1052" s="75">
        <f>VLOOKUP(A1052,'BASE REGISTRO MAYO'!$A$1:$T$884,4,FALSE)</f>
        <v>0</v>
      </c>
      <c r="E1052" s="75" t="str">
        <f>VLOOKUP(A1052,'BASE REGISTRO MAYO'!$A$1:$T$884,5,FALSE)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52" s="75" t="str">
        <f>VLOOKUP(A1052,'BASE REGISTRO MAYO'!$A$1:$T$884,6,FALSE)</f>
        <v>Certificado de Vigencia Folio N.º 500355421332, otorgado el 10 de noviembre de 2020, del Servicio de Registro Civil e Identificación</v>
      </c>
      <c r="G1052" s="75" t="str">
        <f>VLOOKUP(A1052,'BASE REGISTRO MAYO'!$A$1:$T$884,7,FALSE)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52" s="75" t="str">
        <f>VLOOKUP(A1052,'BASE REGISTRO MAYO'!$A$1:$T$884,8,FALSE)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52" s="75" t="str">
        <f>VLOOKUP(A1052,'BASE REGISTRO MAYO'!$A$1:$T$884,9,FALSE)</f>
        <v>2 años</v>
      </c>
      <c r="J1052" s="75" t="str">
        <f>VLOOKUP(A1052,'BASE REGISTRO MAYO'!$A$1:$T$884,10,FALSE)</f>
        <v>Del 19.03.2019 al 19.03.2021</v>
      </c>
      <c r="K1052" s="75" t="str">
        <f>VLOOKUP(A1052,'BASE REGISTRO MAYO'!$A$1:$T$884,11,FALSE)</f>
        <v xml:space="preserve">Presidente: 
Francisco Javier Herrera Alcaino
</v>
      </c>
      <c r="L1052" s="75" t="str">
        <f>VLOOKUP(A1052,'BASE REGISTRO MAYO'!$A$1:$T$884,12,FALSE)</f>
        <v xml:space="preserve">Calle 1 Norte N°550, segundo piso, comuna de Talca, región del Maule.
</v>
      </c>
      <c r="M1052" s="75" t="str">
        <f>VLOOKUP(A1052,'BASE REGISTRO MAYO'!$A$1:$T$884,13,FALSE)</f>
        <v>VII</v>
      </c>
      <c r="N1052" s="75" t="str">
        <f>VLOOKUP(A1052,'BASE REGISTRO MAYO'!$A$1:$T$884,14,FALSE)</f>
        <v>Talca</v>
      </c>
      <c r="O1052" s="75">
        <f>VLOOKUP(A1052,'BASE REGISTRO MAYO'!$A$1:$T$884,15,FALSE)</f>
        <v>985665102</v>
      </c>
      <c r="P1052" s="75" t="str">
        <f>VLOOKUP(A1052,'BASE REGISTRO MAYO'!$A$1:$T$884,16,FALSE)</f>
        <v>corporacioncrateduc@gmail.com</v>
      </c>
      <c r="Q1052" s="75">
        <f>VLOOKUP(A1052,'BASE REGISTRO MAYO'!$A$1:$T$884,17,FALSE)</f>
        <v>0</v>
      </c>
      <c r="R1052" s="75">
        <f>VLOOKUP(A1052,'BASE REGISTRO MAYO'!$A$1:$T$884,18,FALSE)</f>
        <v>93401</v>
      </c>
      <c r="S1052" s="75" t="str">
        <f>VLOOKUP(A1052,'BASE REGISTRO MAYO'!$A$1:$T$884,19,FALSE)</f>
        <v>Antecedentes financieros correspondientes al año 2019 aprobador por el Sub Departamento de Supervisión Financiera Nacional.</v>
      </c>
      <c r="T1052" s="177">
        <f>VLOOKUP(A1052,'BASE REGISTRO MAYO'!$A$1:$T$884,20,FALSE)</f>
        <v>43812</v>
      </c>
      <c r="U1052" s="182">
        <v>7694</v>
      </c>
      <c r="V1052" s="181">
        <v>16061933</v>
      </c>
      <c r="W1052" s="181">
        <v>73884893</v>
      </c>
      <c r="X1052" s="178">
        <v>44408</v>
      </c>
      <c r="Y1052" s="87" t="s">
        <v>7151</v>
      </c>
      <c r="Z1052" s="87" t="s">
        <v>7152</v>
      </c>
      <c r="AA1052" s="182" t="s">
        <v>7184</v>
      </c>
    </row>
    <row r="1053" spans="1:27" ht="15.75" customHeight="1" x14ac:dyDescent="0.2">
      <c r="A1053" s="182">
        <v>7694</v>
      </c>
      <c r="B1053" s="75" t="str">
        <f>VLOOKUP(A1053,'BASE REGISTRO MAYO'!$A$1:$T$884,2,FALSE)</f>
        <v xml:space="preserve">ORGANIZACIoN NO GUBERNAMENTAL PARA EL DESARROLLO DE LA EDUCACIoN CRATEDUC – ONG CRATEDUC </v>
      </c>
      <c r="C1053" s="75">
        <f>VLOOKUP(A1053,'BASE REGISTRO MAYO'!$A$1:$T$884,3,FALSE)</f>
        <v>732489002</v>
      </c>
      <c r="D1053" s="75">
        <f>VLOOKUP(A1053,'BASE REGISTRO MAYO'!$A$1:$T$884,4,FALSE)</f>
        <v>0</v>
      </c>
      <c r="E1053" s="75" t="str">
        <f>VLOOKUP(A1053,'BASE REGISTRO MAYO'!$A$1:$T$884,5,FALSE)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53" s="75" t="str">
        <f>VLOOKUP(A1053,'BASE REGISTRO MAYO'!$A$1:$T$884,6,FALSE)</f>
        <v>Certificado de Vigencia Folio N.º 500355421332, otorgado el 10 de noviembre de 2020, del Servicio de Registro Civil e Identificación</v>
      </c>
      <c r="G1053" s="75" t="str">
        <f>VLOOKUP(A1053,'BASE REGISTRO MAYO'!$A$1:$T$884,7,FALSE)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53" s="75" t="str">
        <f>VLOOKUP(A1053,'BASE REGISTRO MAYO'!$A$1:$T$884,8,FALSE)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53" s="75" t="str">
        <f>VLOOKUP(A1053,'BASE REGISTRO MAYO'!$A$1:$T$884,9,FALSE)</f>
        <v>2 años</v>
      </c>
      <c r="J1053" s="75" t="str">
        <f>VLOOKUP(A1053,'BASE REGISTRO MAYO'!$A$1:$T$884,10,FALSE)</f>
        <v>Del 19.03.2019 al 19.03.2021</v>
      </c>
      <c r="K1053" s="75" t="str">
        <f>VLOOKUP(A1053,'BASE REGISTRO MAYO'!$A$1:$T$884,11,FALSE)</f>
        <v xml:space="preserve">Presidente: 
Francisco Javier Herrera Alcaino
</v>
      </c>
      <c r="L1053" s="75" t="str">
        <f>VLOOKUP(A1053,'BASE REGISTRO MAYO'!$A$1:$T$884,12,FALSE)</f>
        <v xml:space="preserve">Calle 1 Norte N°550, segundo piso, comuna de Talca, región del Maule.
</v>
      </c>
      <c r="M1053" s="75" t="str">
        <f>VLOOKUP(A1053,'BASE REGISTRO MAYO'!$A$1:$T$884,13,FALSE)</f>
        <v>VII</v>
      </c>
      <c r="N1053" s="75" t="str">
        <f>VLOOKUP(A1053,'BASE REGISTRO MAYO'!$A$1:$T$884,14,FALSE)</f>
        <v>Talca</v>
      </c>
      <c r="O1053" s="75">
        <f>VLOOKUP(A1053,'BASE REGISTRO MAYO'!$A$1:$T$884,15,FALSE)</f>
        <v>985665102</v>
      </c>
      <c r="P1053" s="75" t="str">
        <f>VLOOKUP(A1053,'BASE REGISTRO MAYO'!$A$1:$T$884,16,FALSE)</f>
        <v>corporacioncrateduc@gmail.com</v>
      </c>
      <c r="Q1053" s="75">
        <f>VLOOKUP(A1053,'BASE REGISTRO MAYO'!$A$1:$T$884,17,FALSE)</f>
        <v>0</v>
      </c>
      <c r="R1053" s="75">
        <f>VLOOKUP(A1053,'BASE REGISTRO MAYO'!$A$1:$T$884,18,FALSE)</f>
        <v>93401</v>
      </c>
      <c r="S1053" s="75" t="str">
        <f>VLOOKUP(A1053,'BASE REGISTRO MAYO'!$A$1:$T$884,19,FALSE)</f>
        <v>Antecedentes financieros correspondientes al año 2019 aprobador por el Sub Departamento de Supervisión Financiera Nacional.</v>
      </c>
      <c r="T1053" s="177">
        <f>VLOOKUP(A1053,'BASE REGISTRO MAYO'!$A$1:$T$884,20,FALSE)</f>
        <v>43812</v>
      </c>
      <c r="U1053" s="182">
        <v>7694</v>
      </c>
      <c r="V1053" s="181">
        <v>12355334</v>
      </c>
      <c r="W1053" s="181">
        <v>56834534</v>
      </c>
      <c r="X1053" s="178">
        <v>44408</v>
      </c>
      <c r="Y1053" s="87" t="s">
        <v>7151</v>
      </c>
      <c r="Z1053" s="87" t="s">
        <v>7152</v>
      </c>
      <c r="AA1053" s="182" t="s">
        <v>7261</v>
      </c>
    </row>
    <row r="1054" spans="1:27" ht="15.75" customHeight="1" x14ac:dyDescent="0.2">
      <c r="A1054" s="182">
        <v>7694</v>
      </c>
      <c r="B1054" s="75" t="str">
        <f>VLOOKUP(A1054,'BASE REGISTRO MAYO'!$A$1:$T$884,2,FALSE)</f>
        <v xml:space="preserve">ORGANIZACIoN NO GUBERNAMENTAL PARA EL DESARROLLO DE LA EDUCACIoN CRATEDUC – ONG CRATEDUC </v>
      </c>
      <c r="C1054" s="75">
        <f>VLOOKUP(A1054,'BASE REGISTRO MAYO'!$A$1:$T$884,3,FALSE)</f>
        <v>732489002</v>
      </c>
      <c r="D1054" s="75">
        <f>VLOOKUP(A1054,'BASE REGISTRO MAYO'!$A$1:$T$884,4,FALSE)</f>
        <v>0</v>
      </c>
      <c r="E1054" s="75" t="str">
        <f>VLOOKUP(A1054,'BASE REGISTRO MAYO'!$A$1:$T$884,5,FALSE)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54" s="75" t="str">
        <f>VLOOKUP(A1054,'BASE REGISTRO MAYO'!$A$1:$T$884,6,FALSE)</f>
        <v>Certificado de Vigencia Folio N.º 500355421332, otorgado el 10 de noviembre de 2020, del Servicio de Registro Civil e Identificación</v>
      </c>
      <c r="G1054" s="75" t="str">
        <f>VLOOKUP(A1054,'BASE REGISTRO MAYO'!$A$1:$T$884,7,FALSE)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54" s="75" t="str">
        <f>VLOOKUP(A1054,'BASE REGISTRO MAYO'!$A$1:$T$884,8,FALSE)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54" s="75" t="str">
        <f>VLOOKUP(A1054,'BASE REGISTRO MAYO'!$A$1:$T$884,9,FALSE)</f>
        <v>2 años</v>
      </c>
      <c r="J1054" s="75" t="str">
        <f>VLOOKUP(A1054,'BASE REGISTRO MAYO'!$A$1:$T$884,10,FALSE)</f>
        <v>Del 19.03.2019 al 19.03.2021</v>
      </c>
      <c r="K1054" s="75" t="str">
        <f>VLOOKUP(A1054,'BASE REGISTRO MAYO'!$A$1:$T$884,11,FALSE)</f>
        <v xml:space="preserve">Presidente: 
Francisco Javier Herrera Alcaino
</v>
      </c>
      <c r="L1054" s="75" t="str">
        <f>VLOOKUP(A1054,'BASE REGISTRO MAYO'!$A$1:$T$884,12,FALSE)</f>
        <v xml:space="preserve">Calle 1 Norte N°550, segundo piso, comuna de Talca, región del Maule.
</v>
      </c>
      <c r="M1054" s="75" t="str">
        <f>VLOOKUP(A1054,'BASE REGISTRO MAYO'!$A$1:$T$884,13,FALSE)</f>
        <v>VII</v>
      </c>
      <c r="N1054" s="75" t="str">
        <f>VLOOKUP(A1054,'BASE REGISTRO MAYO'!$A$1:$T$884,14,FALSE)</f>
        <v>Talca</v>
      </c>
      <c r="O1054" s="75">
        <f>VLOOKUP(A1054,'BASE REGISTRO MAYO'!$A$1:$T$884,15,FALSE)</f>
        <v>985665102</v>
      </c>
      <c r="P1054" s="75" t="str">
        <f>VLOOKUP(A1054,'BASE REGISTRO MAYO'!$A$1:$T$884,16,FALSE)</f>
        <v>corporacioncrateduc@gmail.com</v>
      </c>
      <c r="Q1054" s="75">
        <f>VLOOKUP(A1054,'BASE REGISTRO MAYO'!$A$1:$T$884,17,FALSE)</f>
        <v>0</v>
      </c>
      <c r="R1054" s="75">
        <f>VLOOKUP(A1054,'BASE REGISTRO MAYO'!$A$1:$T$884,18,FALSE)</f>
        <v>93401</v>
      </c>
      <c r="S1054" s="75" t="str">
        <f>VLOOKUP(A1054,'BASE REGISTRO MAYO'!$A$1:$T$884,19,FALSE)</f>
        <v>Antecedentes financieros correspondientes al año 2019 aprobador por el Sub Departamento de Supervisión Financiera Nacional.</v>
      </c>
      <c r="T1054" s="177">
        <f>VLOOKUP(A1054,'BASE REGISTRO MAYO'!$A$1:$T$884,20,FALSE)</f>
        <v>43812</v>
      </c>
      <c r="U1054" s="182">
        <v>7694</v>
      </c>
      <c r="V1054" s="181">
        <v>8895840</v>
      </c>
      <c r="W1054" s="181">
        <v>40920864</v>
      </c>
      <c r="X1054" s="178">
        <v>44408</v>
      </c>
      <c r="Y1054" s="87" t="s">
        <v>7151</v>
      </c>
      <c r="Z1054" s="87" t="s">
        <v>7152</v>
      </c>
      <c r="AA1054" s="182" t="s">
        <v>7170</v>
      </c>
    </row>
    <row r="1055" spans="1:27" ht="15.75" customHeight="1" x14ac:dyDescent="0.2">
      <c r="A1055" s="182">
        <v>7696</v>
      </c>
      <c r="B1055" s="75" t="str">
        <f>VLOOKUP(A1055,'BASE REGISTRO MAYO'!$A$1:$T$884,2,FALSE)</f>
        <v xml:space="preserve">Organizacion No Gubernamental de Desarrollo Paihuen </v>
      </c>
      <c r="C1055" s="75">
        <f>VLOOKUP(A1055,'BASE REGISTRO MAYO'!$A$1:$T$884,3,FALSE)</f>
        <v>651902215</v>
      </c>
      <c r="D1055" s="75">
        <f>VLOOKUP(A1055,'BASE REGISTRO MAYO'!$A$1:$T$884,4,FALSE)</f>
        <v>0</v>
      </c>
      <c r="E1055" s="75" t="str">
        <f>VLOOKUP(A1055,'BASE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55" s="75" t="str">
        <f>VLOOKUP(A1055,'BASE REGISTRO MAYO'!$A$1:$T$884,6,FALSE)</f>
        <v>Certificado de Vigencia Folio Nº 500377123734, otorgado el 16 de marzo de 2021, del Servicio de Registro Civil e Identificación.</v>
      </c>
      <c r="G1055" s="75" t="str">
        <f>VLOOKUP(A1055,'BASE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55" s="75" t="str">
        <f>VLOOKUP(A1055,'BASE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55" s="75" t="str">
        <f>VLOOKUP(A1055,'BASE REGISTRO MAYO'!$A$1:$T$884,9,FALSE)</f>
        <v>1 año</v>
      </c>
      <c r="J1055" s="75" t="str">
        <f>VLOOKUP(A1055,'BASE REGISTRO MAYO'!$A$1:$T$884,10,FALSE)</f>
        <v>Del 15 de junio de 2020 al15 de junio de 2021.</v>
      </c>
      <c r="K1055" s="75" t="str">
        <f>VLOOKUP(A1055,'BASE REGISTRO MAYO'!$A$1:$T$884,11,FALSE)</f>
        <v xml:space="preserve">Patricia Mabel de la Fuente Riveros
</v>
      </c>
      <c r="L1055" s="75" t="str">
        <f>VLOOKUP(A1055,'BASE REGISTRO MAYO'!$A$1:$T$884,12,FALSE)</f>
        <v xml:space="preserve">Calle El Roble N° 214, comuna de Chillan, región del Ñuble.
</v>
      </c>
      <c r="M1055" s="75" t="str">
        <f>VLOOKUP(A1055,'BASE REGISTRO MAYO'!$A$1:$T$884,13,FALSE)</f>
        <v>XVI</v>
      </c>
      <c r="N1055" s="75" t="str">
        <f>VLOOKUP(A1055,'BASE REGISTRO MAYO'!$A$1:$T$884,14,FALSE)</f>
        <v>Chillán</v>
      </c>
      <c r="O1055" s="75" t="str">
        <f>VLOOKUP(A1055,'BASE REGISTRO MAYO'!$A$1:$T$884,15,FALSE)</f>
        <v>Teléfono: 
988892887</v>
      </c>
      <c r="P1055" s="75" t="str">
        <f>VLOOKUP(A1055,'BASE REGISTRO MAYO'!$A$1:$T$884,16,FALSE)</f>
        <v>ongpaihuen@gmail.com</v>
      </c>
      <c r="Q1055" s="75">
        <f>VLOOKUP(A1055,'BASE REGISTRO MAYO'!$A$1:$T$884,17,FALSE)</f>
        <v>0</v>
      </c>
      <c r="R1055" s="75">
        <f>VLOOKUP(A1055,'BASE REGISTRO MAYO'!$A$1:$T$884,18,FALSE)</f>
        <v>93401</v>
      </c>
      <c r="S1055" s="75" t="str">
        <f>VLOOKUP(A1055,'BASE REGISTRO MAYO'!$A$1:$T$884,19,FALSE)</f>
        <v>Antecedentes financieros correspondientes al año 2020, aprobados por el Sub Departamento de Supervisión Financiera Nacional.</v>
      </c>
      <c r="T1055" s="177">
        <f>VLOOKUP(A1055,'BASE REGISTRO MAYO'!$A$1:$T$884,20,FALSE)</f>
        <v>43858</v>
      </c>
      <c r="U1055" s="182">
        <v>7696</v>
      </c>
      <c r="V1055" s="181">
        <v>6197435</v>
      </c>
      <c r="W1055" s="181">
        <v>35100022</v>
      </c>
      <c r="X1055" s="178">
        <v>44408</v>
      </c>
      <c r="Y1055" s="87" t="s">
        <v>7151</v>
      </c>
      <c r="Z1055" s="87" t="s">
        <v>7152</v>
      </c>
      <c r="AA1055" s="182" t="s">
        <v>8190</v>
      </c>
    </row>
    <row r="1056" spans="1:27" ht="15.75" customHeight="1" x14ac:dyDescent="0.2">
      <c r="A1056" s="182">
        <v>7696</v>
      </c>
      <c r="B1056" s="75" t="str">
        <f>VLOOKUP(A1056,'BASE REGISTRO MAYO'!$A$1:$T$884,2,FALSE)</f>
        <v xml:space="preserve">Organizacion No Gubernamental de Desarrollo Paihuen </v>
      </c>
      <c r="C1056" s="75">
        <f>VLOOKUP(A1056,'BASE REGISTRO MAYO'!$A$1:$T$884,3,FALSE)</f>
        <v>651902215</v>
      </c>
      <c r="D1056" s="75">
        <f>VLOOKUP(A1056,'BASE REGISTRO MAYO'!$A$1:$T$884,4,FALSE)</f>
        <v>0</v>
      </c>
      <c r="E1056" s="75" t="str">
        <f>VLOOKUP(A1056,'BASE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56" s="75" t="str">
        <f>VLOOKUP(A1056,'BASE REGISTRO MAYO'!$A$1:$T$884,6,FALSE)</f>
        <v>Certificado de Vigencia Folio Nº 500377123734, otorgado el 16 de marzo de 2021, del Servicio de Registro Civil e Identificación.</v>
      </c>
      <c r="G1056" s="75" t="str">
        <f>VLOOKUP(A1056,'BASE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56" s="75" t="str">
        <f>VLOOKUP(A1056,'BASE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56" s="75" t="str">
        <f>VLOOKUP(A1056,'BASE REGISTRO MAYO'!$A$1:$T$884,9,FALSE)</f>
        <v>1 año</v>
      </c>
      <c r="J1056" s="75" t="str">
        <f>VLOOKUP(A1056,'BASE REGISTRO MAYO'!$A$1:$T$884,10,FALSE)</f>
        <v>Del 15 de junio de 2020 al15 de junio de 2021.</v>
      </c>
      <c r="K1056" s="75" t="str">
        <f>VLOOKUP(A1056,'BASE REGISTRO MAYO'!$A$1:$T$884,11,FALSE)</f>
        <v xml:space="preserve">Patricia Mabel de la Fuente Riveros
</v>
      </c>
      <c r="L1056" s="75" t="str">
        <f>VLOOKUP(A1056,'BASE REGISTRO MAYO'!$A$1:$T$884,12,FALSE)</f>
        <v xml:space="preserve">Calle El Roble N° 214, comuna de Chillan, región del Ñuble.
</v>
      </c>
      <c r="M1056" s="75" t="str">
        <f>VLOOKUP(A1056,'BASE REGISTRO MAYO'!$A$1:$T$884,13,FALSE)</f>
        <v>XVI</v>
      </c>
      <c r="N1056" s="75" t="str">
        <f>VLOOKUP(A1056,'BASE REGISTRO MAYO'!$A$1:$T$884,14,FALSE)</f>
        <v>Chillán</v>
      </c>
      <c r="O1056" s="75" t="str">
        <f>VLOOKUP(A1056,'BASE REGISTRO MAYO'!$A$1:$T$884,15,FALSE)</f>
        <v>Teléfono: 
988892887</v>
      </c>
      <c r="P1056" s="75" t="str">
        <f>VLOOKUP(A1056,'BASE REGISTRO MAYO'!$A$1:$T$884,16,FALSE)</f>
        <v>ongpaihuen@gmail.com</v>
      </c>
      <c r="Q1056" s="75">
        <f>VLOOKUP(A1056,'BASE REGISTRO MAYO'!$A$1:$T$884,17,FALSE)</f>
        <v>0</v>
      </c>
      <c r="R1056" s="75">
        <f>VLOOKUP(A1056,'BASE REGISTRO MAYO'!$A$1:$T$884,18,FALSE)</f>
        <v>93401</v>
      </c>
      <c r="S1056" s="75" t="str">
        <f>VLOOKUP(A1056,'BASE REGISTRO MAYO'!$A$1:$T$884,19,FALSE)</f>
        <v>Antecedentes financieros correspondientes al año 2020, aprobados por el Sub Departamento de Supervisión Financiera Nacional.</v>
      </c>
      <c r="T1056" s="177">
        <f>VLOOKUP(A1056,'BASE REGISTRO MAYO'!$A$1:$T$884,20,FALSE)</f>
        <v>43858</v>
      </c>
      <c r="U1056" s="182">
        <v>7696</v>
      </c>
      <c r="V1056" s="181">
        <v>11268064</v>
      </c>
      <c r="W1056" s="181">
        <v>61974356</v>
      </c>
      <c r="X1056" s="178">
        <v>44408</v>
      </c>
      <c r="Y1056" s="87" t="s">
        <v>7151</v>
      </c>
      <c r="Z1056" s="87" t="s">
        <v>7152</v>
      </c>
      <c r="AA1056" s="182" t="s">
        <v>7181</v>
      </c>
    </row>
    <row r="1057" spans="1:27" ht="15.75" customHeight="1" x14ac:dyDescent="0.2">
      <c r="A1057" s="182">
        <v>7696</v>
      </c>
      <c r="B1057" s="75" t="str">
        <f>VLOOKUP(A1057,'BASE REGISTRO MAYO'!$A$1:$T$884,2,FALSE)</f>
        <v xml:space="preserve">Organizacion No Gubernamental de Desarrollo Paihuen </v>
      </c>
      <c r="C1057" s="75">
        <f>VLOOKUP(A1057,'BASE REGISTRO MAYO'!$A$1:$T$884,3,FALSE)</f>
        <v>651902215</v>
      </c>
      <c r="D1057" s="75">
        <f>VLOOKUP(A1057,'BASE REGISTRO MAYO'!$A$1:$T$884,4,FALSE)</f>
        <v>0</v>
      </c>
      <c r="E1057" s="75" t="str">
        <f>VLOOKUP(A1057,'BASE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57" s="75" t="str">
        <f>VLOOKUP(A1057,'BASE REGISTRO MAYO'!$A$1:$T$884,6,FALSE)</f>
        <v>Certificado de Vigencia Folio Nº 500377123734, otorgado el 16 de marzo de 2021, del Servicio de Registro Civil e Identificación.</v>
      </c>
      <c r="G1057" s="75" t="str">
        <f>VLOOKUP(A1057,'BASE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57" s="75" t="str">
        <f>VLOOKUP(A1057,'BASE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57" s="75" t="str">
        <f>VLOOKUP(A1057,'BASE REGISTRO MAYO'!$A$1:$T$884,9,FALSE)</f>
        <v>1 año</v>
      </c>
      <c r="J1057" s="75" t="str">
        <f>VLOOKUP(A1057,'BASE REGISTRO MAYO'!$A$1:$T$884,10,FALSE)</f>
        <v>Del 15 de junio de 2020 al15 de junio de 2021.</v>
      </c>
      <c r="K1057" s="75" t="str">
        <f>VLOOKUP(A1057,'BASE REGISTRO MAYO'!$A$1:$T$884,11,FALSE)</f>
        <v xml:space="preserve">Patricia Mabel de la Fuente Riveros
</v>
      </c>
      <c r="L1057" s="75" t="str">
        <f>VLOOKUP(A1057,'BASE REGISTRO MAYO'!$A$1:$T$884,12,FALSE)</f>
        <v xml:space="preserve">Calle El Roble N° 214, comuna de Chillan, región del Ñuble.
</v>
      </c>
      <c r="M1057" s="75" t="str">
        <f>VLOOKUP(A1057,'BASE REGISTRO MAYO'!$A$1:$T$884,13,FALSE)</f>
        <v>XVI</v>
      </c>
      <c r="N1057" s="75" t="str">
        <f>VLOOKUP(A1057,'BASE REGISTRO MAYO'!$A$1:$T$884,14,FALSE)</f>
        <v>Chillán</v>
      </c>
      <c r="O1057" s="75" t="str">
        <f>VLOOKUP(A1057,'BASE REGISTRO MAYO'!$A$1:$T$884,15,FALSE)</f>
        <v>Teléfono: 
988892887</v>
      </c>
      <c r="P1057" s="75" t="str">
        <f>VLOOKUP(A1057,'BASE REGISTRO MAYO'!$A$1:$T$884,16,FALSE)</f>
        <v>ongpaihuen@gmail.com</v>
      </c>
      <c r="Q1057" s="75">
        <f>VLOOKUP(A1057,'BASE REGISTRO MAYO'!$A$1:$T$884,17,FALSE)</f>
        <v>0</v>
      </c>
      <c r="R1057" s="75">
        <f>VLOOKUP(A1057,'BASE REGISTRO MAYO'!$A$1:$T$884,18,FALSE)</f>
        <v>93401</v>
      </c>
      <c r="S1057" s="75" t="str">
        <f>VLOOKUP(A1057,'BASE REGISTRO MAYO'!$A$1:$T$884,19,FALSE)</f>
        <v>Antecedentes financieros correspondientes al año 2020, aprobados por el Sub Departamento de Supervisión Financiera Nacional.</v>
      </c>
      <c r="T1057" s="177">
        <f>VLOOKUP(A1057,'BASE REGISTRO MAYO'!$A$1:$T$884,20,FALSE)</f>
        <v>43858</v>
      </c>
      <c r="U1057" s="182">
        <v>7696</v>
      </c>
      <c r="V1057" s="181">
        <v>11831467</v>
      </c>
      <c r="W1057" s="181">
        <v>62199717</v>
      </c>
      <c r="X1057" s="178">
        <v>44408</v>
      </c>
      <c r="Y1057" s="87" t="s">
        <v>7151</v>
      </c>
      <c r="Z1057" s="87" t="s">
        <v>7152</v>
      </c>
      <c r="AA1057" s="182" t="s">
        <v>149</v>
      </c>
    </row>
    <row r="1058" spans="1:27" ht="15.75" customHeight="1" x14ac:dyDescent="0.2">
      <c r="A1058" s="182">
        <v>7696</v>
      </c>
      <c r="B1058" s="75" t="str">
        <f>VLOOKUP(A1058,'BASE REGISTRO MAYO'!$A$1:$T$884,2,FALSE)</f>
        <v xml:space="preserve">Organizacion No Gubernamental de Desarrollo Paihuen </v>
      </c>
      <c r="C1058" s="75">
        <f>VLOOKUP(A1058,'BASE REGISTRO MAYO'!$A$1:$T$884,3,FALSE)</f>
        <v>651902215</v>
      </c>
      <c r="D1058" s="75">
        <f>VLOOKUP(A1058,'BASE REGISTRO MAYO'!$A$1:$T$884,4,FALSE)</f>
        <v>0</v>
      </c>
      <c r="E1058" s="75" t="str">
        <f>VLOOKUP(A1058,'BASE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58" s="75" t="str">
        <f>VLOOKUP(A1058,'BASE REGISTRO MAYO'!$A$1:$T$884,6,FALSE)</f>
        <v>Certificado de Vigencia Folio Nº 500377123734, otorgado el 16 de marzo de 2021, del Servicio de Registro Civil e Identificación.</v>
      </c>
      <c r="G1058" s="75" t="str">
        <f>VLOOKUP(A1058,'BASE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58" s="75" t="str">
        <f>VLOOKUP(A1058,'BASE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58" s="75" t="str">
        <f>VLOOKUP(A1058,'BASE REGISTRO MAYO'!$A$1:$T$884,9,FALSE)</f>
        <v>1 año</v>
      </c>
      <c r="J1058" s="75" t="str">
        <f>VLOOKUP(A1058,'BASE REGISTRO MAYO'!$A$1:$T$884,10,FALSE)</f>
        <v>Del 15 de junio de 2020 al15 de junio de 2021.</v>
      </c>
      <c r="K1058" s="75" t="str">
        <f>VLOOKUP(A1058,'BASE REGISTRO MAYO'!$A$1:$T$884,11,FALSE)</f>
        <v xml:space="preserve">Patricia Mabel de la Fuente Riveros
</v>
      </c>
      <c r="L1058" s="75" t="str">
        <f>VLOOKUP(A1058,'BASE REGISTRO MAYO'!$A$1:$T$884,12,FALSE)</f>
        <v xml:space="preserve">Calle El Roble N° 214, comuna de Chillan, región del Ñuble.
</v>
      </c>
      <c r="M1058" s="75" t="str">
        <f>VLOOKUP(A1058,'BASE REGISTRO MAYO'!$A$1:$T$884,13,FALSE)</f>
        <v>XVI</v>
      </c>
      <c r="N1058" s="75" t="str">
        <f>VLOOKUP(A1058,'BASE REGISTRO MAYO'!$A$1:$T$884,14,FALSE)</f>
        <v>Chillán</v>
      </c>
      <c r="O1058" s="75" t="str">
        <f>VLOOKUP(A1058,'BASE REGISTRO MAYO'!$A$1:$T$884,15,FALSE)</f>
        <v>Teléfono: 
988892887</v>
      </c>
      <c r="P1058" s="75" t="str">
        <f>VLOOKUP(A1058,'BASE REGISTRO MAYO'!$A$1:$T$884,16,FALSE)</f>
        <v>ongpaihuen@gmail.com</v>
      </c>
      <c r="Q1058" s="75">
        <f>VLOOKUP(A1058,'BASE REGISTRO MAYO'!$A$1:$T$884,17,FALSE)</f>
        <v>0</v>
      </c>
      <c r="R1058" s="75">
        <f>VLOOKUP(A1058,'BASE REGISTRO MAYO'!$A$1:$T$884,18,FALSE)</f>
        <v>93401</v>
      </c>
      <c r="S1058" s="75" t="str">
        <f>VLOOKUP(A1058,'BASE REGISTRO MAYO'!$A$1:$T$884,19,FALSE)</f>
        <v>Antecedentes financieros correspondientes al año 2020, aprobados por el Sub Departamento de Supervisión Financiera Nacional.</v>
      </c>
      <c r="T1058" s="177">
        <f>VLOOKUP(A1058,'BASE REGISTRO MAYO'!$A$1:$T$884,20,FALSE)</f>
        <v>43858</v>
      </c>
      <c r="U1058" s="182">
        <v>7696</v>
      </c>
      <c r="V1058" s="181">
        <v>8648733</v>
      </c>
      <c r="W1058" s="181">
        <v>36818893</v>
      </c>
      <c r="X1058" s="178">
        <v>44408</v>
      </c>
      <c r="Y1058" s="87" t="s">
        <v>7151</v>
      </c>
      <c r="Z1058" s="87" t="s">
        <v>7152</v>
      </c>
      <c r="AA1058" s="182" t="s">
        <v>7238</v>
      </c>
    </row>
    <row r="1059" spans="1:27" ht="15.75" customHeight="1" x14ac:dyDescent="0.2">
      <c r="A1059" s="182">
        <v>7696</v>
      </c>
      <c r="B1059" s="75" t="str">
        <f>VLOOKUP(A1059,'BASE REGISTRO MAYO'!$A$1:$T$884,2,FALSE)</f>
        <v xml:space="preserve">Organizacion No Gubernamental de Desarrollo Paihuen </v>
      </c>
      <c r="C1059" s="75">
        <f>VLOOKUP(A1059,'BASE REGISTRO MAYO'!$A$1:$T$884,3,FALSE)</f>
        <v>651902215</v>
      </c>
      <c r="D1059" s="75">
        <f>VLOOKUP(A1059,'BASE REGISTRO MAYO'!$A$1:$T$884,4,FALSE)</f>
        <v>0</v>
      </c>
      <c r="E1059" s="75" t="str">
        <f>VLOOKUP(A1059,'BASE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59" s="75" t="str">
        <f>VLOOKUP(A1059,'BASE REGISTRO MAYO'!$A$1:$T$884,6,FALSE)</f>
        <v>Certificado de Vigencia Folio Nº 500377123734, otorgado el 16 de marzo de 2021, del Servicio de Registro Civil e Identificación.</v>
      </c>
      <c r="G1059" s="75" t="str">
        <f>VLOOKUP(A1059,'BASE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59" s="75" t="str">
        <f>VLOOKUP(A1059,'BASE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59" s="75" t="str">
        <f>VLOOKUP(A1059,'BASE REGISTRO MAYO'!$A$1:$T$884,9,FALSE)</f>
        <v>1 año</v>
      </c>
      <c r="J1059" s="75" t="str">
        <f>VLOOKUP(A1059,'BASE REGISTRO MAYO'!$A$1:$T$884,10,FALSE)</f>
        <v>Del 15 de junio de 2020 al15 de junio de 2021.</v>
      </c>
      <c r="K1059" s="75" t="str">
        <f>VLOOKUP(A1059,'BASE REGISTRO MAYO'!$A$1:$T$884,11,FALSE)</f>
        <v xml:space="preserve">Patricia Mabel de la Fuente Riveros
</v>
      </c>
      <c r="L1059" s="75" t="str">
        <f>VLOOKUP(A1059,'BASE REGISTRO MAYO'!$A$1:$T$884,12,FALSE)</f>
        <v xml:space="preserve">Calle El Roble N° 214, comuna de Chillan, región del Ñuble.
</v>
      </c>
      <c r="M1059" s="75" t="str">
        <f>VLOOKUP(A1059,'BASE REGISTRO MAYO'!$A$1:$T$884,13,FALSE)</f>
        <v>XVI</v>
      </c>
      <c r="N1059" s="75" t="str">
        <f>VLOOKUP(A1059,'BASE REGISTRO MAYO'!$A$1:$T$884,14,FALSE)</f>
        <v>Chillán</v>
      </c>
      <c r="O1059" s="75" t="str">
        <f>VLOOKUP(A1059,'BASE REGISTRO MAYO'!$A$1:$T$884,15,FALSE)</f>
        <v>Teléfono: 
988892887</v>
      </c>
      <c r="P1059" s="75" t="str">
        <f>VLOOKUP(A1059,'BASE REGISTRO MAYO'!$A$1:$T$884,16,FALSE)</f>
        <v>ongpaihuen@gmail.com</v>
      </c>
      <c r="Q1059" s="75">
        <f>VLOOKUP(A1059,'BASE REGISTRO MAYO'!$A$1:$T$884,17,FALSE)</f>
        <v>0</v>
      </c>
      <c r="R1059" s="75">
        <f>VLOOKUP(A1059,'BASE REGISTRO MAYO'!$A$1:$T$884,18,FALSE)</f>
        <v>93401</v>
      </c>
      <c r="S1059" s="75" t="str">
        <f>VLOOKUP(A1059,'BASE REGISTRO MAYO'!$A$1:$T$884,19,FALSE)</f>
        <v>Antecedentes financieros correspondientes al año 2020, aprobados por el Sub Departamento de Supervisión Financiera Nacional.</v>
      </c>
      <c r="T1059" s="177">
        <f>VLOOKUP(A1059,'BASE REGISTRO MAYO'!$A$1:$T$884,20,FALSE)</f>
        <v>43858</v>
      </c>
      <c r="U1059" s="182">
        <v>7696</v>
      </c>
      <c r="V1059" s="181">
        <v>10028577</v>
      </c>
      <c r="W1059" s="181">
        <v>53635988</v>
      </c>
      <c r="X1059" s="178">
        <v>44408</v>
      </c>
      <c r="Y1059" s="87" t="s">
        <v>7151</v>
      </c>
      <c r="Z1059" s="87" t="s">
        <v>7152</v>
      </c>
      <c r="AA1059" s="182" t="s">
        <v>7164</v>
      </c>
    </row>
    <row r="1060" spans="1:27" ht="15.75" customHeight="1" x14ac:dyDescent="0.2">
      <c r="A1060" s="182">
        <v>7696</v>
      </c>
      <c r="B1060" s="75" t="str">
        <f>VLOOKUP(A1060,'BASE REGISTRO MAYO'!$A$1:$T$884,2,FALSE)</f>
        <v xml:space="preserve">Organizacion No Gubernamental de Desarrollo Paihuen </v>
      </c>
      <c r="C1060" s="75">
        <f>VLOOKUP(A1060,'BASE REGISTRO MAYO'!$A$1:$T$884,3,FALSE)</f>
        <v>651902215</v>
      </c>
      <c r="D1060" s="75">
        <f>VLOOKUP(A1060,'BASE REGISTRO MAYO'!$A$1:$T$884,4,FALSE)</f>
        <v>0</v>
      </c>
      <c r="E1060" s="75" t="str">
        <f>VLOOKUP(A1060,'BASE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60" s="75" t="str">
        <f>VLOOKUP(A1060,'BASE REGISTRO MAYO'!$A$1:$T$884,6,FALSE)</f>
        <v>Certificado de Vigencia Folio Nº 500377123734, otorgado el 16 de marzo de 2021, del Servicio de Registro Civil e Identificación.</v>
      </c>
      <c r="G1060" s="75" t="str">
        <f>VLOOKUP(A1060,'BASE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60" s="75" t="str">
        <f>VLOOKUP(A1060,'BASE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60" s="75" t="str">
        <f>VLOOKUP(A1060,'BASE REGISTRO MAYO'!$A$1:$T$884,9,FALSE)</f>
        <v>1 año</v>
      </c>
      <c r="J1060" s="75" t="str">
        <f>VLOOKUP(A1060,'BASE REGISTRO MAYO'!$A$1:$T$884,10,FALSE)</f>
        <v>Del 15 de junio de 2020 al15 de junio de 2021.</v>
      </c>
      <c r="K1060" s="75" t="str">
        <f>VLOOKUP(A1060,'BASE REGISTRO MAYO'!$A$1:$T$884,11,FALSE)</f>
        <v xml:space="preserve">Patricia Mabel de la Fuente Riveros
</v>
      </c>
      <c r="L1060" s="75" t="str">
        <f>VLOOKUP(A1060,'BASE REGISTRO MAYO'!$A$1:$T$884,12,FALSE)</f>
        <v xml:space="preserve">Calle El Roble N° 214, comuna de Chillan, región del Ñuble.
</v>
      </c>
      <c r="M1060" s="75" t="str">
        <f>VLOOKUP(A1060,'BASE REGISTRO MAYO'!$A$1:$T$884,13,FALSE)</f>
        <v>XVI</v>
      </c>
      <c r="N1060" s="75" t="str">
        <f>VLOOKUP(A1060,'BASE REGISTRO MAYO'!$A$1:$T$884,14,FALSE)</f>
        <v>Chillán</v>
      </c>
      <c r="O1060" s="75" t="str">
        <f>VLOOKUP(A1060,'BASE REGISTRO MAYO'!$A$1:$T$884,15,FALSE)</f>
        <v>Teléfono: 
988892887</v>
      </c>
      <c r="P1060" s="75" t="str">
        <f>VLOOKUP(A1060,'BASE REGISTRO MAYO'!$A$1:$T$884,16,FALSE)</f>
        <v>ongpaihuen@gmail.com</v>
      </c>
      <c r="Q1060" s="75">
        <f>VLOOKUP(A1060,'BASE REGISTRO MAYO'!$A$1:$T$884,17,FALSE)</f>
        <v>0</v>
      </c>
      <c r="R1060" s="75">
        <f>VLOOKUP(A1060,'BASE REGISTRO MAYO'!$A$1:$T$884,18,FALSE)</f>
        <v>93401</v>
      </c>
      <c r="S1060" s="75" t="str">
        <f>VLOOKUP(A1060,'BASE REGISTRO MAYO'!$A$1:$T$884,19,FALSE)</f>
        <v>Antecedentes financieros correspondientes al año 2020, aprobados por el Sub Departamento de Supervisión Financiera Nacional.</v>
      </c>
      <c r="T1060" s="177">
        <f>VLOOKUP(A1060,'BASE REGISTRO MAYO'!$A$1:$T$884,20,FALSE)</f>
        <v>43858</v>
      </c>
      <c r="U1060" s="182">
        <v>7696</v>
      </c>
      <c r="V1060" s="181">
        <v>7887645</v>
      </c>
      <c r="W1060" s="181">
        <v>43382049</v>
      </c>
      <c r="X1060" s="178">
        <v>44408</v>
      </c>
      <c r="Y1060" s="87" t="s">
        <v>7151</v>
      </c>
      <c r="Z1060" s="87" t="s">
        <v>7152</v>
      </c>
      <c r="AA1060" s="182" t="s">
        <v>7153</v>
      </c>
    </row>
    <row r="1061" spans="1:27" ht="15.75" customHeight="1" x14ac:dyDescent="0.2">
      <c r="A1061" s="182">
        <v>7696</v>
      </c>
      <c r="B1061" s="75" t="str">
        <f>VLOOKUP(A1061,'BASE REGISTRO MAYO'!$A$1:$T$884,2,FALSE)</f>
        <v xml:space="preserve">Organizacion No Gubernamental de Desarrollo Paihuen </v>
      </c>
      <c r="C1061" s="75">
        <f>VLOOKUP(A1061,'BASE REGISTRO MAYO'!$A$1:$T$884,3,FALSE)</f>
        <v>651902215</v>
      </c>
      <c r="D1061" s="75">
        <f>VLOOKUP(A1061,'BASE REGISTRO MAYO'!$A$1:$T$884,4,FALSE)</f>
        <v>0</v>
      </c>
      <c r="E1061" s="75" t="str">
        <f>VLOOKUP(A1061,'BASE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61" s="75" t="str">
        <f>VLOOKUP(A1061,'BASE REGISTRO MAYO'!$A$1:$T$884,6,FALSE)</f>
        <v>Certificado de Vigencia Folio Nº 500377123734, otorgado el 16 de marzo de 2021, del Servicio de Registro Civil e Identificación.</v>
      </c>
      <c r="G1061" s="75" t="str">
        <f>VLOOKUP(A1061,'BASE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61" s="75" t="str">
        <f>VLOOKUP(A1061,'BASE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61" s="75" t="str">
        <f>VLOOKUP(A1061,'BASE REGISTRO MAYO'!$A$1:$T$884,9,FALSE)</f>
        <v>1 año</v>
      </c>
      <c r="J1061" s="75" t="str">
        <f>VLOOKUP(A1061,'BASE REGISTRO MAYO'!$A$1:$T$884,10,FALSE)</f>
        <v>Del 15 de junio de 2020 al15 de junio de 2021.</v>
      </c>
      <c r="K1061" s="75" t="str">
        <f>VLOOKUP(A1061,'BASE REGISTRO MAYO'!$A$1:$T$884,11,FALSE)</f>
        <v xml:space="preserve">Patricia Mabel de la Fuente Riveros
</v>
      </c>
      <c r="L1061" s="75" t="str">
        <f>VLOOKUP(A1061,'BASE REGISTRO MAYO'!$A$1:$T$884,12,FALSE)</f>
        <v xml:space="preserve">Calle El Roble N° 214, comuna de Chillan, región del Ñuble.
</v>
      </c>
      <c r="M1061" s="75" t="str">
        <f>VLOOKUP(A1061,'BASE REGISTRO MAYO'!$A$1:$T$884,13,FALSE)</f>
        <v>XVI</v>
      </c>
      <c r="N1061" s="75" t="str">
        <f>VLOOKUP(A1061,'BASE REGISTRO MAYO'!$A$1:$T$884,14,FALSE)</f>
        <v>Chillán</v>
      </c>
      <c r="O1061" s="75" t="str">
        <f>VLOOKUP(A1061,'BASE REGISTRO MAYO'!$A$1:$T$884,15,FALSE)</f>
        <v>Teléfono: 
988892887</v>
      </c>
      <c r="P1061" s="75" t="str">
        <f>VLOOKUP(A1061,'BASE REGISTRO MAYO'!$A$1:$T$884,16,FALSE)</f>
        <v>ongpaihuen@gmail.com</v>
      </c>
      <c r="Q1061" s="75">
        <f>VLOOKUP(A1061,'BASE REGISTRO MAYO'!$A$1:$T$884,17,FALSE)</f>
        <v>0</v>
      </c>
      <c r="R1061" s="75">
        <f>VLOOKUP(A1061,'BASE REGISTRO MAYO'!$A$1:$T$884,18,FALSE)</f>
        <v>93401</v>
      </c>
      <c r="S1061" s="75" t="str">
        <f>VLOOKUP(A1061,'BASE REGISTRO MAYO'!$A$1:$T$884,19,FALSE)</f>
        <v>Antecedentes financieros correspondientes al año 2020, aprobados por el Sub Departamento de Supervisión Financiera Nacional.</v>
      </c>
      <c r="T1061" s="177">
        <f>VLOOKUP(A1061,'BASE REGISTRO MAYO'!$A$1:$T$884,20,FALSE)</f>
        <v>43858</v>
      </c>
      <c r="U1061" s="182">
        <v>7696</v>
      </c>
      <c r="V1061" s="181">
        <v>6366457</v>
      </c>
      <c r="W1061" s="181">
        <v>28846247</v>
      </c>
      <c r="X1061" s="178">
        <v>44408</v>
      </c>
      <c r="Y1061" s="87" t="s">
        <v>7151</v>
      </c>
      <c r="Z1061" s="87" t="s">
        <v>7152</v>
      </c>
      <c r="AA1061" s="182" t="s">
        <v>7197</v>
      </c>
    </row>
    <row r="1062" spans="1:27" ht="15.75" customHeight="1" x14ac:dyDescent="0.2">
      <c r="A1062" s="182">
        <v>7696</v>
      </c>
      <c r="B1062" s="75" t="str">
        <f>VLOOKUP(A1062,'BASE REGISTRO MAYO'!$A$1:$T$884,2,FALSE)</f>
        <v xml:space="preserve">Organizacion No Gubernamental de Desarrollo Paihuen </v>
      </c>
      <c r="C1062" s="75">
        <f>VLOOKUP(A1062,'BASE REGISTRO MAYO'!$A$1:$T$884,3,FALSE)</f>
        <v>651902215</v>
      </c>
      <c r="D1062" s="75">
        <f>VLOOKUP(A1062,'BASE REGISTRO MAYO'!$A$1:$T$884,4,FALSE)</f>
        <v>0</v>
      </c>
      <c r="E1062" s="75" t="str">
        <f>VLOOKUP(A1062,'BASE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62" s="75" t="str">
        <f>VLOOKUP(A1062,'BASE REGISTRO MAYO'!$A$1:$T$884,6,FALSE)</f>
        <v>Certificado de Vigencia Folio Nº 500377123734, otorgado el 16 de marzo de 2021, del Servicio de Registro Civil e Identificación.</v>
      </c>
      <c r="G1062" s="75" t="str">
        <f>VLOOKUP(A1062,'BASE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62" s="75" t="str">
        <f>VLOOKUP(A1062,'BASE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62" s="75" t="str">
        <f>VLOOKUP(A1062,'BASE REGISTRO MAYO'!$A$1:$T$884,9,FALSE)</f>
        <v>1 año</v>
      </c>
      <c r="J1062" s="75" t="str">
        <f>VLOOKUP(A1062,'BASE REGISTRO MAYO'!$A$1:$T$884,10,FALSE)</f>
        <v>Del 15 de junio de 2020 al15 de junio de 2021.</v>
      </c>
      <c r="K1062" s="75" t="str">
        <f>VLOOKUP(A1062,'BASE REGISTRO MAYO'!$A$1:$T$884,11,FALSE)</f>
        <v xml:space="preserve">Patricia Mabel de la Fuente Riveros
</v>
      </c>
      <c r="L1062" s="75" t="str">
        <f>VLOOKUP(A1062,'BASE REGISTRO MAYO'!$A$1:$T$884,12,FALSE)</f>
        <v xml:space="preserve">Calle El Roble N° 214, comuna de Chillan, región del Ñuble.
</v>
      </c>
      <c r="M1062" s="75" t="str">
        <f>VLOOKUP(A1062,'BASE REGISTRO MAYO'!$A$1:$T$884,13,FALSE)</f>
        <v>XVI</v>
      </c>
      <c r="N1062" s="75" t="str">
        <f>VLOOKUP(A1062,'BASE REGISTRO MAYO'!$A$1:$T$884,14,FALSE)</f>
        <v>Chillán</v>
      </c>
      <c r="O1062" s="75" t="str">
        <f>VLOOKUP(A1062,'BASE REGISTRO MAYO'!$A$1:$T$884,15,FALSE)</f>
        <v>Teléfono: 
988892887</v>
      </c>
      <c r="P1062" s="75" t="str">
        <f>VLOOKUP(A1062,'BASE REGISTRO MAYO'!$A$1:$T$884,16,FALSE)</f>
        <v>ongpaihuen@gmail.com</v>
      </c>
      <c r="Q1062" s="75">
        <f>VLOOKUP(A1062,'BASE REGISTRO MAYO'!$A$1:$T$884,17,FALSE)</f>
        <v>0</v>
      </c>
      <c r="R1062" s="75">
        <f>VLOOKUP(A1062,'BASE REGISTRO MAYO'!$A$1:$T$884,18,FALSE)</f>
        <v>93401</v>
      </c>
      <c r="S1062" s="75" t="str">
        <f>VLOOKUP(A1062,'BASE REGISTRO MAYO'!$A$1:$T$884,19,FALSE)</f>
        <v>Antecedentes financieros correspondientes al año 2020, aprobados por el Sub Departamento de Supervisión Financiera Nacional.</v>
      </c>
      <c r="T1062" s="177">
        <f>VLOOKUP(A1062,'BASE REGISTRO MAYO'!$A$1:$T$884,20,FALSE)</f>
        <v>43858</v>
      </c>
      <c r="U1062" s="182">
        <v>7696</v>
      </c>
      <c r="V1062" s="181">
        <v>15666563</v>
      </c>
      <c r="W1062" s="181">
        <v>67262435</v>
      </c>
      <c r="X1062" s="178">
        <v>44408</v>
      </c>
      <c r="Y1062" s="87" t="s">
        <v>7151</v>
      </c>
      <c r="Z1062" s="87" t="s">
        <v>7152</v>
      </c>
      <c r="AA1062" s="182" t="s">
        <v>7169</v>
      </c>
    </row>
    <row r="1063" spans="1:27" ht="15.75" customHeight="1" x14ac:dyDescent="0.2">
      <c r="A1063" s="182">
        <v>7696</v>
      </c>
      <c r="B1063" s="75" t="str">
        <f>VLOOKUP(A1063,'BASE REGISTRO MAYO'!$A$1:$T$884,2,FALSE)</f>
        <v xml:space="preserve">Organizacion No Gubernamental de Desarrollo Paihuen </v>
      </c>
      <c r="C1063" s="75">
        <f>VLOOKUP(A1063,'BASE REGISTRO MAYO'!$A$1:$T$884,3,FALSE)</f>
        <v>651902215</v>
      </c>
      <c r="D1063" s="75">
        <f>VLOOKUP(A1063,'BASE REGISTRO MAYO'!$A$1:$T$884,4,FALSE)</f>
        <v>0</v>
      </c>
      <c r="E1063" s="75" t="str">
        <f>VLOOKUP(A1063,'BASE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63" s="75" t="str">
        <f>VLOOKUP(A1063,'BASE REGISTRO MAYO'!$A$1:$T$884,6,FALSE)</f>
        <v>Certificado de Vigencia Folio Nº 500377123734, otorgado el 16 de marzo de 2021, del Servicio de Registro Civil e Identificación.</v>
      </c>
      <c r="G1063" s="75" t="str">
        <f>VLOOKUP(A1063,'BASE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63" s="75" t="str">
        <f>VLOOKUP(A1063,'BASE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63" s="75" t="str">
        <f>VLOOKUP(A1063,'BASE REGISTRO MAYO'!$A$1:$T$884,9,FALSE)</f>
        <v>1 año</v>
      </c>
      <c r="J1063" s="75" t="str">
        <f>VLOOKUP(A1063,'BASE REGISTRO MAYO'!$A$1:$T$884,10,FALSE)</f>
        <v>Del 15 de junio de 2020 al15 de junio de 2021.</v>
      </c>
      <c r="K1063" s="75" t="str">
        <f>VLOOKUP(A1063,'BASE REGISTRO MAYO'!$A$1:$T$884,11,FALSE)</f>
        <v xml:space="preserve">Patricia Mabel de la Fuente Riveros
</v>
      </c>
      <c r="L1063" s="75" t="str">
        <f>VLOOKUP(A1063,'BASE REGISTRO MAYO'!$A$1:$T$884,12,FALSE)</f>
        <v xml:space="preserve">Calle El Roble N° 214, comuna de Chillan, región del Ñuble.
</v>
      </c>
      <c r="M1063" s="75" t="str">
        <f>VLOOKUP(A1063,'BASE REGISTRO MAYO'!$A$1:$T$884,13,FALSE)</f>
        <v>XVI</v>
      </c>
      <c r="N1063" s="75" t="str">
        <f>VLOOKUP(A1063,'BASE REGISTRO MAYO'!$A$1:$T$884,14,FALSE)</f>
        <v>Chillán</v>
      </c>
      <c r="O1063" s="75" t="str">
        <f>VLOOKUP(A1063,'BASE REGISTRO MAYO'!$A$1:$T$884,15,FALSE)</f>
        <v>Teléfono: 
988892887</v>
      </c>
      <c r="P1063" s="75" t="str">
        <f>VLOOKUP(A1063,'BASE REGISTRO MAYO'!$A$1:$T$884,16,FALSE)</f>
        <v>ongpaihuen@gmail.com</v>
      </c>
      <c r="Q1063" s="75">
        <f>VLOOKUP(A1063,'BASE REGISTRO MAYO'!$A$1:$T$884,17,FALSE)</f>
        <v>0</v>
      </c>
      <c r="R1063" s="75">
        <f>VLOOKUP(A1063,'BASE REGISTRO MAYO'!$A$1:$T$884,18,FALSE)</f>
        <v>93401</v>
      </c>
      <c r="S1063" s="75" t="str">
        <f>VLOOKUP(A1063,'BASE REGISTRO MAYO'!$A$1:$T$884,19,FALSE)</f>
        <v>Antecedentes financieros correspondientes al año 2020, aprobados por el Sub Departamento de Supervisión Financiera Nacional.</v>
      </c>
      <c r="T1063" s="177">
        <f>VLOOKUP(A1063,'BASE REGISTRO MAYO'!$A$1:$T$884,20,FALSE)</f>
        <v>43858</v>
      </c>
      <c r="U1063" s="182">
        <v>7696</v>
      </c>
      <c r="V1063" s="181">
        <v>8000326</v>
      </c>
      <c r="W1063" s="181">
        <v>42480605</v>
      </c>
      <c r="X1063" s="178">
        <v>44408</v>
      </c>
      <c r="Y1063" s="87" t="s">
        <v>7151</v>
      </c>
      <c r="Z1063" s="87" t="s">
        <v>7152</v>
      </c>
      <c r="AA1063" s="182" t="s">
        <v>7233</v>
      </c>
    </row>
    <row r="1064" spans="1:27" ht="15.75" customHeight="1" x14ac:dyDescent="0.2">
      <c r="A1064" s="182">
        <v>7696</v>
      </c>
      <c r="B1064" s="75" t="str">
        <f>VLOOKUP(A1064,'BASE REGISTRO MAYO'!$A$1:$T$884,2,FALSE)</f>
        <v xml:space="preserve">Organizacion No Gubernamental de Desarrollo Paihuen </v>
      </c>
      <c r="C1064" s="75">
        <f>VLOOKUP(A1064,'BASE REGISTRO MAYO'!$A$1:$T$884,3,FALSE)</f>
        <v>651902215</v>
      </c>
      <c r="D1064" s="75">
        <f>VLOOKUP(A1064,'BASE REGISTRO MAYO'!$A$1:$T$884,4,FALSE)</f>
        <v>0</v>
      </c>
      <c r="E1064" s="75" t="str">
        <f>VLOOKUP(A1064,'BASE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64" s="75" t="str">
        <f>VLOOKUP(A1064,'BASE REGISTRO MAYO'!$A$1:$T$884,6,FALSE)</f>
        <v>Certificado de Vigencia Folio Nº 500377123734, otorgado el 16 de marzo de 2021, del Servicio de Registro Civil e Identificación.</v>
      </c>
      <c r="G1064" s="75" t="str">
        <f>VLOOKUP(A1064,'BASE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64" s="75" t="str">
        <f>VLOOKUP(A1064,'BASE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64" s="75" t="str">
        <f>VLOOKUP(A1064,'BASE REGISTRO MAYO'!$A$1:$T$884,9,FALSE)</f>
        <v>1 año</v>
      </c>
      <c r="J1064" s="75" t="str">
        <f>VLOOKUP(A1064,'BASE REGISTRO MAYO'!$A$1:$T$884,10,FALSE)</f>
        <v>Del 15 de junio de 2020 al15 de junio de 2021.</v>
      </c>
      <c r="K1064" s="75" t="str">
        <f>VLOOKUP(A1064,'BASE REGISTRO MAYO'!$A$1:$T$884,11,FALSE)</f>
        <v xml:space="preserve">Patricia Mabel de la Fuente Riveros
</v>
      </c>
      <c r="L1064" s="75" t="str">
        <f>VLOOKUP(A1064,'BASE REGISTRO MAYO'!$A$1:$T$884,12,FALSE)</f>
        <v xml:space="preserve">Calle El Roble N° 214, comuna de Chillan, región del Ñuble.
</v>
      </c>
      <c r="M1064" s="75" t="str">
        <f>VLOOKUP(A1064,'BASE REGISTRO MAYO'!$A$1:$T$884,13,FALSE)</f>
        <v>XVI</v>
      </c>
      <c r="N1064" s="75" t="str">
        <f>VLOOKUP(A1064,'BASE REGISTRO MAYO'!$A$1:$T$884,14,FALSE)</f>
        <v>Chillán</v>
      </c>
      <c r="O1064" s="75" t="str">
        <f>VLOOKUP(A1064,'BASE REGISTRO MAYO'!$A$1:$T$884,15,FALSE)</f>
        <v>Teléfono: 
988892887</v>
      </c>
      <c r="P1064" s="75" t="str">
        <f>VLOOKUP(A1064,'BASE REGISTRO MAYO'!$A$1:$T$884,16,FALSE)</f>
        <v>ongpaihuen@gmail.com</v>
      </c>
      <c r="Q1064" s="75">
        <f>VLOOKUP(A1064,'BASE REGISTRO MAYO'!$A$1:$T$884,17,FALSE)</f>
        <v>0</v>
      </c>
      <c r="R1064" s="75">
        <f>VLOOKUP(A1064,'BASE REGISTRO MAYO'!$A$1:$T$884,18,FALSE)</f>
        <v>93401</v>
      </c>
      <c r="S1064" s="75" t="str">
        <f>VLOOKUP(A1064,'BASE REGISTRO MAYO'!$A$1:$T$884,19,FALSE)</f>
        <v>Antecedentes financieros correspondientes al año 2020, aprobados por el Sub Departamento de Supervisión Financiera Nacional.</v>
      </c>
      <c r="T1064" s="177">
        <f>VLOOKUP(A1064,'BASE REGISTRO MAYO'!$A$1:$T$884,20,FALSE)</f>
        <v>43858</v>
      </c>
      <c r="U1064" s="182">
        <v>7696</v>
      </c>
      <c r="V1064" s="181">
        <v>10141258</v>
      </c>
      <c r="W1064" s="181">
        <v>49523145</v>
      </c>
      <c r="X1064" s="178">
        <v>44408</v>
      </c>
      <c r="Y1064" s="87" t="s">
        <v>7151</v>
      </c>
      <c r="Z1064" s="87" t="s">
        <v>7152</v>
      </c>
      <c r="AA1064" s="182" t="s">
        <v>183</v>
      </c>
    </row>
    <row r="1065" spans="1:27" ht="15.75" customHeight="1" x14ac:dyDescent="0.2">
      <c r="A1065" s="182">
        <v>7696</v>
      </c>
      <c r="B1065" s="75" t="str">
        <f>VLOOKUP(A1065,'BASE REGISTRO MAYO'!$A$1:$T$884,2,FALSE)</f>
        <v xml:space="preserve">Organizacion No Gubernamental de Desarrollo Paihuen </v>
      </c>
      <c r="C1065" s="75">
        <f>VLOOKUP(A1065,'BASE REGISTRO MAYO'!$A$1:$T$884,3,FALSE)</f>
        <v>651902215</v>
      </c>
      <c r="D1065" s="75">
        <f>VLOOKUP(A1065,'BASE REGISTRO MAYO'!$A$1:$T$884,4,FALSE)</f>
        <v>0</v>
      </c>
      <c r="E1065" s="75" t="str">
        <f>VLOOKUP(A1065,'BASE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65" s="75" t="str">
        <f>VLOOKUP(A1065,'BASE REGISTRO MAYO'!$A$1:$T$884,6,FALSE)</f>
        <v>Certificado de Vigencia Folio Nº 500377123734, otorgado el 16 de marzo de 2021, del Servicio de Registro Civil e Identificación.</v>
      </c>
      <c r="G1065" s="75" t="str">
        <f>VLOOKUP(A1065,'BASE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65" s="75" t="str">
        <f>VLOOKUP(A1065,'BASE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65" s="75" t="str">
        <f>VLOOKUP(A1065,'BASE REGISTRO MAYO'!$A$1:$T$884,9,FALSE)</f>
        <v>1 año</v>
      </c>
      <c r="J1065" s="75" t="str">
        <f>VLOOKUP(A1065,'BASE REGISTRO MAYO'!$A$1:$T$884,10,FALSE)</f>
        <v>Del 15 de junio de 2020 al15 de junio de 2021.</v>
      </c>
      <c r="K1065" s="75" t="str">
        <f>VLOOKUP(A1065,'BASE REGISTRO MAYO'!$A$1:$T$884,11,FALSE)</f>
        <v xml:space="preserve">Patricia Mabel de la Fuente Riveros
</v>
      </c>
      <c r="L1065" s="75" t="str">
        <f>VLOOKUP(A1065,'BASE REGISTRO MAYO'!$A$1:$T$884,12,FALSE)</f>
        <v xml:space="preserve">Calle El Roble N° 214, comuna de Chillan, región del Ñuble.
</v>
      </c>
      <c r="M1065" s="75" t="str">
        <f>VLOOKUP(A1065,'BASE REGISTRO MAYO'!$A$1:$T$884,13,FALSE)</f>
        <v>XVI</v>
      </c>
      <c r="N1065" s="75" t="str">
        <f>VLOOKUP(A1065,'BASE REGISTRO MAYO'!$A$1:$T$884,14,FALSE)</f>
        <v>Chillán</v>
      </c>
      <c r="O1065" s="75" t="str">
        <f>VLOOKUP(A1065,'BASE REGISTRO MAYO'!$A$1:$T$884,15,FALSE)</f>
        <v>Teléfono: 
988892887</v>
      </c>
      <c r="P1065" s="75" t="str">
        <f>VLOOKUP(A1065,'BASE REGISTRO MAYO'!$A$1:$T$884,16,FALSE)</f>
        <v>ongpaihuen@gmail.com</v>
      </c>
      <c r="Q1065" s="75">
        <f>VLOOKUP(A1065,'BASE REGISTRO MAYO'!$A$1:$T$884,17,FALSE)</f>
        <v>0</v>
      </c>
      <c r="R1065" s="75">
        <f>VLOOKUP(A1065,'BASE REGISTRO MAYO'!$A$1:$T$884,18,FALSE)</f>
        <v>93401</v>
      </c>
      <c r="S1065" s="75" t="str">
        <f>VLOOKUP(A1065,'BASE REGISTRO MAYO'!$A$1:$T$884,19,FALSE)</f>
        <v>Antecedentes financieros correspondientes al año 2020, aprobados por el Sub Departamento de Supervisión Financiera Nacional.</v>
      </c>
      <c r="T1065" s="177">
        <f>VLOOKUP(A1065,'BASE REGISTRO MAYO'!$A$1:$T$884,20,FALSE)</f>
        <v>43858</v>
      </c>
      <c r="U1065" s="182">
        <v>7696</v>
      </c>
      <c r="V1065" s="181">
        <v>12528308</v>
      </c>
      <c r="W1065" s="181">
        <v>45887708</v>
      </c>
      <c r="X1065" s="178">
        <v>44408</v>
      </c>
      <c r="Y1065" s="87" t="s">
        <v>7151</v>
      </c>
      <c r="Z1065" s="87" t="s">
        <v>7152</v>
      </c>
      <c r="AA1065" s="182" t="s">
        <v>7160</v>
      </c>
    </row>
    <row r="1066" spans="1:27" ht="15.75" customHeight="1" x14ac:dyDescent="0.2">
      <c r="A1066" s="182">
        <v>7696</v>
      </c>
      <c r="B1066" s="75" t="str">
        <f>VLOOKUP(A1066,'BASE REGISTRO MAYO'!$A$1:$T$884,2,FALSE)</f>
        <v xml:space="preserve">Organizacion No Gubernamental de Desarrollo Paihuen </v>
      </c>
      <c r="C1066" s="75">
        <f>VLOOKUP(A1066,'BASE REGISTRO MAYO'!$A$1:$T$884,3,FALSE)</f>
        <v>651902215</v>
      </c>
      <c r="D1066" s="75">
        <f>VLOOKUP(A1066,'BASE REGISTRO MAYO'!$A$1:$T$884,4,FALSE)</f>
        <v>0</v>
      </c>
      <c r="E1066" s="75" t="str">
        <f>VLOOKUP(A1066,'BASE REGISTRO MAYO'!$A$1:$T$884,5,FALSE)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66" s="75" t="str">
        <f>VLOOKUP(A1066,'BASE REGISTRO MAYO'!$A$1:$T$884,6,FALSE)</f>
        <v>Certificado de Vigencia Folio Nº 500377123734, otorgado el 16 de marzo de 2021, del Servicio de Registro Civil e Identificación.</v>
      </c>
      <c r="G1066" s="75" t="str">
        <f>VLOOKUP(A1066,'BASE REGISTRO MAYO'!$A$1:$T$884,7,FALSE)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66" s="75" t="str">
        <f>VLOOKUP(A1066,'BASE REGISTRO MAYO'!$A$1:$T$884,8,FALSE)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66" s="75" t="str">
        <f>VLOOKUP(A1066,'BASE REGISTRO MAYO'!$A$1:$T$884,9,FALSE)</f>
        <v>1 año</v>
      </c>
      <c r="J1066" s="75" t="str">
        <f>VLOOKUP(A1066,'BASE REGISTRO MAYO'!$A$1:$T$884,10,FALSE)</f>
        <v>Del 15 de junio de 2020 al15 de junio de 2021.</v>
      </c>
      <c r="K1066" s="75" t="str">
        <f>VLOOKUP(A1066,'BASE REGISTRO MAYO'!$A$1:$T$884,11,FALSE)</f>
        <v xml:space="preserve">Patricia Mabel de la Fuente Riveros
</v>
      </c>
      <c r="L1066" s="75" t="str">
        <f>VLOOKUP(A1066,'BASE REGISTRO MAYO'!$A$1:$T$884,12,FALSE)</f>
        <v xml:space="preserve">Calle El Roble N° 214, comuna de Chillan, región del Ñuble.
</v>
      </c>
      <c r="M1066" s="75" t="str">
        <f>VLOOKUP(A1066,'BASE REGISTRO MAYO'!$A$1:$T$884,13,FALSE)</f>
        <v>XVI</v>
      </c>
      <c r="N1066" s="75" t="str">
        <f>VLOOKUP(A1066,'BASE REGISTRO MAYO'!$A$1:$T$884,14,FALSE)</f>
        <v>Chillán</v>
      </c>
      <c r="O1066" s="75" t="str">
        <f>VLOOKUP(A1066,'BASE REGISTRO MAYO'!$A$1:$T$884,15,FALSE)</f>
        <v>Teléfono: 
988892887</v>
      </c>
      <c r="P1066" s="75" t="str">
        <f>VLOOKUP(A1066,'BASE REGISTRO MAYO'!$A$1:$T$884,16,FALSE)</f>
        <v>ongpaihuen@gmail.com</v>
      </c>
      <c r="Q1066" s="75">
        <f>VLOOKUP(A1066,'BASE REGISTRO MAYO'!$A$1:$T$884,17,FALSE)</f>
        <v>0</v>
      </c>
      <c r="R1066" s="75">
        <f>VLOOKUP(A1066,'BASE REGISTRO MAYO'!$A$1:$T$884,18,FALSE)</f>
        <v>93401</v>
      </c>
      <c r="S1066" s="75" t="str">
        <f>VLOOKUP(A1066,'BASE REGISTRO MAYO'!$A$1:$T$884,19,FALSE)</f>
        <v>Antecedentes financieros correspondientes al año 2020, aprobados por el Sub Departamento de Supervisión Financiera Nacional.</v>
      </c>
      <c r="T1066" s="177">
        <f>VLOOKUP(A1066,'BASE REGISTRO MAYO'!$A$1:$T$884,20,FALSE)</f>
        <v>43858</v>
      </c>
      <c r="U1066" s="182">
        <v>7696</v>
      </c>
      <c r="V1066" s="181">
        <v>5634032</v>
      </c>
      <c r="W1066" s="181">
        <v>30987178</v>
      </c>
      <c r="X1066" s="178">
        <v>44408</v>
      </c>
      <c r="Y1066" s="87" t="s">
        <v>7151</v>
      </c>
      <c r="Z1066" s="87" t="s">
        <v>7152</v>
      </c>
      <c r="AA1066" s="182" t="s">
        <v>7253</v>
      </c>
    </row>
    <row r="1067" spans="1:27" ht="15.75" customHeight="1" x14ac:dyDescent="0.2">
      <c r="A1067" s="182">
        <v>7713</v>
      </c>
      <c r="B1067" s="75" t="str">
        <f>VLOOKUP(A1067,'BASE REGISTRO MAYO'!$A$1:$T$884,2,FALSE)</f>
        <v>FUNDACIoN CREESER</v>
      </c>
      <c r="C1067" s="75">
        <f>VLOOKUP(A1067,'BASE REGISTRO MAYO'!$A$1:$T$884,3,FALSE)</f>
        <v>651868661</v>
      </c>
      <c r="D1067" s="75">
        <f>VLOOKUP(A1067,'BASE REGISTRO MAYO'!$A$1:$T$884,4,FALSE)</f>
        <v>0</v>
      </c>
      <c r="E1067" s="75" t="str">
        <f>VLOOKUP(A1067,'BASE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1067" s="75" t="str">
        <f>VLOOKUP(A1067,'BASE REGISTRO MAYO'!$A$1:$T$884,6,FALSE)</f>
        <v>Certificado de Vigencia de persona jurídica sin fin de lucro folio Nº 500313724095, de fecha 26 de abril de 2020, emitido por el Servicio de Registro Civil e Identificación</v>
      </c>
      <c r="G1067" s="75" t="str">
        <f>VLOOKUP(A1067,'BASE REGISTRO MAYO'!$A$1:$T$884,7,FALSE)</f>
        <v>La acción de fortalecer la familia en contexto de riesgo y vulnerabilidad social, con la finalidad de promover el desarrollo de la misma mediante la articulación y gestión de los recursos dispuestos en los diversos entornos y contextos que la rodean.</v>
      </c>
      <c r="H1067" s="75" t="str">
        <f>VLOOKUP(A1067,'BASE REGISTRO MAYO'!$A$1:$T$884,8,FALSE)</f>
        <v xml:space="preserve">Presidente:
Felipe Evaristo Bobadilla Zapata
Vicepresidenta:
Carolina Andrea Arancibia Tamayo
Secretaria:
Myriam Betsabe Flores Vega
Tesorero:
Alejandro Ignacio Guerrero Guerrero
</v>
      </c>
      <c r="I1067" s="75" t="str">
        <f>VLOOKUP(A1067,'BASE REGISTRO MAYO'!$A$1:$T$884,9,FALSE)</f>
        <v>3 AÑOS.</v>
      </c>
      <c r="J1067" s="75" t="str">
        <f>VLOOKUP(A1067,'BASE REGISTRO MAYO'!$A$1:$T$884,10,FALSE)</f>
        <v>De 07 de julio de 2019 al 07 de julio de 2022.</v>
      </c>
      <c r="K1067" s="75" t="str">
        <f>VLOOKUP(A1067,'BASE REGISTRO MAYO'!$A$1:$T$884,11,FALSE)</f>
        <v xml:space="preserve">Felipe Evaristo Bobadilla Zapata
</v>
      </c>
      <c r="L1067" s="75" t="str">
        <f>VLOOKUP(A1067,'BASE REGISTRO MAYO'!$A$1:$T$884,12,FALSE)</f>
        <v>Colo Colo N° 735, Comuna de Rengo, Región del Libertador General Bernardo O´Higgins.</v>
      </c>
      <c r="M1067" s="75" t="str">
        <f>VLOOKUP(A1067,'BASE REGISTRO MAYO'!$A$1:$T$884,13,FALSE)</f>
        <v>VI</v>
      </c>
      <c r="N1067" s="75" t="str">
        <f>VLOOKUP(A1067,'BASE REGISTRO MAYO'!$A$1:$T$884,14,FALSE)</f>
        <v>Rengo</v>
      </c>
      <c r="O1067" s="75" t="str">
        <f>VLOOKUP(A1067,'BASE REGISTRO MAYO'!$A$1:$T$884,15,FALSE)</f>
        <v>56976979477 - 56995723973</v>
      </c>
      <c r="P1067" s="75" t="str">
        <f>VLOOKUP(A1067,'BASE REGISTRO MAYO'!$A$1:$T$884,16,FALSE)</f>
        <v>Fundación.creeser1@gmail.com</v>
      </c>
      <c r="Q1067" s="75">
        <f>VLOOKUP(A1067,'BASE REGISTRO MAYO'!$A$1:$T$884,17,FALSE)</f>
        <v>0</v>
      </c>
      <c r="R1067" s="75">
        <f>VLOOKUP(A1067,'BASE REGISTRO MAYO'!$A$1:$T$884,18,FALSE)</f>
        <v>94301</v>
      </c>
      <c r="S1067" s="75" t="str">
        <f>VLOOKUP(A1067,'BASE REGISTRO MAYO'!$A$1:$T$884,19,FALSE)</f>
        <v xml:space="preserve">Antecedentes Financieros correspondientes al año 2019, aprobados por Supervisión Financiera. </v>
      </c>
      <c r="T1067" s="177">
        <f>VLOOKUP(A1067,'BASE REGISTRO MAYO'!$A$1:$T$884,20,FALSE)</f>
        <v>44102</v>
      </c>
      <c r="U1067" s="182">
        <v>7700</v>
      </c>
      <c r="V1067" s="181">
        <v>6413280</v>
      </c>
      <c r="W1067" s="181">
        <v>6413280</v>
      </c>
      <c r="X1067" s="178">
        <v>44408</v>
      </c>
      <c r="Y1067" s="87" t="s">
        <v>7151</v>
      </c>
      <c r="Z1067" s="87" t="s">
        <v>7152</v>
      </c>
      <c r="AA1067" s="182" t="s">
        <v>7236</v>
      </c>
    </row>
    <row r="1068" spans="1:27" ht="15.75" customHeight="1" x14ac:dyDescent="0.2">
      <c r="A1068" s="182">
        <v>7704</v>
      </c>
      <c r="B1068" s="75" t="str">
        <f>VLOOKUP(A1068,'BASE REGISTRO MAYO'!$A$1:$T$884,2,FALSE)</f>
        <v>Organizacion No Gubernamental de Desarrollo Familiar- CORDEFAM</v>
      </c>
      <c r="C1068" s="75">
        <f>VLOOKUP(A1068,'BASE REGISTRO MAYO'!$A$1:$T$884,3,FALSE)</f>
        <v>651908876</v>
      </c>
      <c r="D1068" s="75">
        <f>VLOOKUP(A1068,'BASE REGISTRO MAYO'!$A$1:$T$884,4,FALSE)</f>
        <v>0</v>
      </c>
      <c r="E1068" s="75" t="str">
        <f>VLOOKUP(A1068,'BASE REGISTRO MAYO'!$A$1:$T$884,5,FALSE)</f>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
      <c r="F1068" s="75" t="str">
        <f>VLOOKUP(A1068,'BASE REGISTRO MAYO'!$A$1:$T$884,6,FALSE)</f>
        <v>Certificado de Vigencia Folio Nº 500343573169, de  fecha 01 de septiembre de 2020, del Servicio de Registro Civil e Identificación.</v>
      </c>
      <c r="G1068" s="75" t="str">
        <f>VLOOKUP(A1068,'BASE REGISTRO MAYO'!$A$1:$T$884,7,FALSE)</f>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
      <c r="H1068" s="75" t="str">
        <f>VLOOKUP(A1068,'BASE REGISTRO MAYO'!$A$1:$T$884,8,FALSE)</f>
        <v xml:space="preserve">Directorio inicial: 
Presidenta: 
Priscilla Andrea Sabando Zamora, 
Secretaria: 
Diana Carolina Alcon Henríquez, 
Tesorero:
Edwin Antonio Vera Marin, 
Primer Director:
Cecilia Verónica Fuentes Icarte, 
Segundo Director:
Elizabeth Eugenia Taylor Cofre, 
</v>
      </c>
      <c r="I1068" s="75" t="str">
        <f>VLOOKUP(A1068,'BASE REGISTRO MAYO'!$A$1:$T$884,9,FALSE)</f>
        <v>3 AÑOS (MÁXIMO 5 AÑOS)</v>
      </c>
      <c r="J1068" s="75" t="str">
        <f>VLOOKUP(A1068,'BASE REGISTRO MAYO'!$A$1:$T$884,10,FALSE)</f>
        <v>Directorio Inicial: hasta el 15.11.2022 o 2024</v>
      </c>
      <c r="K1068" s="75" t="str">
        <f>VLOOKUP(A1068,'BASE REGISTRO MAYO'!$A$1:$T$884,11,FALSE)</f>
        <v>Presidenta:
Priscilla Andrea Sabando Zamora,</v>
      </c>
      <c r="L1068" s="75" t="str">
        <f>VLOOKUP(A1068,'BASE REGISTRO MAYO'!$A$1:$T$884,12,FALSE)</f>
        <v>Pedro Aguirre Cerda N°1246, Población Maipú oriente</v>
      </c>
      <c r="M1068" s="75" t="str">
        <f>VLOOKUP(A1068,'BASE REGISTRO MAYO'!$A$1:$T$884,13,FALSE)</f>
        <v>XV</v>
      </c>
      <c r="N1068" s="75" t="str">
        <f>VLOOKUP(A1068,'BASE REGISTRO MAYO'!$A$1:$T$884,14,FALSE)</f>
        <v xml:space="preserve">Arica </v>
      </c>
      <c r="O1068" s="75">
        <f>VLOOKUP(A1068,'BASE REGISTRO MAYO'!$A$1:$T$884,15,FALSE)</f>
        <v>988397269</v>
      </c>
      <c r="P1068" s="75" t="str">
        <f>VLOOKUP(A1068,'BASE REGISTRO MAYO'!$A$1:$T$884,16,FALSE)</f>
        <v>Cordefam.arica@gmail.com</v>
      </c>
      <c r="Q1068" s="75">
        <f>VLOOKUP(A1068,'BASE REGISTRO MAYO'!$A$1:$T$884,17,FALSE)</f>
        <v>0</v>
      </c>
      <c r="R1068" s="75">
        <f>VLOOKUP(A1068,'BASE REGISTRO MAYO'!$A$1:$T$884,18,FALSE)</f>
        <v>93401</v>
      </c>
      <c r="S1068" s="75" t="str">
        <f>VLOOKUP(A1068,'BASE REGISTRO MAYO'!$A$1:$T$884,19,FALSE)</f>
        <v xml:space="preserve">Antecedentes financieros correspondientes al año 2019, aprobados por el Sub Departamento de Supervisión Financiera Nacional. </v>
      </c>
      <c r="T1068" s="177">
        <f>VLOOKUP(A1068,'BASE REGISTRO MAYO'!$A$1:$T$884,20,FALSE)</f>
        <v>43934</v>
      </c>
      <c r="U1068" s="182">
        <v>7704</v>
      </c>
      <c r="V1068" s="181">
        <v>11639713</v>
      </c>
      <c r="W1068" s="181">
        <v>61741091</v>
      </c>
      <c r="X1068" s="178">
        <v>44408</v>
      </c>
      <c r="Y1068" s="87" t="s">
        <v>7151</v>
      </c>
      <c r="Z1068" s="87" t="s">
        <v>7152</v>
      </c>
      <c r="AA1068" s="182" t="s">
        <v>7171</v>
      </c>
    </row>
    <row r="1069" spans="1:27" ht="15.75" customHeight="1" x14ac:dyDescent="0.2">
      <c r="A1069" s="182">
        <v>7706</v>
      </c>
      <c r="B1069" s="75" t="str">
        <f>VLOOKUP(A1069,'BASE REGISTRO MAYO'!$A$1:$T$884,2,FALSE)</f>
        <v>Organizacion No Gubernamental de Desarrollo – ALTA TIERRA</v>
      </c>
      <c r="C1069" s="75">
        <f>VLOOKUP(A1069,'BASE REGISTRO MAYO'!$A$1:$T$884,3,FALSE)</f>
        <v>650837746</v>
      </c>
      <c r="D1069" s="75">
        <f>VLOOKUP(A1069,'BASE REGISTRO MAYO'!$A$1:$T$884,4,FALSE)</f>
        <v>0</v>
      </c>
      <c r="E1069" s="75" t="str">
        <f>VLOOKUP(A1069,'BASE REGISTRO MAYO'!$A$1:$T$884,5,FALSE)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69" s="75" t="str">
        <f>VLOOKUP(A1069,'BASE REGISTRO MAYO'!$A$1:$T$884,6,FALSE)</f>
        <v>Certificado de Vigencia Folio Nº 500288385067, otorgado el 14 de enero de 2020, del Servicio de Registro Civil e Identificación.</v>
      </c>
      <c r="G1069" s="75" t="str">
        <f>VLOOKUP(A1069,'BASE REGISTRO MAYO'!$A$1:$T$884,7,FALSE)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69" s="75" t="str">
        <f>VLOOKUP(A1069,'BASE REGISTRO MAYO'!$A$1:$T$884,8,FALSE)</f>
        <v xml:space="preserve">Presidente: 
Amanda Elizabeth Alarcón Herrera
 Vicepresidente:
Fernando Rodrigo Valdivia Muñóz
Secretario:
Claudia Vlaeska Valdes Olave
Tesorero:
Christian Enrique Assis González
</v>
      </c>
      <c r="I1069" s="75" t="str">
        <f>VLOOKUP(A1069,'BASE REGISTRO MAYO'!$A$1:$T$884,9,FALSE)</f>
        <v>5 AÑOS</v>
      </c>
      <c r="J1069" s="75" t="str">
        <f>VLOOKUP(A1069,'BASE REGISTRO MAYO'!$A$1:$T$884,10,FALSE)</f>
        <v>20.05.20 al 20.05.25</v>
      </c>
      <c r="K1069" s="75" t="str">
        <f>VLOOKUP(A1069,'BASE REGISTRO MAYO'!$A$1:$T$884,11,FALSE)</f>
        <v xml:space="preserve">Amanda Elizabeth Alarcón Herrera
</v>
      </c>
      <c r="L1069" s="75" t="str">
        <f>VLOOKUP(A1069,'BASE REGISTRO MAYO'!$A$1:$T$884,12,FALSE)</f>
        <v xml:space="preserve">Calle Prat N° 146, comuna de Curicó, Región del Maule
</v>
      </c>
      <c r="M1069" s="75" t="str">
        <f>VLOOKUP(A1069,'BASE REGISTRO MAYO'!$A$1:$T$884,13,FALSE)</f>
        <v>VII</v>
      </c>
      <c r="N1069" s="75" t="str">
        <f>VLOOKUP(A1069,'BASE REGISTRO MAYO'!$A$1:$T$884,14,FALSE)</f>
        <v>Curicó</v>
      </c>
      <c r="O1069" s="75" t="str">
        <f>VLOOKUP(A1069,'BASE REGISTRO MAYO'!$A$1:$T$884,15,FALSE)</f>
        <v xml:space="preserve">Teléfono: 75-23111132/ 0990174873
</v>
      </c>
      <c r="P1069" s="75" t="str">
        <f>VLOOKUP(A1069,'BASE REGISTRO MAYO'!$A$1:$T$884,16,FALSE)</f>
        <v xml:space="preserve">Correo electrónico: altatierraong@gmail.com </v>
      </c>
      <c r="Q1069" s="75">
        <f>VLOOKUP(A1069,'BASE REGISTRO MAYO'!$A$1:$T$884,17,FALSE)</f>
        <v>0</v>
      </c>
      <c r="R1069" s="75">
        <f>VLOOKUP(A1069,'BASE REGISTRO MAYO'!$A$1:$T$884,18,FALSE)</f>
        <v>93401</v>
      </c>
      <c r="S1069" s="75" t="str">
        <f>VLOOKUP(A1069,'BASE REGISTRO MAYO'!$A$1:$T$884,19,FALSE)</f>
        <v xml:space="preserve">Antecedentes financieros correspondientes al año 2019, aprobados por el Sub Depto de Supervisión Financiera Nacional. </v>
      </c>
      <c r="T1069" s="177">
        <f>VLOOKUP(A1069,'BASE REGISTRO MAYO'!$A$1:$T$884,20,FALSE)</f>
        <v>43990</v>
      </c>
      <c r="U1069" s="182">
        <v>7706</v>
      </c>
      <c r="V1069" s="181">
        <v>10780736</v>
      </c>
      <c r="W1069" s="181">
        <v>66356869</v>
      </c>
      <c r="X1069" s="178">
        <v>44408</v>
      </c>
      <c r="Y1069" s="87" t="s">
        <v>7151</v>
      </c>
      <c r="Z1069" s="87" t="s">
        <v>7152</v>
      </c>
      <c r="AA1069" s="182" t="s">
        <v>7184</v>
      </c>
    </row>
    <row r="1070" spans="1:27" ht="15.75" customHeight="1" x14ac:dyDescent="0.2">
      <c r="A1070" s="182">
        <v>7706</v>
      </c>
      <c r="B1070" s="75" t="str">
        <f>VLOOKUP(A1070,'BASE REGISTRO MAYO'!$A$1:$T$884,2,FALSE)</f>
        <v>Organizacion No Gubernamental de Desarrollo – ALTA TIERRA</v>
      </c>
      <c r="C1070" s="75">
        <f>VLOOKUP(A1070,'BASE REGISTRO MAYO'!$A$1:$T$884,3,FALSE)</f>
        <v>650837746</v>
      </c>
      <c r="D1070" s="75">
        <f>VLOOKUP(A1070,'BASE REGISTRO MAYO'!$A$1:$T$884,4,FALSE)</f>
        <v>0</v>
      </c>
      <c r="E1070" s="75" t="str">
        <f>VLOOKUP(A1070,'BASE REGISTRO MAYO'!$A$1:$T$884,5,FALSE)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70" s="75" t="str">
        <f>VLOOKUP(A1070,'BASE REGISTRO MAYO'!$A$1:$T$884,6,FALSE)</f>
        <v>Certificado de Vigencia Folio Nº 500288385067, otorgado el 14 de enero de 2020, del Servicio de Registro Civil e Identificación.</v>
      </c>
      <c r="G1070" s="75" t="str">
        <f>VLOOKUP(A1070,'BASE REGISTRO MAYO'!$A$1:$T$884,7,FALSE)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70" s="75" t="str">
        <f>VLOOKUP(A1070,'BASE REGISTRO MAYO'!$A$1:$T$884,8,FALSE)</f>
        <v xml:space="preserve">Presidente: 
Amanda Elizabeth Alarcón Herrera
 Vicepresidente:
Fernando Rodrigo Valdivia Muñóz
Secretario:
Claudia Vlaeska Valdes Olave
Tesorero:
Christian Enrique Assis González
</v>
      </c>
      <c r="I1070" s="75" t="str">
        <f>VLOOKUP(A1070,'BASE REGISTRO MAYO'!$A$1:$T$884,9,FALSE)</f>
        <v>5 AÑOS</v>
      </c>
      <c r="J1070" s="75" t="str">
        <f>VLOOKUP(A1070,'BASE REGISTRO MAYO'!$A$1:$T$884,10,FALSE)</f>
        <v>20.05.20 al 20.05.25</v>
      </c>
      <c r="K1070" s="75" t="str">
        <f>VLOOKUP(A1070,'BASE REGISTRO MAYO'!$A$1:$T$884,11,FALSE)</f>
        <v xml:space="preserve">Amanda Elizabeth Alarcón Herrera
</v>
      </c>
      <c r="L1070" s="75" t="str">
        <f>VLOOKUP(A1070,'BASE REGISTRO MAYO'!$A$1:$T$884,12,FALSE)</f>
        <v xml:space="preserve">Calle Prat N° 146, comuna de Curicó, Región del Maule
</v>
      </c>
      <c r="M1070" s="75" t="str">
        <f>VLOOKUP(A1070,'BASE REGISTRO MAYO'!$A$1:$T$884,13,FALSE)</f>
        <v>VII</v>
      </c>
      <c r="N1070" s="75" t="str">
        <f>VLOOKUP(A1070,'BASE REGISTRO MAYO'!$A$1:$T$884,14,FALSE)</f>
        <v>Curicó</v>
      </c>
      <c r="O1070" s="75" t="str">
        <f>VLOOKUP(A1070,'BASE REGISTRO MAYO'!$A$1:$T$884,15,FALSE)</f>
        <v xml:space="preserve">Teléfono: 75-23111132/ 0990174873
</v>
      </c>
      <c r="P1070" s="75" t="str">
        <f>VLOOKUP(A1070,'BASE REGISTRO MAYO'!$A$1:$T$884,16,FALSE)</f>
        <v xml:space="preserve">Correo electrónico: altatierraong@gmail.com </v>
      </c>
      <c r="Q1070" s="75">
        <f>VLOOKUP(A1070,'BASE REGISTRO MAYO'!$A$1:$T$884,17,FALSE)</f>
        <v>0</v>
      </c>
      <c r="R1070" s="75">
        <f>VLOOKUP(A1070,'BASE REGISTRO MAYO'!$A$1:$T$884,18,FALSE)</f>
        <v>93401</v>
      </c>
      <c r="S1070" s="75" t="str">
        <f>VLOOKUP(A1070,'BASE REGISTRO MAYO'!$A$1:$T$884,19,FALSE)</f>
        <v xml:space="preserve">Antecedentes financieros correspondientes al año 2019, aprobados por el Sub Depto de Supervisión Financiera Nacional. </v>
      </c>
      <c r="T1070" s="177">
        <f>VLOOKUP(A1070,'BASE REGISTRO MAYO'!$A$1:$T$884,20,FALSE)</f>
        <v>43990</v>
      </c>
      <c r="U1070" s="182">
        <v>7706</v>
      </c>
      <c r="V1070" s="181">
        <v>13800201</v>
      </c>
      <c r="W1070" s="181">
        <v>99637121</v>
      </c>
      <c r="X1070" s="178">
        <v>44408</v>
      </c>
      <c r="Y1070" s="87" t="s">
        <v>7151</v>
      </c>
      <c r="Z1070" s="87" t="s">
        <v>7152</v>
      </c>
      <c r="AA1070" s="182" t="s">
        <v>7170</v>
      </c>
    </row>
    <row r="1071" spans="1:27" ht="15.75" customHeight="1" x14ac:dyDescent="0.2">
      <c r="A1071" s="182">
        <v>7708</v>
      </c>
      <c r="B1071" s="75" t="str">
        <f>VLOOKUP(A1071,'BASE REGISTRO MAYO'!$A$1:$T$884,2,FALSE)</f>
        <v>Fundacion Trabajo con Sentido</v>
      </c>
      <c r="C1071" s="75">
        <f>VLOOKUP(A1071,'BASE REGISTRO MAYO'!$A$1:$T$884,3,FALSE)</f>
        <v>651932017</v>
      </c>
      <c r="D1071" s="75">
        <f>VLOOKUP(A1071,'BASE REGISTRO MAYO'!$A$1:$T$884,4,FALSE)</f>
        <v>0</v>
      </c>
      <c r="E1071" s="75" t="str">
        <f>VLOOKUP(A1071,'BASE REGISTRO MAYO'!$A$1:$T$884,5,FALSE)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71" s="75" t="str">
        <f>VLOOKUP(A1071,'BASE REGISTRO MAYO'!$A$1:$T$884,6,FALSE)</f>
        <v>Certificado de Vigencia Folio Nº 500295784984, otorgado el 10 de febrero de 2020, del Servicio de Registro Civil e Identificación.</v>
      </c>
      <c r="G1071" s="75" t="str">
        <f>VLOOKUP(A1071,'BASE REGISTRO MAYO'!$A$1:$T$884,7,FALSE)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71" s="75" t="str">
        <f>VLOOKUP(A1071,'BASE REGISTRO MAYO'!$A$1:$T$884,8,FALSE)</f>
        <v xml:space="preserve">Presidente: 
Jorge Osvaldo Ormeño Fuenzalida
Secretaria:
Maria Luisa España L´Feubre 
Tesorero:
Mauricio Anibal Mateluna Rodríguez
</v>
      </c>
      <c r="I1071" s="75" t="str">
        <f>VLOOKUP(A1071,'BASE REGISTRO MAYO'!$A$1:$T$884,9,FALSE)</f>
        <v>5 años</v>
      </c>
      <c r="J1071" s="75" t="str">
        <f>VLOOKUP(A1071,'BASE REGISTRO MAYO'!$A$1:$T$884,10,FALSE)</f>
        <v>Del 17.09.2019 al 17.09.2024</v>
      </c>
      <c r="K1071" s="75" t="str">
        <f>VLOOKUP(A1071,'BASE REGISTRO MAYO'!$A$1:$T$884,11,FALSE)</f>
        <v xml:space="preserve">Jorge Osvaldo Ormeño Fuenzalida
 </v>
      </c>
      <c r="L1071" s="75" t="str">
        <f>VLOOKUP(A1071,'BASE REGISTRO MAYO'!$A$1:$T$884,12,FALSE)</f>
        <v>Avenida Bulnes N°317 oficina 511, comuna de Santiago, región Metropolitana.
T</v>
      </c>
      <c r="M1071" s="75" t="str">
        <f>VLOOKUP(A1071,'BASE REGISTRO MAYO'!$A$1:$T$884,13,FALSE)</f>
        <v>XIII</v>
      </c>
      <c r="N1071" s="75" t="str">
        <f>VLOOKUP(A1071,'BASE REGISTRO MAYO'!$A$1:$T$884,14,FALSE)</f>
        <v>Santiago</v>
      </c>
      <c r="O1071" s="75" t="str">
        <f>VLOOKUP(A1071,'BASE REGISTRO MAYO'!$A$1:$T$884,15,FALSE)</f>
        <v xml:space="preserve">teléfono: 224367000
</v>
      </c>
      <c r="P1071" s="75" t="str">
        <f>VLOOKUP(A1071,'BASE REGISTRO MAYO'!$A$1:$T$884,16,FALSE)</f>
        <v>Correo electrónico: ftrabajoconsentido@gmail.com</v>
      </c>
      <c r="Q1071" s="75">
        <f>VLOOKUP(A1071,'BASE REGISTRO MAYO'!$A$1:$T$884,17,FALSE)</f>
        <v>0</v>
      </c>
      <c r="R1071" s="75">
        <f>VLOOKUP(A1071,'BASE REGISTRO MAYO'!$A$1:$T$884,18,FALSE)</f>
        <v>93401</v>
      </c>
      <c r="S1071" s="75" t="str">
        <f>VLOOKUP(A1071,'BASE REGISTRO MAYO'!$A$1:$T$884,19,FALSE)</f>
        <v xml:space="preserve">Antecedentes financieros correspondientes al año 2019, aprobados por el Sub Depto de Supervisión Financiera Nacional. </v>
      </c>
      <c r="T1071" s="177">
        <f>VLOOKUP(A1071,'BASE REGISTRO MAYO'!$A$1:$T$884,20,FALSE)</f>
        <v>44034</v>
      </c>
      <c r="U1071" s="182">
        <v>7708</v>
      </c>
      <c r="V1071" s="181">
        <v>6760838</v>
      </c>
      <c r="W1071" s="181">
        <v>30592796</v>
      </c>
      <c r="X1071" s="178">
        <v>44408</v>
      </c>
      <c r="Y1071" s="87" t="s">
        <v>7151</v>
      </c>
      <c r="Z1071" s="87" t="s">
        <v>7152</v>
      </c>
      <c r="AA1071" s="182" t="s">
        <v>7223</v>
      </c>
    </row>
    <row r="1072" spans="1:27" ht="15.75" customHeight="1" x14ac:dyDescent="0.2">
      <c r="A1072" s="182">
        <v>7708</v>
      </c>
      <c r="B1072" s="75" t="str">
        <f>VLOOKUP(A1072,'BASE REGISTRO MAYO'!$A$1:$T$884,2,FALSE)</f>
        <v>Fundacion Trabajo con Sentido</v>
      </c>
      <c r="C1072" s="75">
        <f>VLOOKUP(A1072,'BASE REGISTRO MAYO'!$A$1:$T$884,3,FALSE)</f>
        <v>651932017</v>
      </c>
      <c r="D1072" s="75">
        <f>VLOOKUP(A1072,'BASE REGISTRO MAYO'!$A$1:$T$884,4,FALSE)</f>
        <v>0</v>
      </c>
      <c r="E1072" s="75" t="str">
        <f>VLOOKUP(A1072,'BASE REGISTRO MAYO'!$A$1:$T$884,5,FALSE)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72" s="75" t="str">
        <f>VLOOKUP(A1072,'BASE REGISTRO MAYO'!$A$1:$T$884,6,FALSE)</f>
        <v>Certificado de Vigencia Folio Nº 500295784984, otorgado el 10 de febrero de 2020, del Servicio de Registro Civil e Identificación.</v>
      </c>
      <c r="G1072" s="75" t="str">
        <f>VLOOKUP(A1072,'BASE REGISTRO MAYO'!$A$1:$T$884,7,FALSE)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72" s="75" t="str">
        <f>VLOOKUP(A1072,'BASE REGISTRO MAYO'!$A$1:$T$884,8,FALSE)</f>
        <v xml:space="preserve">Presidente: 
Jorge Osvaldo Ormeño Fuenzalida
Secretaria:
Maria Luisa España L´Feubre 
Tesorero:
Mauricio Anibal Mateluna Rodríguez
</v>
      </c>
      <c r="I1072" s="75" t="str">
        <f>VLOOKUP(A1072,'BASE REGISTRO MAYO'!$A$1:$T$884,9,FALSE)</f>
        <v>5 años</v>
      </c>
      <c r="J1072" s="75" t="str">
        <f>VLOOKUP(A1072,'BASE REGISTRO MAYO'!$A$1:$T$884,10,FALSE)</f>
        <v>Del 17.09.2019 al 17.09.2024</v>
      </c>
      <c r="K1072" s="75" t="str">
        <f>VLOOKUP(A1072,'BASE REGISTRO MAYO'!$A$1:$T$884,11,FALSE)</f>
        <v xml:space="preserve">Jorge Osvaldo Ormeño Fuenzalida
 </v>
      </c>
      <c r="L1072" s="75" t="str">
        <f>VLOOKUP(A1072,'BASE REGISTRO MAYO'!$A$1:$T$884,12,FALSE)</f>
        <v>Avenida Bulnes N°317 oficina 511, comuna de Santiago, región Metropolitana.
T</v>
      </c>
      <c r="M1072" s="75" t="str">
        <f>VLOOKUP(A1072,'BASE REGISTRO MAYO'!$A$1:$T$884,13,FALSE)</f>
        <v>XIII</v>
      </c>
      <c r="N1072" s="75" t="str">
        <f>VLOOKUP(A1072,'BASE REGISTRO MAYO'!$A$1:$T$884,14,FALSE)</f>
        <v>Santiago</v>
      </c>
      <c r="O1072" s="75" t="str">
        <f>VLOOKUP(A1072,'BASE REGISTRO MAYO'!$A$1:$T$884,15,FALSE)</f>
        <v xml:space="preserve">teléfono: 224367000
</v>
      </c>
      <c r="P1072" s="75" t="str">
        <f>VLOOKUP(A1072,'BASE REGISTRO MAYO'!$A$1:$T$884,16,FALSE)</f>
        <v>Correo electrónico: ftrabajoconsentido@gmail.com</v>
      </c>
      <c r="Q1072" s="75">
        <f>VLOOKUP(A1072,'BASE REGISTRO MAYO'!$A$1:$T$884,17,FALSE)</f>
        <v>0</v>
      </c>
      <c r="R1072" s="75">
        <f>VLOOKUP(A1072,'BASE REGISTRO MAYO'!$A$1:$T$884,18,FALSE)</f>
        <v>93401</v>
      </c>
      <c r="S1072" s="75" t="str">
        <f>VLOOKUP(A1072,'BASE REGISTRO MAYO'!$A$1:$T$884,19,FALSE)</f>
        <v xml:space="preserve">Antecedentes financieros correspondientes al año 2019, aprobados por el Sub Depto de Supervisión Financiera Nacional. </v>
      </c>
      <c r="T1072" s="177">
        <f>VLOOKUP(A1072,'BASE REGISTRO MAYO'!$A$1:$T$884,20,FALSE)</f>
        <v>44034</v>
      </c>
      <c r="U1072" s="182">
        <v>7708</v>
      </c>
      <c r="V1072" s="181">
        <v>7660307</v>
      </c>
      <c r="W1072" s="181">
        <v>35089147</v>
      </c>
      <c r="X1072" s="178">
        <v>44408</v>
      </c>
      <c r="Y1072" s="87" t="s">
        <v>7151</v>
      </c>
      <c r="Z1072" s="87" t="s">
        <v>7152</v>
      </c>
      <c r="AA1072" s="182" t="s">
        <v>8194</v>
      </c>
    </row>
    <row r="1073" spans="1:27" ht="15.75" customHeight="1" x14ac:dyDescent="0.2">
      <c r="A1073" s="182">
        <v>7708</v>
      </c>
      <c r="B1073" s="75" t="str">
        <f>VLOOKUP(A1073,'BASE REGISTRO MAYO'!$A$1:$T$884,2,FALSE)</f>
        <v>Fundacion Trabajo con Sentido</v>
      </c>
      <c r="C1073" s="75">
        <f>VLOOKUP(A1073,'BASE REGISTRO MAYO'!$A$1:$T$884,3,FALSE)</f>
        <v>651932017</v>
      </c>
      <c r="D1073" s="75">
        <f>VLOOKUP(A1073,'BASE REGISTRO MAYO'!$A$1:$T$884,4,FALSE)</f>
        <v>0</v>
      </c>
      <c r="E1073" s="75" t="str">
        <f>VLOOKUP(A1073,'BASE REGISTRO MAYO'!$A$1:$T$884,5,FALSE)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73" s="75" t="str">
        <f>VLOOKUP(A1073,'BASE REGISTRO MAYO'!$A$1:$T$884,6,FALSE)</f>
        <v>Certificado de Vigencia Folio Nº 500295784984, otorgado el 10 de febrero de 2020, del Servicio de Registro Civil e Identificación.</v>
      </c>
      <c r="G1073" s="75" t="str">
        <f>VLOOKUP(A1073,'BASE REGISTRO MAYO'!$A$1:$T$884,7,FALSE)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73" s="75" t="str">
        <f>VLOOKUP(A1073,'BASE REGISTRO MAYO'!$A$1:$T$884,8,FALSE)</f>
        <v xml:space="preserve">Presidente: 
Jorge Osvaldo Ormeño Fuenzalida
Secretaria:
Maria Luisa España L´Feubre 
Tesorero:
Mauricio Anibal Mateluna Rodríguez
</v>
      </c>
      <c r="I1073" s="75" t="str">
        <f>VLOOKUP(A1073,'BASE REGISTRO MAYO'!$A$1:$T$884,9,FALSE)</f>
        <v>5 años</v>
      </c>
      <c r="J1073" s="75" t="str">
        <f>VLOOKUP(A1073,'BASE REGISTRO MAYO'!$A$1:$T$884,10,FALSE)</f>
        <v>Del 17.09.2019 al 17.09.2024</v>
      </c>
      <c r="K1073" s="75" t="str">
        <f>VLOOKUP(A1073,'BASE REGISTRO MAYO'!$A$1:$T$884,11,FALSE)</f>
        <v xml:space="preserve">Jorge Osvaldo Ormeño Fuenzalida
 </v>
      </c>
      <c r="L1073" s="75" t="str">
        <f>VLOOKUP(A1073,'BASE REGISTRO MAYO'!$A$1:$T$884,12,FALSE)</f>
        <v>Avenida Bulnes N°317 oficina 511, comuna de Santiago, región Metropolitana.
T</v>
      </c>
      <c r="M1073" s="75" t="str">
        <f>VLOOKUP(A1073,'BASE REGISTRO MAYO'!$A$1:$T$884,13,FALSE)</f>
        <v>XIII</v>
      </c>
      <c r="N1073" s="75" t="str">
        <f>VLOOKUP(A1073,'BASE REGISTRO MAYO'!$A$1:$T$884,14,FALSE)</f>
        <v>Santiago</v>
      </c>
      <c r="O1073" s="75" t="str">
        <f>VLOOKUP(A1073,'BASE REGISTRO MAYO'!$A$1:$T$884,15,FALSE)</f>
        <v xml:space="preserve">teléfono: 224367000
</v>
      </c>
      <c r="P1073" s="75" t="str">
        <f>VLOOKUP(A1073,'BASE REGISTRO MAYO'!$A$1:$T$884,16,FALSE)</f>
        <v>Correo electrónico: ftrabajoconsentido@gmail.com</v>
      </c>
      <c r="Q1073" s="75">
        <f>VLOOKUP(A1073,'BASE REGISTRO MAYO'!$A$1:$T$884,17,FALSE)</f>
        <v>0</v>
      </c>
      <c r="R1073" s="75">
        <f>VLOOKUP(A1073,'BASE REGISTRO MAYO'!$A$1:$T$884,18,FALSE)</f>
        <v>93401</v>
      </c>
      <c r="S1073" s="75" t="str">
        <f>VLOOKUP(A1073,'BASE REGISTRO MAYO'!$A$1:$T$884,19,FALSE)</f>
        <v xml:space="preserve">Antecedentes financieros correspondientes al año 2019, aprobados por el Sub Depto de Supervisión Financiera Nacional. </v>
      </c>
      <c r="T1073" s="177">
        <f>VLOOKUP(A1073,'BASE REGISTRO MAYO'!$A$1:$T$884,20,FALSE)</f>
        <v>44034</v>
      </c>
      <c r="U1073" s="182">
        <v>7708</v>
      </c>
      <c r="V1073" s="181">
        <v>6301220</v>
      </c>
      <c r="W1073" s="181">
        <v>25427276</v>
      </c>
      <c r="X1073" s="178">
        <v>44408</v>
      </c>
      <c r="Y1073" s="87" t="s">
        <v>7151</v>
      </c>
      <c r="Z1073" s="87" t="s">
        <v>7152</v>
      </c>
      <c r="AA1073" s="182" t="s">
        <v>7350</v>
      </c>
    </row>
    <row r="1074" spans="1:27" ht="15.75" customHeight="1" x14ac:dyDescent="0.2">
      <c r="A1074" s="182">
        <v>7708</v>
      </c>
      <c r="B1074" s="75" t="str">
        <f>VLOOKUP(A1074,'BASE REGISTRO MAYO'!$A$1:$T$884,2,FALSE)</f>
        <v>Fundacion Trabajo con Sentido</v>
      </c>
      <c r="C1074" s="75">
        <f>VLOOKUP(A1074,'BASE REGISTRO MAYO'!$A$1:$T$884,3,FALSE)</f>
        <v>651932017</v>
      </c>
      <c r="D1074" s="75">
        <f>VLOOKUP(A1074,'BASE REGISTRO MAYO'!$A$1:$T$884,4,FALSE)</f>
        <v>0</v>
      </c>
      <c r="E1074" s="75" t="str">
        <f>VLOOKUP(A1074,'BASE REGISTRO MAYO'!$A$1:$T$884,5,FALSE)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74" s="75" t="str">
        <f>VLOOKUP(A1074,'BASE REGISTRO MAYO'!$A$1:$T$884,6,FALSE)</f>
        <v>Certificado de Vigencia Folio Nº 500295784984, otorgado el 10 de febrero de 2020, del Servicio de Registro Civil e Identificación.</v>
      </c>
      <c r="G1074" s="75" t="str">
        <f>VLOOKUP(A1074,'BASE REGISTRO MAYO'!$A$1:$T$884,7,FALSE)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74" s="75" t="str">
        <f>VLOOKUP(A1074,'BASE REGISTRO MAYO'!$A$1:$T$884,8,FALSE)</f>
        <v xml:space="preserve">Presidente: 
Jorge Osvaldo Ormeño Fuenzalida
Secretaria:
Maria Luisa España L´Feubre 
Tesorero:
Mauricio Anibal Mateluna Rodríguez
</v>
      </c>
      <c r="I1074" s="75" t="str">
        <f>VLOOKUP(A1074,'BASE REGISTRO MAYO'!$A$1:$T$884,9,FALSE)</f>
        <v>5 años</v>
      </c>
      <c r="J1074" s="75" t="str">
        <f>VLOOKUP(A1074,'BASE REGISTRO MAYO'!$A$1:$T$884,10,FALSE)</f>
        <v>Del 17.09.2019 al 17.09.2024</v>
      </c>
      <c r="K1074" s="75" t="str">
        <f>VLOOKUP(A1074,'BASE REGISTRO MAYO'!$A$1:$T$884,11,FALSE)</f>
        <v xml:space="preserve">Jorge Osvaldo Ormeño Fuenzalida
 </v>
      </c>
      <c r="L1074" s="75" t="str">
        <f>VLOOKUP(A1074,'BASE REGISTRO MAYO'!$A$1:$T$884,12,FALSE)</f>
        <v>Avenida Bulnes N°317 oficina 511, comuna de Santiago, región Metropolitana.
T</v>
      </c>
      <c r="M1074" s="75" t="str">
        <f>VLOOKUP(A1074,'BASE REGISTRO MAYO'!$A$1:$T$884,13,FALSE)</f>
        <v>XIII</v>
      </c>
      <c r="N1074" s="75" t="str">
        <f>VLOOKUP(A1074,'BASE REGISTRO MAYO'!$A$1:$T$884,14,FALSE)</f>
        <v>Santiago</v>
      </c>
      <c r="O1074" s="75" t="str">
        <f>VLOOKUP(A1074,'BASE REGISTRO MAYO'!$A$1:$T$884,15,FALSE)</f>
        <v xml:space="preserve">teléfono: 224367000
</v>
      </c>
      <c r="P1074" s="75" t="str">
        <f>VLOOKUP(A1074,'BASE REGISTRO MAYO'!$A$1:$T$884,16,FALSE)</f>
        <v>Correo electrónico: ftrabajoconsentido@gmail.com</v>
      </c>
      <c r="Q1074" s="75">
        <f>VLOOKUP(A1074,'BASE REGISTRO MAYO'!$A$1:$T$884,17,FALSE)</f>
        <v>0</v>
      </c>
      <c r="R1074" s="75">
        <f>VLOOKUP(A1074,'BASE REGISTRO MAYO'!$A$1:$T$884,18,FALSE)</f>
        <v>93401</v>
      </c>
      <c r="S1074" s="75" t="str">
        <f>VLOOKUP(A1074,'BASE REGISTRO MAYO'!$A$1:$T$884,19,FALSE)</f>
        <v xml:space="preserve">Antecedentes financieros correspondientes al año 2019, aprobados por el Sub Depto de Supervisión Financiera Nacional. </v>
      </c>
      <c r="T1074" s="177">
        <f>VLOOKUP(A1074,'BASE REGISTRO MAYO'!$A$1:$T$884,20,FALSE)</f>
        <v>44034</v>
      </c>
      <c r="U1074" s="182">
        <v>7708</v>
      </c>
      <c r="V1074" s="181">
        <v>8648733</v>
      </c>
      <c r="W1074" s="181">
        <v>39784173</v>
      </c>
      <c r="X1074" s="178">
        <v>44408</v>
      </c>
      <c r="Y1074" s="87" t="s">
        <v>7151</v>
      </c>
      <c r="Z1074" s="87" t="s">
        <v>7152</v>
      </c>
      <c r="AA1074" s="182" t="s">
        <v>7257</v>
      </c>
    </row>
    <row r="1075" spans="1:27" ht="15.75" customHeight="1" x14ac:dyDescent="0.2">
      <c r="A1075" s="182">
        <v>7708</v>
      </c>
      <c r="B1075" s="75" t="str">
        <f>VLOOKUP(A1075,'BASE REGISTRO MAYO'!$A$1:$T$884,2,FALSE)</f>
        <v>Fundacion Trabajo con Sentido</v>
      </c>
      <c r="C1075" s="75">
        <f>VLOOKUP(A1075,'BASE REGISTRO MAYO'!$A$1:$T$884,3,FALSE)</f>
        <v>651932017</v>
      </c>
      <c r="D1075" s="75">
        <f>VLOOKUP(A1075,'BASE REGISTRO MAYO'!$A$1:$T$884,4,FALSE)</f>
        <v>0</v>
      </c>
      <c r="E1075" s="75" t="str">
        <f>VLOOKUP(A1075,'BASE REGISTRO MAYO'!$A$1:$T$884,5,FALSE)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75" s="75" t="str">
        <f>VLOOKUP(A1075,'BASE REGISTRO MAYO'!$A$1:$T$884,6,FALSE)</f>
        <v>Certificado de Vigencia Folio Nº 500295784984, otorgado el 10 de febrero de 2020, del Servicio de Registro Civil e Identificación.</v>
      </c>
      <c r="G1075" s="75" t="str">
        <f>VLOOKUP(A1075,'BASE REGISTRO MAYO'!$A$1:$T$884,7,FALSE)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75" s="75" t="str">
        <f>VLOOKUP(A1075,'BASE REGISTRO MAYO'!$A$1:$T$884,8,FALSE)</f>
        <v xml:space="preserve">Presidente: 
Jorge Osvaldo Ormeño Fuenzalida
Secretaria:
Maria Luisa España L´Feubre 
Tesorero:
Mauricio Anibal Mateluna Rodríguez
</v>
      </c>
      <c r="I1075" s="75" t="str">
        <f>VLOOKUP(A1075,'BASE REGISTRO MAYO'!$A$1:$T$884,9,FALSE)</f>
        <v>5 años</v>
      </c>
      <c r="J1075" s="75" t="str">
        <f>VLOOKUP(A1075,'BASE REGISTRO MAYO'!$A$1:$T$884,10,FALSE)</f>
        <v>Del 17.09.2019 al 17.09.2024</v>
      </c>
      <c r="K1075" s="75" t="str">
        <f>VLOOKUP(A1075,'BASE REGISTRO MAYO'!$A$1:$T$884,11,FALSE)</f>
        <v xml:space="preserve">Jorge Osvaldo Ormeño Fuenzalida
 </v>
      </c>
      <c r="L1075" s="75" t="str">
        <f>VLOOKUP(A1075,'BASE REGISTRO MAYO'!$A$1:$T$884,12,FALSE)</f>
        <v>Avenida Bulnes N°317 oficina 511, comuna de Santiago, región Metropolitana.
T</v>
      </c>
      <c r="M1075" s="75" t="str">
        <f>VLOOKUP(A1075,'BASE REGISTRO MAYO'!$A$1:$T$884,13,FALSE)</f>
        <v>XIII</v>
      </c>
      <c r="N1075" s="75" t="str">
        <f>VLOOKUP(A1075,'BASE REGISTRO MAYO'!$A$1:$T$884,14,FALSE)</f>
        <v>Santiago</v>
      </c>
      <c r="O1075" s="75" t="str">
        <f>VLOOKUP(A1075,'BASE REGISTRO MAYO'!$A$1:$T$884,15,FALSE)</f>
        <v xml:space="preserve">teléfono: 224367000
</v>
      </c>
      <c r="P1075" s="75" t="str">
        <f>VLOOKUP(A1075,'BASE REGISTRO MAYO'!$A$1:$T$884,16,FALSE)</f>
        <v>Correo electrónico: ftrabajoconsentido@gmail.com</v>
      </c>
      <c r="Q1075" s="75">
        <f>VLOOKUP(A1075,'BASE REGISTRO MAYO'!$A$1:$T$884,17,FALSE)</f>
        <v>0</v>
      </c>
      <c r="R1075" s="75">
        <f>VLOOKUP(A1075,'BASE REGISTRO MAYO'!$A$1:$T$884,18,FALSE)</f>
        <v>93401</v>
      </c>
      <c r="S1075" s="75" t="str">
        <f>VLOOKUP(A1075,'BASE REGISTRO MAYO'!$A$1:$T$884,19,FALSE)</f>
        <v xml:space="preserve">Antecedentes financieros correspondientes al año 2019, aprobados por el Sub Depto de Supervisión Financiera Nacional. </v>
      </c>
      <c r="T1075" s="177">
        <f>VLOOKUP(A1075,'BASE REGISTRO MAYO'!$A$1:$T$884,20,FALSE)</f>
        <v>44034</v>
      </c>
      <c r="U1075" s="182">
        <v>7708</v>
      </c>
      <c r="V1075" s="181">
        <v>6301220</v>
      </c>
      <c r="W1075" s="181">
        <v>28985612</v>
      </c>
      <c r="X1075" s="178">
        <v>44408</v>
      </c>
      <c r="Y1075" s="87" t="s">
        <v>7151</v>
      </c>
      <c r="Z1075" s="87" t="s">
        <v>7152</v>
      </c>
      <c r="AA1075" s="182" t="s">
        <v>7205</v>
      </c>
    </row>
    <row r="1076" spans="1:27" ht="15.75" customHeight="1" x14ac:dyDescent="0.2">
      <c r="A1076" s="182">
        <v>7713</v>
      </c>
      <c r="B1076" s="75" t="str">
        <f>VLOOKUP(A1076,'BASE REGISTRO MAYO'!$A$1:$T$884,2,FALSE)</f>
        <v>FUNDACIoN CREESER</v>
      </c>
      <c r="C1076" s="75">
        <f>VLOOKUP(A1076,'BASE REGISTRO MAYO'!$A$1:$T$884,3,FALSE)</f>
        <v>651868661</v>
      </c>
      <c r="D1076" s="75">
        <f>VLOOKUP(A1076,'BASE REGISTRO MAYO'!$A$1:$T$884,4,FALSE)</f>
        <v>0</v>
      </c>
      <c r="E1076" s="75" t="str">
        <f>VLOOKUP(A1076,'BASE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1076" s="75" t="str">
        <f>VLOOKUP(A1076,'BASE REGISTRO MAYO'!$A$1:$T$884,6,FALSE)</f>
        <v>Certificado de Vigencia de persona jurídica sin fin de lucro folio Nº 500313724095, de fecha 26 de abril de 2020, emitido por el Servicio de Registro Civil e Identificación</v>
      </c>
      <c r="G1076" s="75" t="str">
        <f>VLOOKUP(A1076,'BASE REGISTRO MAYO'!$A$1:$T$884,7,FALSE)</f>
        <v>La acción de fortalecer la familia en contexto de riesgo y vulnerabilidad social, con la finalidad de promover el desarrollo de la misma mediante la articulación y gestión de los recursos dispuestos en los diversos entornos y contextos que la rodean.</v>
      </c>
      <c r="H1076" s="75" t="str">
        <f>VLOOKUP(A1076,'BASE REGISTRO MAYO'!$A$1:$T$884,8,FALSE)</f>
        <v xml:space="preserve">Presidente:
Felipe Evaristo Bobadilla Zapata
Vicepresidenta:
Carolina Andrea Arancibia Tamayo
Secretaria:
Myriam Betsabe Flores Vega
Tesorero:
Alejandro Ignacio Guerrero Guerrero
</v>
      </c>
      <c r="I1076" s="75" t="str">
        <f>VLOOKUP(A1076,'BASE REGISTRO MAYO'!$A$1:$T$884,9,FALSE)</f>
        <v>3 AÑOS.</v>
      </c>
      <c r="J1076" s="75" t="str">
        <f>VLOOKUP(A1076,'BASE REGISTRO MAYO'!$A$1:$T$884,10,FALSE)</f>
        <v>De 07 de julio de 2019 al 07 de julio de 2022.</v>
      </c>
      <c r="K1076" s="75" t="str">
        <f>VLOOKUP(A1076,'BASE REGISTRO MAYO'!$A$1:$T$884,11,FALSE)</f>
        <v xml:space="preserve">Felipe Evaristo Bobadilla Zapata
</v>
      </c>
      <c r="L1076" s="75" t="str">
        <f>VLOOKUP(A1076,'BASE REGISTRO MAYO'!$A$1:$T$884,12,FALSE)</f>
        <v>Colo Colo N° 735, Comuna de Rengo, Región del Libertador General Bernardo O´Higgins.</v>
      </c>
      <c r="M1076" s="75" t="str">
        <f>VLOOKUP(A1076,'BASE REGISTRO MAYO'!$A$1:$T$884,13,FALSE)</f>
        <v>VI</v>
      </c>
      <c r="N1076" s="75" t="str">
        <f>VLOOKUP(A1076,'BASE REGISTRO MAYO'!$A$1:$T$884,14,FALSE)</f>
        <v>Rengo</v>
      </c>
      <c r="O1076" s="75" t="str">
        <f>VLOOKUP(A1076,'BASE REGISTRO MAYO'!$A$1:$T$884,15,FALSE)</f>
        <v>56976979477 - 56995723973</v>
      </c>
      <c r="P1076" s="75" t="str">
        <f>VLOOKUP(A1076,'BASE REGISTRO MAYO'!$A$1:$T$884,16,FALSE)</f>
        <v>Fundación.creeser1@gmail.com</v>
      </c>
      <c r="Q1076" s="75">
        <f>VLOOKUP(A1076,'BASE REGISTRO MAYO'!$A$1:$T$884,17,FALSE)</f>
        <v>0</v>
      </c>
      <c r="R1076" s="75">
        <f>VLOOKUP(A1076,'BASE REGISTRO MAYO'!$A$1:$T$884,18,FALSE)</f>
        <v>94301</v>
      </c>
      <c r="S1076" s="75" t="str">
        <f>VLOOKUP(A1076,'BASE REGISTRO MAYO'!$A$1:$T$884,19,FALSE)</f>
        <v xml:space="preserve">Antecedentes Financieros correspondientes al año 2019, aprobados por Supervisión Financiera. </v>
      </c>
      <c r="T1076" s="177">
        <f>VLOOKUP(A1076,'BASE REGISTRO MAYO'!$A$1:$T$884,20,FALSE)</f>
        <v>44102</v>
      </c>
      <c r="U1076" s="182">
        <v>7713</v>
      </c>
      <c r="V1076" s="181">
        <v>5451288</v>
      </c>
      <c r="W1076" s="181">
        <v>42869674</v>
      </c>
      <c r="X1076" s="178">
        <v>44408</v>
      </c>
      <c r="Y1076" s="87" t="s">
        <v>7151</v>
      </c>
      <c r="Z1076" s="87" t="s">
        <v>7152</v>
      </c>
      <c r="AA1076" s="182" t="s">
        <v>7188</v>
      </c>
    </row>
    <row r="1077" spans="1:27" ht="15.75" customHeight="1" x14ac:dyDescent="0.2">
      <c r="A1077" s="182">
        <v>7714</v>
      </c>
      <c r="B1077" s="75" t="str">
        <f>VLOOKUP(A1077,'BASE REGISTRO MAYO'!$A$1:$T$884,2,FALSE)</f>
        <v>FUNDACIoN DOLMA POR LOS DERECHOS DE LA INFANCIA Y ANCIANIDAD</v>
      </c>
      <c r="C1077" s="75">
        <f>VLOOKUP(A1077,'BASE REGISTRO MAYO'!$A$1:$T$884,3,FALSE)</f>
        <v>651935253</v>
      </c>
      <c r="D1077" s="75">
        <f>VLOOKUP(A1077,'BASE REGISTRO MAYO'!$A$1:$T$884,4,FALSE)</f>
        <v>0</v>
      </c>
      <c r="E1077" s="75" t="str">
        <f>VLOOKUP(A1077,'BASE REGISTRO MAYO'!$A$1:$T$884,5,FALSE)</f>
        <v>Corporación de Derecho PrivadoInscripción N° 305986 con fecha 06 de enero de 2020</v>
      </c>
      <c r="F1077" s="75" t="str">
        <f>VLOOKUP(A1077,'BASE REGISTRO MAYO'!$A$1:$T$884,6,FALSE)</f>
        <v>Se acompaña Certificado de Vigencia Folio 500349030955, de fecha 06 de octubre de 2020, del SRCEI</v>
      </c>
      <c r="G1077" s="75" t="str">
        <f>VLOOKUP(A1077,'BASE REGISTRO MAYO'!$A$1:$T$884,7,FALSE)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077" s="75" t="str">
        <f>VLOOKUP(A1077,'BASE REGISTRO MAYO'!$A$1:$T$884,8,FALSE)</f>
        <v xml:space="preserve">Presidente: Rossana Janet Grez Mauna,         
Secretario: Fernando Humberto Valdés Cornejo, 
Tesorero: Viviana Andrea Quilodrán Acuña,           
</v>
      </c>
      <c r="I1077" s="75" t="str">
        <f>VLOOKUP(A1077,'BASE REGISTRO MAYO'!$A$1:$T$884,9,FALSE)</f>
        <v>Durarán cinco años en sus cargos.</v>
      </c>
      <c r="J1077" s="75" t="str">
        <f>VLOOKUP(A1077,'BASE REGISTRO MAYO'!$A$1:$T$884,10,FALSE)</f>
        <v>De 26 de noviembre de 2019, directorio inicial que aún se encuentra vigente.</v>
      </c>
      <c r="K1077" s="75" t="str">
        <f>VLOOKUP(A1077,'BASE REGISTRO MAYO'!$A$1:$T$884,11,FALSE)</f>
        <v xml:space="preserve">Presidente: Rossana Janet Grez Mauna         
</v>
      </c>
      <c r="L1077" s="75" t="str">
        <f>VLOOKUP(A1077,'BASE REGISTRO MAYO'!$A$1:$T$884,12,FALSE)</f>
        <v>Avenida Irarrázaval N° 2401, oficina 823, Ñuñoa Región Metropolitana.</v>
      </c>
      <c r="M1077" s="75" t="str">
        <f>VLOOKUP(A1077,'BASE REGISTRO MAYO'!$A$1:$T$884,13,FALSE)</f>
        <v>XIII</v>
      </c>
      <c r="N1077" s="75" t="str">
        <f>VLOOKUP(A1077,'BASE REGISTRO MAYO'!$A$1:$T$884,14,FALSE)</f>
        <v>Ñuñoa</v>
      </c>
      <c r="O1077" s="75" t="str">
        <f>VLOOKUP(A1077,'BASE REGISTRO MAYO'!$A$1:$T$884,15,FALSE)</f>
        <v>Fono 56-934436879</v>
      </c>
      <c r="P1077" s="75" t="str">
        <f>VLOOKUP(A1077,'BASE REGISTRO MAYO'!$A$1:$T$884,16,FALSE)</f>
        <v>contacto@fundaciondolma.cl 
 rgrez@fundaciondolma.cl</v>
      </c>
      <c r="Q1077" s="75">
        <f>VLOOKUP(A1077,'BASE REGISTRO MAYO'!$A$1:$T$884,17,FALSE)</f>
        <v>0</v>
      </c>
      <c r="R1077" s="75">
        <f>VLOOKUP(A1077,'BASE REGISTRO MAYO'!$A$1:$T$884,18,FALSE)</f>
        <v>93401</v>
      </c>
      <c r="S1077" s="75" t="str">
        <f>VLOOKUP(A1077,'BASE REGISTRO MAYO'!$A$1:$T$884,19,FALSE)</f>
        <v>Se acompaña Certificado Financiero al año 2019, el cual es aprobado por USUFI con fecha 23 de junio de 2020</v>
      </c>
      <c r="T1077" s="177">
        <f>VLOOKUP(A1077,'BASE REGISTRO MAYO'!$A$1:$T$884,20,FALSE)</f>
        <v>44104</v>
      </c>
      <c r="U1077" s="182">
        <v>7714</v>
      </c>
      <c r="V1077" s="181">
        <v>11094100</v>
      </c>
      <c r="W1077" s="181">
        <v>72429939</v>
      </c>
      <c r="X1077" s="178">
        <v>44408</v>
      </c>
      <c r="Y1077" s="87" t="s">
        <v>7151</v>
      </c>
      <c r="Z1077" s="87" t="s">
        <v>7152</v>
      </c>
      <c r="AA1077" s="182" t="s">
        <v>7281</v>
      </c>
    </row>
    <row r="1078" spans="1:27" ht="15.75" customHeight="1" x14ac:dyDescent="0.2">
      <c r="A1078" s="182">
        <v>7714</v>
      </c>
      <c r="B1078" s="75" t="str">
        <f>VLOOKUP(A1078,'BASE REGISTRO MAYO'!$A$1:$T$884,2,FALSE)</f>
        <v>FUNDACIoN DOLMA POR LOS DERECHOS DE LA INFANCIA Y ANCIANIDAD</v>
      </c>
      <c r="C1078" s="75">
        <f>VLOOKUP(A1078,'BASE REGISTRO MAYO'!$A$1:$T$884,3,FALSE)</f>
        <v>651935253</v>
      </c>
      <c r="D1078" s="75">
        <f>VLOOKUP(A1078,'BASE REGISTRO MAYO'!$A$1:$T$884,4,FALSE)</f>
        <v>0</v>
      </c>
      <c r="E1078" s="75" t="str">
        <f>VLOOKUP(A1078,'BASE REGISTRO MAYO'!$A$1:$T$884,5,FALSE)</f>
        <v>Corporación de Derecho PrivadoInscripción N° 305986 con fecha 06 de enero de 2020</v>
      </c>
      <c r="F1078" s="75" t="str">
        <f>VLOOKUP(A1078,'BASE REGISTRO MAYO'!$A$1:$T$884,6,FALSE)</f>
        <v>Se acompaña Certificado de Vigencia Folio 500349030955, de fecha 06 de octubre de 2020, del SRCEI</v>
      </c>
      <c r="G1078" s="75" t="str">
        <f>VLOOKUP(A1078,'BASE REGISTRO MAYO'!$A$1:$T$884,7,FALSE)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078" s="75" t="str">
        <f>VLOOKUP(A1078,'BASE REGISTRO MAYO'!$A$1:$T$884,8,FALSE)</f>
        <v xml:space="preserve">Presidente: Rossana Janet Grez Mauna,         
Secretario: Fernando Humberto Valdés Cornejo, 
Tesorero: Viviana Andrea Quilodrán Acuña,           
</v>
      </c>
      <c r="I1078" s="75" t="str">
        <f>VLOOKUP(A1078,'BASE REGISTRO MAYO'!$A$1:$T$884,9,FALSE)</f>
        <v>Durarán cinco años en sus cargos.</v>
      </c>
      <c r="J1078" s="75" t="str">
        <f>VLOOKUP(A1078,'BASE REGISTRO MAYO'!$A$1:$T$884,10,FALSE)</f>
        <v>De 26 de noviembre de 2019, directorio inicial que aún se encuentra vigente.</v>
      </c>
      <c r="K1078" s="75" t="str">
        <f>VLOOKUP(A1078,'BASE REGISTRO MAYO'!$A$1:$T$884,11,FALSE)</f>
        <v xml:space="preserve">Presidente: Rossana Janet Grez Mauna         
</v>
      </c>
      <c r="L1078" s="75" t="str">
        <f>VLOOKUP(A1078,'BASE REGISTRO MAYO'!$A$1:$T$884,12,FALSE)</f>
        <v>Avenida Irarrázaval N° 2401, oficina 823, Ñuñoa Región Metropolitana.</v>
      </c>
      <c r="M1078" s="75" t="str">
        <f>VLOOKUP(A1078,'BASE REGISTRO MAYO'!$A$1:$T$884,13,FALSE)</f>
        <v>XIII</v>
      </c>
      <c r="N1078" s="75" t="str">
        <f>VLOOKUP(A1078,'BASE REGISTRO MAYO'!$A$1:$T$884,14,FALSE)</f>
        <v>Ñuñoa</v>
      </c>
      <c r="O1078" s="75" t="str">
        <f>VLOOKUP(A1078,'BASE REGISTRO MAYO'!$A$1:$T$884,15,FALSE)</f>
        <v>Fono 56-934436879</v>
      </c>
      <c r="P1078" s="75" t="str">
        <f>VLOOKUP(A1078,'BASE REGISTRO MAYO'!$A$1:$T$884,16,FALSE)</f>
        <v>contacto@fundaciondolma.cl 
 rgrez@fundaciondolma.cl</v>
      </c>
      <c r="Q1078" s="75">
        <f>VLOOKUP(A1078,'BASE REGISTRO MAYO'!$A$1:$T$884,17,FALSE)</f>
        <v>0</v>
      </c>
      <c r="R1078" s="75">
        <f>VLOOKUP(A1078,'BASE REGISTRO MAYO'!$A$1:$T$884,18,FALSE)</f>
        <v>93401</v>
      </c>
      <c r="S1078" s="75" t="str">
        <f>VLOOKUP(A1078,'BASE REGISTRO MAYO'!$A$1:$T$884,19,FALSE)</f>
        <v>Se acompaña Certificado Financiero al año 2019, el cual es aprobado por USUFI con fecha 23 de junio de 2020</v>
      </c>
      <c r="T1078" s="177">
        <f>VLOOKUP(A1078,'BASE REGISTRO MAYO'!$A$1:$T$884,20,FALSE)</f>
        <v>44104</v>
      </c>
      <c r="U1078" s="182">
        <v>7714</v>
      </c>
      <c r="V1078" s="181">
        <v>9093526</v>
      </c>
      <c r="W1078" s="181">
        <v>57289223</v>
      </c>
      <c r="X1078" s="178">
        <v>44408</v>
      </c>
      <c r="Y1078" s="87" t="s">
        <v>7151</v>
      </c>
      <c r="Z1078" s="87" t="s">
        <v>7152</v>
      </c>
      <c r="AA1078" s="182" t="s">
        <v>7877</v>
      </c>
    </row>
    <row r="1079" spans="1:27" ht="15.75" customHeight="1" x14ac:dyDescent="0.2">
      <c r="A1079" s="182">
        <v>7717</v>
      </c>
      <c r="B1079" s="75" t="str">
        <f>VLOOKUP(A1079,'BASE REGISTRO MAYO'!$A$1:$T$884,2,FALSE)</f>
        <v>Corporacion Vivo Inclusion.</v>
      </c>
      <c r="C1079" s="75">
        <f>VLOOKUP(A1079,'BASE REGISTRO MAYO'!$A$1:$T$884,3,FALSE)</f>
        <v>533344577</v>
      </c>
      <c r="D1079" s="75">
        <f>VLOOKUP(A1079,'BASE REGISTRO MAYO'!$A$1:$T$884,4,FALSE)</f>
        <v>0</v>
      </c>
      <c r="E1079" s="75" t="str">
        <f>VLOOKUP(A1079,'BASE REGISTRO MAYO'!$A$1:$T$884,5,FALSE)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1079" s="75" t="str">
        <f>VLOOKUP(A1079,'BASE REGISTRO MAYO'!$A$1:$T$884,6,FALSE)</f>
        <v xml:space="preserve">Certificado de Vigencia de Persona Jurídica sin fines de Lucro, folio Nº 500340980709, de fecha 17 de agosto de 2020, emitida por el Servicio de Registro Civil e Identificación.
</v>
      </c>
      <c r="G1079" s="75" t="str">
        <f>VLOOKUP(A1079,'BASE REGISTRO MAYO'!$A$1:$T$884,7,FALSE)</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1079" s="75" t="str">
        <f>VLOOKUP(A1079,'BASE REGISTRO MAYO'!$A$1:$T$884,8,FALSE)</f>
        <v xml:space="preserve">Presidente: 
Fernando Gómez Carmona
Secretaria: 
Claudia Soledad Cos Rosales
Tesorera: 
Sandra Zelada González
 </v>
      </c>
      <c r="I1079" s="75" t="str">
        <f>VLOOKUP(A1079,'BASE REGISTRO MAYO'!$A$1:$T$884,9,FALSE)</f>
        <v>2 AÑOS</v>
      </c>
      <c r="J1079" s="75" t="str">
        <f>VLOOKUP(A1079,'BASE REGISTRO MAYO'!$A$1:$T$884,10,FALSE)</f>
        <v>Directorio inicial durará hasta la primera Asamblea Ordinaria de Socios que se celebrará dentro de los 90 días posteriores al respectivo registro en el Servicio de Registro Civil e Identificación, es decir hasta el 13 de noviembre de 2020.</v>
      </c>
      <c r="K1079" s="75" t="str">
        <f>VLOOKUP(A1079,'BASE REGISTRO MAYO'!$A$1:$T$884,11,FALSE)</f>
        <v>Presidente: 
Fernando Gómez Carmona</v>
      </c>
      <c r="L1079" s="75" t="str">
        <f>VLOOKUP(A1079,'BASE REGISTRO MAYO'!$A$1:$T$884,12,FALSE)</f>
        <v>Calle Roma N° 198, Villa San Francisco, comuna de Limache, Región de Valparaíso.</v>
      </c>
      <c r="M1079" s="75" t="str">
        <f>VLOOKUP(A1079,'BASE REGISTRO MAYO'!$A$1:$T$884,13,FALSE)</f>
        <v>V</v>
      </c>
      <c r="N1079" s="75" t="str">
        <f>VLOOKUP(A1079,'BASE REGISTRO MAYO'!$A$1:$T$884,14,FALSE)</f>
        <v>Valparaíso</v>
      </c>
      <c r="O1079" s="75">
        <f>VLOOKUP(A1079,'BASE REGISTRO MAYO'!$A$1:$T$884,15,FALSE)</f>
        <v>56977591646</v>
      </c>
      <c r="P1079" s="75" t="str">
        <f>VLOOKUP(A1079,'BASE REGISTRO MAYO'!$A$1:$T$884,16,FALSE)</f>
        <v>fernando.gomez@gmail.com</v>
      </c>
      <c r="Q1079" s="75">
        <f>VLOOKUP(A1079,'BASE REGISTRO MAYO'!$A$1:$T$884,17,FALSE)</f>
        <v>0</v>
      </c>
      <c r="R1079" s="75">
        <f>VLOOKUP(A1079,'BASE REGISTRO MAYO'!$A$1:$T$884,18,FALSE)</f>
        <v>93401</v>
      </c>
      <c r="S1079" s="75" t="str">
        <f>VLOOKUP(A1079,'BASE REGISTRO MAYO'!$A$1:$T$884,19,FALSE)</f>
        <v>Se acompaña certificado financiero correspondiente al año 2020, aprobado por el Sub Departamento de Supervisión Financiera Nacional.</v>
      </c>
      <c r="T1079" s="177">
        <f>VLOOKUP(A1079,'BASE REGISTRO MAYO'!$A$1:$T$884,20,FALSE)</f>
        <v>44050</v>
      </c>
      <c r="U1079" s="182">
        <v>7717</v>
      </c>
      <c r="V1079" s="181">
        <v>7606589</v>
      </c>
      <c r="W1079" s="181">
        <v>42540483</v>
      </c>
      <c r="X1079" s="178">
        <v>44408</v>
      </c>
      <c r="Y1079" s="87" t="s">
        <v>7151</v>
      </c>
      <c r="Z1079" s="87" t="s">
        <v>7152</v>
      </c>
      <c r="AA1079" s="182" t="s">
        <v>7271</v>
      </c>
    </row>
    <row r="1080" spans="1:27" ht="15.75" customHeight="1" x14ac:dyDescent="0.2">
      <c r="A1080" s="182">
        <v>7723</v>
      </c>
      <c r="B1080" s="75" t="str">
        <f>VLOOKUP(A1080,'BASE REGISTRO MAYO'!$A$1:$T$884,2,FALSE)</f>
        <v>Corporacion Ayuda y Protege al Nino, Nina y Adolescente</v>
      </c>
      <c r="C1080" s="75">
        <f>VLOOKUP(A1080,'BASE REGISTRO MAYO'!$A$1:$T$884,3,FALSE)</f>
        <v>651927862</v>
      </c>
      <c r="D1080" s="75">
        <f>VLOOKUP(A1080,'BASE REGISTRO MAYO'!$A$1:$T$884,4,FALSE)</f>
        <v>0</v>
      </c>
      <c r="E1080" s="75" t="str">
        <f>VLOOKUP(A1080,'BASE REGISTRO MAYO'!$A$1:$T$884,5,FALSE)</f>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
      <c r="F1080" s="75" t="str">
        <f>VLOOKUP(A1080,'BASE REGISTRO MAYO'!$A$1:$T$884,6,FALSE)</f>
        <v>Certificado de Vigencia extendido por el SRCeI, Folio Nº500351248414, otorgado el 19 de octubre de 2020</v>
      </c>
      <c r="G1080" s="75" t="str">
        <f>VLOOKUP(A1080,'BASE REGISTRO MAYO'!$A$1:$T$884,7,FALSE)</f>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
      <c r="H1080" s="75" t="str">
        <f>VLOOKUP(A1080,'BASE REGISTRO MAYO'!$A$1:$T$884,8,FALSE)</f>
        <v xml:space="preserve">Presidente: 
GIONANNI FRANCESCO PASTORINI RIQUELME                                                  
Secretaria:
VERÓNICA CECILIA ORTÍZ RODRIGUEZ
Tesorera:
VALENTINA PAZSANDOVAL DÍAZ
Directora:
DANIA INÉS PINCHEIRA PASCAL
</v>
      </c>
      <c r="I1080" s="75" t="str">
        <f>VLOOKUP(A1080,'BASE REGISTRO MAYO'!$A$1:$T$884,9,FALSE)</f>
        <v>4 años</v>
      </c>
      <c r="J1080" s="75" t="str">
        <f>VLOOKUP(A1080,'BASE REGISTRO MAYO'!$A$1:$T$884,10,FALSE)</f>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
      <c r="K1080" s="75" t="str">
        <f>VLOOKUP(A1080,'BASE REGISTRO MAYO'!$A$1:$T$884,11,FALSE)</f>
        <v xml:space="preserve">GIONANNI FRANCESCO PASTORINI RIQUELME                                                 </v>
      </c>
      <c r="L1080" s="75" t="str">
        <f>VLOOKUP(A1080,'BASE REGISTRO MAYO'!$A$1:$T$884,12,FALSE)</f>
        <v xml:space="preserve">Enrique Soro Nº1998, comuna de San Pedro de La Paz, región del Biobío.  </v>
      </c>
      <c r="M1080" s="75" t="str">
        <f>VLOOKUP(A1080,'BASE REGISTRO MAYO'!$A$1:$T$884,13,FALSE)</f>
        <v>VIII</v>
      </c>
      <c r="N1080" s="75" t="str">
        <f>VLOOKUP(A1080,'BASE REGISTRO MAYO'!$A$1:$T$884,14,FALSE)</f>
        <v>San Pedro de la Paz</v>
      </c>
      <c r="O1080" s="75" t="str">
        <f>VLOOKUP(A1080,'BASE REGISTRO MAYO'!$A$1:$T$884,15,FALSE)</f>
        <v>41-2947165</v>
      </c>
      <c r="P1080" s="75" t="str">
        <f>VLOOKUP(A1080,'BASE REGISTRO MAYO'!$A$1:$T$884,16,FALSE)</f>
        <v>hogarbernarditaserrano@gmail.com</v>
      </c>
      <c r="Q1080" s="75">
        <f>VLOOKUP(A1080,'BASE REGISTRO MAYO'!$A$1:$T$884,17,FALSE)</f>
        <v>0</v>
      </c>
      <c r="R1080" s="75">
        <f>VLOOKUP(A1080,'BASE REGISTRO MAYO'!$A$1:$T$884,18,FALSE)</f>
        <v>93401</v>
      </c>
      <c r="S1080" s="75" t="str">
        <f>VLOOKUP(A1080,'BASE REGISTRO MAYO'!$A$1:$T$884,19,FALSE)</f>
        <v>Certificado de Antecedentes Financieros del año 2020, aprobados por Subdepartamento de Supervisión Nacional.</v>
      </c>
      <c r="T1080" s="177">
        <f>VLOOKUP(A1080,'BASE REGISTRO MAYO'!$A$1:$T$884,20,FALSE)</f>
        <v>44187</v>
      </c>
      <c r="U1080" s="182">
        <v>7723</v>
      </c>
      <c r="V1080" s="181">
        <v>22908487</v>
      </c>
      <c r="W1080" s="181">
        <v>49122769</v>
      </c>
      <c r="X1080" s="178">
        <v>44408</v>
      </c>
      <c r="Y1080" s="87" t="s">
        <v>7151</v>
      </c>
      <c r="Z1080" s="87" t="s">
        <v>7152</v>
      </c>
      <c r="AA1080" s="182" t="s">
        <v>7204</v>
      </c>
    </row>
    <row r="1081" spans="1:27" ht="15.75" customHeight="1" x14ac:dyDescent="0.2">
      <c r="A1081" s="182">
        <v>7729</v>
      </c>
      <c r="B1081" s="75" t="str">
        <f>VLOOKUP(A1081,'BASE REGISTRO MAYO'!$A$1:$T$884,2,FALSE)</f>
        <v>Intendencia II Region Antofagasta</v>
      </c>
      <c r="C1081" s="75">
        <f>VLOOKUP(A1081,'BASE REGISTRO MAYO'!$A$1:$T$884,3,FALSE)</f>
        <v>605110207</v>
      </c>
      <c r="D1081" s="75">
        <f>VLOOKUP(A1081,'BASE REGISTRO MAYO'!$A$1:$T$884,4,FALSE)</f>
        <v>0</v>
      </c>
      <c r="E1081" s="75" t="str">
        <f>VLOOKUP(A1081,'BASE REGISTRO MAYO'!$A$1:$T$884,5,FALSE)</f>
        <v xml:space="preserve">Constitución Política de la República, artículo 112.
Decreto N° 100, de 2005, que fija el texto refundido, coordinado y sistematizado de la Constitución Política de la República de Chile, artículos 115 bis, 116 y 117. </v>
      </c>
      <c r="F1081" s="75" t="str">
        <f>VLOOKUP(A1081,'BASE REGISTRO MAYO'!$A$1:$T$884,6,FALSE)</f>
        <v>Indefinida</v>
      </c>
      <c r="G1081" s="75" t="str">
        <f>VLOOKUP(A1081,'BASE REGISTRO MAYO'!$A$1:$T$884,7,FALSE)</f>
        <v>D.F.L. Nº 1-19.175, de 2005, del Ministerio del Interior, que fija el texto refundido, coordinado, sistematizado y actualizado de la Ley N° 19.175, Orgánica Constitucional sobre Gobierno y Administración Regional.</v>
      </c>
      <c r="H1081" s="75" t="str">
        <f>VLOOKUP(A1081,'BASE REGISTRO MAYO'!$A$1:$T$884,8,FALSE)</f>
        <v>no tiene</v>
      </c>
      <c r="I1081" s="75" t="str">
        <f>VLOOKUP(A1081,'BASE REGISTRO MAYO'!$A$1:$T$884,9,FALSE)</f>
        <v>no tiene</v>
      </c>
      <c r="J1081" s="75" t="str">
        <f>VLOOKUP(A1081,'BASE REGISTRO MAYO'!$A$1:$T$884,10,FALSE)</f>
        <v>no tiene</v>
      </c>
      <c r="K1081" s="75" t="str">
        <f>VLOOKUP(A1081,'BASE REGISTRO MAYO'!$A$1:$T$884,11,FALSE)</f>
        <v>Rodrigo Felipe Andrés Saavedra Burgos,</v>
      </c>
      <c r="L1081" s="75" t="str">
        <f>VLOOKUP(A1081,'BASE REGISTRO MAYO'!$A$1:$T$884,12,FALSE)</f>
        <v>Arturo Prat N° 384, comuna de Antofagasta, Región de Antofagasta</v>
      </c>
      <c r="M1081" s="75" t="str">
        <f>VLOOKUP(A1081,'BASE REGISTRO MAYO'!$A$1:$T$884,13,FALSE)</f>
        <v>II</v>
      </c>
      <c r="N1081" s="75" t="str">
        <f>VLOOKUP(A1081,'BASE REGISTRO MAYO'!$A$1:$T$884,14,FALSE)</f>
        <v>Antofagasta</v>
      </c>
      <c r="O1081" s="75" t="str">
        <f>VLOOKUP(A1081,'BASE REGISTRO MAYO'!$A$1:$T$884,15,FALSE)</f>
        <v>(055) 2461000</v>
      </c>
      <c r="P1081" s="75" t="str">
        <f>VLOOKUP(A1081,'BASE REGISTRO MAYO'!$A$1:$T$884,16,FALSE)</f>
        <v xml:space="preserve">
iantofagasta@interior.gov.cl
</v>
      </c>
      <c r="Q1081" s="75">
        <f>VLOOKUP(A1081,'BASE REGISTRO MAYO'!$A$1:$T$884,17,FALSE)</f>
        <v>0</v>
      </c>
      <c r="R1081" s="75">
        <f>VLOOKUP(A1081,'BASE REGISTRO MAYO'!$A$1:$T$884,18,FALSE)</f>
        <v>91001</v>
      </c>
      <c r="S1081" s="75" t="str">
        <f>VLOOKUP(A1081,'BASE REGISTRO MAYO'!$A$1:$T$884,19,FALSE)</f>
        <v>No se acompañan. Aplica Informe Jurídico Nº 09, de  fecha 14 de marzo de 2011 del Departamento Jurídico y Dictamen Nº 070791, de 2009, de la Contraloría General de la República.</v>
      </c>
      <c r="T1081" s="177">
        <f>VLOOKUP(A1081,'BASE REGISTRO MAYO'!$A$1:$T$884,20,FALSE)</f>
        <v>44294</v>
      </c>
      <c r="U1081" s="182">
        <v>7757</v>
      </c>
      <c r="V1081" s="181">
        <v>30221031</v>
      </c>
      <c r="W1081" s="181">
        <v>30221031</v>
      </c>
      <c r="X1081" s="178">
        <v>44408</v>
      </c>
      <c r="Y1081" s="87" t="s">
        <v>7151</v>
      </c>
      <c r="Z1081" s="87" t="s">
        <v>7152</v>
      </c>
      <c r="AA1081" s="182" t="s">
        <v>7154</v>
      </c>
    </row>
    <row r="1083" spans="1:27" ht="15.75" customHeight="1" x14ac:dyDescent="0.2">
      <c r="V1083" s="79">
        <f>SUM(V7:V1082)</f>
        <v>23359445705</v>
      </c>
      <c r="W1083" s="79">
        <f>SUM(W7:W1082)</f>
        <v>137915339762.23508</v>
      </c>
    </row>
  </sheetData>
  <autoFilter ref="A7:AA1081"/>
  <mergeCells count="4">
    <mergeCell ref="B1:P1"/>
    <mergeCell ref="B2:P2"/>
    <mergeCell ref="B3:P3"/>
    <mergeCell ref="B4:P4"/>
  </mergeCells>
  <pageMargins left="0.70866141732283472" right="0.70866141732283472" top="0.74803149606299213" bottom="0.74803149606299213" header="0.31496062992125984" footer="0.31496062992125984"/>
  <pageSetup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30"/>
  <sheetViews>
    <sheetView topLeftCell="A1053" workbookViewId="0">
      <selection activeCell="C1075" sqref="C2:C1075"/>
    </sheetView>
  </sheetViews>
  <sheetFormatPr baseColWidth="10" defaultRowHeight="12.75" x14ac:dyDescent="0.2"/>
  <cols>
    <col min="1" max="1" width="13.7109375" style="186" bestFit="1" customWidth="1"/>
    <col min="2" max="2" width="10.7109375" style="186" bestFit="1" customWidth="1"/>
    <col min="3" max="3" width="20.7109375" style="187" customWidth="1"/>
    <col min="4" max="4" width="16.140625" style="187" customWidth="1"/>
    <col min="5" max="5" width="12.28515625" style="186" bestFit="1" customWidth="1"/>
    <col min="6" max="6" width="13.140625" style="186" bestFit="1" customWidth="1"/>
  </cols>
  <sheetData>
    <row r="1" spans="1:6" x14ac:dyDescent="0.2">
      <c r="A1" s="189" t="s">
        <v>7874</v>
      </c>
      <c r="B1" s="189" t="s">
        <v>7875</v>
      </c>
      <c r="C1" s="189" t="s">
        <v>7873</v>
      </c>
      <c r="D1" s="189" t="s">
        <v>13</v>
      </c>
      <c r="E1" s="190" t="s">
        <v>8217</v>
      </c>
      <c r="F1" s="190" t="s">
        <v>8218</v>
      </c>
    </row>
    <row r="2" spans="1:6" x14ac:dyDescent="0.2">
      <c r="A2" s="188">
        <v>150</v>
      </c>
      <c r="B2" s="188">
        <v>700700003</v>
      </c>
      <c r="C2" s="188" t="s">
        <v>7500</v>
      </c>
      <c r="D2" s="188" t="s">
        <v>7153</v>
      </c>
      <c r="E2" s="186">
        <v>37321346</v>
      </c>
      <c r="F2" s="186">
        <v>293897489</v>
      </c>
    </row>
    <row r="3" spans="1:6" x14ac:dyDescent="0.2">
      <c r="A3" s="188">
        <v>225</v>
      </c>
      <c r="B3" s="188">
        <v>704164009</v>
      </c>
      <c r="C3" s="188" t="s">
        <v>7501</v>
      </c>
      <c r="D3" s="188" t="s">
        <v>7154</v>
      </c>
      <c r="E3" s="186">
        <v>6379604</v>
      </c>
      <c r="F3" s="186">
        <v>51948372</v>
      </c>
    </row>
    <row r="4" spans="1:6" x14ac:dyDescent="0.2">
      <c r="A4" s="188">
        <v>225</v>
      </c>
      <c r="B4" s="188">
        <v>704164009</v>
      </c>
      <c r="C4" s="188" t="s">
        <v>7501</v>
      </c>
      <c r="D4" s="188" t="s">
        <v>7155</v>
      </c>
      <c r="E4" s="186">
        <v>5437348</v>
      </c>
      <c r="F4" s="186">
        <v>40071819</v>
      </c>
    </row>
    <row r="5" spans="1:6" x14ac:dyDescent="0.2">
      <c r="A5" s="188">
        <v>250</v>
      </c>
      <c r="B5" s="188">
        <v>818329008</v>
      </c>
      <c r="C5" s="188" t="s">
        <v>7502</v>
      </c>
      <c r="D5" s="188" t="s">
        <v>7156</v>
      </c>
      <c r="E5" s="186">
        <v>5269239</v>
      </c>
      <c r="F5" s="186">
        <v>36299176</v>
      </c>
    </row>
    <row r="6" spans="1:6" x14ac:dyDescent="0.2">
      <c r="A6" s="188">
        <v>250</v>
      </c>
      <c r="B6" s="188">
        <v>818329008</v>
      </c>
      <c r="C6" s="188" t="s">
        <v>7502</v>
      </c>
      <c r="D6" s="188" t="s">
        <v>7157</v>
      </c>
      <c r="E6" s="186">
        <v>16836918</v>
      </c>
      <c r="F6" s="186">
        <v>114775796</v>
      </c>
    </row>
    <row r="7" spans="1:6" x14ac:dyDescent="0.2">
      <c r="A7" s="188">
        <v>250</v>
      </c>
      <c r="B7" s="188">
        <v>818329008</v>
      </c>
      <c r="C7" s="188" t="s">
        <v>7502</v>
      </c>
      <c r="D7" s="188" t="s">
        <v>7158</v>
      </c>
      <c r="E7" s="186">
        <v>1061984</v>
      </c>
      <c r="F7" s="186">
        <v>6371904</v>
      </c>
    </row>
    <row r="8" spans="1:6" x14ac:dyDescent="0.2">
      <c r="A8" s="188">
        <v>250</v>
      </c>
      <c r="B8" s="188">
        <v>818329008</v>
      </c>
      <c r="C8" s="188" t="s">
        <v>7502</v>
      </c>
      <c r="D8" s="188" t="s">
        <v>7159</v>
      </c>
      <c r="E8" s="186">
        <v>8897564</v>
      </c>
      <c r="F8" s="186">
        <v>62133650</v>
      </c>
    </row>
    <row r="9" spans="1:6" x14ac:dyDescent="0.2">
      <c r="A9" s="188">
        <v>250</v>
      </c>
      <c r="B9" s="188">
        <v>818329008</v>
      </c>
      <c r="C9" s="188" t="s">
        <v>7502</v>
      </c>
      <c r="D9" s="188" t="s">
        <v>7160</v>
      </c>
      <c r="E9" s="186">
        <v>90602237</v>
      </c>
      <c r="F9" s="186">
        <v>486679299</v>
      </c>
    </row>
    <row r="10" spans="1:6" x14ac:dyDescent="0.2">
      <c r="A10" s="188">
        <v>250</v>
      </c>
      <c r="B10" s="188">
        <v>818329008</v>
      </c>
      <c r="C10" s="188" t="s">
        <v>7502</v>
      </c>
      <c r="D10" s="188" t="s">
        <v>8188</v>
      </c>
      <c r="E10" s="186">
        <v>68383157</v>
      </c>
      <c r="F10" s="186">
        <v>307833310</v>
      </c>
    </row>
    <row r="11" spans="1:6" x14ac:dyDescent="0.2">
      <c r="A11" s="188">
        <v>400</v>
      </c>
      <c r="B11" s="188">
        <v>700134407</v>
      </c>
      <c r="C11" s="188" t="s">
        <v>7503</v>
      </c>
      <c r="D11" s="188" t="s">
        <v>7160</v>
      </c>
      <c r="E11" s="186">
        <v>27799498</v>
      </c>
      <c r="F11" s="186">
        <v>187578901</v>
      </c>
    </row>
    <row r="12" spans="1:6" x14ac:dyDescent="0.2">
      <c r="A12" s="188">
        <v>1050</v>
      </c>
      <c r="B12" s="188">
        <v>700006700</v>
      </c>
      <c r="C12" s="188" t="s">
        <v>7504</v>
      </c>
      <c r="D12" s="188" t="s">
        <v>149</v>
      </c>
      <c r="E12" s="186">
        <v>46063365</v>
      </c>
      <c r="F12" s="186">
        <v>298366919</v>
      </c>
    </row>
    <row r="13" spans="1:6" x14ac:dyDescent="0.2">
      <c r="A13" s="188">
        <v>1050</v>
      </c>
      <c r="B13" s="188">
        <v>700006700</v>
      </c>
      <c r="C13" s="188" t="s">
        <v>7504</v>
      </c>
      <c r="D13" s="188" t="s">
        <v>7162</v>
      </c>
      <c r="E13" s="186">
        <v>24370464</v>
      </c>
      <c r="F13" s="186">
        <v>158568348</v>
      </c>
    </row>
    <row r="14" spans="1:6" x14ac:dyDescent="0.2">
      <c r="A14" s="188">
        <v>1150</v>
      </c>
      <c r="B14" s="188">
        <v>706724001</v>
      </c>
      <c r="C14" s="188" t="s">
        <v>7505</v>
      </c>
      <c r="D14" s="188" t="s">
        <v>7163</v>
      </c>
      <c r="E14" s="186">
        <v>27922584</v>
      </c>
      <c r="F14" s="186">
        <v>204552045</v>
      </c>
    </row>
    <row r="15" spans="1:6" x14ac:dyDescent="0.2">
      <c r="A15" s="188">
        <v>1200</v>
      </c>
      <c r="B15" s="188">
        <v>702002001</v>
      </c>
      <c r="C15" s="188" t="s">
        <v>8189</v>
      </c>
      <c r="D15" s="188" t="s">
        <v>7164</v>
      </c>
      <c r="E15" s="186">
        <v>30091730</v>
      </c>
      <c r="F15" s="186">
        <v>194182012</v>
      </c>
    </row>
    <row r="16" spans="1:6" x14ac:dyDescent="0.2">
      <c r="A16" s="188">
        <v>1250</v>
      </c>
      <c r="B16" s="188">
        <v>826902000</v>
      </c>
      <c r="C16" s="188" t="s">
        <v>7506</v>
      </c>
      <c r="D16" s="188" t="s">
        <v>7165</v>
      </c>
      <c r="E16" s="186">
        <v>42031472</v>
      </c>
      <c r="F16" s="186">
        <v>263348690</v>
      </c>
    </row>
    <row r="17" spans="1:6" x14ac:dyDescent="0.2">
      <c r="A17" s="188">
        <v>1450</v>
      </c>
      <c r="B17" s="188">
        <v>700813002</v>
      </c>
      <c r="C17" s="188" t="s">
        <v>7507</v>
      </c>
      <c r="D17" s="188" t="s">
        <v>7166</v>
      </c>
      <c r="E17" s="186">
        <v>48748246</v>
      </c>
      <c r="F17" s="186">
        <v>163082149</v>
      </c>
    </row>
    <row r="18" spans="1:6" x14ac:dyDescent="0.2">
      <c r="A18" s="188">
        <v>1500</v>
      </c>
      <c r="B18" s="188">
        <v>821567009</v>
      </c>
      <c r="C18" s="188" t="s">
        <v>7508</v>
      </c>
      <c r="D18" s="188" t="s">
        <v>7167</v>
      </c>
      <c r="E18" s="186">
        <v>29065217</v>
      </c>
      <c r="F18" s="186">
        <v>262120088</v>
      </c>
    </row>
    <row r="19" spans="1:6" x14ac:dyDescent="0.2">
      <c r="A19" s="188">
        <v>1500</v>
      </c>
      <c r="B19" s="188">
        <v>821567009</v>
      </c>
      <c r="C19" s="188" t="s">
        <v>7508</v>
      </c>
      <c r="D19" s="188" t="s">
        <v>7169</v>
      </c>
      <c r="E19" s="186">
        <v>32525415</v>
      </c>
      <c r="F19" s="186">
        <v>244566166</v>
      </c>
    </row>
    <row r="20" spans="1:6" x14ac:dyDescent="0.2">
      <c r="A20" s="188">
        <v>1550</v>
      </c>
      <c r="B20" s="188">
        <v>700230201</v>
      </c>
      <c r="C20" s="188" t="s">
        <v>7509</v>
      </c>
      <c r="D20" s="188" t="s">
        <v>7170</v>
      </c>
      <c r="E20" s="186">
        <v>12335220</v>
      </c>
      <c r="F20" s="186">
        <v>77001120</v>
      </c>
    </row>
    <row r="21" spans="1:6" x14ac:dyDescent="0.2">
      <c r="A21" s="188">
        <v>1700</v>
      </c>
      <c r="B21" s="188">
        <v>711524002</v>
      </c>
      <c r="C21" s="188" t="s">
        <v>7523</v>
      </c>
      <c r="D21" s="188" t="s">
        <v>7196</v>
      </c>
      <c r="E21" s="186">
        <v>16898648</v>
      </c>
      <c r="F21" s="186">
        <v>130971788</v>
      </c>
    </row>
    <row r="22" spans="1:6" x14ac:dyDescent="0.2">
      <c r="A22" s="188">
        <v>1750</v>
      </c>
      <c r="B22" s="188">
        <v>817951724</v>
      </c>
      <c r="C22" s="188" t="s">
        <v>7510</v>
      </c>
      <c r="D22" s="188" t="s">
        <v>7171</v>
      </c>
      <c r="E22" s="186">
        <v>42628661</v>
      </c>
      <c r="F22" s="186">
        <v>126156756</v>
      </c>
    </row>
    <row r="23" spans="1:6" x14ac:dyDescent="0.2">
      <c r="A23" s="188">
        <v>1750</v>
      </c>
      <c r="B23" s="188">
        <v>817951724</v>
      </c>
      <c r="C23" s="188" t="s">
        <v>7510</v>
      </c>
      <c r="D23" s="188" t="s">
        <v>8190</v>
      </c>
      <c r="E23" s="186">
        <v>25226016</v>
      </c>
      <c r="F23" s="186">
        <v>138377681</v>
      </c>
    </row>
    <row r="24" spans="1:6" x14ac:dyDescent="0.2">
      <c r="A24" s="188">
        <v>1750</v>
      </c>
      <c r="B24" s="188">
        <v>817951724</v>
      </c>
      <c r="C24" s="188" t="s">
        <v>7510</v>
      </c>
      <c r="D24" s="188" t="s">
        <v>149</v>
      </c>
      <c r="E24" s="186">
        <v>3696846</v>
      </c>
      <c r="F24" s="186">
        <v>26374745</v>
      </c>
    </row>
    <row r="25" spans="1:6" x14ac:dyDescent="0.2">
      <c r="A25" s="188">
        <v>1750</v>
      </c>
      <c r="B25" s="188">
        <v>817951724</v>
      </c>
      <c r="C25" s="188" t="s">
        <v>7510</v>
      </c>
      <c r="D25" s="188" t="s">
        <v>7877</v>
      </c>
      <c r="E25" s="186">
        <v>13656872</v>
      </c>
      <c r="F25" s="186">
        <v>113633222</v>
      </c>
    </row>
    <row r="26" spans="1:6" x14ac:dyDescent="0.2">
      <c r="A26" s="188">
        <v>1750</v>
      </c>
      <c r="B26" s="188">
        <v>817951724</v>
      </c>
      <c r="C26" s="188" t="s">
        <v>7510</v>
      </c>
      <c r="D26" s="188" t="s">
        <v>7173</v>
      </c>
      <c r="E26" s="186">
        <v>45387996</v>
      </c>
      <c r="F26" s="186">
        <v>162102875</v>
      </c>
    </row>
    <row r="27" spans="1:6" x14ac:dyDescent="0.2">
      <c r="A27" s="188">
        <v>1750</v>
      </c>
      <c r="B27" s="188">
        <v>817951724</v>
      </c>
      <c r="C27" s="188" t="s">
        <v>7510</v>
      </c>
      <c r="D27" s="188" t="s">
        <v>173</v>
      </c>
      <c r="E27" s="186">
        <v>2873149</v>
      </c>
      <c r="F27" s="186">
        <v>19085919</v>
      </c>
    </row>
    <row r="28" spans="1:6" x14ac:dyDescent="0.2">
      <c r="A28" s="188">
        <v>1750</v>
      </c>
      <c r="B28" s="188">
        <v>817951724</v>
      </c>
      <c r="C28" s="188" t="s">
        <v>7510</v>
      </c>
      <c r="D28" s="188" t="s">
        <v>7174</v>
      </c>
      <c r="E28" s="186">
        <v>30825120</v>
      </c>
      <c r="F28" s="186">
        <v>174547242</v>
      </c>
    </row>
    <row r="29" spans="1:6" x14ac:dyDescent="0.2">
      <c r="A29" s="188">
        <v>1750</v>
      </c>
      <c r="B29" s="188">
        <v>817951724</v>
      </c>
      <c r="C29" s="188" t="s">
        <v>7510</v>
      </c>
      <c r="D29" s="188" t="s">
        <v>7175</v>
      </c>
      <c r="E29" s="186">
        <v>7447650</v>
      </c>
      <c r="F29" s="186">
        <v>55609315</v>
      </c>
    </row>
    <row r="30" spans="1:6" x14ac:dyDescent="0.2">
      <c r="A30" s="188">
        <v>1750</v>
      </c>
      <c r="B30" s="188">
        <v>817951724</v>
      </c>
      <c r="C30" s="188" t="s">
        <v>7510</v>
      </c>
      <c r="D30" s="188" t="s">
        <v>7157</v>
      </c>
      <c r="E30" s="186">
        <v>28898550</v>
      </c>
      <c r="F30" s="186">
        <v>165015068</v>
      </c>
    </row>
    <row r="31" spans="1:6" x14ac:dyDescent="0.2">
      <c r="A31" s="188">
        <v>1750</v>
      </c>
      <c r="B31" s="188">
        <v>817951724</v>
      </c>
      <c r="C31" s="188" t="s">
        <v>7510</v>
      </c>
      <c r="D31" s="188" t="s">
        <v>7176</v>
      </c>
      <c r="E31" s="186">
        <v>25768945</v>
      </c>
      <c r="F31" s="186">
        <v>197780766</v>
      </c>
    </row>
    <row r="32" spans="1:6" x14ac:dyDescent="0.2">
      <c r="A32" s="188">
        <v>1800</v>
      </c>
      <c r="B32" s="188">
        <v>700376001</v>
      </c>
      <c r="C32" s="188" t="s">
        <v>8176</v>
      </c>
      <c r="D32" s="188" t="s">
        <v>7177</v>
      </c>
      <c r="E32" s="186">
        <v>36324821</v>
      </c>
      <c r="F32" s="186">
        <v>134529820</v>
      </c>
    </row>
    <row r="33" spans="1:6" x14ac:dyDescent="0.2">
      <c r="A33" s="188">
        <v>1800</v>
      </c>
      <c r="B33" s="188">
        <v>700376001</v>
      </c>
      <c r="C33" s="188" t="s">
        <v>8176</v>
      </c>
      <c r="D33" s="188" t="s">
        <v>213</v>
      </c>
      <c r="E33" s="186">
        <v>69667590</v>
      </c>
      <c r="F33" s="186">
        <v>482697817</v>
      </c>
    </row>
    <row r="34" spans="1:6" x14ac:dyDescent="0.2">
      <c r="A34" s="188">
        <v>1800</v>
      </c>
      <c r="B34" s="188">
        <v>700376001</v>
      </c>
      <c r="C34" s="188" t="s">
        <v>8176</v>
      </c>
      <c r="D34" s="188" t="s">
        <v>7155</v>
      </c>
      <c r="E34" s="186">
        <v>49869664</v>
      </c>
      <c r="F34" s="186">
        <v>210955532</v>
      </c>
    </row>
    <row r="35" spans="1:6" x14ac:dyDescent="0.2">
      <c r="A35" s="188">
        <v>1800</v>
      </c>
      <c r="B35" s="188">
        <v>700376001</v>
      </c>
      <c r="C35" s="188" t="s">
        <v>8176</v>
      </c>
      <c r="D35" s="188" t="s">
        <v>7178</v>
      </c>
      <c r="E35" s="186">
        <v>70190862</v>
      </c>
      <c r="F35" s="186">
        <v>416896275</v>
      </c>
    </row>
    <row r="36" spans="1:6" x14ac:dyDescent="0.2">
      <c r="A36" s="188">
        <v>1800</v>
      </c>
      <c r="B36" s="188">
        <v>700376001</v>
      </c>
      <c r="C36" s="188" t="s">
        <v>8176</v>
      </c>
      <c r="D36" s="188" t="s">
        <v>7179</v>
      </c>
      <c r="E36" s="186">
        <v>2010563</v>
      </c>
      <c r="F36" s="186">
        <v>348571080</v>
      </c>
    </row>
    <row r="37" spans="1:6" x14ac:dyDescent="0.2">
      <c r="A37" s="188">
        <v>1800</v>
      </c>
      <c r="B37" s="188">
        <v>700376001</v>
      </c>
      <c r="C37" s="188" t="s">
        <v>8176</v>
      </c>
      <c r="D37" s="188" t="s">
        <v>7180</v>
      </c>
      <c r="E37" s="186">
        <v>22847262</v>
      </c>
      <c r="F37" s="186">
        <v>151523312</v>
      </c>
    </row>
    <row r="38" spans="1:6" x14ac:dyDescent="0.2">
      <c r="A38" s="188">
        <v>1800</v>
      </c>
      <c r="B38" s="188">
        <v>700376001</v>
      </c>
      <c r="C38" s="188" t="s">
        <v>8176</v>
      </c>
      <c r="D38" s="188" t="s">
        <v>7181</v>
      </c>
      <c r="E38" s="186">
        <v>30806964</v>
      </c>
      <c r="F38" s="186">
        <v>278987895</v>
      </c>
    </row>
    <row r="39" spans="1:6" x14ac:dyDescent="0.2">
      <c r="A39" s="188">
        <v>1800</v>
      </c>
      <c r="B39" s="188">
        <v>700376001</v>
      </c>
      <c r="C39" s="188" t="s">
        <v>8176</v>
      </c>
      <c r="D39" s="188" t="s">
        <v>7182</v>
      </c>
      <c r="E39" s="186">
        <v>9775080</v>
      </c>
      <c r="F39" s="186">
        <v>56090340</v>
      </c>
    </row>
    <row r="40" spans="1:6" x14ac:dyDescent="0.2">
      <c r="A40" s="188">
        <v>1800</v>
      </c>
      <c r="B40" s="188">
        <v>700376001</v>
      </c>
      <c r="C40" s="188" t="s">
        <v>8176</v>
      </c>
      <c r="D40" s="188" t="s">
        <v>149</v>
      </c>
      <c r="E40" s="186">
        <v>32351791</v>
      </c>
      <c r="F40" s="186">
        <v>115698755</v>
      </c>
    </row>
    <row r="41" spans="1:6" x14ac:dyDescent="0.2">
      <c r="A41" s="188">
        <v>1800</v>
      </c>
      <c r="B41" s="188">
        <v>700376001</v>
      </c>
      <c r="C41" s="188" t="s">
        <v>8176</v>
      </c>
      <c r="D41" s="188" t="s">
        <v>7183</v>
      </c>
      <c r="E41" s="186">
        <v>40240746</v>
      </c>
      <c r="F41" s="186">
        <v>166446295</v>
      </c>
    </row>
    <row r="42" spans="1:6" x14ac:dyDescent="0.2">
      <c r="A42" s="188">
        <v>1800</v>
      </c>
      <c r="B42" s="188">
        <v>700376001</v>
      </c>
      <c r="C42" s="188" t="s">
        <v>8176</v>
      </c>
      <c r="D42" s="188" t="s">
        <v>7184</v>
      </c>
      <c r="E42" s="186">
        <v>9930240</v>
      </c>
      <c r="F42" s="186">
        <v>62475906</v>
      </c>
    </row>
    <row r="43" spans="1:6" x14ac:dyDescent="0.2">
      <c r="A43" s="188">
        <v>1800</v>
      </c>
      <c r="B43" s="188">
        <v>700376001</v>
      </c>
      <c r="C43" s="188" t="s">
        <v>8176</v>
      </c>
      <c r="D43" s="188" t="s">
        <v>7185</v>
      </c>
      <c r="E43" s="186">
        <v>7075280</v>
      </c>
      <c r="F43" s="186">
        <v>53800673</v>
      </c>
    </row>
    <row r="44" spans="1:6" x14ac:dyDescent="0.2">
      <c r="A44" s="188">
        <v>1800</v>
      </c>
      <c r="B44" s="188">
        <v>700376001</v>
      </c>
      <c r="C44" s="188" t="s">
        <v>8176</v>
      </c>
      <c r="D44" s="188" t="s">
        <v>7186</v>
      </c>
      <c r="E44" s="186">
        <v>23336032</v>
      </c>
      <c r="F44" s="186">
        <v>203819276</v>
      </c>
    </row>
    <row r="45" spans="1:6" x14ac:dyDescent="0.2">
      <c r="A45" s="188">
        <v>1800</v>
      </c>
      <c r="B45" s="188">
        <v>700376001</v>
      </c>
      <c r="C45" s="188" t="s">
        <v>8176</v>
      </c>
      <c r="D45" s="188" t="s">
        <v>231</v>
      </c>
      <c r="E45" s="186">
        <v>12024900</v>
      </c>
      <c r="F45" s="186">
        <v>146677920</v>
      </c>
    </row>
    <row r="46" spans="1:6" x14ac:dyDescent="0.2">
      <c r="A46" s="188">
        <v>1800</v>
      </c>
      <c r="B46" s="188">
        <v>700376001</v>
      </c>
      <c r="C46" s="188" t="s">
        <v>8176</v>
      </c>
      <c r="D46" s="188" t="s">
        <v>7187</v>
      </c>
      <c r="E46" s="186">
        <v>36547864</v>
      </c>
      <c r="F46" s="186">
        <v>198395261</v>
      </c>
    </row>
    <row r="47" spans="1:6" x14ac:dyDescent="0.2">
      <c r="A47" s="188">
        <v>1800</v>
      </c>
      <c r="B47" s="188">
        <v>700376001</v>
      </c>
      <c r="C47" s="188" t="s">
        <v>8176</v>
      </c>
      <c r="D47" s="188" t="s">
        <v>7188</v>
      </c>
      <c r="E47" s="186">
        <v>35824536</v>
      </c>
      <c r="F47" s="186">
        <v>146771073</v>
      </c>
    </row>
    <row r="48" spans="1:6" x14ac:dyDescent="0.2">
      <c r="A48" s="188">
        <v>1800</v>
      </c>
      <c r="B48" s="188">
        <v>700376001</v>
      </c>
      <c r="C48" s="188" t="s">
        <v>8176</v>
      </c>
      <c r="D48" s="188" t="s">
        <v>7164</v>
      </c>
      <c r="E48" s="186">
        <v>47131624</v>
      </c>
      <c r="F48" s="186">
        <v>419649618</v>
      </c>
    </row>
    <row r="49" spans="1:6" x14ac:dyDescent="0.2">
      <c r="A49" s="188">
        <v>1800</v>
      </c>
      <c r="B49" s="188">
        <v>700376001</v>
      </c>
      <c r="C49" s="188" t="s">
        <v>8176</v>
      </c>
      <c r="D49" s="188" t="s">
        <v>7189</v>
      </c>
      <c r="E49" s="186">
        <v>7429044</v>
      </c>
      <c r="F49" s="186">
        <v>90210009</v>
      </c>
    </row>
    <row r="50" spans="1:6" x14ac:dyDescent="0.2">
      <c r="A50" s="188">
        <v>1800</v>
      </c>
      <c r="B50" s="188">
        <v>700376001</v>
      </c>
      <c r="C50" s="188" t="s">
        <v>8176</v>
      </c>
      <c r="D50" s="188" t="s">
        <v>7190</v>
      </c>
      <c r="E50" s="186">
        <v>38231424</v>
      </c>
      <c r="F50" s="186">
        <v>164444700</v>
      </c>
    </row>
    <row r="51" spans="1:6" x14ac:dyDescent="0.2">
      <c r="A51" s="188">
        <v>1800</v>
      </c>
      <c r="B51" s="188">
        <v>700376001</v>
      </c>
      <c r="C51" s="188" t="s">
        <v>8176</v>
      </c>
      <c r="D51" s="188" t="s">
        <v>7191</v>
      </c>
      <c r="E51" s="186">
        <v>42327648</v>
      </c>
      <c r="F51" s="186">
        <v>416786119</v>
      </c>
    </row>
    <row r="52" spans="1:6" x14ac:dyDescent="0.2">
      <c r="A52" s="188">
        <v>1800</v>
      </c>
      <c r="B52" s="188">
        <v>700376001</v>
      </c>
      <c r="C52" s="188" t="s">
        <v>8176</v>
      </c>
      <c r="D52" s="188" t="s">
        <v>7192</v>
      </c>
      <c r="E52" s="186">
        <v>12024900</v>
      </c>
      <c r="F52" s="186">
        <v>105694992</v>
      </c>
    </row>
    <row r="53" spans="1:6" x14ac:dyDescent="0.2">
      <c r="A53" s="188">
        <v>1800</v>
      </c>
      <c r="B53" s="188">
        <v>700376001</v>
      </c>
      <c r="C53" s="188" t="s">
        <v>8176</v>
      </c>
      <c r="D53" s="188" t="s">
        <v>7153</v>
      </c>
      <c r="E53" s="186">
        <v>14527968</v>
      </c>
      <c r="F53" s="186">
        <v>170543954</v>
      </c>
    </row>
    <row r="54" spans="1:6" x14ac:dyDescent="0.2">
      <c r="A54" s="188">
        <v>1800</v>
      </c>
      <c r="B54" s="188">
        <v>700376001</v>
      </c>
      <c r="C54" s="188" t="s">
        <v>8176</v>
      </c>
      <c r="D54" s="188" t="s">
        <v>7193</v>
      </c>
      <c r="E54" s="186">
        <v>27416736</v>
      </c>
      <c r="F54" s="186">
        <v>117526524</v>
      </c>
    </row>
    <row r="55" spans="1:6" x14ac:dyDescent="0.2">
      <c r="A55" s="188">
        <v>1800</v>
      </c>
      <c r="B55" s="188">
        <v>700376001</v>
      </c>
      <c r="C55" s="188" t="s">
        <v>8176</v>
      </c>
      <c r="D55" s="188" t="s">
        <v>7194</v>
      </c>
      <c r="E55" s="186">
        <v>27416736</v>
      </c>
      <c r="F55" s="186">
        <v>109667052</v>
      </c>
    </row>
    <row r="56" spans="1:6" x14ac:dyDescent="0.2">
      <c r="A56" s="188">
        <v>1800</v>
      </c>
      <c r="B56" s="188">
        <v>700376001</v>
      </c>
      <c r="C56" s="188" t="s">
        <v>8176</v>
      </c>
      <c r="D56" s="188" t="s">
        <v>8191</v>
      </c>
      <c r="E56" s="186">
        <v>28058100</v>
      </c>
      <c r="F56" s="186">
        <v>258294852</v>
      </c>
    </row>
    <row r="57" spans="1:6" x14ac:dyDescent="0.2">
      <c r="A57" s="188">
        <v>1800</v>
      </c>
      <c r="B57" s="188">
        <v>700376001</v>
      </c>
      <c r="C57" s="188" t="s">
        <v>8176</v>
      </c>
      <c r="D57" s="188" t="s">
        <v>7195</v>
      </c>
      <c r="E57" s="186">
        <v>12024900</v>
      </c>
      <c r="F57" s="186">
        <v>159380352</v>
      </c>
    </row>
    <row r="58" spans="1:6" x14ac:dyDescent="0.2">
      <c r="A58" s="188">
        <v>1800</v>
      </c>
      <c r="B58" s="188">
        <v>700376001</v>
      </c>
      <c r="C58" s="188" t="s">
        <v>8176</v>
      </c>
      <c r="D58" s="188" t="s">
        <v>7196</v>
      </c>
      <c r="E58" s="186">
        <v>32066400</v>
      </c>
      <c r="F58" s="186">
        <v>274183236</v>
      </c>
    </row>
    <row r="59" spans="1:6" x14ac:dyDescent="0.2">
      <c r="A59" s="188">
        <v>1800</v>
      </c>
      <c r="B59" s="188">
        <v>700376001</v>
      </c>
      <c r="C59" s="188" t="s">
        <v>8176</v>
      </c>
      <c r="D59" s="188" t="s">
        <v>7197</v>
      </c>
      <c r="E59" s="186">
        <v>167914250</v>
      </c>
      <c r="F59" s="186">
        <v>973538437</v>
      </c>
    </row>
    <row r="60" spans="1:6" x14ac:dyDescent="0.2">
      <c r="A60" s="188">
        <v>1800</v>
      </c>
      <c r="B60" s="188">
        <v>700376001</v>
      </c>
      <c r="C60" s="188" t="s">
        <v>8176</v>
      </c>
      <c r="D60" s="188" t="s">
        <v>7198</v>
      </c>
      <c r="E60" s="186">
        <v>48658147</v>
      </c>
      <c r="F60" s="186">
        <v>198182623</v>
      </c>
    </row>
    <row r="61" spans="1:6" x14ac:dyDescent="0.2">
      <c r="A61" s="188">
        <v>1800</v>
      </c>
      <c r="B61" s="188">
        <v>700376001</v>
      </c>
      <c r="C61" s="188" t="s">
        <v>8176</v>
      </c>
      <c r="D61" s="188" t="s">
        <v>7199</v>
      </c>
      <c r="E61" s="186">
        <v>23791200</v>
      </c>
      <c r="F61" s="186">
        <v>196246368</v>
      </c>
    </row>
    <row r="62" spans="1:6" x14ac:dyDescent="0.2">
      <c r="A62" s="188">
        <v>1800</v>
      </c>
      <c r="B62" s="188">
        <v>700376001</v>
      </c>
      <c r="C62" s="188" t="s">
        <v>8176</v>
      </c>
      <c r="D62" s="188" t="s">
        <v>7200</v>
      </c>
      <c r="E62" s="186">
        <v>16033200</v>
      </c>
      <c r="F62" s="186">
        <v>156484032</v>
      </c>
    </row>
    <row r="63" spans="1:6" x14ac:dyDescent="0.2">
      <c r="A63" s="188">
        <v>1800</v>
      </c>
      <c r="B63" s="188">
        <v>700376001</v>
      </c>
      <c r="C63" s="188" t="s">
        <v>8176</v>
      </c>
      <c r="D63" s="188" t="s">
        <v>7201</v>
      </c>
      <c r="E63" s="186">
        <v>6083691</v>
      </c>
      <c r="F63" s="186">
        <v>94348007</v>
      </c>
    </row>
    <row r="64" spans="1:6" x14ac:dyDescent="0.2">
      <c r="A64" s="188">
        <v>1800</v>
      </c>
      <c r="B64" s="188">
        <v>700376001</v>
      </c>
      <c r="C64" s="188" t="s">
        <v>8176</v>
      </c>
      <c r="D64" s="188" t="s">
        <v>7202</v>
      </c>
      <c r="E64" s="186">
        <v>45864282</v>
      </c>
      <c r="F64" s="186">
        <v>213222412</v>
      </c>
    </row>
    <row r="65" spans="1:6" x14ac:dyDescent="0.2">
      <c r="A65" s="188">
        <v>1800</v>
      </c>
      <c r="B65" s="188">
        <v>700376001</v>
      </c>
      <c r="C65" s="188" t="s">
        <v>8176</v>
      </c>
      <c r="D65" s="188" t="s">
        <v>7203</v>
      </c>
      <c r="E65" s="186">
        <v>12257640</v>
      </c>
      <c r="F65" s="186">
        <v>62296740</v>
      </c>
    </row>
    <row r="66" spans="1:6" x14ac:dyDescent="0.2">
      <c r="A66" s="188">
        <v>1800</v>
      </c>
      <c r="B66" s="188">
        <v>700376001</v>
      </c>
      <c r="C66" s="188" t="s">
        <v>8176</v>
      </c>
      <c r="D66" s="188" t="s">
        <v>7204</v>
      </c>
      <c r="E66" s="186">
        <v>32900127</v>
      </c>
      <c r="F66" s="186">
        <v>125751572</v>
      </c>
    </row>
    <row r="67" spans="1:6" x14ac:dyDescent="0.2">
      <c r="A67" s="188">
        <v>1800</v>
      </c>
      <c r="B67" s="188">
        <v>700376001</v>
      </c>
      <c r="C67" s="188" t="s">
        <v>8176</v>
      </c>
      <c r="D67" s="188" t="s">
        <v>7205</v>
      </c>
      <c r="E67" s="186">
        <v>41365656</v>
      </c>
      <c r="F67" s="186">
        <v>231300672</v>
      </c>
    </row>
    <row r="68" spans="1:6" x14ac:dyDescent="0.2">
      <c r="A68" s="188">
        <v>1800</v>
      </c>
      <c r="B68" s="188">
        <v>700376001</v>
      </c>
      <c r="C68" s="188" t="s">
        <v>8176</v>
      </c>
      <c r="D68" s="188" t="s">
        <v>7206</v>
      </c>
      <c r="E68" s="186">
        <v>41686320</v>
      </c>
      <c r="F68" s="186">
        <v>354654384</v>
      </c>
    </row>
    <row r="69" spans="1:6" x14ac:dyDescent="0.2">
      <c r="A69" s="188">
        <v>1800</v>
      </c>
      <c r="B69" s="188">
        <v>700376001</v>
      </c>
      <c r="C69" s="188" t="s">
        <v>8176</v>
      </c>
      <c r="D69" s="188" t="s">
        <v>183</v>
      </c>
      <c r="E69" s="186">
        <v>25281408</v>
      </c>
      <c r="F69" s="186">
        <v>217639841</v>
      </c>
    </row>
    <row r="70" spans="1:6" x14ac:dyDescent="0.2">
      <c r="A70" s="188">
        <v>1800</v>
      </c>
      <c r="B70" s="188">
        <v>700376001</v>
      </c>
      <c r="C70" s="188" t="s">
        <v>8176</v>
      </c>
      <c r="D70" s="188" t="s">
        <v>7207</v>
      </c>
      <c r="E70" s="186">
        <v>31925353</v>
      </c>
      <c r="F70" s="186">
        <v>272341914</v>
      </c>
    </row>
    <row r="71" spans="1:6" x14ac:dyDescent="0.2">
      <c r="A71" s="188">
        <v>1800</v>
      </c>
      <c r="B71" s="188">
        <v>700376001</v>
      </c>
      <c r="C71" s="188" t="s">
        <v>8176</v>
      </c>
      <c r="D71" s="188" t="s">
        <v>7160</v>
      </c>
      <c r="E71" s="186">
        <v>32066400</v>
      </c>
      <c r="F71" s="186">
        <v>152315400</v>
      </c>
    </row>
    <row r="72" spans="1:6" x14ac:dyDescent="0.2">
      <c r="A72" s="188">
        <v>1800</v>
      </c>
      <c r="B72" s="188">
        <v>700376001</v>
      </c>
      <c r="C72" s="188" t="s">
        <v>8176</v>
      </c>
      <c r="D72" s="188" t="s">
        <v>7208</v>
      </c>
      <c r="E72" s="186">
        <v>48580596</v>
      </c>
      <c r="F72" s="186">
        <v>265042745</v>
      </c>
    </row>
    <row r="73" spans="1:6" x14ac:dyDescent="0.2">
      <c r="A73" s="188">
        <v>1800</v>
      </c>
      <c r="B73" s="188">
        <v>700376001</v>
      </c>
      <c r="C73" s="188" t="s">
        <v>8176</v>
      </c>
      <c r="D73" s="188" t="s">
        <v>7209</v>
      </c>
      <c r="E73" s="186">
        <v>18460591</v>
      </c>
      <c r="F73" s="186">
        <v>120450979</v>
      </c>
    </row>
    <row r="74" spans="1:6" x14ac:dyDescent="0.2">
      <c r="A74" s="188">
        <v>1950</v>
      </c>
      <c r="B74" s="188">
        <v>700175006</v>
      </c>
      <c r="C74" s="188" t="s">
        <v>7511</v>
      </c>
      <c r="D74" s="188" t="s">
        <v>7210</v>
      </c>
      <c r="E74" s="186">
        <v>30190688</v>
      </c>
      <c r="F74" s="186">
        <v>249937243</v>
      </c>
    </row>
    <row r="75" spans="1:6" x14ac:dyDescent="0.2">
      <c r="A75" s="188">
        <v>2150</v>
      </c>
      <c r="B75" s="188">
        <v>702670004</v>
      </c>
      <c r="C75" s="188" t="s">
        <v>7512</v>
      </c>
      <c r="D75" s="188" t="s">
        <v>213</v>
      </c>
      <c r="E75" s="186">
        <v>24050992</v>
      </c>
      <c r="F75" s="186">
        <v>240585403</v>
      </c>
    </row>
    <row r="76" spans="1:6" x14ac:dyDescent="0.2">
      <c r="A76" s="188">
        <v>2150</v>
      </c>
      <c r="B76" s="188">
        <v>702670004</v>
      </c>
      <c r="C76" s="188" t="s">
        <v>7512</v>
      </c>
      <c r="D76" s="188" t="s">
        <v>7154</v>
      </c>
      <c r="E76" s="186">
        <v>7512037</v>
      </c>
      <c r="F76" s="186">
        <v>55748984</v>
      </c>
    </row>
    <row r="77" spans="1:6" x14ac:dyDescent="0.2">
      <c r="A77" s="188">
        <v>2150</v>
      </c>
      <c r="B77" s="188">
        <v>702670004</v>
      </c>
      <c r="C77" s="188" t="s">
        <v>7512</v>
      </c>
      <c r="D77" s="188" t="s">
        <v>7181</v>
      </c>
      <c r="E77" s="186">
        <v>23192075</v>
      </c>
      <c r="F77" s="186">
        <v>234975163</v>
      </c>
    </row>
    <row r="78" spans="1:6" x14ac:dyDescent="0.2">
      <c r="A78" s="188">
        <v>2150</v>
      </c>
      <c r="B78" s="188">
        <v>702670004</v>
      </c>
      <c r="C78" s="188" t="s">
        <v>7512</v>
      </c>
      <c r="D78" s="188" t="s">
        <v>7211</v>
      </c>
      <c r="E78" s="186">
        <v>15161718</v>
      </c>
      <c r="F78" s="186">
        <v>96444440</v>
      </c>
    </row>
    <row r="79" spans="1:6" x14ac:dyDescent="0.2">
      <c r="A79" s="188">
        <v>2150</v>
      </c>
      <c r="B79" s="188">
        <v>702670004</v>
      </c>
      <c r="C79" s="188" t="s">
        <v>7512</v>
      </c>
      <c r="D79" s="188" t="s">
        <v>7212</v>
      </c>
      <c r="E79" s="186">
        <v>13550941</v>
      </c>
      <c r="F79" s="186">
        <v>108068912</v>
      </c>
    </row>
    <row r="80" spans="1:6" x14ac:dyDescent="0.2">
      <c r="A80" s="188">
        <v>2150</v>
      </c>
      <c r="B80" s="188">
        <v>702670004</v>
      </c>
      <c r="C80" s="188" t="s">
        <v>7512</v>
      </c>
      <c r="D80" s="188" t="s">
        <v>7213</v>
      </c>
      <c r="E80" s="186">
        <v>6335786</v>
      </c>
      <c r="F80" s="186">
        <v>32264986</v>
      </c>
    </row>
    <row r="81" spans="1:6" x14ac:dyDescent="0.2">
      <c r="A81" s="188">
        <v>2150</v>
      </c>
      <c r="B81" s="188">
        <v>702670004</v>
      </c>
      <c r="C81" s="188" t="s">
        <v>7512</v>
      </c>
      <c r="D81" s="188" t="s">
        <v>7214</v>
      </c>
      <c r="E81" s="186">
        <v>3652208</v>
      </c>
      <c r="F81" s="186">
        <v>24591455</v>
      </c>
    </row>
    <row r="82" spans="1:6" x14ac:dyDescent="0.2">
      <c r="A82" s="188">
        <v>2150</v>
      </c>
      <c r="B82" s="188">
        <v>702670004</v>
      </c>
      <c r="C82" s="188" t="s">
        <v>7512</v>
      </c>
      <c r="D82" s="188" t="s">
        <v>7187</v>
      </c>
      <c r="E82" s="186">
        <v>2292740</v>
      </c>
      <c r="F82" s="186">
        <v>39138647</v>
      </c>
    </row>
    <row r="83" spans="1:6" x14ac:dyDescent="0.2">
      <c r="A83" s="188">
        <v>2150</v>
      </c>
      <c r="B83" s="188">
        <v>702670004</v>
      </c>
      <c r="C83" s="188" t="s">
        <v>7512</v>
      </c>
      <c r="D83" s="188" t="s">
        <v>7153</v>
      </c>
      <c r="E83" s="186">
        <v>25339438</v>
      </c>
      <c r="F83" s="186">
        <v>205475538</v>
      </c>
    </row>
    <row r="84" spans="1:6" x14ac:dyDescent="0.2">
      <c r="A84" s="188">
        <v>2150</v>
      </c>
      <c r="B84" s="188">
        <v>702670004</v>
      </c>
      <c r="C84" s="188" t="s">
        <v>7512</v>
      </c>
      <c r="D84" s="188" t="s">
        <v>7216</v>
      </c>
      <c r="E84" s="186">
        <v>0</v>
      </c>
      <c r="F84" s="186">
        <v>10730411</v>
      </c>
    </row>
    <row r="85" spans="1:6" x14ac:dyDescent="0.2">
      <c r="A85" s="188">
        <v>2150</v>
      </c>
      <c r="B85" s="188">
        <v>702670004</v>
      </c>
      <c r="C85" s="188" t="s">
        <v>7512</v>
      </c>
      <c r="D85" s="188" t="s">
        <v>71</v>
      </c>
      <c r="E85" s="186">
        <v>12024900</v>
      </c>
      <c r="F85" s="186">
        <v>74394048</v>
      </c>
    </row>
    <row r="86" spans="1:6" x14ac:dyDescent="0.2">
      <c r="A86" s="188">
        <v>2150</v>
      </c>
      <c r="B86" s="188">
        <v>702670004</v>
      </c>
      <c r="C86" s="188" t="s">
        <v>7512</v>
      </c>
      <c r="D86" s="188" t="s">
        <v>7197</v>
      </c>
      <c r="E86" s="186">
        <v>5781631</v>
      </c>
      <c r="F86" s="186">
        <v>113779404</v>
      </c>
    </row>
    <row r="87" spans="1:6" x14ac:dyDescent="0.2">
      <c r="A87" s="188">
        <v>2150</v>
      </c>
      <c r="B87" s="188">
        <v>702670004</v>
      </c>
      <c r="C87" s="188" t="s">
        <v>7512</v>
      </c>
      <c r="D87" s="188" t="s">
        <v>7217</v>
      </c>
      <c r="E87" s="186">
        <v>13698044</v>
      </c>
      <c r="F87" s="186">
        <v>140751093</v>
      </c>
    </row>
    <row r="88" spans="1:6" x14ac:dyDescent="0.2">
      <c r="A88" s="188">
        <v>2150</v>
      </c>
      <c r="B88" s="188">
        <v>702670004</v>
      </c>
      <c r="C88" s="188" t="s">
        <v>7512</v>
      </c>
      <c r="D88" s="188" t="s">
        <v>7170</v>
      </c>
      <c r="E88" s="186">
        <v>2437047</v>
      </c>
      <c r="F88" s="186">
        <v>38249319</v>
      </c>
    </row>
    <row r="89" spans="1:6" x14ac:dyDescent="0.2">
      <c r="A89" s="188">
        <v>2150</v>
      </c>
      <c r="B89" s="188">
        <v>702670004</v>
      </c>
      <c r="C89" s="188" t="s">
        <v>7512</v>
      </c>
      <c r="D89" s="188" t="s">
        <v>183</v>
      </c>
      <c r="E89" s="186">
        <v>15016159</v>
      </c>
      <c r="F89" s="186">
        <v>43909672</v>
      </c>
    </row>
    <row r="90" spans="1:6" x14ac:dyDescent="0.2">
      <c r="A90" s="188">
        <v>2150</v>
      </c>
      <c r="B90" s="188">
        <v>702670004</v>
      </c>
      <c r="C90" s="188" t="s">
        <v>7512</v>
      </c>
      <c r="D90" s="188" t="s">
        <v>8188</v>
      </c>
      <c r="E90" s="186">
        <v>16388601</v>
      </c>
      <c r="F90" s="186">
        <v>54932268</v>
      </c>
    </row>
    <row r="91" spans="1:6" x14ac:dyDescent="0.2">
      <c r="A91" s="188">
        <v>2260</v>
      </c>
      <c r="B91" s="188">
        <v>711620001</v>
      </c>
      <c r="C91" s="188" t="s">
        <v>7513</v>
      </c>
      <c r="D91" s="188" t="s">
        <v>7211</v>
      </c>
      <c r="E91" s="186">
        <v>0</v>
      </c>
      <c r="F91" s="186">
        <v>29652800</v>
      </c>
    </row>
    <row r="92" spans="1:6" x14ac:dyDescent="0.2">
      <c r="A92" s="188">
        <v>2260</v>
      </c>
      <c r="B92" s="188">
        <v>711620001</v>
      </c>
      <c r="C92" s="188" t="s">
        <v>7513</v>
      </c>
      <c r="D92" s="188" t="s">
        <v>7218</v>
      </c>
      <c r="E92" s="186">
        <v>57797100</v>
      </c>
      <c r="F92" s="186">
        <v>404965014</v>
      </c>
    </row>
    <row r="93" spans="1:6" x14ac:dyDescent="0.2">
      <c r="A93" s="188">
        <v>2260</v>
      </c>
      <c r="B93" s="188">
        <v>711620001</v>
      </c>
      <c r="C93" s="188" t="s">
        <v>7513</v>
      </c>
      <c r="D93" s="188" t="s">
        <v>7219</v>
      </c>
      <c r="E93" s="186">
        <v>9619920</v>
      </c>
      <c r="F93" s="186">
        <v>59002176</v>
      </c>
    </row>
    <row r="94" spans="1:6" x14ac:dyDescent="0.2">
      <c r="A94" s="188">
        <v>2260</v>
      </c>
      <c r="B94" s="188">
        <v>711620001</v>
      </c>
      <c r="C94" s="188" t="s">
        <v>7513</v>
      </c>
      <c r="D94" s="188" t="s">
        <v>7220</v>
      </c>
      <c r="E94" s="186">
        <v>7856268</v>
      </c>
      <c r="F94" s="186">
        <v>55955868</v>
      </c>
    </row>
    <row r="95" spans="1:6" x14ac:dyDescent="0.2">
      <c r="A95" s="188">
        <v>2260</v>
      </c>
      <c r="B95" s="188">
        <v>711620001</v>
      </c>
      <c r="C95" s="188" t="s">
        <v>7513</v>
      </c>
      <c r="D95" s="188" t="s">
        <v>7206</v>
      </c>
      <c r="E95" s="186">
        <v>7413200</v>
      </c>
      <c r="F95" s="186">
        <v>103488272</v>
      </c>
    </row>
    <row r="96" spans="1:6" x14ac:dyDescent="0.2">
      <c r="A96" s="188">
        <v>2330</v>
      </c>
      <c r="B96" s="188">
        <v>713523003</v>
      </c>
      <c r="C96" s="188" t="s">
        <v>7514</v>
      </c>
      <c r="D96" s="188" t="s">
        <v>7221</v>
      </c>
      <c r="E96" s="186">
        <v>10612944</v>
      </c>
      <c r="F96" s="186">
        <v>33365417</v>
      </c>
    </row>
    <row r="97" spans="1:6" x14ac:dyDescent="0.2">
      <c r="A97" s="188">
        <v>2330</v>
      </c>
      <c r="B97" s="188">
        <v>713523003</v>
      </c>
      <c r="C97" s="188" t="s">
        <v>7514</v>
      </c>
      <c r="D97" s="188" t="s">
        <v>7222</v>
      </c>
      <c r="E97" s="186">
        <v>9551631</v>
      </c>
      <c r="F97" s="186">
        <v>62616349</v>
      </c>
    </row>
    <row r="98" spans="1:6" x14ac:dyDescent="0.2">
      <c r="A98" s="188">
        <v>2330</v>
      </c>
      <c r="B98" s="188">
        <v>713523003</v>
      </c>
      <c r="C98" s="188" t="s">
        <v>7514</v>
      </c>
      <c r="D98" s="188" t="s">
        <v>7223</v>
      </c>
      <c r="E98" s="186">
        <v>52876785</v>
      </c>
      <c r="F98" s="186">
        <v>152861373</v>
      </c>
    </row>
    <row r="99" spans="1:6" x14ac:dyDescent="0.2">
      <c r="A99" s="188">
        <v>2330</v>
      </c>
      <c r="B99" s="188">
        <v>713523003</v>
      </c>
      <c r="C99" s="188" t="s">
        <v>7514</v>
      </c>
      <c r="D99" s="188" t="s">
        <v>7163</v>
      </c>
      <c r="E99" s="186">
        <v>18277824</v>
      </c>
      <c r="F99" s="186">
        <v>73111368</v>
      </c>
    </row>
    <row r="100" spans="1:6" x14ac:dyDescent="0.2">
      <c r="A100" s="188">
        <v>2330</v>
      </c>
      <c r="B100" s="188">
        <v>713523003</v>
      </c>
      <c r="C100" s="188" t="s">
        <v>7514</v>
      </c>
      <c r="D100" s="188" t="s">
        <v>7224</v>
      </c>
      <c r="E100" s="186">
        <v>8225013</v>
      </c>
      <c r="F100" s="186">
        <v>61997261</v>
      </c>
    </row>
    <row r="101" spans="1:6" x14ac:dyDescent="0.2">
      <c r="A101" s="188">
        <v>2330</v>
      </c>
      <c r="B101" s="188">
        <v>713523003</v>
      </c>
      <c r="C101" s="188" t="s">
        <v>7514</v>
      </c>
      <c r="D101" s="188" t="s">
        <v>7186</v>
      </c>
      <c r="E101" s="186">
        <v>0</v>
      </c>
      <c r="F101" s="186">
        <v>38915506</v>
      </c>
    </row>
    <row r="102" spans="1:6" x14ac:dyDescent="0.2">
      <c r="A102" s="188">
        <v>2330</v>
      </c>
      <c r="B102" s="188">
        <v>713523003</v>
      </c>
      <c r="C102" s="188" t="s">
        <v>7514</v>
      </c>
      <c r="D102" s="188" t="s">
        <v>7187</v>
      </c>
      <c r="E102" s="186">
        <v>14150560</v>
      </c>
      <c r="F102" s="186">
        <v>387090980</v>
      </c>
    </row>
    <row r="103" spans="1:6" x14ac:dyDescent="0.2">
      <c r="A103" s="188">
        <v>2330</v>
      </c>
      <c r="B103" s="188">
        <v>713523003</v>
      </c>
      <c r="C103" s="188" t="s">
        <v>7514</v>
      </c>
      <c r="D103" s="188" t="s">
        <v>7225</v>
      </c>
      <c r="E103" s="186">
        <v>10752690</v>
      </c>
      <c r="F103" s="186">
        <v>153602526</v>
      </c>
    </row>
    <row r="104" spans="1:6" x14ac:dyDescent="0.2">
      <c r="A104" s="188">
        <v>2330</v>
      </c>
      <c r="B104" s="188">
        <v>713523003</v>
      </c>
      <c r="C104" s="188" t="s">
        <v>7514</v>
      </c>
      <c r="D104" s="188" t="s">
        <v>7176</v>
      </c>
      <c r="E104" s="186">
        <v>46254747</v>
      </c>
      <c r="F104" s="186">
        <v>138046217</v>
      </c>
    </row>
    <row r="105" spans="1:6" x14ac:dyDescent="0.2">
      <c r="A105" s="188">
        <v>2330</v>
      </c>
      <c r="B105" s="188">
        <v>713523003</v>
      </c>
      <c r="C105" s="188" t="s">
        <v>7514</v>
      </c>
      <c r="D105" s="188" t="s">
        <v>8192</v>
      </c>
      <c r="E105" s="186">
        <v>7075312</v>
      </c>
      <c r="F105" s="186">
        <v>107898278</v>
      </c>
    </row>
    <row r="106" spans="1:6" x14ac:dyDescent="0.2">
      <c r="A106" s="188">
        <v>2450</v>
      </c>
      <c r="B106" s="188">
        <v>700028100</v>
      </c>
      <c r="C106" s="188" t="s">
        <v>7515</v>
      </c>
      <c r="D106" s="188" t="s">
        <v>7183</v>
      </c>
      <c r="E106" s="186">
        <v>11325025</v>
      </c>
      <c r="F106" s="186">
        <v>111042368</v>
      </c>
    </row>
    <row r="107" spans="1:6" x14ac:dyDescent="0.2">
      <c r="A107" s="188">
        <v>2450</v>
      </c>
      <c r="B107" s="188">
        <v>700028100</v>
      </c>
      <c r="C107" s="188" t="s">
        <v>7515</v>
      </c>
      <c r="D107" s="188" t="s">
        <v>7226</v>
      </c>
      <c r="E107" s="186">
        <v>17911657</v>
      </c>
      <c r="F107" s="186">
        <v>182409355</v>
      </c>
    </row>
    <row r="108" spans="1:6" x14ac:dyDescent="0.2">
      <c r="A108" s="188">
        <v>2550</v>
      </c>
      <c r="B108" s="188">
        <v>708781002</v>
      </c>
      <c r="C108" s="188" t="s">
        <v>7516</v>
      </c>
      <c r="D108" s="188" t="s">
        <v>7227</v>
      </c>
      <c r="E108" s="186">
        <v>0</v>
      </c>
      <c r="F108" s="186">
        <v>145071907</v>
      </c>
    </row>
    <row r="109" spans="1:6" x14ac:dyDescent="0.2">
      <c r="A109" s="188">
        <v>2550</v>
      </c>
      <c r="B109" s="188">
        <v>708781002</v>
      </c>
      <c r="C109" s="188" t="s">
        <v>7516</v>
      </c>
      <c r="D109" s="188" t="s">
        <v>231</v>
      </c>
      <c r="E109" s="186">
        <v>0</v>
      </c>
      <c r="F109" s="186">
        <v>44833143</v>
      </c>
    </row>
    <row r="110" spans="1:6" x14ac:dyDescent="0.2">
      <c r="A110" s="188">
        <v>3200</v>
      </c>
      <c r="B110" s="188">
        <v>709963007</v>
      </c>
      <c r="C110" s="188" t="s">
        <v>7517</v>
      </c>
      <c r="D110" s="188" t="s">
        <v>7228</v>
      </c>
      <c r="E110" s="186">
        <v>11418914</v>
      </c>
      <c r="F110" s="186">
        <v>79400545</v>
      </c>
    </row>
    <row r="111" spans="1:6" x14ac:dyDescent="0.2">
      <c r="A111" s="188">
        <v>3200</v>
      </c>
      <c r="B111" s="188">
        <v>709963007</v>
      </c>
      <c r="C111" s="188" t="s">
        <v>7517</v>
      </c>
      <c r="D111" s="188" t="s">
        <v>8193</v>
      </c>
      <c r="E111" s="186">
        <v>10928781</v>
      </c>
      <c r="F111" s="186">
        <v>75525692</v>
      </c>
    </row>
    <row r="112" spans="1:6" x14ac:dyDescent="0.2">
      <c r="A112" s="188">
        <v>3200</v>
      </c>
      <c r="B112" s="188">
        <v>709963007</v>
      </c>
      <c r="C112" s="188" t="s">
        <v>7517</v>
      </c>
      <c r="D112" s="188" t="s">
        <v>8194</v>
      </c>
      <c r="E112" s="186">
        <v>8026082</v>
      </c>
      <c r="F112" s="186">
        <v>62925130</v>
      </c>
    </row>
    <row r="113" spans="1:6" x14ac:dyDescent="0.2">
      <c r="A113" s="188">
        <v>3200</v>
      </c>
      <c r="B113" s="188">
        <v>709963007</v>
      </c>
      <c r="C113" s="188" t="s">
        <v>7517</v>
      </c>
      <c r="D113" s="188" t="s">
        <v>7196</v>
      </c>
      <c r="E113" s="186">
        <v>25322458</v>
      </c>
      <c r="F113" s="186">
        <v>182962955</v>
      </c>
    </row>
    <row r="114" spans="1:6" x14ac:dyDescent="0.2">
      <c r="A114" s="188">
        <v>3450</v>
      </c>
      <c r="B114" s="188">
        <v>705121001</v>
      </c>
      <c r="C114" s="188" t="s">
        <v>7518</v>
      </c>
      <c r="D114" s="188" t="s">
        <v>7230</v>
      </c>
      <c r="E114" s="186">
        <v>34175635</v>
      </c>
      <c r="F114" s="186">
        <v>217469983</v>
      </c>
    </row>
    <row r="115" spans="1:6" x14ac:dyDescent="0.2">
      <c r="A115" s="188">
        <v>3450</v>
      </c>
      <c r="B115" s="188">
        <v>705121001</v>
      </c>
      <c r="C115" s="188" t="s">
        <v>7518</v>
      </c>
      <c r="D115" s="188" t="s">
        <v>7231</v>
      </c>
      <c r="E115" s="186">
        <v>7075296</v>
      </c>
      <c r="F115" s="186">
        <v>54037583</v>
      </c>
    </row>
    <row r="116" spans="1:6" x14ac:dyDescent="0.2">
      <c r="A116" s="188">
        <v>3650</v>
      </c>
      <c r="B116" s="188">
        <v>714041002</v>
      </c>
      <c r="C116" s="188" t="s">
        <v>7519</v>
      </c>
      <c r="D116" s="188" t="s">
        <v>7232</v>
      </c>
      <c r="E116" s="186">
        <v>40021626</v>
      </c>
      <c r="F116" s="186">
        <v>341313980</v>
      </c>
    </row>
    <row r="117" spans="1:6" x14ac:dyDescent="0.2">
      <c r="A117" s="188">
        <v>3800</v>
      </c>
      <c r="B117" s="188">
        <v>700177300</v>
      </c>
      <c r="C117" s="188" t="s">
        <v>8177</v>
      </c>
      <c r="D117" s="188" t="s">
        <v>7180</v>
      </c>
      <c r="E117" s="186">
        <v>26670445</v>
      </c>
      <c r="F117" s="186">
        <v>173566386</v>
      </c>
    </row>
    <row r="118" spans="1:6" x14ac:dyDescent="0.2">
      <c r="A118" s="188">
        <v>3800</v>
      </c>
      <c r="B118" s="188">
        <v>700177300</v>
      </c>
      <c r="C118" s="188" t="s">
        <v>8177</v>
      </c>
      <c r="D118" s="188" t="s">
        <v>149</v>
      </c>
      <c r="E118" s="186">
        <v>88114537</v>
      </c>
      <c r="F118" s="186">
        <v>613881839</v>
      </c>
    </row>
    <row r="119" spans="1:6" x14ac:dyDescent="0.2">
      <c r="A119" s="188">
        <v>3800</v>
      </c>
      <c r="B119" s="188">
        <v>700177300</v>
      </c>
      <c r="C119" s="188" t="s">
        <v>8177</v>
      </c>
      <c r="D119" s="188" t="s">
        <v>7212</v>
      </c>
      <c r="E119" s="186">
        <v>89684619</v>
      </c>
      <c r="F119" s="186">
        <v>668732704</v>
      </c>
    </row>
    <row r="120" spans="1:6" x14ac:dyDescent="0.2">
      <c r="A120" s="188">
        <v>3800</v>
      </c>
      <c r="B120" s="188">
        <v>700177300</v>
      </c>
      <c r="C120" s="188" t="s">
        <v>8177</v>
      </c>
      <c r="D120" s="188" t="s">
        <v>7204</v>
      </c>
      <c r="E120" s="186">
        <v>26502880</v>
      </c>
      <c r="F120" s="186">
        <v>155089051</v>
      </c>
    </row>
    <row r="121" spans="1:6" x14ac:dyDescent="0.2">
      <c r="A121" s="188">
        <v>3800</v>
      </c>
      <c r="B121" s="188">
        <v>700177300</v>
      </c>
      <c r="C121" s="188" t="s">
        <v>8177</v>
      </c>
      <c r="D121" s="188" t="s">
        <v>7233</v>
      </c>
      <c r="E121" s="186">
        <v>49082073</v>
      </c>
      <c r="F121" s="186">
        <v>315536973</v>
      </c>
    </row>
    <row r="122" spans="1:6" x14ac:dyDescent="0.2">
      <c r="A122" s="188">
        <v>3842</v>
      </c>
      <c r="B122" s="188">
        <v>719400000</v>
      </c>
      <c r="C122" s="188" t="s">
        <v>7520</v>
      </c>
      <c r="D122" s="188" t="s">
        <v>7184</v>
      </c>
      <c r="E122" s="186">
        <v>0</v>
      </c>
      <c r="F122" s="186">
        <v>27126798</v>
      </c>
    </row>
    <row r="123" spans="1:6" x14ac:dyDescent="0.2">
      <c r="A123" s="188">
        <v>3842</v>
      </c>
      <c r="B123" s="188">
        <v>719400000</v>
      </c>
      <c r="C123" s="188" t="s">
        <v>7520</v>
      </c>
      <c r="D123" s="188" t="s">
        <v>7234</v>
      </c>
      <c r="E123" s="186">
        <v>11150832</v>
      </c>
      <c r="F123" s="186">
        <v>82213834</v>
      </c>
    </row>
    <row r="124" spans="1:6" x14ac:dyDescent="0.2">
      <c r="A124" s="188">
        <v>3842</v>
      </c>
      <c r="B124" s="188">
        <v>719400000</v>
      </c>
      <c r="C124" s="188" t="s">
        <v>7520</v>
      </c>
      <c r="D124" s="188" t="s">
        <v>7169</v>
      </c>
      <c r="E124" s="186">
        <v>100185002</v>
      </c>
      <c r="F124" s="186">
        <v>466640371</v>
      </c>
    </row>
    <row r="125" spans="1:6" x14ac:dyDescent="0.2">
      <c r="A125" s="188">
        <v>3842</v>
      </c>
      <c r="B125" s="188">
        <v>719400000</v>
      </c>
      <c r="C125" s="188" t="s">
        <v>7520</v>
      </c>
      <c r="D125" s="188" t="s">
        <v>7235</v>
      </c>
      <c r="E125" s="186">
        <v>8761368</v>
      </c>
      <c r="F125" s="186">
        <v>63055300</v>
      </c>
    </row>
    <row r="126" spans="1:6" x14ac:dyDescent="0.2">
      <c r="A126" s="188">
        <v>3842</v>
      </c>
      <c r="B126" s="188">
        <v>719400000</v>
      </c>
      <c r="C126" s="188" t="s">
        <v>7520</v>
      </c>
      <c r="D126" s="188" t="s">
        <v>7236</v>
      </c>
      <c r="E126" s="186">
        <v>21805152</v>
      </c>
      <c r="F126" s="186">
        <v>262486458</v>
      </c>
    </row>
    <row r="127" spans="1:6" x14ac:dyDescent="0.2">
      <c r="A127" s="188">
        <v>3842</v>
      </c>
      <c r="B127" s="188">
        <v>719400000</v>
      </c>
      <c r="C127" s="188" t="s">
        <v>7520</v>
      </c>
      <c r="D127" s="188" t="s">
        <v>7237</v>
      </c>
      <c r="E127" s="186">
        <v>33640067</v>
      </c>
      <c r="F127" s="186">
        <v>247377278</v>
      </c>
    </row>
    <row r="128" spans="1:6" x14ac:dyDescent="0.2">
      <c r="A128" s="188">
        <v>3842</v>
      </c>
      <c r="B128" s="188">
        <v>719400000</v>
      </c>
      <c r="C128" s="188" t="s">
        <v>7520</v>
      </c>
      <c r="D128" s="188" t="s">
        <v>7203</v>
      </c>
      <c r="E128" s="186">
        <v>56705812</v>
      </c>
      <c r="F128" s="186">
        <v>200931516</v>
      </c>
    </row>
    <row r="129" spans="1:6" x14ac:dyDescent="0.2">
      <c r="A129" s="188">
        <v>3842</v>
      </c>
      <c r="B129" s="188">
        <v>719400000</v>
      </c>
      <c r="C129" s="188" t="s">
        <v>7520</v>
      </c>
      <c r="D129" s="188" t="s">
        <v>7217</v>
      </c>
      <c r="E129" s="186">
        <v>21231750</v>
      </c>
      <c r="F129" s="186">
        <v>136451673</v>
      </c>
    </row>
    <row r="130" spans="1:6" x14ac:dyDescent="0.2">
      <c r="A130" s="188">
        <v>3842</v>
      </c>
      <c r="B130" s="188">
        <v>719400000</v>
      </c>
      <c r="C130" s="188" t="s">
        <v>7520</v>
      </c>
      <c r="D130" s="188" t="s">
        <v>5877</v>
      </c>
      <c r="E130" s="186">
        <v>17358094</v>
      </c>
      <c r="F130" s="186">
        <v>128244039</v>
      </c>
    </row>
    <row r="131" spans="1:6" x14ac:dyDescent="0.2">
      <c r="A131" s="188">
        <v>3842</v>
      </c>
      <c r="B131" s="188">
        <v>719400000</v>
      </c>
      <c r="C131" s="188" t="s">
        <v>7520</v>
      </c>
      <c r="D131" s="188" t="s">
        <v>7206</v>
      </c>
      <c r="E131" s="186">
        <v>10531054</v>
      </c>
      <c r="F131" s="186">
        <v>85818478</v>
      </c>
    </row>
    <row r="132" spans="1:6" x14ac:dyDescent="0.2">
      <c r="A132" s="188">
        <v>3846</v>
      </c>
      <c r="B132" s="188">
        <v>800665612</v>
      </c>
      <c r="C132" s="188" t="s">
        <v>7521</v>
      </c>
      <c r="D132" s="188" t="s">
        <v>7183</v>
      </c>
      <c r="E132" s="186">
        <v>3782143</v>
      </c>
      <c r="F132" s="186">
        <v>53394913</v>
      </c>
    </row>
    <row r="133" spans="1:6" x14ac:dyDescent="0.2">
      <c r="A133" s="188">
        <v>3848</v>
      </c>
      <c r="B133" s="188">
        <v>702085047</v>
      </c>
      <c r="C133" s="188" t="s">
        <v>7522</v>
      </c>
      <c r="D133" s="188" t="s">
        <v>7197</v>
      </c>
      <c r="E133" s="186">
        <v>6993580</v>
      </c>
      <c r="F133" s="186">
        <v>50429984</v>
      </c>
    </row>
    <row r="134" spans="1:6" x14ac:dyDescent="0.2">
      <c r="A134" s="188">
        <v>3950</v>
      </c>
      <c r="B134" s="188">
        <v>814968006</v>
      </c>
      <c r="C134" s="188" t="s">
        <v>7524</v>
      </c>
      <c r="D134" s="188" t="s">
        <v>7234</v>
      </c>
      <c r="E134" s="186">
        <v>12777598</v>
      </c>
      <c r="F134" s="186">
        <v>75799597</v>
      </c>
    </row>
    <row r="135" spans="1:6" x14ac:dyDescent="0.2">
      <c r="A135" s="188">
        <v>3950</v>
      </c>
      <c r="B135" s="188">
        <v>814968006</v>
      </c>
      <c r="C135" s="188" t="s">
        <v>7524</v>
      </c>
      <c r="D135" s="188" t="s">
        <v>7187</v>
      </c>
      <c r="E135" s="186">
        <v>29232518</v>
      </c>
      <c r="F135" s="186">
        <v>193414038</v>
      </c>
    </row>
    <row r="136" spans="1:6" x14ac:dyDescent="0.2">
      <c r="A136" s="188">
        <v>3950</v>
      </c>
      <c r="B136" s="188">
        <v>814968006</v>
      </c>
      <c r="C136" s="188" t="s">
        <v>7524</v>
      </c>
      <c r="D136" s="188" t="s">
        <v>71</v>
      </c>
      <c r="E136" s="186">
        <v>11798366</v>
      </c>
      <c r="F136" s="186">
        <v>11798366</v>
      </c>
    </row>
    <row r="137" spans="1:6" x14ac:dyDescent="0.2">
      <c r="A137" s="188">
        <v>4100</v>
      </c>
      <c r="B137" s="188">
        <v>707182008</v>
      </c>
      <c r="C137" s="188" t="s">
        <v>7525</v>
      </c>
      <c r="D137" s="188" t="s">
        <v>7170</v>
      </c>
      <c r="E137" s="186">
        <v>0</v>
      </c>
      <c r="F137" s="186">
        <v>37277791</v>
      </c>
    </row>
    <row r="138" spans="1:6" x14ac:dyDescent="0.2">
      <c r="A138" s="188">
        <v>4250</v>
      </c>
      <c r="B138" s="188" t="s">
        <v>7089</v>
      </c>
      <c r="C138" s="188" t="s">
        <v>7526</v>
      </c>
      <c r="D138" s="188" t="s">
        <v>7177</v>
      </c>
      <c r="E138" s="186">
        <v>9946692</v>
      </c>
      <c r="F138" s="186">
        <v>74852607</v>
      </c>
    </row>
    <row r="139" spans="1:6" x14ac:dyDescent="0.2">
      <c r="A139" s="188">
        <v>4250</v>
      </c>
      <c r="B139" s="188" t="s">
        <v>7089</v>
      </c>
      <c r="C139" s="188" t="s">
        <v>7526</v>
      </c>
      <c r="D139" s="188" t="s">
        <v>7154</v>
      </c>
      <c r="E139" s="186">
        <v>204318233</v>
      </c>
      <c r="F139" s="186">
        <v>424129420</v>
      </c>
    </row>
    <row r="140" spans="1:6" x14ac:dyDescent="0.2">
      <c r="A140" s="188">
        <v>4250</v>
      </c>
      <c r="B140" s="188" t="s">
        <v>7089</v>
      </c>
      <c r="C140" s="188" t="s">
        <v>7526</v>
      </c>
      <c r="D140" s="188" t="s">
        <v>7171</v>
      </c>
      <c r="E140" s="186">
        <v>12298046</v>
      </c>
      <c r="F140" s="186">
        <v>179141516</v>
      </c>
    </row>
    <row r="141" spans="1:6" x14ac:dyDescent="0.2">
      <c r="A141" s="188">
        <v>4250</v>
      </c>
      <c r="B141" s="188" t="s">
        <v>7089</v>
      </c>
      <c r="C141" s="188" t="s">
        <v>7526</v>
      </c>
      <c r="D141" s="188" t="s">
        <v>7166</v>
      </c>
      <c r="E141" s="186">
        <v>16033200</v>
      </c>
      <c r="F141" s="186">
        <v>117202692</v>
      </c>
    </row>
    <row r="142" spans="1:6" x14ac:dyDescent="0.2">
      <c r="A142" s="188">
        <v>4250</v>
      </c>
      <c r="B142" s="188" t="s">
        <v>7089</v>
      </c>
      <c r="C142" s="188" t="s">
        <v>7526</v>
      </c>
      <c r="D142" s="188" t="s">
        <v>7155</v>
      </c>
      <c r="E142" s="186">
        <v>135845126</v>
      </c>
      <c r="F142" s="186">
        <v>514382222</v>
      </c>
    </row>
    <row r="143" spans="1:6" x14ac:dyDescent="0.2">
      <c r="A143" s="188">
        <v>4250</v>
      </c>
      <c r="B143" s="188" t="s">
        <v>7089</v>
      </c>
      <c r="C143" s="188" t="s">
        <v>7526</v>
      </c>
      <c r="D143" s="188" t="s">
        <v>7239</v>
      </c>
      <c r="E143" s="186">
        <v>40371352</v>
      </c>
      <c r="F143" s="186">
        <v>167973694</v>
      </c>
    </row>
    <row r="144" spans="1:6" x14ac:dyDescent="0.2">
      <c r="A144" s="188">
        <v>4250</v>
      </c>
      <c r="B144" s="188" t="s">
        <v>7089</v>
      </c>
      <c r="C144" s="188" t="s">
        <v>7526</v>
      </c>
      <c r="D144" s="188" t="s">
        <v>7240</v>
      </c>
      <c r="E144" s="186">
        <v>4732380</v>
      </c>
      <c r="F144" s="186">
        <v>39565800</v>
      </c>
    </row>
    <row r="145" spans="1:6" x14ac:dyDescent="0.2">
      <c r="A145" s="188">
        <v>4250</v>
      </c>
      <c r="B145" s="188" t="s">
        <v>7089</v>
      </c>
      <c r="C145" s="188" t="s">
        <v>7526</v>
      </c>
      <c r="D145" s="188" t="s">
        <v>7178</v>
      </c>
      <c r="E145" s="186">
        <v>7944160</v>
      </c>
      <c r="F145" s="186">
        <v>55609312</v>
      </c>
    </row>
    <row r="146" spans="1:6" x14ac:dyDescent="0.2">
      <c r="A146" s="188">
        <v>4250</v>
      </c>
      <c r="B146" s="188" t="s">
        <v>7089</v>
      </c>
      <c r="C146" s="188" t="s">
        <v>7526</v>
      </c>
      <c r="D146" s="188" t="s">
        <v>7241</v>
      </c>
      <c r="E146" s="186">
        <v>45964587</v>
      </c>
      <c r="F146" s="186">
        <v>240462414</v>
      </c>
    </row>
    <row r="147" spans="1:6" x14ac:dyDescent="0.2">
      <c r="A147" s="188">
        <v>4250</v>
      </c>
      <c r="B147" s="188" t="s">
        <v>7089</v>
      </c>
      <c r="C147" s="188" t="s">
        <v>7526</v>
      </c>
      <c r="D147" s="188" t="s">
        <v>7162</v>
      </c>
      <c r="E147" s="186">
        <v>7447680</v>
      </c>
      <c r="F147" s="186">
        <v>75562920</v>
      </c>
    </row>
    <row r="148" spans="1:6" x14ac:dyDescent="0.2">
      <c r="A148" s="188">
        <v>4250</v>
      </c>
      <c r="B148" s="188" t="s">
        <v>7089</v>
      </c>
      <c r="C148" s="188" t="s">
        <v>7526</v>
      </c>
      <c r="D148" s="188" t="s">
        <v>7223</v>
      </c>
      <c r="E148" s="186">
        <v>2741676</v>
      </c>
      <c r="F148" s="186">
        <v>19191731</v>
      </c>
    </row>
    <row r="149" spans="1:6" x14ac:dyDescent="0.2">
      <c r="A149" s="188">
        <v>4250</v>
      </c>
      <c r="B149" s="188" t="s">
        <v>7089</v>
      </c>
      <c r="C149" s="188" t="s">
        <v>7526</v>
      </c>
      <c r="D149" s="188" t="s">
        <v>7163</v>
      </c>
      <c r="E149" s="186">
        <v>3290012</v>
      </c>
      <c r="F149" s="186">
        <v>23030099</v>
      </c>
    </row>
    <row r="150" spans="1:6" x14ac:dyDescent="0.2">
      <c r="A150" s="188">
        <v>4250</v>
      </c>
      <c r="B150" s="188" t="s">
        <v>7089</v>
      </c>
      <c r="C150" s="188" t="s">
        <v>7526</v>
      </c>
      <c r="D150" s="188" t="s">
        <v>7218</v>
      </c>
      <c r="E150" s="186">
        <v>7695936</v>
      </c>
      <c r="F150" s="186">
        <v>55795536</v>
      </c>
    </row>
    <row r="151" spans="1:6" x14ac:dyDescent="0.2">
      <c r="A151" s="188">
        <v>4250</v>
      </c>
      <c r="B151" s="188" t="s">
        <v>7089</v>
      </c>
      <c r="C151" s="188" t="s">
        <v>7526</v>
      </c>
      <c r="D151" s="188" t="s">
        <v>7242</v>
      </c>
      <c r="E151" s="186">
        <v>15919416</v>
      </c>
      <c r="F151" s="186">
        <v>62793238</v>
      </c>
    </row>
    <row r="152" spans="1:6" x14ac:dyDescent="0.2">
      <c r="A152" s="188">
        <v>4250</v>
      </c>
      <c r="B152" s="188" t="s">
        <v>7089</v>
      </c>
      <c r="C152" s="188" t="s">
        <v>7526</v>
      </c>
      <c r="D152" s="188" t="s">
        <v>7243</v>
      </c>
      <c r="E152" s="186">
        <v>3388700</v>
      </c>
      <c r="F152" s="186">
        <v>25778293</v>
      </c>
    </row>
    <row r="153" spans="1:6" x14ac:dyDescent="0.2">
      <c r="A153" s="188">
        <v>4250</v>
      </c>
      <c r="B153" s="188" t="s">
        <v>7089</v>
      </c>
      <c r="C153" s="188" t="s">
        <v>7526</v>
      </c>
      <c r="D153" s="188" t="s">
        <v>7238</v>
      </c>
      <c r="E153" s="186">
        <v>12645540</v>
      </c>
      <c r="F153" s="186">
        <v>67960080</v>
      </c>
    </row>
    <row r="154" spans="1:6" x14ac:dyDescent="0.2">
      <c r="A154" s="188">
        <v>4250</v>
      </c>
      <c r="B154" s="188" t="s">
        <v>7089</v>
      </c>
      <c r="C154" s="188" t="s">
        <v>7526</v>
      </c>
      <c r="D154" s="188" t="s">
        <v>7244</v>
      </c>
      <c r="E154" s="186">
        <v>7517486</v>
      </c>
      <c r="F154" s="186">
        <v>46976420</v>
      </c>
    </row>
    <row r="155" spans="1:6" x14ac:dyDescent="0.2">
      <c r="A155" s="188">
        <v>4250</v>
      </c>
      <c r="B155" s="188" t="s">
        <v>7089</v>
      </c>
      <c r="C155" s="188" t="s">
        <v>7526</v>
      </c>
      <c r="D155" s="188" t="s">
        <v>7213</v>
      </c>
      <c r="E155" s="186">
        <v>16033200</v>
      </c>
      <c r="F155" s="186">
        <v>132754896</v>
      </c>
    </row>
    <row r="156" spans="1:6" x14ac:dyDescent="0.2">
      <c r="A156" s="188">
        <v>4250</v>
      </c>
      <c r="B156" s="188" t="s">
        <v>7089</v>
      </c>
      <c r="C156" s="188" t="s">
        <v>7526</v>
      </c>
      <c r="D156" s="188" t="s">
        <v>7245</v>
      </c>
      <c r="E156" s="186">
        <v>16033200</v>
      </c>
      <c r="F156" s="186">
        <v>56116200</v>
      </c>
    </row>
    <row r="157" spans="1:6" x14ac:dyDescent="0.2">
      <c r="A157" s="188">
        <v>4250</v>
      </c>
      <c r="B157" s="188" t="s">
        <v>7089</v>
      </c>
      <c r="C157" s="188" t="s">
        <v>7526</v>
      </c>
      <c r="D157" s="188" t="s">
        <v>7210</v>
      </c>
      <c r="E157" s="186">
        <v>16033200</v>
      </c>
      <c r="F157" s="186">
        <v>151353408</v>
      </c>
    </row>
    <row r="158" spans="1:6" x14ac:dyDescent="0.2">
      <c r="A158" s="188">
        <v>4250</v>
      </c>
      <c r="B158" s="188" t="s">
        <v>7089</v>
      </c>
      <c r="C158" s="188" t="s">
        <v>7526</v>
      </c>
      <c r="D158" s="188" t="s">
        <v>7246</v>
      </c>
      <c r="E158" s="186">
        <v>15826320</v>
      </c>
      <c r="F158" s="186">
        <v>117999179</v>
      </c>
    </row>
    <row r="159" spans="1:6" x14ac:dyDescent="0.2">
      <c r="A159" s="188">
        <v>4250</v>
      </c>
      <c r="B159" s="188" t="s">
        <v>7089</v>
      </c>
      <c r="C159" s="188" t="s">
        <v>7526</v>
      </c>
      <c r="D159" s="188" t="s">
        <v>7247</v>
      </c>
      <c r="E159" s="186">
        <v>3315884</v>
      </c>
      <c r="F159" s="186">
        <v>30213683</v>
      </c>
    </row>
    <row r="160" spans="1:6" x14ac:dyDescent="0.2">
      <c r="A160" s="188">
        <v>4250</v>
      </c>
      <c r="B160" s="188" t="s">
        <v>7089</v>
      </c>
      <c r="C160" s="188" t="s">
        <v>7526</v>
      </c>
      <c r="D160" s="188" t="s">
        <v>7219</v>
      </c>
      <c r="E160" s="186">
        <v>16033200</v>
      </c>
      <c r="F160" s="186">
        <v>173479224</v>
      </c>
    </row>
    <row r="161" spans="1:6" x14ac:dyDescent="0.2">
      <c r="A161" s="188">
        <v>4250</v>
      </c>
      <c r="B161" s="188" t="s">
        <v>7089</v>
      </c>
      <c r="C161" s="188" t="s">
        <v>7526</v>
      </c>
      <c r="D161" s="188" t="s">
        <v>7248</v>
      </c>
      <c r="E161" s="186">
        <v>8937180</v>
      </c>
      <c r="F161" s="186">
        <v>80066298</v>
      </c>
    </row>
    <row r="162" spans="1:6" x14ac:dyDescent="0.2">
      <c r="A162" s="188">
        <v>4250</v>
      </c>
      <c r="B162" s="188" t="s">
        <v>7089</v>
      </c>
      <c r="C162" s="188" t="s">
        <v>7526</v>
      </c>
      <c r="D162" s="188" t="s">
        <v>7153</v>
      </c>
      <c r="E162" s="186">
        <v>118118976</v>
      </c>
      <c r="F162" s="186">
        <v>578383871</v>
      </c>
    </row>
    <row r="163" spans="1:6" x14ac:dyDescent="0.2">
      <c r="A163" s="188">
        <v>4250</v>
      </c>
      <c r="B163" s="188" t="s">
        <v>7089</v>
      </c>
      <c r="C163" s="188" t="s">
        <v>7526</v>
      </c>
      <c r="D163" s="188" t="s">
        <v>7225</v>
      </c>
      <c r="E163" s="186">
        <v>26237538</v>
      </c>
      <c r="F163" s="186">
        <v>234628585</v>
      </c>
    </row>
    <row r="164" spans="1:6" x14ac:dyDescent="0.2">
      <c r="A164" s="188">
        <v>4250</v>
      </c>
      <c r="B164" s="188" t="s">
        <v>7089</v>
      </c>
      <c r="C164" s="188" t="s">
        <v>7526</v>
      </c>
      <c r="D164" s="188" t="s">
        <v>7193</v>
      </c>
      <c r="E164" s="186">
        <v>17449219</v>
      </c>
      <c r="F164" s="186">
        <v>75731969</v>
      </c>
    </row>
    <row r="165" spans="1:6" x14ac:dyDescent="0.2">
      <c r="A165" s="188">
        <v>4250</v>
      </c>
      <c r="B165" s="188" t="s">
        <v>7089</v>
      </c>
      <c r="C165" s="188" t="s">
        <v>7526</v>
      </c>
      <c r="D165" s="188" t="s">
        <v>8191</v>
      </c>
      <c r="E165" s="186">
        <v>6206400</v>
      </c>
      <c r="F165" s="186">
        <v>45996271</v>
      </c>
    </row>
    <row r="166" spans="1:6" x14ac:dyDescent="0.2">
      <c r="A166" s="188">
        <v>4250</v>
      </c>
      <c r="B166" s="188" t="s">
        <v>7089</v>
      </c>
      <c r="C166" s="188" t="s">
        <v>7526</v>
      </c>
      <c r="D166" s="188" t="s">
        <v>7312</v>
      </c>
      <c r="E166" s="186">
        <v>4292760</v>
      </c>
      <c r="F166" s="186">
        <v>31264740</v>
      </c>
    </row>
    <row r="167" spans="1:6" x14ac:dyDescent="0.2">
      <c r="A167" s="188">
        <v>4250</v>
      </c>
      <c r="B167" s="188" t="s">
        <v>7089</v>
      </c>
      <c r="C167" s="188" t="s">
        <v>7526</v>
      </c>
      <c r="D167" s="188" t="s">
        <v>7197</v>
      </c>
      <c r="E167" s="186">
        <v>4386660</v>
      </c>
      <c r="F167" s="186">
        <v>74652224</v>
      </c>
    </row>
    <row r="168" spans="1:6" x14ac:dyDescent="0.2">
      <c r="A168" s="188">
        <v>4250</v>
      </c>
      <c r="B168" s="188" t="s">
        <v>7089</v>
      </c>
      <c r="C168" s="188" t="s">
        <v>7526</v>
      </c>
      <c r="D168" s="188" t="s">
        <v>7226</v>
      </c>
      <c r="E168" s="186">
        <v>24429581</v>
      </c>
      <c r="F168" s="186">
        <v>24429581</v>
      </c>
    </row>
    <row r="169" spans="1:6" x14ac:dyDescent="0.2">
      <c r="A169" s="188">
        <v>4250</v>
      </c>
      <c r="B169" s="188" t="s">
        <v>7089</v>
      </c>
      <c r="C169" s="188" t="s">
        <v>7526</v>
      </c>
      <c r="D169" s="188" t="s">
        <v>7169</v>
      </c>
      <c r="E169" s="186">
        <v>64019016</v>
      </c>
      <c r="F169" s="186">
        <v>284087616</v>
      </c>
    </row>
    <row r="170" spans="1:6" x14ac:dyDescent="0.2">
      <c r="A170" s="188">
        <v>4250</v>
      </c>
      <c r="B170" s="188" t="s">
        <v>7089</v>
      </c>
      <c r="C170" s="188" t="s">
        <v>7526</v>
      </c>
      <c r="D170" s="188" t="s">
        <v>7236</v>
      </c>
      <c r="E170" s="186">
        <v>74398013</v>
      </c>
      <c r="F170" s="186">
        <v>132303725</v>
      </c>
    </row>
    <row r="171" spans="1:6" x14ac:dyDescent="0.2">
      <c r="A171" s="188">
        <v>4250</v>
      </c>
      <c r="B171" s="188" t="s">
        <v>7089</v>
      </c>
      <c r="C171" s="188" t="s">
        <v>7526</v>
      </c>
      <c r="D171" s="188" t="s">
        <v>7202</v>
      </c>
      <c r="E171" s="186">
        <v>59414729</v>
      </c>
      <c r="F171" s="186">
        <v>305194056</v>
      </c>
    </row>
    <row r="172" spans="1:6" x14ac:dyDescent="0.2">
      <c r="A172" s="188">
        <v>4250</v>
      </c>
      <c r="B172" s="188" t="s">
        <v>7089</v>
      </c>
      <c r="C172" s="188" t="s">
        <v>7526</v>
      </c>
      <c r="D172" s="188" t="s">
        <v>7237</v>
      </c>
      <c r="E172" s="186">
        <v>62442726</v>
      </c>
      <c r="F172" s="186">
        <v>435206325</v>
      </c>
    </row>
    <row r="173" spans="1:6" x14ac:dyDescent="0.2">
      <c r="A173" s="188">
        <v>4250</v>
      </c>
      <c r="B173" s="188" t="s">
        <v>7089</v>
      </c>
      <c r="C173" s="188" t="s">
        <v>7526</v>
      </c>
      <c r="D173" s="188" t="s">
        <v>7249</v>
      </c>
      <c r="E173" s="186">
        <v>22287141</v>
      </c>
      <c r="F173" s="186">
        <v>208427054</v>
      </c>
    </row>
    <row r="174" spans="1:6" x14ac:dyDescent="0.2">
      <c r="A174" s="188">
        <v>4250</v>
      </c>
      <c r="B174" s="188" t="s">
        <v>7089</v>
      </c>
      <c r="C174" s="188" t="s">
        <v>7526</v>
      </c>
      <c r="D174" s="188" t="s">
        <v>7217</v>
      </c>
      <c r="E174" s="186">
        <v>25015689</v>
      </c>
      <c r="F174" s="186">
        <v>158453289</v>
      </c>
    </row>
    <row r="175" spans="1:6" x14ac:dyDescent="0.2">
      <c r="A175" s="188">
        <v>4250</v>
      </c>
      <c r="B175" s="188" t="s">
        <v>7089</v>
      </c>
      <c r="C175" s="188" t="s">
        <v>7526</v>
      </c>
      <c r="D175" s="188" t="s">
        <v>7250</v>
      </c>
      <c r="E175" s="186">
        <v>8016600</v>
      </c>
      <c r="F175" s="186">
        <v>56116200</v>
      </c>
    </row>
    <row r="176" spans="1:6" x14ac:dyDescent="0.2">
      <c r="A176" s="188">
        <v>4250</v>
      </c>
      <c r="B176" s="188" t="s">
        <v>7089</v>
      </c>
      <c r="C176" s="188" t="s">
        <v>7526</v>
      </c>
      <c r="D176" s="188" t="s">
        <v>7205</v>
      </c>
      <c r="E176" s="186">
        <v>12185232</v>
      </c>
      <c r="F176" s="186">
        <v>86579280</v>
      </c>
    </row>
    <row r="177" spans="1:6" x14ac:dyDescent="0.2">
      <c r="A177" s="188">
        <v>4250</v>
      </c>
      <c r="B177" s="188" t="s">
        <v>7089</v>
      </c>
      <c r="C177" s="188" t="s">
        <v>7526</v>
      </c>
      <c r="D177" s="188" t="s">
        <v>183</v>
      </c>
      <c r="E177" s="186">
        <v>55853922</v>
      </c>
      <c r="F177" s="186">
        <v>427072207</v>
      </c>
    </row>
    <row r="178" spans="1:6" x14ac:dyDescent="0.2">
      <c r="A178" s="188">
        <v>4250</v>
      </c>
      <c r="B178" s="188" t="s">
        <v>7089</v>
      </c>
      <c r="C178" s="188" t="s">
        <v>7526</v>
      </c>
      <c r="D178" s="188" t="s">
        <v>7252</v>
      </c>
      <c r="E178" s="186">
        <v>13708386</v>
      </c>
      <c r="F178" s="186">
        <v>56160146</v>
      </c>
    </row>
    <row r="179" spans="1:6" x14ac:dyDescent="0.2">
      <c r="A179" s="188">
        <v>4250</v>
      </c>
      <c r="B179" s="188" t="s">
        <v>7089</v>
      </c>
      <c r="C179" s="188" t="s">
        <v>7526</v>
      </c>
      <c r="D179" s="188" t="s">
        <v>7207</v>
      </c>
      <c r="E179" s="186">
        <v>78271931</v>
      </c>
      <c r="F179" s="186">
        <v>424747488</v>
      </c>
    </row>
    <row r="180" spans="1:6" x14ac:dyDescent="0.2">
      <c r="A180" s="188">
        <v>4250</v>
      </c>
      <c r="B180" s="188" t="s">
        <v>7089</v>
      </c>
      <c r="C180" s="188" t="s">
        <v>7526</v>
      </c>
      <c r="D180" s="188" t="s">
        <v>7160</v>
      </c>
      <c r="E180" s="186">
        <v>23942912</v>
      </c>
      <c r="F180" s="186">
        <v>103605504</v>
      </c>
    </row>
    <row r="181" spans="1:6" x14ac:dyDescent="0.2">
      <c r="A181" s="188">
        <v>4250</v>
      </c>
      <c r="B181" s="188" t="s">
        <v>7089</v>
      </c>
      <c r="C181" s="188" t="s">
        <v>7526</v>
      </c>
      <c r="D181" s="188" t="s">
        <v>7253</v>
      </c>
      <c r="E181" s="186">
        <v>19699524</v>
      </c>
      <c r="F181" s="186">
        <v>84171177</v>
      </c>
    </row>
    <row r="182" spans="1:6" x14ac:dyDescent="0.2">
      <c r="A182" s="188">
        <v>4250</v>
      </c>
      <c r="B182" s="188" t="s">
        <v>7089</v>
      </c>
      <c r="C182" s="188" t="s">
        <v>7526</v>
      </c>
      <c r="D182" s="188" t="s">
        <v>8188</v>
      </c>
      <c r="E182" s="186">
        <v>19537230</v>
      </c>
      <c r="F182" s="186">
        <v>89338542</v>
      </c>
    </row>
    <row r="183" spans="1:6" x14ac:dyDescent="0.2">
      <c r="A183" s="188">
        <v>4300</v>
      </c>
      <c r="B183" s="188" t="s">
        <v>7090</v>
      </c>
      <c r="C183" s="188" t="s">
        <v>7527</v>
      </c>
      <c r="D183" s="188" t="s">
        <v>7179</v>
      </c>
      <c r="E183" s="186">
        <v>20707964</v>
      </c>
      <c r="F183" s="186">
        <v>135143642</v>
      </c>
    </row>
    <row r="184" spans="1:6" x14ac:dyDescent="0.2">
      <c r="A184" s="188">
        <v>4300</v>
      </c>
      <c r="B184" s="188" t="s">
        <v>7090</v>
      </c>
      <c r="C184" s="188" t="s">
        <v>7527</v>
      </c>
      <c r="D184" s="188" t="s">
        <v>7254</v>
      </c>
      <c r="E184" s="186">
        <v>19219876</v>
      </c>
      <c r="F184" s="186">
        <v>125436120</v>
      </c>
    </row>
    <row r="185" spans="1:6" x14ac:dyDescent="0.2">
      <c r="A185" s="188">
        <v>4400</v>
      </c>
      <c r="B185" s="188">
        <v>702358000</v>
      </c>
      <c r="C185" s="188" t="s">
        <v>7528</v>
      </c>
      <c r="D185" s="188" t="s">
        <v>173</v>
      </c>
      <c r="E185" s="186">
        <v>24966830</v>
      </c>
      <c r="F185" s="186">
        <v>189046049</v>
      </c>
    </row>
    <row r="186" spans="1:6" x14ac:dyDescent="0.2">
      <c r="A186" s="188">
        <v>4400</v>
      </c>
      <c r="B186" s="188">
        <v>702358000</v>
      </c>
      <c r="C186" s="188" t="s">
        <v>7528</v>
      </c>
      <c r="D186" s="188" t="s">
        <v>7255</v>
      </c>
      <c r="E186" s="186">
        <v>82383922</v>
      </c>
      <c r="F186" s="186">
        <v>299519431</v>
      </c>
    </row>
    <row r="187" spans="1:6" x14ac:dyDescent="0.2">
      <c r="A187" s="188">
        <v>4400</v>
      </c>
      <c r="B187" s="188">
        <v>702358000</v>
      </c>
      <c r="C187" s="188" t="s">
        <v>7528</v>
      </c>
      <c r="D187" s="188" t="s">
        <v>7264</v>
      </c>
      <c r="E187" s="186">
        <v>11642517</v>
      </c>
      <c r="F187" s="186">
        <v>34519101</v>
      </c>
    </row>
    <row r="188" spans="1:6" x14ac:dyDescent="0.2">
      <c r="A188" s="188">
        <v>4400</v>
      </c>
      <c r="B188" s="188">
        <v>702358000</v>
      </c>
      <c r="C188" s="188" t="s">
        <v>7528</v>
      </c>
      <c r="D188" s="188" t="s">
        <v>7153</v>
      </c>
      <c r="E188" s="186">
        <v>18373331</v>
      </c>
      <c r="F188" s="186">
        <v>143236393</v>
      </c>
    </row>
    <row r="189" spans="1:6" x14ac:dyDescent="0.2">
      <c r="A189" s="188">
        <v>4400</v>
      </c>
      <c r="B189" s="188">
        <v>702358000</v>
      </c>
      <c r="C189" s="188" t="s">
        <v>7528</v>
      </c>
      <c r="D189" s="188" t="s">
        <v>7225</v>
      </c>
      <c r="E189" s="186">
        <v>10660328</v>
      </c>
      <c r="F189" s="186">
        <v>102178503</v>
      </c>
    </row>
    <row r="190" spans="1:6" x14ac:dyDescent="0.2">
      <c r="A190" s="188">
        <v>4400</v>
      </c>
      <c r="B190" s="188">
        <v>702358000</v>
      </c>
      <c r="C190" s="188" t="s">
        <v>7528</v>
      </c>
      <c r="D190" s="188" t="s">
        <v>7256</v>
      </c>
      <c r="E190" s="186">
        <v>16628090</v>
      </c>
      <c r="F190" s="186">
        <v>112796067</v>
      </c>
    </row>
    <row r="191" spans="1:6" x14ac:dyDescent="0.2">
      <c r="A191" s="188">
        <v>4425</v>
      </c>
      <c r="B191" s="188">
        <v>711789006</v>
      </c>
      <c r="C191" s="188" t="s">
        <v>7529</v>
      </c>
      <c r="D191" s="188" t="s">
        <v>7210</v>
      </c>
      <c r="E191" s="186">
        <v>27615032</v>
      </c>
      <c r="F191" s="186">
        <v>240472176</v>
      </c>
    </row>
    <row r="192" spans="1:6" x14ac:dyDescent="0.2">
      <c r="A192" s="188">
        <v>4425</v>
      </c>
      <c r="B192" s="188">
        <v>711789006</v>
      </c>
      <c r="C192" s="188" t="s">
        <v>7529</v>
      </c>
      <c r="D192" s="188" t="s">
        <v>7257</v>
      </c>
      <c r="E192" s="186">
        <v>21753432</v>
      </c>
      <c r="F192" s="186">
        <v>110101026</v>
      </c>
    </row>
    <row r="193" spans="1:6" x14ac:dyDescent="0.2">
      <c r="A193" s="188">
        <v>4450</v>
      </c>
      <c r="B193" s="188">
        <v>706786007</v>
      </c>
      <c r="C193" s="188" t="s">
        <v>8195</v>
      </c>
      <c r="D193" s="188" t="s">
        <v>7171</v>
      </c>
      <c r="E193" s="186">
        <v>9930196</v>
      </c>
      <c r="F193" s="186">
        <v>73185824</v>
      </c>
    </row>
    <row r="194" spans="1:6" x14ac:dyDescent="0.2">
      <c r="A194" s="188">
        <v>4450</v>
      </c>
      <c r="B194" s="188">
        <v>706786007</v>
      </c>
      <c r="C194" s="188" t="s">
        <v>8195</v>
      </c>
      <c r="D194" s="188" t="s">
        <v>7230</v>
      </c>
      <c r="E194" s="186">
        <v>7959690</v>
      </c>
      <c r="F194" s="186">
        <v>56602351</v>
      </c>
    </row>
    <row r="195" spans="1:6" x14ac:dyDescent="0.2">
      <c r="A195" s="188">
        <v>4450</v>
      </c>
      <c r="B195" s="188">
        <v>706786007</v>
      </c>
      <c r="C195" s="188" t="s">
        <v>8195</v>
      </c>
      <c r="D195" s="188" t="s">
        <v>7156</v>
      </c>
      <c r="E195" s="186">
        <v>8068320</v>
      </c>
      <c r="F195" s="186">
        <v>47944440</v>
      </c>
    </row>
    <row r="196" spans="1:6" x14ac:dyDescent="0.2">
      <c r="A196" s="188">
        <v>4450</v>
      </c>
      <c r="B196" s="188">
        <v>706786007</v>
      </c>
      <c r="C196" s="188" t="s">
        <v>8195</v>
      </c>
      <c r="D196" s="188" t="s">
        <v>7179</v>
      </c>
      <c r="E196" s="186">
        <v>12027987</v>
      </c>
      <c r="F196" s="186">
        <v>74998121</v>
      </c>
    </row>
    <row r="197" spans="1:6" x14ac:dyDescent="0.2">
      <c r="A197" s="188">
        <v>4450</v>
      </c>
      <c r="B197" s="188">
        <v>706786007</v>
      </c>
      <c r="C197" s="188" t="s">
        <v>8195</v>
      </c>
      <c r="D197" s="188" t="s">
        <v>7258</v>
      </c>
      <c r="E197" s="186">
        <v>7959690</v>
      </c>
      <c r="F197" s="186">
        <v>55098848</v>
      </c>
    </row>
    <row r="198" spans="1:6" x14ac:dyDescent="0.2">
      <c r="A198" s="188">
        <v>4450</v>
      </c>
      <c r="B198" s="188">
        <v>706786007</v>
      </c>
      <c r="C198" s="188" t="s">
        <v>8195</v>
      </c>
      <c r="D198" s="188" t="s">
        <v>173</v>
      </c>
      <c r="E198" s="186">
        <v>15093933</v>
      </c>
      <c r="F198" s="186">
        <v>73880950</v>
      </c>
    </row>
    <row r="199" spans="1:6" x14ac:dyDescent="0.2">
      <c r="A199" s="188">
        <v>4450</v>
      </c>
      <c r="B199" s="188">
        <v>706786007</v>
      </c>
      <c r="C199" s="188" t="s">
        <v>8195</v>
      </c>
      <c r="D199" s="188" t="s">
        <v>7259</v>
      </c>
      <c r="E199" s="186">
        <v>10426720</v>
      </c>
      <c r="F199" s="186">
        <v>68320020</v>
      </c>
    </row>
    <row r="200" spans="1:6" x14ac:dyDescent="0.2">
      <c r="A200" s="188">
        <v>4450</v>
      </c>
      <c r="B200" s="188">
        <v>706786007</v>
      </c>
      <c r="C200" s="188" t="s">
        <v>8195</v>
      </c>
      <c r="D200" s="188" t="s">
        <v>7260</v>
      </c>
      <c r="E200" s="186">
        <v>5896080</v>
      </c>
      <c r="F200" s="186">
        <v>37315980</v>
      </c>
    </row>
    <row r="201" spans="1:6" x14ac:dyDescent="0.2">
      <c r="A201" s="188">
        <v>4450</v>
      </c>
      <c r="B201" s="188">
        <v>706786007</v>
      </c>
      <c r="C201" s="188" t="s">
        <v>8195</v>
      </c>
      <c r="D201" s="188" t="s">
        <v>7261</v>
      </c>
      <c r="E201" s="186">
        <v>26299620</v>
      </c>
      <c r="F201" s="186">
        <v>170520840</v>
      </c>
    </row>
    <row r="202" spans="1:6" x14ac:dyDescent="0.2">
      <c r="A202" s="188">
        <v>4450</v>
      </c>
      <c r="B202" s="188">
        <v>706786007</v>
      </c>
      <c r="C202" s="188" t="s">
        <v>8195</v>
      </c>
      <c r="D202" s="188" t="s">
        <v>7262</v>
      </c>
      <c r="E202" s="186">
        <v>5663340</v>
      </c>
      <c r="F202" s="186">
        <v>43524630</v>
      </c>
    </row>
    <row r="203" spans="1:6" x14ac:dyDescent="0.2">
      <c r="A203" s="188">
        <v>4450</v>
      </c>
      <c r="B203" s="188">
        <v>706786007</v>
      </c>
      <c r="C203" s="188" t="s">
        <v>8195</v>
      </c>
      <c r="D203" s="188" t="s">
        <v>7263</v>
      </c>
      <c r="E203" s="186">
        <v>16715387</v>
      </c>
      <c r="F203" s="186">
        <v>64031411</v>
      </c>
    </row>
    <row r="204" spans="1:6" x14ac:dyDescent="0.2">
      <c r="A204" s="188">
        <v>4450</v>
      </c>
      <c r="B204" s="188">
        <v>706786007</v>
      </c>
      <c r="C204" s="188" t="s">
        <v>8195</v>
      </c>
      <c r="D204" s="188" t="s">
        <v>7264</v>
      </c>
      <c r="E204" s="186">
        <v>11419760</v>
      </c>
      <c r="F204" s="186">
        <v>81080392</v>
      </c>
    </row>
    <row r="205" spans="1:6" x14ac:dyDescent="0.2">
      <c r="A205" s="188">
        <v>4450</v>
      </c>
      <c r="B205" s="188">
        <v>706786007</v>
      </c>
      <c r="C205" s="188" t="s">
        <v>8195</v>
      </c>
      <c r="D205" s="188" t="s">
        <v>7153</v>
      </c>
      <c r="E205" s="186">
        <v>75174935</v>
      </c>
      <c r="F205" s="186">
        <v>349969433</v>
      </c>
    </row>
    <row r="206" spans="1:6" x14ac:dyDescent="0.2">
      <c r="A206" s="188">
        <v>4450</v>
      </c>
      <c r="B206" s="188">
        <v>706786007</v>
      </c>
      <c r="C206" s="188" t="s">
        <v>8195</v>
      </c>
      <c r="D206" s="188" t="s">
        <v>7265</v>
      </c>
      <c r="E206" s="186">
        <v>12180060</v>
      </c>
      <c r="F206" s="186">
        <v>68115240</v>
      </c>
    </row>
    <row r="207" spans="1:6" x14ac:dyDescent="0.2">
      <c r="A207" s="188">
        <v>4450</v>
      </c>
      <c r="B207" s="188">
        <v>706786007</v>
      </c>
      <c r="C207" s="188" t="s">
        <v>8195</v>
      </c>
      <c r="D207" s="188" t="s">
        <v>7196</v>
      </c>
      <c r="E207" s="186">
        <v>12412800</v>
      </c>
      <c r="F207" s="186">
        <v>88906680</v>
      </c>
    </row>
    <row r="208" spans="1:6" x14ac:dyDescent="0.2">
      <c r="A208" s="188">
        <v>4450</v>
      </c>
      <c r="B208" s="188">
        <v>706786007</v>
      </c>
      <c r="C208" s="188" t="s">
        <v>8195</v>
      </c>
      <c r="D208" s="188" t="s">
        <v>7266</v>
      </c>
      <c r="E208" s="186">
        <v>6283980</v>
      </c>
      <c r="F208" s="186">
        <v>44686080</v>
      </c>
    </row>
    <row r="209" spans="1:6" x14ac:dyDescent="0.2">
      <c r="A209" s="188">
        <v>4450</v>
      </c>
      <c r="B209" s="188">
        <v>706786007</v>
      </c>
      <c r="C209" s="188" t="s">
        <v>8195</v>
      </c>
      <c r="D209" s="188" t="s">
        <v>7267</v>
      </c>
      <c r="E209" s="186">
        <v>10395720</v>
      </c>
      <c r="F209" s="186">
        <v>69123780</v>
      </c>
    </row>
    <row r="210" spans="1:6" x14ac:dyDescent="0.2">
      <c r="A210" s="188">
        <v>4450</v>
      </c>
      <c r="B210" s="188">
        <v>706786007</v>
      </c>
      <c r="C210" s="188" t="s">
        <v>8195</v>
      </c>
      <c r="D210" s="188" t="s">
        <v>7268</v>
      </c>
      <c r="E210" s="186">
        <v>6206400</v>
      </c>
      <c r="F210" s="186">
        <v>44763660</v>
      </c>
    </row>
    <row r="211" spans="1:6" x14ac:dyDescent="0.2">
      <c r="A211" s="188">
        <v>4450</v>
      </c>
      <c r="B211" s="188">
        <v>706786007</v>
      </c>
      <c r="C211" s="188" t="s">
        <v>8195</v>
      </c>
      <c r="D211" s="188" t="s">
        <v>7204</v>
      </c>
      <c r="E211" s="186">
        <v>31927274</v>
      </c>
      <c r="F211" s="186">
        <v>164364783</v>
      </c>
    </row>
    <row r="212" spans="1:6" x14ac:dyDescent="0.2">
      <c r="A212" s="188">
        <v>4450</v>
      </c>
      <c r="B212" s="188">
        <v>706786007</v>
      </c>
      <c r="C212" s="188" t="s">
        <v>8195</v>
      </c>
      <c r="D212" s="188" t="s">
        <v>7251</v>
      </c>
      <c r="E212" s="186">
        <v>17697701</v>
      </c>
      <c r="F212" s="186">
        <v>65018397</v>
      </c>
    </row>
    <row r="213" spans="1:6" x14ac:dyDescent="0.2">
      <c r="A213" s="188">
        <v>4450</v>
      </c>
      <c r="B213" s="188">
        <v>706786007</v>
      </c>
      <c r="C213" s="188" t="s">
        <v>8195</v>
      </c>
      <c r="D213" s="188" t="s">
        <v>7269</v>
      </c>
      <c r="E213" s="186">
        <v>6544649</v>
      </c>
      <c r="F213" s="186">
        <v>48996409</v>
      </c>
    </row>
    <row r="214" spans="1:6" x14ac:dyDescent="0.2">
      <c r="A214" s="188">
        <v>4550</v>
      </c>
      <c r="B214" s="188">
        <v>700155609</v>
      </c>
      <c r="C214" s="188" t="s">
        <v>7530</v>
      </c>
      <c r="D214" s="188" t="s">
        <v>7156</v>
      </c>
      <c r="E214" s="186">
        <v>26718134</v>
      </c>
      <c r="F214" s="186">
        <v>211029087</v>
      </c>
    </row>
    <row r="215" spans="1:6" x14ac:dyDescent="0.2">
      <c r="A215" s="188">
        <v>4550</v>
      </c>
      <c r="B215" s="188">
        <v>700155609</v>
      </c>
      <c r="C215" s="188" t="s">
        <v>7530</v>
      </c>
      <c r="D215" s="188" t="s">
        <v>7270</v>
      </c>
      <c r="E215" s="186">
        <v>23309803</v>
      </c>
      <c r="F215" s="186">
        <v>141416909</v>
      </c>
    </row>
    <row r="216" spans="1:6" x14ac:dyDescent="0.2">
      <c r="A216" s="188">
        <v>4550</v>
      </c>
      <c r="B216" s="188">
        <v>700155609</v>
      </c>
      <c r="C216" s="188" t="s">
        <v>7530</v>
      </c>
      <c r="D216" s="188" t="s">
        <v>7271</v>
      </c>
      <c r="E216" s="186">
        <v>25503132</v>
      </c>
      <c r="F216" s="186">
        <v>124220451</v>
      </c>
    </row>
    <row r="217" spans="1:6" x14ac:dyDescent="0.2">
      <c r="A217" s="188">
        <v>4550</v>
      </c>
      <c r="B217" s="188">
        <v>700155609</v>
      </c>
      <c r="C217" s="188" t="s">
        <v>7530</v>
      </c>
      <c r="D217" s="188" t="s">
        <v>7157</v>
      </c>
      <c r="E217" s="186">
        <v>29988980</v>
      </c>
      <c r="F217" s="186">
        <v>197437148</v>
      </c>
    </row>
    <row r="218" spans="1:6" x14ac:dyDescent="0.2">
      <c r="A218" s="188">
        <v>4550</v>
      </c>
      <c r="B218" s="188">
        <v>700155609</v>
      </c>
      <c r="C218" s="188" t="s">
        <v>7530</v>
      </c>
      <c r="D218" s="188" t="s">
        <v>7158</v>
      </c>
      <c r="E218" s="186">
        <v>30289990</v>
      </c>
      <c r="F218" s="186">
        <v>153366235</v>
      </c>
    </row>
    <row r="219" spans="1:6" x14ac:dyDescent="0.2">
      <c r="A219" s="188">
        <v>4550</v>
      </c>
      <c r="B219" s="188">
        <v>700155609</v>
      </c>
      <c r="C219" s="188" t="s">
        <v>7530</v>
      </c>
      <c r="D219" s="188" t="s">
        <v>7160</v>
      </c>
      <c r="E219" s="186">
        <v>4168632</v>
      </c>
      <c r="F219" s="186">
        <v>29821752</v>
      </c>
    </row>
    <row r="220" spans="1:6" x14ac:dyDescent="0.2">
      <c r="A220" s="188">
        <v>4550</v>
      </c>
      <c r="B220" s="188">
        <v>700155609</v>
      </c>
      <c r="C220" s="188" t="s">
        <v>7530</v>
      </c>
      <c r="D220" s="188" t="s">
        <v>7208</v>
      </c>
      <c r="E220" s="186">
        <v>26666832</v>
      </c>
      <c r="F220" s="186">
        <v>168826881</v>
      </c>
    </row>
    <row r="221" spans="1:6" x14ac:dyDescent="0.2">
      <c r="A221" s="188">
        <v>5150</v>
      </c>
      <c r="B221" s="188">
        <v>692403002</v>
      </c>
      <c r="C221" s="188" t="s">
        <v>7532</v>
      </c>
      <c r="D221" s="188" t="s">
        <v>7877</v>
      </c>
      <c r="E221" s="186">
        <v>6582232</v>
      </c>
      <c r="F221" s="186">
        <v>39684292</v>
      </c>
    </row>
    <row r="222" spans="1:6" x14ac:dyDescent="0.2">
      <c r="A222" s="188">
        <v>5200</v>
      </c>
      <c r="B222" s="188">
        <v>690707004</v>
      </c>
      <c r="C222" s="188" t="s">
        <v>7533</v>
      </c>
      <c r="D222" s="188" t="s">
        <v>7228</v>
      </c>
      <c r="E222" s="186">
        <v>10468611</v>
      </c>
      <c r="F222" s="186">
        <v>73280277</v>
      </c>
    </row>
    <row r="223" spans="1:6" x14ac:dyDescent="0.2">
      <c r="A223" s="188">
        <v>5650</v>
      </c>
      <c r="B223" s="188">
        <v>708967009</v>
      </c>
      <c r="C223" s="188" t="s">
        <v>7534</v>
      </c>
      <c r="D223" s="188" t="s">
        <v>7273</v>
      </c>
      <c r="E223" s="186">
        <v>3537640</v>
      </c>
      <c r="F223" s="186">
        <v>54391322</v>
      </c>
    </row>
    <row r="224" spans="1:6" x14ac:dyDescent="0.2">
      <c r="A224" s="188">
        <v>5800</v>
      </c>
      <c r="B224" s="188">
        <v>700159108</v>
      </c>
      <c r="C224" s="188" t="s">
        <v>7535</v>
      </c>
      <c r="D224" s="188" t="s">
        <v>7246</v>
      </c>
      <c r="E224" s="186">
        <v>27195669</v>
      </c>
      <c r="F224" s="186">
        <v>178894999</v>
      </c>
    </row>
    <row r="225" spans="1:6" x14ac:dyDescent="0.2">
      <c r="A225" s="188">
        <v>5850</v>
      </c>
      <c r="B225" s="188">
        <v>700270009</v>
      </c>
      <c r="C225" s="188" t="s">
        <v>8178</v>
      </c>
      <c r="D225" s="188" t="s">
        <v>7235</v>
      </c>
      <c r="E225" s="186">
        <v>16302144</v>
      </c>
      <c r="F225" s="186">
        <v>132176103</v>
      </c>
    </row>
    <row r="226" spans="1:6" x14ac:dyDescent="0.2">
      <c r="A226" s="188">
        <v>5850</v>
      </c>
      <c r="B226" s="188">
        <v>700270009</v>
      </c>
      <c r="C226" s="188" t="s">
        <v>8178</v>
      </c>
      <c r="D226" s="188" t="s">
        <v>7253</v>
      </c>
      <c r="E226" s="186">
        <v>20493956</v>
      </c>
      <c r="F226" s="186">
        <v>133042477</v>
      </c>
    </row>
    <row r="227" spans="1:6" x14ac:dyDescent="0.2">
      <c r="A227" s="188">
        <v>5900</v>
      </c>
      <c r="B227" s="188">
        <v>823695004</v>
      </c>
      <c r="C227" s="188" t="s">
        <v>7536</v>
      </c>
      <c r="D227" s="188" t="s">
        <v>8188</v>
      </c>
      <c r="E227" s="186">
        <v>38451257</v>
      </c>
      <c r="F227" s="186">
        <v>188912714</v>
      </c>
    </row>
    <row r="228" spans="1:6" x14ac:dyDescent="0.2">
      <c r="A228" s="188">
        <v>5950</v>
      </c>
      <c r="B228" s="188">
        <v>708401005</v>
      </c>
      <c r="C228" s="188" t="s">
        <v>7537</v>
      </c>
      <c r="D228" s="188" t="s">
        <v>7160</v>
      </c>
      <c r="E228" s="186">
        <v>86394812</v>
      </c>
      <c r="F228" s="186">
        <v>645513525</v>
      </c>
    </row>
    <row r="229" spans="1:6" x14ac:dyDescent="0.2">
      <c r="A229" s="188">
        <v>5950</v>
      </c>
      <c r="B229" s="188">
        <v>708401005</v>
      </c>
      <c r="C229" s="188" t="s">
        <v>7537</v>
      </c>
      <c r="D229" s="188" t="s">
        <v>8188</v>
      </c>
      <c r="E229" s="186">
        <v>20729893</v>
      </c>
      <c r="F229" s="186">
        <v>132763067</v>
      </c>
    </row>
    <row r="230" spans="1:6" x14ac:dyDescent="0.2">
      <c r="A230" s="188">
        <v>6100</v>
      </c>
      <c r="B230" s="188">
        <v>700124509</v>
      </c>
      <c r="C230" s="188" t="s">
        <v>7538</v>
      </c>
      <c r="D230" s="188" t="s">
        <v>7177</v>
      </c>
      <c r="E230" s="186">
        <v>0</v>
      </c>
      <c r="F230" s="186">
        <v>50337950</v>
      </c>
    </row>
    <row r="231" spans="1:6" x14ac:dyDescent="0.2">
      <c r="A231" s="188">
        <v>6100</v>
      </c>
      <c r="B231" s="188">
        <v>700124509</v>
      </c>
      <c r="C231" s="188" t="s">
        <v>7538</v>
      </c>
      <c r="D231" s="188" t="s">
        <v>213</v>
      </c>
      <c r="E231" s="186">
        <v>0</v>
      </c>
      <c r="F231" s="186">
        <v>13809414</v>
      </c>
    </row>
    <row r="232" spans="1:6" x14ac:dyDescent="0.2">
      <c r="A232" s="188">
        <v>6100</v>
      </c>
      <c r="B232" s="188">
        <v>700124509</v>
      </c>
      <c r="C232" s="188" t="s">
        <v>7538</v>
      </c>
      <c r="D232" s="188" t="s">
        <v>7167</v>
      </c>
      <c r="E232" s="186">
        <v>6206400</v>
      </c>
      <c r="F232" s="186">
        <v>57254040</v>
      </c>
    </row>
    <row r="233" spans="1:6" x14ac:dyDescent="0.2">
      <c r="A233" s="188">
        <v>6100</v>
      </c>
      <c r="B233" s="188">
        <v>700124509</v>
      </c>
      <c r="C233" s="188" t="s">
        <v>7538</v>
      </c>
      <c r="D233" s="188" t="s">
        <v>7181</v>
      </c>
      <c r="E233" s="186">
        <v>34845853</v>
      </c>
      <c r="F233" s="186">
        <v>271945399</v>
      </c>
    </row>
    <row r="234" spans="1:6" x14ac:dyDescent="0.2">
      <c r="A234" s="188">
        <v>6100</v>
      </c>
      <c r="B234" s="188">
        <v>700124509</v>
      </c>
      <c r="C234" s="188" t="s">
        <v>7538</v>
      </c>
      <c r="D234" s="188" t="s">
        <v>149</v>
      </c>
      <c r="E234" s="186">
        <v>18655176</v>
      </c>
      <c r="F234" s="186">
        <v>120675029</v>
      </c>
    </row>
    <row r="235" spans="1:6" x14ac:dyDescent="0.2">
      <c r="A235" s="188">
        <v>6100</v>
      </c>
      <c r="B235" s="188">
        <v>700124509</v>
      </c>
      <c r="C235" s="188" t="s">
        <v>7538</v>
      </c>
      <c r="D235" s="188" t="s">
        <v>7227</v>
      </c>
      <c r="E235" s="186">
        <v>7758000</v>
      </c>
      <c r="F235" s="186">
        <v>56402910</v>
      </c>
    </row>
    <row r="236" spans="1:6" x14ac:dyDescent="0.2">
      <c r="A236" s="188">
        <v>6100</v>
      </c>
      <c r="B236" s="188">
        <v>700124509</v>
      </c>
      <c r="C236" s="188" t="s">
        <v>7538</v>
      </c>
      <c r="D236" s="188" t="s">
        <v>7212</v>
      </c>
      <c r="E236" s="186">
        <v>56116008</v>
      </c>
      <c r="F236" s="186">
        <v>355764640</v>
      </c>
    </row>
    <row r="237" spans="1:6" x14ac:dyDescent="0.2">
      <c r="A237" s="188">
        <v>6100</v>
      </c>
      <c r="B237" s="188">
        <v>700124509</v>
      </c>
      <c r="C237" s="188" t="s">
        <v>7538</v>
      </c>
      <c r="D237" s="188" t="s">
        <v>7274</v>
      </c>
      <c r="E237" s="186">
        <v>6206400</v>
      </c>
      <c r="F237" s="186">
        <v>61676100</v>
      </c>
    </row>
    <row r="238" spans="1:6" x14ac:dyDescent="0.2">
      <c r="A238" s="188">
        <v>6100</v>
      </c>
      <c r="B238" s="188">
        <v>700124509</v>
      </c>
      <c r="C238" s="188" t="s">
        <v>7538</v>
      </c>
      <c r="D238" s="188" t="s">
        <v>7228</v>
      </c>
      <c r="E238" s="186">
        <v>8068320</v>
      </c>
      <c r="F238" s="186">
        <v>70209900</v>
      </c>
    </row>
    <row r="239" spans="1:6" x14ac:dyDescent="0.2">
      <c r="A239" s="188">
        <v>6100</v>
      </c>
      <c r="B239" s="188">
        <v>700124509</v>
      </c>
      <c r="C239" s="188" t="s">
        <v>7538</v>
      </c>
      <c r="D239" s="188" t="s">
        <v>7164</v>
      </c>
      <c r="E239" s="186">
        <v>13177739</v>
      </c>
      <c r="F239" s="186">
        <v>84372883</v>
      </c>
    </row>
    <row r="240" spans="1:6" x14ac:dyDescent="0.2">
      <c r="A240" s="188">
        <v>6100</v>
      </c>
      <c r="B240" s="188">
        <v>700124509</v>
      </c>
      <c r="C240" s="188" t="s">
        <v>7538</v>
      </c>
      <c r="D240" s="188" t="s">
        <v>7191</v>
      </c>
      <c r="E240" s="186">
        <v>6206400</v>
      </c>
      <c r="F240" s="186">
        <v>63615600</v>
      </c>
    </row>
    <row r="241" spans="1:6" x14ac:dyDescent="0.2">
      <c r="A241" s="188">
        <v>6100</v>
      </c>
      <c r="B241" s="188">
        <v>700124509</v>
      </c>
      <c r="C241" s="188" t="s">
        <v>7538</v>
      </c>
      <c r="D241" s="188" t="s">
        <v>7195</v>
      </c>
      <c r="E241" s="186">
        <v>8068320</v>
      </c>
      <c r="F241" s="186">
        <v>72537300</v>
      </c>
    </row>
    <row r="242" spans="1:6" x14ac:dyDescent="0.2">
      <c r="A242" s="188">
        <v>6100</v>
      </c>
      <c r="B242" s="188">
        <v>700124509</v>
      </c>
      <c r="C242" s="188" t="s">
        <v>7538</v>
      </c>
      <c r="D242" s="188" t="s">
        <v>7196</v>
      </c>
      <c r="E242" s="186">
        <v>110905784</v>
      </c>
      <c r="F242" s="186">
        <v>869776907</v>
      </c>
    </row>
    <row r="243" spans="1:6" x14ac:dyDescent="0.2">
      <c r="A243" s="188">
        <v>6100</v>
      </c>
      <c r="B243" s="188">
        <v>700124509</v>
      </c>
      <c r="C243" s="188" t="s">
        <v>7538</v>
      </c>
      <c r="D243" s="188" t="s">
        <v>7235</v>
      </c>
      <c r="E243" s="186">
        <v>12412800</v>
      </c>
      <c r="F243" s="186">
        <v>130489559</v>
      </c>
    </row>
    <row r="244" spans="1:6" x14ac:dyDescent="0.2">
      <c r="A244" s="188">
        <v>6100</v>
      </c>
      <c r="B244" s="188">
        <v>700124509</v>
      </c>
      <c r="C244" s="188" t="s">
        <v>7538</v>
      </c>
      <c r="D244" s="188" t="s">
        <v>7202</v>
      </c>
      <c r="E244" s="186">
        <v>18983309</v>
      </c>
      <c r="F244" s="186">
        <v>123490736</v>
      </c>
    </row>
    <row r="245" spans="1:6" x14ac:dyDescent="0.2">
      <c r="A245" s="188">
        <v>6100</v>
      </c>
      <c r="B245" s="188">
        <v>700124509</v>
      </c>
      <c r="C245" s="188" t="s">
        <v>7538</v>
      </c>
      <c r="D245" s="188" t="s">
        <v>7237</v>
      </c>
      <c r="E245" s="186">
        <v>7758000</v>
      </c>
      <c r="F245" s="186">
        <v>76338720</v>
      </c>
    </row>
    <row r="246" spans="1:6" x14ac:dyDescent="0.2">
      <c r="A246" s="188">
        <v>6100</v>
      </c>
      <c r="B246" s="188">
        <v>700124509</v>
      </c>
      <c r="C246" s="188" t="s">
        <v>7538</v>
      </c>
      <c r="D246" s="188" t="s">
        <v>7275</v>
      </c>
      <c r="E246" s="186">
        <v>6206400</v>
      </c>
      <c r="F246" s="186">
        <v>43444800</v>
      </c>
    </row>
    <row r="247" spans="1:6" x14ac:dyDescent="0.2">
      <c r="A247" s="188">
        <v>6100</v>
      </c>
      <c r="B247" s="188">
        <v>700124509</v>
      </c>
      <c r="C247" s="188" t="s">
        <v>7538</v>
      </c>
      <c r="D247" s="188" t="s">
        <v>5877</v>
      </c>
      <c r="E247" s="186">
        <v>7758000</v>
      </c>
      <c r="F247" s="186">
        <v>84562200</v>
      </c>
    </row>
    <row r="248" spans="1:6" x14ac:dyDescent="0.2">
      <c r="A248" s="188">
        <v>6100</v>
      </c>
      <c r="B248" s="188">
        <v>700124509</v>
      </c>
      <c r="C248" s="188" t="s">
        <v>7538</v>
      </c>
      <c r="D248" s="188" t="s">
        <v>7233</v>
      </c>
      <c r="E248" s="186">
        <v>27077042</v>
      </c>
      <c r="F248" s="186">
        <v>214332555</v>
      </c>
    </row>
    <row r="249" spans="1:6" x14ac:dyDescent="0.2">
      <c r="A249" s="188">
        <v>6100</v>
      </c>
      <c r="B249" s="188">
        <v>700124509</v>
      </c>
      <c r="C249" s="188" t="s">
        <v>7538</v>
      </c>
      <c r="D249" s="188" t="s">
        <v>183</v>
      </c>
      <c r="E249" s="186">
        <v>4021127</v>
      </c>
      <c r="F249" s="186">
        <v>28513445</v>
      </c>
    </row>
    <row r="250" spans="1:6" x14ac:dyDescent="0.2">
      <c r="A250" s="188">
        <v>6150</v>
      </c>
      <c r="B250" s="188">
        <v>702758009</v>
      </c>
      <c r="C250" s="188" t="s">
        <v>7539</v>
      </c>
      <c r="D250" s="188" t="s">
        <v>7207</v>
      </c>
      <c r="E250" s="186">
        <v>41532551</v>
      </c>
      <c r="F250" s="186">
        <v>278780075</v>
      </c>
    </row>
    <row r="251" spans="1:6" x14ac:dyDescent="0.2">
      <c r="A251" s="188">
        <v>6400</v>
      </c>
      <c r="B251" s="188">
        <v>714506005</v>
      </c>
      <c r="C251" s="188" t="s">
        <v>7540</v>
      </c>
      <c r="D251" s="188" t="s">
        <v>7177</v>
      </c>
      <c r="E251" s="186">
        <v>1847025</v>
      </c>
      <c r="F251" s="186">
        <v>4104500</v>
      </c>
    </row>
    <row r="252" spans="1:6" x14ac:dyDescent="0.2">
      <c r="A252" s="188">
        <v>6400</v>
      </c>
      <c r="B252" s="188">
        <v>714506005</v>
      </c>
      <c r="C252" s="188" t="s">
        <v>7540</v>
      </c>
      <c r="D252" s="188" t="s">
        <v>7277</v>
      </c>
      <c r="E252" s="186">
        <v>17288444</v>
      </c>
      <c r="F252" s="186">
        <v>121915662</v>
      </c>
    </row>
    <row r="253" spans="1:6" x14ac:dyDescent="0.2">
      <c r="A253" s="188">
        <v>6410</v>
      </c>
      <c r="B253" s="188">
        <v>709836005</v>
      </c>
      <c r="C253" s="188" t="s">
        <v>7541</v>
      </c>
      <c r="D253" s="188" t="s">
        <v>7208</v>
      </c>
      <c r="E253" s="186">
        <v>26250486</v>
      </c>
      <c r="F253" s="186">
        <v>180414159</v>
      </c>
    </row>
    <row r="254" spans="1:6" x14ac:dyDescent="0.2">
      <c r="A254" s="188">
        <v>6430</v>
      </c>
      <c r="B254" s="188">
        <v>703130003</v>
      </c>
      <c r="C254" s="188" t="s">
        <v>7542</v>
      </c>
      <c r="D254" s="188" t="s">
        <v>7278</v>
      </c>
      <c r="E254" s="186">
        <v>61786436</v>
      </c>
      <c r="F254" s="186">
        <v>385218625</v>
      </c>
    </row>
    <row r="255" spans="1:6" x14ac:dyDescent="0.2">
      <c r="A255" s="188">
        <v>6430</v>
      </c>
      <c r="B255" s="188">
        <v>703130003</v>
      </c>
      <c r="C255" s="188" t="s">
        <v>7542</v>
      </c>
      <c r="D255" s="188" t="s">
        <v>7159</v>
      </c>
      <c r="E255" s="186">
        <v>22690456</v>
      </c>
      <c r="F255" s="186">
        <v>286303525</v>
      </c>
    </row>
    <row r="256" spans="1:6" x14ac:dyDescent="0.2">
      <c r="A256" s="188">
        <v>6470</v>
      </c>
      <c r="B256" s="188">
        <v>716316009</v>
      </c>
      <c r="C256" s="188" t="s">
        <v>7543</v>
      </c>
      <c r="D256" s="188" t="s">
        <v>7166</v>
      </c>
      <c r="E256" s="186">
        <v>60189150</v>
      </c>
      <c r="F256" s="186">
        <v>233668374</v>
      </c>
    </row>
    <row r="257" spans="1:6" x14ac:dyDescent="0.2">
      <c r="A257" s="188">
        <v>6470</v>
      </c>
      <c r="B257" s="188">
        <v>716316009</v>
      </c>
      <c r="C257" s="188" t="s">
        <v>7543</v>
      </c>
      <c r="D257" s="188" t="s">
        <v>7211</v>
      </c>
      <c r="E257" s="186">
        <v>105722921</v>
      </c>
      <c r="F257" s="186">
        <v>492788499</v>
      </c>
    </row>
    <row r="258" spans="1:6" x14ac:dyDescent="0.2">
      <c r="A258" s="188">
        <v>6470</v>
      </c>
      <c r="B258" s="188">
        <v>716316009</v>
      </c>
      <c r="C258" s="188" t="s">
        <v>7543</v>
      </c>
      <c r="D258" s="188" t="s">
        <v>7183</v>
      </c>
      <c r="E258" s="186">
        <v>29244521</v>
      </c>
      <c r="F258" s="186">
        <v>106742596</v>
      </c>
    </row>
    <row r="259" spans="1:6" x14ac:dyDescent="0.2">
      <c r="A259" s="188">
        <v>6470</v>
      </c>
      <c r="B259" s="188">
        <v>716316009</v>
      </c>
      <c r="C259" s="188" t="s">
        <v>7543</v>
      </c>
      <c r="D259" s="188" t="s">
        <v>231</v>
      </c>
      <c r="E259" s="186">
        <v>47488959</v>
      </c>
      <c r="F259" s="186">
        <v>350187004</v>
      </c>
    </row>
    <row r="260" spans="1:6" x14ac:dyDescent="0.2">
      <c r="A260" s="188">
        <v>6470</v>
      </c>
      <c r="B260" s="188">
        <v>716316009</v>
      </c>
      <c r="C260" s="188" t="s">
        <v>7543</v>
      </c>
      <c r="D260" s="188" t="s">
        <v>7246</v>
      </c>
      <c r="E260" s="186">
        <v>16033200</v>
      </c>
      <c r="F260" s="186">
        <v>151193076</v>
      </c>
    </row>
    <row r="261" spans="1:6" x14ac:dyDescent="0.2">
      <c r="A261" s="188">
        <v>6470</v>
      </c>
      <c r="B261" s="188">
        <v>716316009</v>
      </c>
      <c r="C261" s="188" t="s">
        <v>7543</v>
      </c>
      <c r="D261" s="188" t="s">
        <v>7191</v>
      </c>
      <c r="E261" s="186">
        <v>106452690</v>
      </c>
      <c r="F261" s="186">
        <v>489320334</v>
      </c>
    </row>
    <row r="262" spans="1:6" x14ac:dyDescent="0.2">
      <c r="A262" s="188">
        <v>6470</v>
      </c>
      <c r="B262" s="188">
        <v>716316009</v>
      </c>
      <c r="C262" s="188" t="s">
        <v>7543</v>
      </c>
      <c r="D262" s="188" t="s">
        <v>7279</v>
      </c>
      <c r="E262" s="186">
        <v>23408472</v>
      </c>
      <c r="F262" s="186">
        <v>113554767</v>
      </c>
    </row>
    <row r="263" spans="1:6" x14ac:dyDescent="0.2">
      <c r="A263" s="188">
        <v>6470</v>
      </c>
      <c r="B263" s="188">
        <v>716316009</v>
      </c>
      <c r="C263" s="188" t="s">
        <v>7543</v>
      </c>
      <c r="D263" s="188" t="s">
        <v>7196</v>
      </c>
      <c r="E263" s="186">
        <v>89237688</v>
      </c>
      <c r="F263" s="186">
        <v>623888016</v>
      </c>
    </row>
    <row r="264" spans="1:6" x14ac:dyDescent="0.2">
      <c r="A264" s="188">
        <v>6470</v>
      </c>
      <c r="B264" s="188">
        <v>716316009</v>
      </c>
      <c r="C264" s="188" t="s">
        <v>7543</v>
      </c>
      <c r="D264" s="188" t="s">
        <v>7235</v>
      </c>
      <c r="E264" s="186">
        <v>14473497</v>
      </c>
      <c r="F264" s="186">
        <v>106920096</v>
      </c>
    </row>
    <row r="265" spans="1:6" x14ac:dyDescent="0.2">
      <c r="A265" s="188">
        <v>6470</v>
      </c>
      <c r="B265" s="188">
        <v>716316009</v>
      </c>
      <c r="C265" s="188" t="s">
        <v>7543</v>
      </c>
      <c r="D265" s="188" t="s">
        <v>7236</v>
      </c>
      <c r="E265" s="186">
        <v>68500554</v>
      </c>
      <c r="F265" s="186">
        <v>245830332</v>
      </c>
    </row>
    <row r="266" spans="1:6" x14ac:dyDescent="0.2">
      <c r="A266" s="188">
        <v>6470</v>
      </c>
      <c r="B266" s="188">
        <v>716316009</v>
      </c>
      <c r="C266" s="188" t="s">
        <v>7543</v>
      </c>
      <c r="D266" s="188" t="s">
        <v>7237</v>
      </c>
      <c r="E266" s="186">
        <v>78679050</v>
      </c>
      <c r="F266" s="186">
        <v>604311996</v>
      </c>
    </row>
    <row r="267" spans="1:6" x14ac:dyDescent="0.2">
      <c r="A267" s="188">
        <v>6470</v>
      </c>
      <c r="B267" s="188">
        <v>716316009</v>
      </c>
      <c r="C267" s="188" t="s">
        <v>7543</v>
      </c>
      <c r="D267" s="188" t="s">
        <v>7203</v>
      </c>
      <c r="E267" s="186">
        <v>36219516</v>
      </c>
      <c r="F267" s="186">
        <v>170790057</v>
      </c>
    </row>
    <row r="268" spans="1:6" x14ac:dyDescent="0.2">
      <c r="A268" s="188">
        <v>6470</v>
      </c>
      <c r="B268" s="188">
        <v>716316009</v>
      </c>
      <c r="C268" s="188" t="s">
        <v>7543</v>
      </c>
      <c r="D268" s="188" t="s">
        <v>7204</v>
      </c>
      <c r="E268" s="186">
        <v>7341807</v>
      </c>
      <c r="F268" s="186">
        <v>54284833</v>
      </c>
    </row>
    <row r="269" spans="1:6" x14ac:dyDescent="0.2">
      <c r="A269" s="188">
        <v>6470</v>
      </c>
      <c r="B269" s="188">
        <v>716316009</v>
      </c>
      <c r="C269" s="188" t="s">
        <v>7543</v>
      </c>
      <c r="D269" s="188" t="s">
        <v>7250</v>
      </c>
      <c r="E269" s="186">
        <v>19239840</v>
      </c>
      <c r="F269" s="186">
        <v>68461764</v>
      </c>
    </row>
    <row r="270" spans="1:6" x14ac:dyDescent="0.2">
      <c r="A270" s="188">
        <v>6470</v>
      </c>
      <c r="B270" s="188">
        <v>716316009</v>
      </c>
      <c r="C270" s="188" t="s">
        <v>7543</v>
      </c>
      <c r="D270" s="188" t="s">
        <v>7257</v>
      </c>
      <c r="E270" s="186">
        <v>16995192</v>
      </c>
      <c r="F270" s="186">
        <v>98443848</v>
      </c>
    </row>
    <row r="271" spans="1:6" x14ac:dyDescent="0.2">
      <c r="A271" s="188">
        <v>6470</v>
      </c>
      <c r="B271" s="188">
        <v>716316009</v>
      </c>
      <c r="C271" s="188" t="s">
        <v>7543</v>
      </c>
      <c r="D271" s="188" t="s">
        <v>7205</v>
      </c>
      <c r="E271" s="186">
        <v>30887184</v>
      </c>
      <c r="F271" s="186">
        <v>194354706</v>
      </c>
    </row>
    <row r="272" spans="1:6" x14ac:dyDescent="0.2">
      <c r="A272" s="188">
        <v>6470</v>
      </c>
      <c r="B272" s="188">
        <v>716316009</v>
      </c>
      <c r="C272" s="188" t="s">
        <v>7543</v>
      </c>
      <c r="D272" s="188" t="s">
        <v>7206</v>
      </c>
      <c r="E272" s="186">
        <v>69537540</v>
      </c>
      <c r="F272" s="186">
        <v>301481052</v>
      </c>
    </row>
    <row r="273" spans="1:6" x14ac:dyDescent="0.2">
      <c r="A273" s="188">
        <v>6470</v>
      </c>
      <c r="B273" s="188">
        <v>716316009</v>
      </c>
      <c r="C273" s="188" t="s">
        <v>7543</v>
      </c>
      <c r="D273" s="188" t="s">
        <v>7176</v>
      </c>
      <c r="E273" s="186">
        <v>105752054</v>
      </c>
      <c r="F273" s="186">
        <v>380010058</v>
      </c>
    </row>
    <row r="274" spans="1:6" x14ac:dyDescent="0.2">
      <c r="A274" s="188">
        <v>6470</v>
      </c>
      <c r="B274" s="188">
        <v>716316009</v>
      </c>
      <c r="C274" s="188" t="s">
        <v>7543</v>
      </c>
      <c r="D274" s="188" t="s">
        <v>7160</v>
      </c>
      <c r="E274" s="186">
        <v>8016600</v>
      </c>
      <c r="F274" s="186">
        <v>53069892</v>
      </c>
    </row>
    <row r="275" spans="1:6" x14ac:dyDescent="0.2">
      <c r="A275" s="188">
        <v>6560</v>
      </c>
      <c r="B275" s="188">
        <v>716569004</v>
      </c>
      <c r="C275" s="188" t="s">
        <v>7544</v>
      </c>
      <c r="D275" s="188" t="s">
        <v>8191</v>
      </c>
      <c r="E275" s="186">
        <v>29170080</v>
      </c>
      <c r="F275" s="186">
        <v>234041940</v>
      </c>
    </row>
    <row r="276" spans="1:6" x14ac:dyDescent="0.2">
      <c r="A276" s="188">
        <v>6570</v>
      </c>
      <c r="B276" s="188">
        <v>717150007</v>
      </c>
      <c r="C276" s="188" t="s">
        <v>7545</v>
      </c>
      <c r="D276" s="188" t="s">
        <v>8179</v>
      </c>
      <c r="E276" s="186">
        <v>0</v>
      </c>
      <c r="F276" s="186">
        <v>3053204</v>
      </c>
    </row>
    <row r="277" spans="1:6" x14ac:dyDescent="0.2">
      <c r="A277" s="188">
        <v>6570</v>
      </c>
      <c r="B277" s="188">
        <v>717150007</v>
      </c>
      <c r="C277" s="188" t="s">
        <v>7545</v>
      </c>
      <c r="D277" s="188" t="s">
        <v>7280</v>
      </c>
      <c r="E277" s="186">
        <v>139195448</v>
      </c>
      <c r="F277" s="186">
        <v>535557242</v>
      </c>
    </row>
    <row r="278" spans="1:6" x14ac:dyDescent="0.2">
      <c r="A278" s="188">
        <v>6570</v>
      </c>
      <c r="B278" s="188">
        <v>717150007</v>
      </c>
      <c r="C278" s="188" t="s">
        <v>7545</v>
      </c>
      <c r="D278" s="188" t="s">
        <v>7281</v>
      </c>
      <c r="E278" s="186">
        <v>63113310</v>
      </c>
      <c r="F278" s="186">
        <v>443143410</v>
      </c>
    </row>
    <row r="279" spans="1:6" x14ac:dyDescent="0.2">
      <c r="A279" s="188">
        <v>6570</v>
      </c>
      <c r="B279" s="188">
        <v>717150007</v>
      </c>
      <c r="C279" s="188" t="s">
        <v>7545</v>
      </c>
      <c r="D279" s="188" t="s">
        <v>7222</v>
      </c>
      <c r="E279" s="186">
        <v>18277848</v>
      </c>
      <c r="F279" s="186">
        <v>18277848</v>
      </c>
    </row>
    <row r="280" spans="1:6" x14ac:dyDescent="0.2">
      <c r="A280" s="188">
        <v>6570</v>
      </c>
      <c r="B280" s="188">
        <v>717150007</v>
      </c>
      <c r="C280" s="188" t="s">
        <v>7545</v>
      </c>
      <c r="D280" s="188" t="s">
        <v>7179</v>
      </c>
      <c r="E280" s="186">
        <v>6078475</v>
      </c>
      <c r="F280" s="186">
        <v>26668775</v>
      </c>
    </row>
    <row r="281" spans="1:6" x14ac:dyDescent="0.2">
      <c r="A281" s="188">
        <v>6570</v>
      </c>
      <c r="B281" s="188">
        <v>717150007</v>
      </c>
      <c r="C281" s="188" t="s">
        <v>7545</v>
      </c>
      <c r="D281" s="188" t="s">
        <v>7282</v>
      </c>
      <c r="E281" s="186">
        <v>12880349</v>
      </c>
      <c r="F281" s="186">
        <v>95822001</v>
      </c>
    </row>
    <row r="282" spans="1:6" x14ac:dyDescent="0.2">
      <c r="A282" s="188">
        <v>6570</v>
      </c>
      <c r="B282" s="188">
        <v>717150007</v>
      </c>
      <c r="C282" s="188" t="s">
        <v>7545</v>
      </c>
      <c r="D282" s="188" t="s">
        <v>149</v>
      </c>
      <c r="E282" s="186">
        <v>62174133</v>
      </c>
      <c r="F282" s="186">
        <v>278684053</v>
      </c>
    </row>
    <row r="283" spans="1:6" x14ac:dyDescent="0.2">
      <c r="A283" s="188">
        <v>6570</v>
      </c>
      <c r="B283" s="188">
        <v>717150007</v>
      </c>
      <c r="C283" s="188" t="s">
        <v>7545</v>
      </c>
      <c r="D283" s="188" t="s">
        <v>7227</v>
      </c>
      <c r="E283" s="186">
        <v>0</v>
      </c>
      <c r="F283" s="186">
        <v>31331004</v>
      </c>
    </row>
    <row r="284" spans="1:6" x14ac:dyDescent="0.2">
      <c r="A284" s="188">
        <v>6570</v>
      </c>
      <c r="B284" s="188">
        <v>717150007</v>
      </c>
      <c r="C284" s="188" t="s">
        <v>7545</v>
      </c>
      <c r="D284" s="188" t="s">
        <v>7162</v>
      </c>
      <c r="E284" s="186">
        <v>8978592</v>
      </c>
      <c r="F284" s="186">
        <v>70706412</v>
      </c>
    </row>
    <row r="285" spans="1:6" x14ac:dyDescent="0.2">
      <c r="A285" s="188">
        <v>6570</v>
      </c>
      <c r="B285" s="188">
        <v>717150007</v>
      </c>
      <c r="C285" s="188" t="s">
        <v>7545</v>
      </c>
      <c r="D285" s="188" t="s">
        <v>7223</v>
      </c>
      <c r="E285" s="186">
        <v>120044189</v>
      </c>
      <c r="F285" s="186">
        <v>467899151</v>
      </c>
    </row>
    <row r="286" spans="1:6" x14ac:dyDescent="0.2">
      <c r="A286" s="188">
        <v>6570</v>
      </c>
      <c r="B286" s="188">
        <v>717150007</v>
      </c>
      <c r="C286" s="188" t="s">
        <v>7545</v>
      </c>
      <c r="D286" s="188" t="s">
        <v>7163</v>
      </c>
      <c r="E286" s="186">
        <v>5216060</v>
      </c>
      <c r="F286" s="186">
        <v>78841991</v>
      </c>
    </row>
    <row r="287" spans="1:6" x14ac:dyDescent="0.2">
      <c r="A287" s="188">
        <v>6570</v>
      </c>
      <c r="B287" s="188">
        <v>717150007</v>
      </c>
      <c r="C287" s="188" t="s">
        <v>7545</v>
      </c>
      <c r="D287" s="188" t="s">
        <v>7183</v>
      </c>
      <c r="E287" s="186">
        <v>29792856</v>
      </c>
      <c r="F287" s="186">
        <v>181864581</v>
      </c>
    </row>
    <row r="288" spans="1:6" x14ac:dyDescent="0.2">
      <c r="A288" s="188">
        <v>6570</v>
      </c>
      <c r="B288" s="188">
        <v>717150007</v>
      </c>
      <c r="C288" s="188" t="s">
        <v>7545</v>
      </c>
      <c r="D288" s="188" t="s">
        <v>7877</v>
      </c>
      <c r="E288" s="186">
        <v>63093919</v>
      </c>
      <c r="F288" s="186">
        <v>438630139</v>
      </c>
    </row>
    <row r="289" spans="1:6" x14ac:dyDescent="0.2">
      <c r="A289" s="188">
        <v>6570</v>
      </c>
      <c r="B289" s="188">
        <v>717150007</v>
      </c>
      <c r="C289" s="188" t="s">
        <v>7545</v>
      </c>
      <c r="D289" s="188" t="s">
        <v>7218</v>
      </c>
      <c r="E289" s="186">
        <v>0</v>
      </c>
      <c r="F289" s="186">
        <v>14390208</v>
      </c>
    </row>
    <row r="290" spans="1:6" x14ac:dyDescent="0.2">
      <c r="A290" s="188">
        <v>6570</v>
      </c>
      <c r="B290" s="188">
        <v>717150007</v>
      </c>
      <c r="C290" s="188" t="s">
        <v>7545</v>
      </c>
      <c r="D290" s="188" t="s">
        <v>231</v>
      </c>
      <c r="E290" s="186">
        <v>0</v>
      </c>
      <c r="F290" s="186">
        <v>20312168</v>
      </c>
    </row>
    <row r="291" spans="1:6" x14ac:dyDescent="0.2">
      <c r="A291" s="188">
        <v>6570</v>
      </c>
      <c r="B291" s="188">
        <v>717150007</v>
      </c>
      <c r="C291" s="188" t="s">
        <v>7545</v>
      </c>
      <c r="D291" s="188" t="s">
        <v>173</v>
      </c>
      <c r="E291" s="186">
        <v>175370001</v>
      </c>
      <c r="F291" s="186">
        <v>733423603</v>
      </c>
    </row>
    <row r="292" spans="1:6" x14ac:dyDescent="0.2">
      <c r="A292" s="188">
        <v>6570</v>
      </c>
      <c r="B292" s="188">
        <v>717150007</v>
      </c>
      <c r="C292" s="188" t="s">
        <v>7545</v>
      </c>
      <c r="D292" s="188" t="s">
        <v>7213</v>
      </c>
      <c r="E292" s="186">
        <v>31248879</v>
      </c>
      <c r="F292" s="186">
        <v>254220361</v>
      </c>
    </row>
    <row r="293" spans="1:6" x14ac:dyDescent="0.2">
      <c r="A293" s="188">
        <v>6570</v>
      </c>
      <c r="B293" s="188">
        <v>717150007</v>
      </c>
      <c r="C293" s="188" t="s">
        <v>7545</v>
      </c>
      <c r="D293" s="188" t="s">
        <v>7228</v>
      </c>
      <c r="E293" s="186">
        <v>39898532</v>
      </c>
      <c r="F293" s="186">
        <v>390048372</v>
      </c>
    </row>
    <row r="294" spans="1:6" x14ac:dyDescent="0.2">
      <c r="A294" s="188">
        <v>6570</v>
      </c>
      <c r="B294" s="188">
        <v>717150007</v>
      </c>
      <c r="C294" s="188" t="s">
        <v>7545</v>
      </c>
      <c r="D294" s="188" t="s">
        <v>7245</v>
      </c>
      <c r="E294" s="186">
        <v>16033200</v>
      </c>
      <c r="F294" s="186">
        <v>173479224</v>
      </c>
    </row>
    <row r="295" spans="1:6" x14ac:dyDescent="0.2">
      <c r="A295" s="188">
        <v>6570</v>
      </c>
      <c r="B295" s="188">
        <v>717150007</v>
      </c>
      <c r="C295" s="188" t="s">
        <v>7545</v>
      </c>
      <c r="D295" s="188" t="s">
        <v>7210</v>
      </c>
      <c r="E295" s="186">
        <v>9112719</v>
      </c>
      <c r="F295" s="186">
        <v>74298714</v>
      </c>
    </row>
    <row r="296" spans="1:6" x14ac:dyDescent="0.2">
      <c r="A296" s="188">
        <v>6570</v>
      </c>
      <c r="B296" s="188">
        <v>717150007</v>
      </c>
      <c r="C296" s="188" t="s">
        <v>7545</v>
      </c>
      <c r="D296" s="188" t="s">
        <v>7261</v>
      </c>
      <c r="E296" s="186">
        <v>28199813</v>
      </c>
      <c r="F296" s="186">
        <v>131272074</v>
      </c>
    </row>
    <row r="297" spans="1:6" x14ac:dyDescent="0.2">
      <c r="A297" s="188">
        <v>6570</v>
      </c>
      <c r="B297" s="188">
        <v>717150007</v>
      </c>
      <c r="C297" s="188" t="s">
        <v>7545</v>
      </c>
      <c r="D297" s="188" t="s">
        <v>7262</v>
      </c>
      <c r="E297" s="186">
        <v>17476188</v>
      </c>
      <c r="F297" s="186">
        <v>61178562</v>
      </c>
    </row>
    <row r="298" spans="1:6" x14ac:dyDescent="0.2">
      <c r="A298" s="188">
        <v>6570</v>
      </c>
      <c r="B298" s="188">
        <v>717150007</v>
      </c>
      <c r="C298" s="188" t="s">
        <v>7545</v>
      </c>
      <c r="D298" s="188" t="s">
        <v>7247</v>
      </c>
      <c r="E298" s="186">
        <v>21138654</v>
      </c>
      <c r="F298" s="186">
        <v>180164365</v>
      </c>
    </row>
    <row r="299" spans="1:6" x14ac:dyDescent="0.2">
      <c r="A299" s="188">
        <v>6570</v>
      </c>
      <c r="B299" s="188">
        <v>717150007</v>
      </c>
      <c r="C299" s="188" t="s">
        <v>7545</v>
      </c>
      <c r="D299" s="188" t="s">
        <v>7191</v>
      </c>
      <c r="E299" s="186">
        <v>16133710</v>
      </c>
      <c r="F299" s="186">
        <v>121160477</v>
      </c>
    </row>
    <row r="300" spans="1:6" x14ac:dyDescent="0.2">
      <c r="A300" s="188">
        <v>6570</v>
      </c>
      <c r="B300" s="188">
        <v>717150007</v>
      </c>
      <c r="C300" s="188" t="s">
        <v>7545</v>
      </c>
      <c r="D300" s="188" t="s">
        <v>7192</v>
      </c>
      <c r="E300" s="186">
        <v>0</v>
      </c>
      <c r="F300" s="186">
        <v>1779168</v>
      </c>
    </row>
    <row r="301" spans="1:6" x14ac:dyDescent="0.2">
      <c r="A301" s="188">
        <v>6570</v>
      </c>
      <c r="B301" s="188">
        <v>717150007</v>
      </c>
      <c r="C301" s="188" t="s">
        <v>7545</v>
      </c>
      <c r="D301" s="188" t="s">
        <v>7264</v>
      </c>
      <c r="E301" s="186">
        <v>27436015</v>
      </c>
      <c r="F301" s="186">
        <v>160208021</v>
      </c>
    </row>
    <row r="302" spans="1:6" x14ac:dyDescent="0.2">
      <c r="A302" s="188">
        <v>6570</v>
      </c>
      <c r="B302" s="188">
        <v>717150007</v>
      </c>
      <c r="C302" s="188" t="s">
        <v>7545</v>
      </c>
      <c r="D302" s="188" t="s">
        <v>8193</v>
      </c>
      <c r="E302" s="186">
        <v>40083000</v>
      </c>
      <c r="F302" s="186">
        <v>351514980</v>
      </c>
    </row>
    <row r="303" spans="1:6" x14ac:dyDescent="0.2">
      <c r="A303" s="188">
        <v>6570</v>
      </c>
      <c r="B303" s="188">
        <v>717150007</v>
      </c>
      <c r="C303" s="188" t="s">
        <v>7545</v>
      </c>
      <c r="D303" s="188" t="s">
        <v>7225</v>
      </c>
      <c r="E303" s="186">
        <v>13266180</v>
      </c>
      <c r="F303" s="186">
        <v>85699503</v>
      </c>
    </row>
    <row r="304" spans="1:6" x14ac:dyDescent="0.2">
      <c r="A304" s="188">
        <v>6570</v>
      </c>
      <c r="B304" s="188">
        <v>717150007</v>
      </c>
      <c r="C304" s="188" t="s">
        <v>7545</v>
      </c>
      <c r="D304" s="188" t="s">
        <v>7220</v>
      </c>
      <c r="E304" s="186">
        <v>16033200</v>
      </c>
      <c r="F304" s="186">
        <v>136364412</v>
      </c>
    </row>
    <row r="305" spans="1:6" x14ac:dyDescent="0.2">
      <c r="A305" s="188">
        <v>6570</v>
      </c>
      <c r="B305" s="188">
        <v>717150007</v>
      </c>
      <c r="C305" s="188" t="s">
        <v>7545</v>
      </c>
      <c r="D305" s="188" t="s">
        <v>8194</v>
      </c>
      <c r="E305" s="186">
        <v>16033200</v>
      </c>
      <c r="F305" s="186">
        <v>112232400</v>
      </c>
    </row>
    <row r="306" spans="1:6" x14ac:dyDescent="0.2">
      <c r="A306" s="188">
        <v>6570</v>
      </c>
      <c r="B306" s="188">
        <v>717150007</v>
      </c>
      <c r="C306" s="188" t="s">
        <v>7545</v>
      </c>
      <c r="D306" s="188" t="s">
        <v>71</v>
      </c>
      <c r="E306" s="186">
        <v>9459588</v>
      </c>
      <c r="F306" s="186">
        <v>66217116</v>
      </c>
    </row>
    <row r="307" spans="1:6" x14ac:dyDescent="0.2">
      <c r="A307" s="188">
        <v>6570</v>
      </c>
      <c r="B307" s="188">
        <v>717150007</v>
      </c>
      <c r="C307" s="188" t="s">
        <v>7545</v>
      </c>
      <c r="D307" s="188" t="s">
        <v>7195</v>
      </c>
      <c r="E307" s="186">
        <v>12269708</v>
      </c>
      <c r="F307" s="186">
        <v>93851112</v>
      </c>
    </row>
    <row r="308" spans="1:6" x14ac:dyDescent="0.2">
      <c r="A308" s="188">
        <v>6570</v>
      </c>
      <c r="B308" s="188">
        <v>717150007</v>
      </c>
      <c r="C308" s="188" t="s">
        <v>7545</v>
      </c>
      <c r="D308" s="188" t="s">
        <v>7196</v>
      </c>
      <c r="E308" s="186">
        <v>27861564</v>
      </c>
      <c r="F308" s="186">
        <v>221830552</v>
      </c>
    </row>
    <row r="309" spans="1:6" x14ac:dyDescent="0.2">
      <c r="A309" s="188">
        <v>6570</v>
      </c>
      <c r="B309" s="188">
        <v>717150007</v>
      </c>
      <c r="C309" s="188" t="s">
        <v>7545</v>
      </c>
      <c r="D309" s="188" t="s">
        <v>7283</v>
      </c>
      <c r="E309" s="186">
        <v>18277848</v>
      </c>
      <c r="F309" s="186">
        <v>142018877</v>
      </c>
    </row>
    <row r="310" spans="1:6" x14ac:dyDescent="0.2">
      <c r="A310" s="188">
        <v>6570</v>
      </c>
      <c r="B310" s="188">
        <v>717150007</v>
      </c>
      <c r="C310" s="188" t="s">
        <v>7545</v>
      </c>
      <c r="D310" s="188" t="s">
        <v>7226</v>
      </c>
      <c r="E310" s="186">
        <v>62331823</v>
      </c>
      <c r="F310" s="186">
        <v>321921954</v>
      </c>
    </row>
    <row r="311" spans="1:6" x14ac:dyDescent="0.2">
      <c r="A311" s="188">
        <v>6570</v>
      </c>
      <c r="B311" s="188">
        <v>717150007</v>
      </c>
      <c r="C311" s="188" t="s">
        <v>7545</v>
      </c>
      <c r="D311" s="188" t="s">
        <v>7284</v>
      </c>
      <c r="E311" s="186">
        <v>13100676</v>
      </c>
      <c r="F311" s="186">
        <v>101091912</v>
      </c>
    </row>
    <row r="312" spans="1:6" x14ac:dyDescent="0.2">
      <c r="A312" s="188">
        <v>6570</v>
      </c>
      <c r="B312" s="188">
        <v>717150007</v>
      </c>
      <c r="C312" s="188" t="s">
        <v>7545</v>
      </c>
      <c r="D312" s="188" t="s">
        <v>7169</v>
      </c>
      <c r="E312" s="186">
        <v>66979825</v>
      </c>
      <c r="F312" s="186">
        <v>347171539</v>
      </c>
    </row>
    <row r="313" spans="1:6" x14ac:dyDescent="0.2">
      <c r="A313" s="188">
        <v>6570</v>
      </c>
      <c r="B313" s="188">
        <v>717150007</v>
      </c>
      <c r="C313" s="188" t="s">
        <v>7545</v>
      </c>
      <c r="D313" s="188" t="s">
        <v>7235</v>
      </c>
      <c r="E313" s="186">
        <v>37877142</v>
      </c>
      <c r="F313" s="186">
        <v>348541490</v>
      </c>
    </row>
    <row r="314" spans="1:6" x14ac:dyDescent="0.2">
      <c r="A314" s="188">
        <v>6570</v>
      </c>
      <c r="B314" s="188">
        <v>717150007</v>
      </c>
      <c r="C314" s="188" t="s">
        <v>7545</v>
      </c>
      <c r="D314" s="188" t="s">
        <v>7236</v>
      </c>
      <c r="E314" s="186">
        <v>42006984</v>
      </c>
      <c r="F314" s="186">
        <v>203630260</v>
      </c>
    </row>
    <row r="315" spans="1:6" x14ac:dyDescent="0.2">
      <c r="A315" s="188">
        <v>6570</v>
      </c>
      <c r="B315" s="188">
        <v>717150007</v>
      </c>
      <c r="C315" s="188" t="s">
        <v>7545</v>
      </c>
      <c r="D315" s="188" t="s">
        <v>7237</v>
      </c>
      <c r="E315" s="186">
        <v>0</v>
      </c>
      <c r="F315" s="186">
        <v>12750704</v>
      </c>
    </row>
    <row r="316" spans="1:6" x14ac:dyDescent="0.2">
      <c r="A316" s="188">
        <v>6570</v>
      </c>
      <c r="B316" s="188">
        <v>717150007</v>
      </c>
      <c r="C316" s="188" t="s">
        <v>7545</v>
      </c>
      <c r="D316" s="188" t="s">
        <v>7249</v>
      </c>
      <c r="E316" s="186">
        <v>7311120</v>
      </c>
      <c r="F316" s="186">
        <v>57940764</v>
      </c>
    </row>
    <row r="317" spans="1:6" x14ac:dyDescent="0.2">
      <c r="A317" s="188">
        <v>6570</v>
      </c>
      <c r="B317" s="188">
        <v>717150007</v>
      </c>
      <c r="C317" s="188" t="s">
        <v>7545</v>
      </c>
      <c r="D317" s="188" t="s">
        <v>7203</v>
      </c>
      <c r="E317" s="186">
        <v>91947816</v>
      </c>
      <c r="F317" s="186">
        <v>419182842</v>
      </c>
    </row>
    <row r="318" spans="1:6" x14ac:dyDescent="0.2">
      <c r="A318" s="188">
        <v>6570</v>
      </c>
      <c r="B318" s="188">
        <v>717150007</v>
      </c>
      <c r="C318" s="188" t="s">
        <v>7545</v>
      </c>
      <c r="D318" s="188" t="s">
        <v>7268</v>
      </c>
      <c r="E318" s="186">
        <v>60969260</v>
      </c>
      <c r="F318" s="186">
        <v>380023188</v>
      </c>
    </row>
    <row r="319" spans="1:6" x14ac:dyDescent="0.2">
      <c r="A319" s="188">
        <v>6570</v>
      </c>
      <c r="B319" s="188">
        <v>717150007</v>
      </c>
      <c r="C319" s="188" t="s">
        <v>7545</v>
      </c>
      <c r="D319" s="188" t="s">
        <v>7205</v>
      </c>
      <c r="E319" s="186">
        <v>21024180</v>
      </c>
      <c r="F319" s="186">
        <v>125755456</v>
      </c>
    </row>
    <row r="320" spans="1:6" x14ac:dyDescent="0.2">
      <c r="A320" s="188">
        <v>6570</v>
      </c>
      <c r="B320" s="188">
        <v>717150007</v>
      </c>
      <c r="C320" s="188" t="s">
        <v>7545</v>
      </c>
      <c r="D320" s="188" t="s">
        <v>5877</v>
      </c>
      <c r="E320" s="186">
        <v>58295508</v>
      </c>
      <c r="F320" s="186">
        <v>521030788</v>
      </c>
    </row>
    <row r="321" spans="1:6" x14ac:dyDescent="0.2">
      <c r="A321" s="188">
        <v>6570</v>
      </c>
      <c r="B321" s="188">
        <v>717150007</v>
      </c>
      <c r="C321" s="188" t="s">
        <v>7545</v>
      </c>
      <c r="D321" s="188" t="s">
        <v>7170</v>
      </c>
      <c r="E321" s="186">
        <v>24691128</v>
      </c>
      <c r="F321" s="186">
        <v>185400684</v>
      </c>
    </row>
    <row r="322" spans="1:6" x14ac:dyDescent="0.2">
      <c r="A322" s="188">
        <v>6580</v>
      </c>
      <c r="B322" s="188">
        <v>714523007</v>
      </c>
      <c r="C322" s="188" t="s">
        <v>7546</v>
      </c>
      <c r="D322" s="188" t="s">
        <v>7210</v>
      </c>
      <c r="E322" s="186">
        <v>34157612</v>
      </c>
      <c r="F322" s="186">
        <v>280396707</v>
      </c>
    </row>
    <row r="323" spans="1:6" x14ac:dyDescent="0.2">
      <c r="A323" s="188">
        <v>6650</v>
      </c>
      <c r="B323" s="188" t="s">
        <v>7143</v>
      </c>
      <c r="C323" s="188" t="s">
        <v>7547</v>
      </c>
      <c r="D323" s="188" t="s">
        <v>7285</v>
      </c>
      <c r="E323" s="186">
        <v>14239033</v>
      </c>
      <c r="F323" s="186">
        <v>58636498</v>
      </c>
    </row>
    <row r="324" spans="1:6" x14ac:dyDescent="0.2">
      <c r="A324" s="188">
        <v>6690</v>
      </c>
      <c r="B324" s="188">
        <v>703553001</v>
      </c>
      <c r="C324" s="188" t="s">
        <v>7548</v>
      </c>
      <c r="D324" s="188" t="s">
        <v>7207</v>
      </c>
      <c r="E324" s="186">
        <v>0</v>
      </c>
      <c r="F324" s="186">
        <v>95902895</v>
      </c>
    </row>
    <row r="325" spans="1:6" x14ac:dyDescent="0.2">
      <c r="A325" s="188">
        <v>6740</v>
      </c>
      <c r="B325" s="188">
        <v>714792008</v>
      </c>
      <c r="C325" s="188" t="s">
        <v>7550</v>
      </c>
      <c r="D325" s="188" t="s">
        <v>7183</v>
      </c>
      <c r="E325" s="186">
        <v>23264267</v>
      </c>
      <c r="F325" s="186">
        <v>162252243</v>
      </c>
    </row>
    <row r="326" spans="1:6" x14ac:dyDescent="0.2">
      <c r="A326" s="188">
        <v>6740</v>
      </c>
      <c r="B326" s="188">
        <v>714792008</v>
      </c>
      <c r="C326" s="188" t="s">
        <v>7550</v>
      </c>
      <c r="D326" s="188" t="s">
        <v>7153</v>
      </c>
      <c r="E326" s="186">
        <v>21048188</v>
      </c>
      <c r="F326" s="186">
        <v>133792615</v>
      </c>
    </row>
    <row r="327" spans="1:6" x14ac:dyDescent="0.2">
      <c r="A327" s="188">
        <v>6740</v>
      </c>
      <c r="B327" s="188">
        <v>714792008</v>
      </c>
      <c r="C327" s="188" t="s">
        <v>7550</v>
      </c>
      <c r="D327" s="188" t="s">
        <v>7197</v>
      </c>
      <c r="E327" s="186">
        <v>25868008</v>
      </c>
      <c r="F327" s="186">
        <v>178748944</v>
      </c>
    </row>
    <row r="328" spans="1:6" x14ac:dyDescent="0.2">
      <c r="A328" s="188">
        <v>6740</v>
      </c>
      <c r="B328" s="188">
        <v>714792008</v>
      </c>
      <c r="C328" s="188" t="s">
        <v>7550</v>
      </c>
      <c r="D328" s="188" t="s">
        <v>7287</v>
      </c>
      <c r="E328" s="186">
        <v>91506685</v>
      </c>
      <c r="F328" s="186">
        <v>722337432</v>
      </c>
    </row>
    <row r="329" spans="1:6" x14ac:dyDescent="0.2">
      <c r="A329" s="188">
        <v>6760</v>
      </c>
      <c r="B329" s="188">
        <v>718362008</v>
      </c>
      <c r="C329" s="188" t="s">
        <v>7551</v>
      </c>
      <c r="D329" s="188" t="s">
        <v>8188</v>
      </c>
      <c r="E329" s="186">
        <v>13188600</v>
      </c>
      <c r="F329" s="186">
        <v>66873960</v>
      </c>
    </row>
    <row r="330" spans="1:6" x14ac:dyDescent="0.2">
      <c r="A330" s="188">
        <v>6830</v>
      </c>
      <c r="B330" s="188">
        <v>717449002</v>
      </c>
      <c r="C330" s="188" t="s">
        <v>7552</v>
      </c>
      <c r="D330" s="188" t="s">
        <v>7171</v>
      </c>
      <c r="E330" s="186">
        <v>64507255</v>
      </c>
      <c r="F330" s="186">
        <v>493783355</v>
      </c>
    </row>
    <row r="331" spans="1:6" x14ac:dyDescent="0.2">
      <c r="A331" s="188">
        <v>6864</v>
      </c>
      <c r="B331" s="188">
        <v>721476006</v>
      </c>
      <c r="C331" s="188" t="s">
        <v>7553</v>
      </c>
      <c r="D331" s="188" t="s">
        <v>7264</v>
      </c>
      <c r="E331" s="186">
        <v>10531572</v>
      </c>
      <c r="F331" s="186">
        <v>151674353</v>
      </c>
    </row>
    <row r="332" spans="1:6" x14ac:dyDescent="0.2">
      <c r="A332" s="188">
        <v>6864</v>
      </c>
      <c r="B332" s="188">
        <v>721476006</v>
      </c>
      <c r="C332" s="188" t="s">
        <v>7553</v>
      </c>
      <c r="D332" s="188" t="s">
        <v>7288</v>
      </c>
      <c r="E332" s="186">
        <v>8279338</v>
      </c>
      <c r="F332" s="186">
        <v>64949975</v>
      </c>
    </row>
    <row r="333" spans="1:6" x14ac:dyDescent="0.2">
      <c r="A333" s="188">
        <v>6864</v>
      </c>
      <c r="B333" s="188">
        <v>721476006</v>
      </c>
      <c r="C333" s="188" t="s">
        <v>7553</v>
      </c>
      <c r="D333" s="188" t="s">
        <v>7226</v>
      </c>
      <c r="E333" s="186">
        <v>125395952</v>
      </c>
      <c r="F333" s="186">
        <v>489105293</v>
      </c>
    </row>
    <row r="334" spans="1:6" x14ac:dyDescent="0.2">
      <c r="A334" s="188">
        <v>6866</v>
      </c>
      <c r="B334" s="188">
        <v>719926002</v>
      </c>
      <c r="C334" s="188" t="s">
        <v>7554</v>
      </c>
      <c r="D334" s="188" t="s">
        <v>7289</v>
      </c>
      <c r="E334" s="186">
        <v>10612944</v>
      </c>
      <c r="F334" s="186">
        <v>67215296</v>
      </c>
    </row>
    <row r="335" spans="1:6" x14ac:dyDescent="0.2">
      <c r="A335" s="188">
        <v>6866</v>
      </c>
      <c r="B335" s="188">
        <v>719926002</v>
      </c>
      <c r="C335" s="188" t="s">
        <v>7554</v>
      </c>
      <c r="D335" s="188" t="s">
        <v>8190</v>
      </c>
      <c r="E335" s="186">
        <v>42773627</v>
      </c>
      <c r="F335" s="186">
        <v>278467627</v>
      </c>
    </row>
    <row r="336" spans="1:6" x14ac:dyDescent="0.2">
      <c r="A336" s="188">
        <v>6866</v>
      </c>
      <c r="B336" s="188">
        <v>719926002</v>
      </c>
      <c r="C336" s="188" t="s">
        <v>7554</v>
      </c>
      <c r="D336" s="188" t="s">
        <v>7181</v>
      </c>
      <c r="E336" s="186">
        <v>80061228</v>
      </c>
      <c r="F336" s="186">
        <v>951742690</v>
      </c>
    </row>
    <row r="337" spans="1:6" x14ac:dyDescent="0.2">
      <c r="A337" s="188">
        <v>6866</v>
      </c>
      <c r="B337" s="188">
        <v>719926002</v>
      </c>
      <c r="C337" s="188" t="s">
        <v>7554</v>
      </c>
      <c r="D337" s="188" t="s">
        <v>149</v>
      </c>
      <c r="E337" s="186">
        <v>0</v>
      </c>
      <c r="F337" s="186">
        <v>32452024</v>
      </c>
    </row>
    <row r="338" spans="1:6" x14ac:dyDescent="0.2">
      <c r="A338" s="188">
        <v>6866</v>
      </c>
      <c r="B338" s="188">
        <v>719926002</v>
      </c>
      <c r="C338" s="188" t="s">
        <v>7554</v>
      </c>
      <c r="D338" s="188" t="s">
        <v>7238</v>
      </c>
      <c r="E338" s="186">
        <v>31585404</v>
      </c>
      <c r="F338" s="186">
        <v>178879850</v>
      </c>
    </row>
    <row r="339" spans="1:6" x14ac:dyDescent="0.2">
      <c r="A339" s="188">
        <v>6866</v>
      </c>
      <c r="B339" s="188">
        <v>719926002</v>
      </c>
      <c r="C339" s="188" t="s">
        <v>7554</v>
      </c>
      <c r="D339" s="188" t="s">
        <v>7164</v>
      </c>
      <c r="E339" s="186">
        <v>136906769</v>
      </c>
      <c r="F339" s="186">
        <v>836712917</v>
      </c>
    </row>
    <row r="340" spans="1:6" x14ac:dyDescent="0.2">
      <c r="A340" s="188">
        <v>6866</v>
      </c>
      <c r="B340" s="188">
        <v>719926002</v>
      </c>
      <c r="C340" s="188" t="s">
        <v>7554</v>
      </c>
      <c r="D340" s="188" t="s">
        <v>7265</v>
      </c>
      <c r="E340" s="186">
        <v>30783744</v>
      </c>
      <c r="F340" s="186">
        <v>145359060</v>
      </c>
    </row>
    <row r="341" spans="1:6" x14ac:dyDescent="0.2">
      <c r="A341" s="188">
        <v>6866</v>
      </c>
      <c r="B341" s="188">
        <v>719926002</v>
      </c>
      <c r="C341" s="188" t="s">
        <v>7554</v>
      </c>
      <c r="D341" s="188" t="s">
        <v>7290</v>
      </c>
      <c r="E341" s="186">
        <v>12823957</v>
      </c>
      <c r="F341" s="186">
        <v>98611920</v>
      </c>
    </row>
    <row r="342" spans="1:6" x14ac:dyDescent="0.2">
      <c r="A342" s="188">
        <v>6866</v>
      </c>
      <c r="B342" s="188">
        <v>719926002</v>
      </c>
      <c r="C342" s="188" t="s">
        <v>7554</v>
      </c>
      <c r="D342" s="188" t="s">
        <v>7169</v>
      </c>
      <c r="E342" s="186">
        <v>116457924</v>
      </c>
      <c r="F342" s="186">
        <v>564215347</v>
      </c>
    </row>
    <row r="343" spans="1:6" x14ac:dyDescent="0.2">
      <c r="A343" s="188">
        <v>6866</v>
      </c>
      <c r="B343" s="188">
        <v>719926002</v>
      </c>
      <c r="C343" s="188" t="s">
        <v>7554</v>
      </c>
      <c r="D343" s="188" t="s">
        <v>7170</v>
      </c>
      <c r="E343" s="186">
        <v>45053292</v>
      </c>
      <c r="F343" s="186">
        <v>198751340</v>
      </c>
    </row>
    <row r="344" spans="1:6" x14ac:dyDescent="0.2">
      <c r="A344" s="188">
        <v>6866</v>
      </c>
      <c r="B344" s="188">
        <v>719926002</v>
      </c>
      <c r="C344" s="188" t="s">
        <v>7554</v>
      </c>
      <c r="D344" s="188" t="s">
        <v>7233</v>
      </c>
      <c r="E344" s="186">
        <v>0</v>
      </c>
      <c r="F344" s="186">
        <v>48678035</v>
      </c>
    </row>
    <row r="345" spans="1:6" x14ac:dyDescent="0.2">
      <c r="A345" s="188">
        <v>6866</v>
      </c>
      <c r="B345" s="188">
        <v>719926002</v>
      </c>
      <c r="C345" s="188" t="s">
        <v>7554</v>
      </c>
      <c r="D345" s="188" t="s">
        <v>183</v>
      </c>
      <c r="E345" s="186">
        <v>19756212</v>
      </c>
      <c r="F345" s="186">
        <v>239535885</v>
      </c>
    </row>
    <row r="346" spans="1:6" x14ac:dyDescent="0.2">
      <c r="A346" s="188">
        <v>6866</v>
      </c>
      <c r="B346" s="188">
        <v>719926002</v>
      </c>
      <c r="C346" s="188" t="s">
        <v>7554</v>
      </c>
      <c r="D346" s="188" t="s">
        <v>7160</v>
      </c>
      <c r="E346" s="186">
        <v>17912360</v>
      </c>
      <c r="F346" s="186">
        <v>165747084</v>
      </c>
    </row>
    <row r="347" spans="1:6" x14ac:dyDescent="0.2">
      <c r="A347" s="188">
        <v>6872</v>
      </c>
      <c r="B347" s="188">
        <v>690734001</v>
      </c>
      <c r="C347" s="188" t="s">
        <v>7556</v>
      </c>
      <c r="D347" s="188" t="s">
        <v>7202</v>
      </c>
      <c r="E347" s="186">
        <v>6439140</v>
      </c>
      <c r="F347" s="186">
        <v>38821590</v>
      </c>
    </row>
    <row r="348" spans="1:6" x14ac:dyDescent="0.2">
      <c r="A348" s="188">
        <v>6876</v>
      </c>
      <c r="B348" s="188">
        <v>691201007</v>
      </c>
      <c r="C348" s="188" t="s">
        <v>7557</v>
      </c>
      <c r="D348" s="188" t="s">
        <v>7162</v>
      </c>
      <c r="E348" s="186">
        <v>6599472</v>
      </c>
      <c r="F348" s="186">
        <v>122496443</v>
      </c>
    </row>
    <row r="349" spans="1:6" x14ac:dyDescent="0.2">
      <c r="A349" s="188">
        <v>6880</v>
      </c>
      <c r="B349" s="188">
        <v>705528004</v>
      </c>
      <c r="C349" s="188" t="s">
        <v>8196</v>
      </c>
      <c r="D349" s="188" t="s">
        <v>8197</v>
      </c>
      <c r="E349" s="186">
        <v>16033200</v>
      </c>
      <c r="F349" s="186">
        <v>16033200</v>
      </c>
    </row>
    <row r="350" spans="1:6" x14ac:dyDescent="0.2">
      <c r="A350" s="188">
        <v>6880</v>
      </c>
      <c r="B350" s="188">
        <v>705528004</v>
      </c>
      <c r="C350" s="188" t="s">
        <v>8196</v>
      </c>
      <c r="D350" s="188" t="s">
        <v>7184</v>
      </c>
      <c r="E350" s="186">
        <v>95237208</v>
      </c>
      <c r="F350" s="186">
        <v>434758320</v>
      </c>
    </row>
    <row r="351" spans="1:6" x14ac:dyDescent="0.2">
      <c r="A351" s="188">
        <v>6880</v>
      </c>
      <c r="B351" s="188">
        <v>705528004</v>
      </c>
      <c r="C351" s="188" t="s">
        <v>8196</v>
      </c>
      <c r="D351" s="188" t="s">
        <v>7261</v>
      </c>
      <c r="E351" s="186">
        <v>105017460</v>
      </c>
      <c r="F351" s="186">
        <v>556624432</v>
      </c>
    </row>
    <row r="352" spans="1:6" x14ac:dyDescent="0.2">
      <c r="A352" s="188">
        <v>6880</v>
      </c>
      <c r="B352" s="188">
        <v>705528004</v>
      </c>
      <c r="C352" s="188" t="s">
        <v>8196</v>
      </c>
      <c r="D352" s="188" t="s">
        <v>7291</v>
      </c>
      <c r="E352" s="186">
        <v>61535256</v>
      </c>
      <c r="F352" s="186">
        <v>420634124</v>
      </c>
    </row>
    <row r="353" spans="1:6" x14ac:dyDescent="0.2">
      <c r="A353" s="188">
        <v>6880</v>
      </c>
      <c r="B353" s="188">
        <v>705528004</v>
      </c>
      <c r="C353" s="188" t="s">
        <v>8196</v>
      </c>
      <c r="D353" s="188" t="s">
        <v>7267</v>
      </c>
      <c r="E353" s="186">
        <v>29982084</v>
      </c>
      <c r="F353" s="186">
        <v>172837896</v>
      </c>
    </row>
    <row r="354" spans="1:6" x14ac:dyDescent="0.2">
      <c r="A354" s="188">
        <v>6880</v>
      </c>
      <c r="B354" s="188">
        <v>705528004</v>
      </c>
      <c r="C354" s="188" t="s">
        <v>8196</v>
      </c>
      <c r="D354" s="188" t="s">
        <v>7170</v>
      </c>
      <c r="E354" s="186">
        <v>37838352</v>
      </c>
      <c r="F354" s="186">
        <v>293271364</v>
      </c>
    </row>
    <row r="355" spans="1:6" x14ac:dyDescent="0.2">
      <c r="A355" s="188">
        <v>6897</v>
      </c>
      <c r="B355" s="188" t="s">
        <v>7125</v>
      </c>
      <c r="C355" s="188" t="s">
        <v>7558</v>
      </c>
      <c r="D355" s="188" t="s">
        <v>7282</v>
      </c>
      <c r="E355" s="186">
        <v>6206400</v>
      </c>
      <c r="F355" s="186">
        <v>45617040</v>
      </c>
    </row>
    <row r="356" spans="1:6" x14ac:dyDescent="0.2">
      <c r="A356" s="188">
        <v>6897</v>
      </c>
      <c r="B356" s="188" t="s">
        <v>7125</v>
      </c>
      <c r="C356" s="188" t="s">
        <v>7558</v>
      </c>
      <c r="D356" s="188" t="s">
        <v>231</v>
      </c>
      <c r="E356" s="186">
        <v>6516720</v>
      </c>
      <c r="F356" s="186">
        <v>50271840</v>
      </c>
    </row>
    <row r="357" spans="1:6" x14ac:dyDescent="0.2">
      <c r="A357" s="188">
        <v>6897</v>
      </c>
      <c r="B357" s="188" t="s">
        <v>7125</v>
      </c>
      <c r="C357" s="188" t="s">
        <v>7558</v>
      </c>
      <c r="D357" s="188" t="s">
        <v>7228</v>
      </c>
      <c r="E357" s="186">
        <v>34135200</v>
      </c>
      <c r="F357" s="186">
        <v>175641120</v>
      </c>
    </row>
    <row r="358" spans="1:6" x14ac:dyDescent="0.2">
      <c r="A358" s="188">
        <v>6897</v>
      </c>
      <c r="B358" s="188" t="s">
        <v>7125</v>
      </c>
      <c r="C358" s="188" t="s">
        <v>7558</v>
      </c>
      <c r="D358" s="188" t="s">
        <v>7210</v>
      </c>
      <c r="E358" s="186">
        <v>8068320</v>
      </c>
      <c r="F358" s="186">
        <v>64701720</v>
      </c>
    </row>
    <row r="359" spans="1:6" x14ac:dyDescent="0.2">
      <c r="A359" s="188">
        <v>6897</v>
      </c>
      <c r="B359" s="188" t="s">
        <v>7125</v>
      </c>
      <c r="C359" s="188" t="s">
        <v>7558</v>
      </c>
      <c r="D359" s="188" t="s">
        <v>7247</v>
      </c>
      <c r="E359" s="186">
        <v>13964400</v>
      </c>
      <c r="F359" s="186">
        <v>51590700</v>
      </c>
    </row>
    <row r="360" spans="1:6" x14ac:dyDescent="0.2">
      <c r="A360" s="188">
        <v>6897</v>
      </c>
      <c r="B360" s="188" t="s">
        <v>7125</v>
      </c>
      <c r="C360" s="188" t="s">
        <v>7558</v>
      </c>
      <c r="D360" s="188" t="s">
        <v>7219</v>
      </c>
      <c r="E360" s="186">
        <v>6206400</v>
      </c>
      <c r="F360" s="186">
        <v>52288920</v>
      </c>
    </row>
    <row r="361" spans="1:6" x14ac:dyDescent="0.2">
      <c r="A361" s="188">
        <v>6897</v>
      </c>
      <c r="B361" s="188" t="s">
        <v>7125</v>
      </c>
      <c r="C361" s="188" t="s">
        <v>7558</v>
      </c>
      <c r="D361" s="188" t="s">
        <v>7220</v>
      </c>
      <c r="E361" s="186">
        <v>12024900</v>
      </c>
      <c r="F361" s="186">
        <v>91621980</v>
      </c>
    </row>
    <row r="362" spans="1:6" x14ac:dyDescent="0.2">
      <c r="A362" s="188">
        <v>6897</v>
      </c>
      <c r="B362" s="188" t="s">
        <v>7125</v>
      </c>
      <c r="C362" s="188" t="s">
        <v>7558</v>
      </c>
      <c r="D362" s="188" t="s">
        <v>8194</v>
      </c>
      <c r="E362" s="186">
        <v>14274720</v>
      </c>
      <c r="F362" s="186">
        <v>119589270</v>
      </c>
    </row>
    <row r="363" spans="1:6" x14ac:dyDescent="0.2">
      <c r="A363" s="188">
        <v>6897</v>
      </c>
      <c r="B363" s="188" t="s">
        <v>7125</v>
      </c>
      <c r="C363" s="188" t="s">
        <v>7558</v>
      </c>
      <c r="D363" s="188" t="s">
        <v>7250</v>
      </c>
      <c r="E363" s="186">
        <v>20170800</v>
      </c>
      <c r="F363" s="186">
        <v>94647600</v>
      </c>
    </row>
    <row r="364" spans="1:6" x14ac:dyDescent="0.2">
      <c r="A364" s="188">
        <v>6898</v>
      </c>
      <c r="B364" s="188">
        <v>712939001</v>
      </c>
      <c r="C364" s="188" t="s">
        <v>7559</v>
      </c>
      <c r="D364" s="188" t="s">
        <v>7192</v>
      </c>
      <c r="E364" s="186">
        <v>4078122</v>
      </c>
      <c r="F364" s="186">
        <v>36460572</v>
      </c>
    </row>
    <row r="365" spans="1:6" x14ac:dyDescent="0.2">
      <c r="A365" s="188">
        <v>6899</v>
      </c>
      <c r="B365" s="188">
        <v>719365000</v>
      </c>
      <c r="C365" s="188" t="s">
        <v>8198</v>
      </c>
      <c r="D365" s="188" t="s">
        <v>7210</v>
      </c>
      <c r="E365" s="186">
        <v>39189968</v>
      </c>
      <c r="F365" s="186">
        <v>255065709</v>
      </c>
    </row>
    <row r="366" spans="1:6" x14ac:dyDescent="0.2">
      <c r="A366" s="188">
        <v>6900</v>
      </c>
      <c r="B366" s="188" t="s">
        <v>7072</v>
      </c>
      <c r="C366" s="188" t="s">
        <v>7560</v>
      </c>
      <c r="D366" s="188" t="s">
        <v>7292</v>
      </c>
      <c r="E366" s="186">
        <v>11559420</v>
      </c>
      <c r="F366" s="186">
        <v>43444800</v>
      </c>
    </row>
    <row r="367" spans="1:6" x14ac:dyDescent="0.2">
      <c r="A367" s="188">
        <v>6900</v>
      </c>
      <c r="B367" s="188" t="s">
        <v>7072</v>
      </c>
      <c r="C367" s="188" t="s">
        <v>7560</v>
      </c>
      <c r="D367" s="188" t="s">
        <v>7293</v>
      </c>
      <c r="E367" s="186">
        <v>6128820</v>
      </c>
      <c r="F367" s="186">
        <v>44375760</v>
      </c>
    </row>
    <row r="368" spans="1:6" x14ac:dyDescent="0.2">
      <c r="A368" s="188">
        <v>6900</v>
      </c>
      <c r="B368" s="188" t="s">
        <v>7072</v>
      </c>
      <c r="C368" s="188" t="s">
        <v>7560</v>
      </c>
      <c r="D368" s="188" t="s">
        <v>7294</v>
      </c>
      <c r="E368" s="186">
        <v>7075280</v>
      </c>
      <c r="F368" s="186">
        <v>46343174</v>
      </c>
    </row>
    <row r="369" spans="1:6" x14ac:dyDescent="0.2">
      <c r="A369" s="188">
        <v>6900</v>
      </c>
      <c r="B369" s="188" t="s">
        <v>7072</v>
      </c>
      <c r="C369" s="188" t="s">
        <v>7560</v>
      </c>
      <c r="D369" s="188" t="s">
        <v>7174</v>
      </c>
      <c r="E369" s="186">
        <v>15050520</v>
      </c>
      <c r="F369" s="186">
        <v>76028400</v>
      </c>
    </row>
    <row r="370" spans="1:6" x14ac:dyDescent="0.2">
      <c r="A370" s="188">
        <v>6900</v>
      </c>
      <c r="B370" s="188" t="s">
        <v>7072</v>
      </c>
      <c r="C370" s="188" t="s">
        <v>7560</v>
      </c>
      <c r="D370" s="188" t="s">
        <v>7271</v>
      </c>
      <c r="E370" s="186">
        <v>35686800</v>
      </c>
      <c r="F370" s="186">
        <v>121335120</v>
      </c>
    </row>
    <row r="371" spans="1:6" x14ac:dyDescent="0.2">
      <c r="A371" s="188">
        <v>6900</v>
      </c>
      <c r="B371" s="188" t="s">
        <v>7072</v>
      </c>
      <c r="C371" s="188" t="s">
        <v>7560</v>
      </c>
      <c r="D371" s="188" t="s">
        <v>8180</v>
      </c>
      <c r="E371" s="186">
        <v>7252162</v>
      </c>
      <c r="F371" s="186">
        <v>49527056</v>
      </c>
    </row>
    <row r="372" spans="1:6" x14ac:dyDescent="0.2">
      <c r="A372" s="188">
        <v>6900</v>
      </c>
      <c r="B372" s="188" t="s">
        <v>7072</v>
      </c>
      <c r="C372" s="188" t="s">
        <v>7560</v>
      </c>
      <c r="D372" s="188" t="s">
        <v>7295</v>
      </c>
      <c r="E372" s="186">
        <v>7447680</v>
      </c>
      <c r="F372" s="186">
        <v>47478960</v>
      </c>
    </row>
    <row r="373" spans="1:6" x14ac:dyDescent="0.2">
      <c r="A373" s="188">
        <v>6900</v>
      </c>
      <c r="B373" s="188" t="s">
        <v>7072</v>
      </c>
      <c r="C373" s="188" t="s">
        <v>7560</v>
      </c>
      <c r="D373" s="188" t="s">
        <v>7296</v>
      </c>
      <c r="E373" s="186">
        <v>20869020</v>
      </c>
      <c r="F373" s="186">
        <v>85497660</v>
      </c>
    </row>
    <row r="374" spans="1:6" x14ac:dyDescent="0.2">
      <c r="A374" s="188">
        <v>6900</v>
      </c>
      <c r="B374" s="188" t="s">
        <v>7072</v>
      </c>
      <c r="C374" s="188" t="s">
        <v>7560</v>
      </c>
      <c r="D374" s="188" t="s">
        <v>7297</v>
      </c>
      <c r="E374" s="186">
        <v>5430600</v>
      </c>
      <c r="F374" s="186">
        <v>36074700</v>
      </c>
    </row>
    <row r="375" spans="1:6" x14ac:dyDescent="0.2">
      <c r="A375" s="188">
        <v>6900</v>
      </c>
      <c r="B375" s="188" t="s">
        <v>7072</v>
      </c>
      <c r="C375" s="188" t="s">
        <v>7560</v>
      </c>
      <c r="D375" s="188" t="s">
        <v>7157</v>
      </c>
      <c r="E375" s="186">
        <v>47920304</v>
      </c>
      <c r="F375" s="186">
        <v>285969026</v>
      </c>
    </row>
    <row r="376" spans="1:6" x14ac:dyDescent="0.2">
      <c r="A376" s="188">
        <v>6900</v>
      </c>
      <c r="B376" s="188" t="s">
        <v>7072</v>
      </c>
      <c r="C376" s="188" t="s">
        <v>7560</v>
      </c>
      <c r="D376" s="188" t="s">
        <v>7158</v>
      </c>
      <c r="E376" s="186">
        <v>102545244</v>
      </c>
      <c r="F376" s="186">
        <v>314039688</v>
      </c>
    </row>
    <row r="377" spans="1:6" x14ac:dyDescent="0.2">
      <c r="A377" s="188">
        <v>6900</v>
      </c>
      <c r="B377" s="188" t="s">
        <v>7072</v>
      </c>
      <c r="C377" s="188" t="s">
        <v>7560</v>
      </c>
      <c r="D377" s="188" t="s">
        <v>7168</v>
      </c>
      <c r="E377" s="186">
        <v>21877560</v>
      </c>
      <c r="F377" s="186">
        <v>88441200</v>
      </c>
    </row>
    <row r="378" spans="1:6" x14ac:dyDescent="0.2">
      <c r="A378" s="188">
        <v>6900</v>
      </c>
      <c r="B378" s="188" t="s">
        <v>7072</v>
      </c>
      <c r="C378" s="188" t="s">
        <v>7560</v>
      </c>
      <c r="D378" s="188" t="s">
        <v>7208</v>
      </c>
      <c r="E378" s="186">
        <v>60007268</v>
      </c>
      <c r="F378" s="186">
        <v>295525484</v>
      </c>
    </row>
    <row r="379" spans="1:6" x14ac:dyDescent="0.2">
      <c r="A379" s="188">
        <v>6902</v>
      </c>
      <c r="B379" s="188">
        <v>700516008</v>
      </c>
      <c r="C379" s="188" t="s">
        <v>7561</v>
      </c>
      <c r="D379" s="188" t="s">
        <v>7240</v>
      </c>
      <c r="E379" s="186">
        <v>12024900</v>
      </c>
      <c r="F379" s="186">
        <v>84174300</v>
      </c>
    </row>
    <row r="380" spans="1:6" x14ac:dyDescent="0.2">
      <c r="A380" s="188">
        <v>6902</v>
      </c>
      <c r="B380" s="188">
        <v>700516008</v>
      </c>
      <c r="C380" s="188" t="s">
        <v>7561</v>
      </c>
      <c r="D380" s="188" t="s">
        <v>149</v>
      </c>
      <c r="E380" s="186">
        <v>162291525</v>
      </c>
      <c r="F380" s="186">
        <v>874029772</v>
      </c>
    </row>
    <row r="381" spans="1:6" x14ac:dyDescent="0.2">
      <c r="A381" s="188">
        <v>6902</v>
      </c>
      <c r="B381" s="188">
        <v>700516008</v>
      </c>
      <c r="C381" s="188" t="s">
        <v>7561</v>
      </c>
      <c r="D381" s="188" t="s">
        <v>7163</v>
      </c>
      <c r="E381" s="186">
        <v>33226893</v>
      </c>
      <c r="F381" s="186">
        <v>362371777</v>
      </c>
    </row>
    <row r="382" spans="1:6" x14ac:dyDescent="0.2">
      <c r="A382" s="188">
        <v>6902</v>
      </c>
      <c r="B382" s="188">
        <v>700516008</v>
      </c>
      <c r="C382" s="188" t="s">
        <v>7561</v>
      </c>
      <c r="D382" s="188" t="s">
        <v>7298</v>
      </c>
      <c r="E382" s="186">
        <v>16033200</v>
      </c>
      <c r="F382" s="186">
        <v>112232400</v>
      </c>
    </row>
    <row r="383" spans="1:6" x14ac:dyDescent="0.2">
      <c r="A383" s="188">
        <v>6902</v>
      </c>
      <c r="B383" s="188">
        <v>700516008</v>
      </c>
      <c r="C383" s="188" t="s">
        <v>7561</v>
      </c>
      <c r="D383" s="188" t="s">
        <v>7184</v>
      </c>
      <c r="E383" s="186">
        <v>53889654</v>
      </c>
      <c r="F383" s="186">
        <v>341344241</v>
      </c>
    </row>
    <row r="384" spans="1:6" x14ac:dyDescent="0.2">
      <c r="A384" s="188">
        <v>6902</v>
      </c>
      <c r="B384" s="188">
        <v>700516008</v>
      </c>
      <c r="C384" s="188" t="s">
        <v>7561</v>
      </c>
      <c r="D384" s="188" t="s">
        <v>7234</v>
      </c>
      <c r="E384" s="186">
        <v>75136230</v>
      </c>
      <c r="F384" s="186">
        <v>304398060</v>
      </c>
    </row>
    <row r="385" spans="1:6" x14ac:dyDescent="0.2">
      <c r="A385" s="188">
        <v>6902</v>
      </c>
      <c r="B385" s="188">
        <v>700516008</v>
      </c>
      <c r="C385" s="188" t="s">
        <v>7561</v>
      </c>
      <c r="D385" s="188" t="s">
        <v>7213</v>
      </c>
      <c r="E385" s="186">
        <v>28898550</v>
      </c>
      <c r="F385" s="186">
        <v>202289850</v>
      </c>
    </row>
    <row r="386" spans="1:6" x14ac:dyDescent="0.2">
      <c r="A386" s="188">
        <v>6902</v>
      </c>
      <c r="B386" s="188">
        <v>700516008</v>
      </c>
      <c r="C386" s="188" t="s">
        <v>7561</v>
      </c>
      <c r="D386" s="188" t="s">
        <v>7228</v>
      </c>
      <c r="E386" s="186">
        <v>77062800</v>
      </c>
      <c r="F386" s="186">
        <v>353260531</v>
      </c>
    </row>
    <row r="387" spans="1:6" x14ac:dyDescent="0.2">
      <c r="A387" s="188">
        <v>6902</v>
      </c>
      <c r="B387" s="188">
        <v>700516008</v>
      </c>
      <c r="C387" s="188" t="s">
        <v>7561</v>
      </c>
      <c r="D387" s="188" t="s">
        <v>7187</v>
      </c>
      <c r="E387" s="186">
        <v>20615178</v>
      </c>
      <c r="F387" s="186">
        <v>311804519</v>
      </c>
    </row>
    <row r="388" spans="1:6" x14ac:dyDescent="0.2">
      <c r="A388" s="188">
        <v>6902</v>
      </c>
      <c r="B388" s="188">
        <v>700516008</v>
      </c>
      <c r="C388" s="188" t="s">
        <v>7561</v>
      </c>
      <c r="D388" s="188" t="s">
        <v>7261</v>
      </c>
      <c r="E388" s="186">
        <v>10941366</v>
      </c>
      <c r="F388" s="186">
        <v>169592466</v>
      </c>
    </row>
    <row r="389" spans="1:6" x14ac:dyDescent="0.2">
      <c r="A389" s="188">
        <v>6902</v>
      </c>
      <c r="B389" s="188">
        <v>700516008</v>
      </c>
      <c r="C389" s="188" t="s">
        <v>7561</v>
      </c>
      <c r="D389" s="188" t="s">
        <v>7164</v>
      </c>
      <c r="E389" s="186">
        <v>41659839</v>
      </c>
      <c r="F389" s="186">
        <v>277875420</v>
      </c>
    </row>
    <row r="390" spans="1:6" x14ac:dyDescent="0.2">
      <c r="A390" s="188">
        <v>6902</v>
      </c>
      <c r="B390" s="188">
        <v>700516008</v>
      </c>
      <c r="C390" s="188" t="s">
        <v>7561</v>
      </c>
      <c r="D390" s="188" t="s">
        <v>7192</v>
      </c>
      <c r="E390" s="186">
        <v>91169430</v>
      </c>
      <c r="F390" s="186">
        <v>416630460</v>
      </c>
    </row>
    <row r="391" spans="1:6" x14ac:dyDescent="0.2">
      <c r="A391" s="188">
        <v>6902</v>
      </c>
      <c r="B391" s="188">
        <v>700516008</v>
      </c>
      <c r="C391" s="188" t="s">
        <v>7561</v>
      </c>
      <c r="D391" s="188" t="s">
        <v>7225</v>
      </c>
      <c r="E391" s="186">
        <v>20615178</v>
      </c>
      <c r="F391" s="186">
        <v>250817953</v>
      </c>
    </row>
    <row r="392" spans="1:6" x14ac:dyDescent="0.2">
      <c r="A392" s="188">
        <v>6902</v>
      </c>
      <c r="B392" s="188">
        <v>700516008</v>
      </c>
      <c r="C392" s="188" t="s">
        <v>7561</v>
      </c>
      <c r="D392" s="188" t="s">
        <v>7220</v>
      </c>
      <c r="E392" s="186">
        <v>48164250</v>
      </c>
      <c r="F392" s="186">
        <v>48164250</v>
      </c>
    </row>
    <row r="393" spans="1:6" x14ac:dyDescent="0.2">
      <c r="A393" s="188">
        <v>6902</v>
      </c>
      <c r="B393" s="188">
        <v>700516008</v>
      </c>
      <c r="C393" s="188" t="s">
        <v>7561</v>
      </c>
      <c r="D393" s="188" t="s">
        <v>8194</v>
      </c>
      <c r="E393" s="186">
        <v>84769080</v>
      </c>
      <c r="F393" s="186">
        <v>406390356</v>
      </c>
    </row>
    <row r="394" spans="1:6" x14ac:dyDescent="0.2">
      <c r="A394" s="188">
        <v>6902</v>
      </c>
      <c r="B394" s="188">
        <v>700516008</v>
      </c>
      <c r="C394" s="188" t="s">
        <v>7561</v>
      </c>
      <c r="D394" s="188" t="s">
        <v>7200</v>
      </c>
      <c r="E394" s="186">
        <v>94401930</v>
      </c>
      <c r="F394" s="186">
        <v>400195129</v>
      </c>
    </row>
    <row r="395" spans="1:6" x14ac:dyDescent="0.2">
      <c r="A395" s="188">
        <v>6902</v>
      </c>
      <c r="B395" s="188">
        <v>700516008</v>
      </c>
      <c r="C395" s="188" t="s">
        <v>7561</v>
      </c>
      <c r="D395" s="188" t="s">
        <v>7266</v>
      </c>
      <c r="E395" s="186">
        <v>11864568</v>
      </c>
      <c r="F395" s="186">
        <v>152734332</v>
      </c>
    </row>
    <row r="396" spans="1:6" x14ac:dyDescent="0.2">
      <c r="A396" s="188">
        <v>6902</v>
      </c>
      <c r="B396" s="188">
        <v>700516008</v>
      </c>
      <c r="C396" s="188" t="s">
        <v>7561</v>
      </c>
      <c r="D396" s="188" t="s">
        <v>7159</v>
      </c>
      <c r="E396" s="186">
        <v>28264980</v>
      </c>
      <c r="F396" s="186">
        <v>197629878</v>
      </c>
    </row>
    <row r="397" spans="1:6" x14ac:dyDescent="0.2">
      <c r="A397" s="188">
        <v>6902</v>
      </c>
      <c r="B397" s="188">
        <v>700516008</v>
      </c>
      <c r="C397" s="188" t="s">
        <v>7561</v>
      </c>
      <c r="D397" s="188" t="s">
        <v>7268</v>
      </c>
      <c r="E397" s="186">
        <v>63576810</v>
      </c>
      <c r="F397" s="186">
        <v>271646370</v>
      </c>
    </row>
    <row r="398" spans="1:6" x14ac:dyDescent="0.2">
      <c r="A398" s="188">
        <v>6902</v>
      </c>
      <c r="B398" s="188">
        <v>700516008</v>
      </c>
      <c r="C398" s="188" t="s">
        <v>7561</v>
      </c>
      <c r="D398" s="188" t="s">
        <v>7204</v>
      </c>
      <c r="E398" s="186">
        <v>0</v>
      </c>
      <c r="F398" s="186">
        <v>30922767</v>
      </c>
    </row>
    <row r="399" spans="1:6" x14ac:dyDescent="0.2">
      <c r="A399" s="188">
        <v>6902</v>
      </c>
      <c r="B399" s="188">
        <v>700516008</v>
      </c>
      <c r="C399" s="188" t="s">
        <v>7561</v>
      </c>
      <c r="D399" s="188" t="s">
        <v>7250</v>
      </c>
      <c r="E399" s="186">
        <v>57797100</v>
      </c>
      <c r="F399" s="186">
        <v>231188400</v>
      </c>
    </row>
    <row r="400" spans="1:6" x14ac:dyDescent="0.2">
      <c r="A400" s="188">
        <v>6902</v>
      </c>
      <c r="B400" s="188">
        <v>700516008</v>
      </c>
      <c r="C400" s="188" t="s">
        <v>7561</v>
      </c>
      <c r="D400" s="188" t="s">
        <v>5877</v>
      </c>
      <c r="E400" s="186">
        <v>76936086</v>
      </c>
      <c r="F400" s="186">
        <v>340876176</v>
      </c>
    </row>
    <row r="401" spans="1:6" x14ac:dyDescent="0.2">
      <c r="A401" s="188">
        <v>6902</v>
      </c>
      <c r="B401" s="188">
        <v>700516008</v>
      </c>
      <c r="C401" s="188" t="s">
        <v>7561</v>
      </c>
      <c r="D401" s="188" t="s">
        <v>7170</v>
      </c>
      <c r="E401" s="186">
        <v>24269609</v>
      </c>
      <c r="F401" s="186">
        <v>273376404</v>
      </c>
    </row>
    <row r="402" spans="1:6" x14ac:dyDescent="0.2">
      <c r="A402" s="188">
        <v>6902</v>
      </c>
      <c r="B402" s="188">
        <v>700516008</v>
      </c>
      <c r="C402" s="188" t="s">
        <v>7561</v>
      </c>
      <c r="D402" s="188" t="s">
        <v>7233</v>
      </c>
      <c r="E402" s="186">
        <v>0</v>
      </c>
      <c r="F402" s="186">
        <v>38653456</v>
      </c>
    </row>
    <row r="403" spans="1:6" x14ac:dyDescent="0.2">
      <c r="A403" s="188">
        <v>6902</v>
      </c>
      <c r="B403" s="188">
        <v>700516008</v>
      </c>
      <c r="C403" s="188" t="s">
        <v>7561</v>
      </c>
      <c r="D403" s="188" t="s">
        <v>183</v>
      </c>
      <c r="E403" s="186">
        <v>18277848</v>
      </c>
      <c r="F403" s="186">
        <v>148871798</v>
      </c>
    </row>
    <row r="404" spans="1:6" x14ac:dyDescent="0.2">
      <c r="A404" s="188">
        <v>6902</v>
      </c>
      <c r="B404" s="188">
        <v>700516008</v>
      </c>
      <c r="C404" s="188" t="s">
        <v>7561</v>
      </c>
      <c r="D404" s="188" t="s">
        <v>8188</v>
      </c>
      <c r="E404" s="186">
        <v>95635449</v>
      </c>
      <c r="F404" s="186">
        <v>354407152</v>
      </c>
    </row>
    <row r="405" spans="1:6" x14ac:dyDescent="0.2">
      <c r="A405" s="188">
        <v>6902</v>
      </c>
      <c r="B405" s="188">
        <v>700516008</v>
      </c>
      <c r="C405" s="188" t="s">
        <v>7561</v>
      </c>
      <c r="D405" s="188" t="s">
        <v>7300</v>
      </c>
      <c r="E405" s="186">
        <v>13708350</v>
      </c>
      <c r="F405" s="186">
        <v>112187582</v>
      </c>
    </row>
    <row r="406" spans="1:6" x14ac:dyDescent="0.2">
      <c r="A406" s="188">
        <v>6903</v>
      </c>
      <c r="B406" s="188">
        <v>725997000</v>
      </c>
      <c r="C406" s="188" t="s">
        <v>7562</v>
      </c>
      <c r="D406" s="188" t="s">
        <v>7155</v>
      </c>
      <c r="E406" s="186">
        <v>0</v>
      </c>
      <c r="F406" s="186">
        <v>7551400</v>
      </c>
    </row>
    <row r="407" spans="1:6" x14ac:dyDescent="0.2">
      <c r="A407" s="188">
        <v>6905</v>
      </c>
      <c r="B407" s="188">
        <v>702081009</v>
      </c>
      <c r="C407" s="188" t="s">
        <v>7563</v>
      </c>
      <c r="D407" s="188" t="s">
        <v>213</v>
      </c>
      <c r="E407" s="186">
        <v>9551649</v>
      </c>
      <c r="F407" s="186">
        <v>65376965</v>
      </c>
    </row>
    <row r="408" spans="1:6" x14ac:dyDescent="0.2">
      <c r="A408" s="188">
        <v>6905</v>
      </c>
      <c r="B408" s="188">
        <v>702081009</v>
      </c>
      <c r="C408" s="188" t="s">
        <v>7563</v>
      </c>
      <c r="D408" s="188" t="s">
        <v>7301</v>
      </c>
      <c r="E408" s="186">
        <v>18277848</v>
      </c>
      <c r="F408" s="186">
        <v>72563033</v>
      </c>
    </row>
    <row r="409" spans="1:6" x14ac:dyDescent="0.2">
      <c r="A409" s="188">
        <v>6905</v>
      </c>
      <c r="B409" s="188">
        <v>702081009</v>
      </c>
      <c r="C409" s="188" t="s">
        <v>7563</v>
      </c>
      <c r="D409" s="188" t="s">
        <v>7302</v>
      </c>
      <c r="E409" s="186">
        <v>46411434</v>
      </c>
      <c r="F409" s="186">
        <v>259284098</v>
      </c>
    </row>
    <row r="410" spans="1:6" x14ac:dyDescent="0.2">
      <c r="A410" s="188">
        <v>6905</v>
      </c>
      <c r="B410" s="188">
        <v>702081009</v>
      </c>
      <c r="C410" s="188" t="s">
        <v>7563</v>
      </c>
      <c r="D410" s="188" t="s">
        <v>7303</v>
      </c>
      <c r="E410" s="186">
        <v>18277848</v>
      </c>
      <c r="F410" s="186">
        <v>141287765</v>
      </c>
    </row>
    <row r="411" spans="1:6" x14ac:dyDescent="0.2">
      <c r="A411" s="188">
        <v>6905</v>
      </c>
      <c r="B411" s="188">
        <v>702081009</v>
      </c>
      <c r="C411" s="188" t="s">
        <v>7563</v>
      </c>
      <c r="D411" s="188" t="s">
        <v>183</v>
      </c>
      <c r="E411" s="186">
        <v>34932228</v>
      </c>
      <c r="F411" s="186">
        <v>179771450</v>
      </c>
    </row>
    <row r="412" spans="1:6" x14ac:dyDescent="0.2">
      <c r="A412" s="188">
        <v>6905</v>
      </c>
      <c r="B412" s="188">
        <v>702081009</v>
      </c>
      <c r="C412" s="188" t="s">
        <v>7563</v>
      </c>
      <c r="D412" s="188" t="s">
        <v>7161</v>
      </c>
      <c r="E412" s="186">
        <v>25689203</v>
      </c>
      <c r="F412" s="186">
        <v>124808182</v>
      </c>
    </row>
    <row r="413" spans="1:6" x14ac:dyDescent="0.2">
      <c r="A413" s="188">
        <v>6905</v>
      </c>
      <c r="B413" s="188">
        <v>702081009</v>
      </c>
      <c r="C413" s="188" t="s">
        <v>7563</v>
      </c>
      <c r="D413" s="188" t="s">
        <v>7253</v>
      </c>
      <c r="E413" s="186">
        <v>37469588</v>
      </c>
      <c r="F413" s="186">
        <v>206539653</v>
      </c>
    </row>
    <row r="414" spans="1:6" x14ac:dyDescent="0.2">
      <c r="A414" s="188">
        <v>6905</v>
      </c>
      <c r="B414" s="188">
        <v>702081009</v>
      </c>
      <c r="C414" s="188" t="s">
        <v>7563</v>
      </c>
      <c r="D414" s="188" t="s">
        <v>7256</v>
      </c>
      <c r="E414" s="186">
        <v>15919416</v>
      </c>
      <c r="F414" s="186">
        <v>61378173</v>
      </c>
    </row>
    <row r="415" spans="1:6" x14ac:dyDescent="0.2">
      <c r="A415" s="188">
        <v>6911</v>
      </c>
      <c r="B415" s="188">
        <v>713189006</v>
      </c>
      <c r="C415" s="188" t="s">
        <v>7564</v>
      </c>
      <c r="D415" s="188" t="s">
        <v>7181</v>
      </c>
      <c r="E415" s="186">
        <v>3454710</v>
      </c>
      <c r="F415" s="186">
        <v>28108768</v>
      </c>
    </row>
    <row r="416" spans="1:6" x14ac:dyDescent="0.2">
      <c r="A416" s="188">
        <v>6911</v>
      </c>
      <c r="B416" s="188">
        <v>713189006</v>
      </c>
      <c r="C416" s="188" t="s">
        <v>7564</v>
      </c>
      <c r="D416" s="188" t="s">
        <v>149</v>
      </c>
      <c r="E416" s="186">
        <v>7305228</v>
      </c>
      <c r="F416" s="186">
        <v>58210000</v>
      </c>
    </row>
    <row r="417" spans="1:6" x14ac:dyDescent="0.2">
      <c r="A417" s="188">
        <v>6911</v>
      </c>
      <c r="B417" s="188">
        <v>713189006</v>
      </c>
      <c r="C417" s="188" t="s">
        <v>7564</v>
      </c>
      <c r="D417" s="188" t="s">
        <v>7183</v>
      </c>
      <c r="E417" s="186">
        <v>12452544</v>
      </c>
      <c r="F417" s="186">
        <v>28018195</v>
      </c>
    </row>
    <row r="418" spans="1:6" x14ac:dyDescent="0.2">
      <c r="A418" s="188">
        <v>6911</v>
      </c>
      <c r="B418" s="188">
        <v>713189006</v>
      </c>
      <c r="C418" s="188" t="s">
        <v>7564</v>
      </c>
      <c r="D418" s="188" t="s">
        <v>7173</v>
      </c>
      <c r="E418" s="186">
        <v>0</v>
      </c>
      <c r="F418" s="186">
        <v>30979975</v>
      </c>
    </row>
    <row r="419" spans="1:6" x14ac:dyDescent="0.2">
      <c r="A419" s="188">
        <v>6911</v>
      </c>
      <c r="B419" s="188">
        <v>713189006</v>
      </c>
      <c r="C419" s="188" t="s">
        <v>7564</v>
      </c>
      <c r="D419" s="188" t="s">
        <v>7164</v>
      </c>
      <c r="E419" s="186">
        <v>32208485</v>
      </c>
      <c r="F419" s="186">
        <v>197446330</v>
      </c>
    </row>
    <row r="420" spans="1:6" x14ac:dyDescent="0.2">
      <c r="A420" s="188">
        <v>6911</v>
      </c>
      <c r="B420" s="188">
        <v>713189006</v>
      </c>
      <c r="C420" s="188" t="s">
        <v>7564</v>
      </c>
      <c r="D420" s="188" t="s">
        <v>7190</v>
      </c>
      <c r="E420" s="186">
        <v>0</v>
      </c>
      <c r="F420" s="186">
        <v>32549103</v>
      </c>
    </row>
    <row r="421" spans="1:6" x14ac:dyDescent="0.2">
      <c r="A421" s="188">
        <v>6911</v>
      </c>
      <c r="B421" s="188">
        <v>713189006</v>
      </c>
      <c r="C421" s="188" t="s">
        <v>7564</v>
      </c>
      <c r="D421" s="188" t="s">
        <v>7204</v>
      </c>
      <c r="E421" s="186">
        <v>4343775</v>
      </c>
      <c r="F421" s="186">
        <v>50419477</v>
      </c>
    </row>
    <row r="422" spans="1:6" x14ac:dyDescent="0.2">
      <c r="A422" s="188">
        <v>6914</v>
      </c>
      <c r="B422" s="188">
        <v>722884000</v>
      </c>
      <c r="C422" s="188" t="s">
        <v>8148</v>
      </c>
      <c r="D422" s="188" t="s">
        <v>7184</v>
      </c>
      <c r="E422" s="186">
        <v>-7525240</v>
      </c>
      <c r="F422" s="186">
        <v>0</v>
      </c>
    </row>
    <row r="423" spans="1:6" x14ac:dyDescent="0.2">
      <c r="A423" s="188">
        <v>6915</v>
      </c>
      <c r="B423" s="188">
        <v>721694003</v>
      </c>
      <c r="C423" s="188" t="s">
        <v>7565</v>
      </c>
      <c r="D423" s="188" t="s">
        <v>7280</v>
      </c>
      <c r="E423" s="186">
        <v>32273280</v>
      </c>
      <c r="F423" s="186">
        <v>114396324</v>
      </c>
    </row>
    <row r="424" spans="1:6" x14ac:dyDescent="0.2">
      <c r="A424" s="188">
        <v>6915</v>
      </c>
      <c r="B424" s="188">
        <v>721694003</v>
      </c>
      <c r="C424" s="188" t="s">
        <v>7565</v>
      </c>
      <c r="D424" s="188" t="s">
        <v>7154</v>
      </c>
      <c r="E424" s="186">
        <v>140082512</v>
      </c>
      <c r="F424" s="186">
        <v>720080217</v>
      </c>
    </row>
    <row r="425" spans="1:6" x14ac:dyDescent="0.2">
      <c r="A425" s="188">
        <v>6915</v>
      </c>
      <c r="B425" s="188">
        <v>721694003</v>
      </c>
      <c r="C425" s="188" t="s">
        <v>7565</v>
      </c>
      <c r="D425" s="188" t="s">
        <v>7171</v>
      </c>
      <c r="E425" s="186">
        <v>162306475</v>
      </c>
      <c r="F425" s="186">
        <v>959274412</v>
      </c>
    </row>
    <row r="426" spans="1:6" x14ac:dyDescent="0.2">
      <c r="A426" s="188">
        <v>6915</v>
      </c>
      <c r="B426" s="188">
        <v>721694003</v>
      </c>
      <c r="C426" s="188" t="s">
        <v>7565</v>
      </c>
      <c r="D426" s="188" t="s">
        <v>7156</v>
      </c>
      <c r="E426" s="186">
        <v>59643504</v>
      </c>
      <c r="F426" s="186">
        <v>172356900</v>
      </c>
    </row>
    <row r="427" spans="1:6" x14ac:dyDescent="0.2">
      <c r="A427" s="188">
        <v>6915</v>
      </c>
      <c r="B427" s="188">
        <v>721694003</v>
      </c>
      <c r="C427" s="188" t="s">
        <v>7565</v>
      </c>
      <c r="D427" s="188" t="s">
        <v>7304</v>
      </c>
      <c r="E427" s="186">
        <v>9464760</v>
      </c>
      <c r="F427" s="186">
        <v>51901020</v>
      </c>
    </row>
    <row r="428" spans="1:6" x14ac:dyDescent="0.2">
      <c r="A428" s="188">
        <v>6915</v>
      </c>
      <c r="B428" s="188">
        <v>721694003</v>
      </c>
      <c r="C428" s="188" t="s">
        <v>7565</v>
      </c>
      <c r="D428" s="188" t="s">
        <v>7178</v>
      </c>
      <c r="E428" s="186">
        <v>10261250</v>
      </c>
      <c r="F428" s="186">
        <v>72854863</v>
      </c>
    </row>
    <row r="429" spans="1:6" x14ac:dyDescent="0.2">
      <c r="A429" s="188">
        <v>6915</v>
      </c>
      <c r="B429" s="188">
        <v>721694003</v>
      </c>
      <c r="C429" s="188" t="s">
        <v>7565</v>
      </c>
      <c r="D429" s="188" t="s">
        <v>8199</v>
      </c>
      <c r="E429" s="186">
        <v>6945563</v>
      </c>
      <c r="F429" s="186">
        <v>47522385</v>
      </c>
    </row>
    <row r="430" spans="1:6" x14ac:dyDescent="0.2">
      <c r="A430" s="188">
        <v>6915</v>
      </c>
      <c r="B430" s="188">
        <v>721694003</v>
      </c>
      <c r="C430" s="188" t="s">
        <v>7565</v>
      </c>
      <c r="D430" s="188" t="s">
        <v>7227</v>
      </c>
      <c r="E430" s="186">
        <v>6206400</v>
      </c>
      <c r="F430" s="186">
        <v>49185720</v>
      </c>
    </row>
    <row r="431" spans="1:6" x14ac:dyDescent="0.2">
      <c r="A431" s="188">
        <v>6915</v>
      </c>
      <c r="B431" s="188">
        <v>721694003</v>
      </c>
      <c r="C431" s="188" t="s">
        <v>7565</v>
      </c>
      <c r="D431" s="188" t="s">
        <v>7305</v>
      </c>
      <c r="E431" s="186">
        <v>8378640</v>
      </c>
      <c r="F431" s="186">
        <v>50194260</v>
      </c>
    </row>
    <row r="432" spans="1:6" x14ac:dyDescent="0.2">
      <c r="A432" s="188">
        <v>6915</v>
      </c>
      <c r="B432" s="188">
        <v>721694003</v>
      </c>
      <c r="C432" s="188" t="s">
        <v>7565</v>
      </c>
      <c r="D432" s="188" t="s">
        <v>7163</v>
      </c>
      <c r="E432" s="186">
        <v>27416748</v>
      </c>
      <c r="F432" s="186">
        <v>82250292</v>
      </c>
    </row>
    <row r="433" spans="1:6" x14ac:dyDescent="0.2">
      <c r="A433" s="188">
        <v>6915</v>
      </c>
      <c r="B433" s="188">
        <v>721694003</v>
      </c>
      <c r="C433" s="188" t="s">
        <v>7565</v>
      </c>
      <c r="D433" s="188" t="s">
        <v>7877</v>
      </c>
      <c r="E433" s="186">
        <v>28448560</v>
      </c>
      <c r="F433" s="186">
        <v>241608788</v>
      </c>
    </row>
    <row r="434" spans="1:6" x14ac:dyDescent="0.2">
      <c r="A434" s="188">
        <v>6915</v>
      </c>
      <c r="B434" s="188">
        <v>721694003</v>
      </c>
      <c r="C434" s="188" t="s">
        <v>7565</v>
      </c>
      <c r="D434" s="188" t="s">
        <v>7184</v>
      </c>
      <c r="E434" s="186">
        <v>11543214</v>
      </c>
      <c r="F434" s="186">
        <v>90411897</v>
      </c>
    </row>
    <row r="435" spans="1:6" x14ac:dyDescent="0.2">
      <c r="A435" s="188">
        <v>6915</v>
      </c>
      <c r="B435" s="188">
        <v>721694003</v>
      </c>
      <c r="C435" s="188" t="s">
        <v>7565</v>
      </c>
      <c r="D435" s="188" t="s">
        <v>7306</v>
      </c>
      <c r="E435" s="186">
        <v>8713770</v>
      </c>
      <c r="F435" s="186">
        <v>68015938</v>
      </c>
    </row>
    <row r="436" spans="1:6" x14ac:dyDescent="0.2">
      <c r="A436" s="188">
        <v>6915</v>
      </c>
      <c r="B436" s="188">
        <v>721694003</v>
      </c>
      <c r="C436" s="188" t="s">
        <v>7565</v>
      </c>
      <c r="D436" s="188" t="s">
        <v>173</v>
      </c>
      <c r="E436" s="186">
        <v>38124839</v>
      </c>
      <c r="F436" s="186">
        <v>153722984</v>
      </c>
    </row>
    <row r="437" spans="1:6" x14ac:dyDescent="0.2">
      <c r="A437" s="188">
        <v>6915</v>
      </c>
      <c r="B437" s="188">
        <v>721694003</v>
      </c>
      <c r="C437" s="188" t="s">
        <v>7565</v>
      </c>
      <c r="D437" s="188" t="s">
        <v>7187</v>
      </c>
      <c r="E437" s="186">
        <v>27616845</v>
      </c>
      <c r="F437" s="186">
        <v>281509165</v>
      </c>
    </row>
    <row r="438" spans="1:6" x14ac:dyDescent="0.2">
      <c r="A438" s="188">
        <v>6915</v>
      </c>
      <c r="B438" s="188">
        <v>721694003</v>
      </c>
      <c r="C438" s="188" t="s">
        <v>7565</v>
      </c>
      <c r="D438" s="188" t="s">
        <v>7262</v>
      </c>
      <c r="E438" s="186">
        <v>8016600</v>
      </c>
      <c r="F438" s="186">
        <v>51538980</v>
      </c>
    </row>
    <row r="439" spans="1:6" x14ac:dyDescent="0.2">
      <c r="A439" s="188">
        <v>6915</v>
      </c>
      <c r="B439" s="188">
        <v>721694003</v>
      </c>
      <c r="C439" s="188" t="s">
        <v>7565</v>
      </c>
      <c r="D439" s="188" t="s">
        <v>7307</v>
      </c>
      <c r="E439" s="186">
        <v>9138900</v>
      </c>
      <c r="F439" s="186">
        <v>67079677</v>
      </c>
    </row>
    <row r="440" spans="1:6" x14ac:dyDescent="0.2">
      <c r="A440" s="188">
        <v>6915</v>
      </c>
      <c r="B440" s="188">
        <v>721694003</v>
      </c>
      <c r="C440" s="188" t="s">
        <v>7565</v>
      </c>
      <c r="D440" s="188" t="s">
        <v>7308</v>
      </c>
      <c r="E440" s="186">
        <v>3972080</v>
      </c>
      <c r="F440" s="186">
        <v>31180937</v>
      </c>
    </row>
    <row r="441" spans="1:6" x14ac:dyDescent="0.2">
      <c r="A441" s="188">
        <v>6915</v>
      </c>
      <c r="B441" s="188">
        <v>721694003</v>
      </c>
      <c r="C441" s="188" t="s">
        <v>7565</v>
      </c>
      <c r="D441" s="188" t="s">
        <v>7309</v>
      </c>
      <c r="E441" s="186">
        <v>18130430</v>
      </c>
      <c r="F441" s="186">
        <v>78543462</v>
      </c>
    </row>
    <row r="442" spans="1:6" x14ac:dyDescent="0.2">
      <c r="A442" s="188">
        <v>6915</v>
      </c>
      <c r="B442" s="188">
        <v>721694003</v>
      </c>
      <c r="C442" s="188" t="s">
        <v>7565</v>
      </c>
      <c r="D442" s="188" t="s">
        <v>7153</v>
      </c>
      <c r="E442" s="186">
        <v>9687234</v>
      </c>
      <c r="F442" s="186">
        <v>120633763</v>
      </c>
    </row>
    <row r="443" spans="1:6" x14ac:dyDescent="0.2">
      <c r="A443" s="188">
        <v>6915</v>
      </c>
      <c r="B443" s="188">
        <v>721694003</v>
      </c>
      <c r="C443" s="188" t="s">
        <v>7565</v>
      </c>
      <c r="D443" s="188" t="s">
        <v>7310</v>
      </c>
      <c r="E443" s="186">
        <v>14223000</v>
      </c>
      <c r="F443" s="186">
        <v>51306240</v>
      </c>
    </row>
    <row r="444" spans="1:6" x14ac:dyDescent="0.2">
      <c r="A444" s="188">
        <v>6915</v>
      </c>
      <c r="B444" s="188">
        <v>721694003</v>
      </c>
      <c r="C444" s="188" t="s">
        <v>7565</v>
      </c>
      <c r="D444" s="188" t="s">
        <v>7175</v>
      </c>
      <c r="E444" s="186">
        <v>61772713</v>
      </c>
      <c r="F444" s="186">
        <v>189217405</v>
      </c>
    </row>
    <row r="445" spans="1:6" x14ac:dyDescent="0.2">
      <c r="A445" s="188">
        <v>6915</v>
      </c>
      <c r="B445" s="188">
        <v>721694003</v>
      </c>
      <c r="C445" s="188" t="s">
        <v>7565</v>
      </c>
      <c r="D445" s="188" t="s">
        <v>7197</v>
      </c>
      <c r="E445" s="186">
        <v>56130608</v>
      </c>
      <c r="F445" s="186">
        <v>458622545</v>
      </c>
    </row>
    <row r="446" spans="1:6" x14ac:dyDescent="0.2">
      <c r="A446" s="188">
        <v>6915</v>
      </c>
      <c r="B446" s="188">
        <v>721694003</v>
      </c>
      <c r="C446" s="188" t="s">
        <v>7565</v>
      </c>
      <c r="D446" s="188" t="s">
        <v>7157</v>
      </c>
      <c r="E446" s="186">
        <v>12024900</v>
      </c>
      <c r="F446" s="186">
        <v>12024900</v>
      </c>
    </row>
    <row r="447" spans="1:6" x14ac:dyDescent="0.2">
      <c r="A447" s="188">
        <v>6915</v>
      </c>
      <c r="B447" s="188">
        <v>721694003</v>
      </c>
      <c r="C447" s="188" t="s">
        <v>7565</v>
      </c>
      <c r="D447" s="188" t="s">
        <v>7168</v>
      </c>
      <c r="E447" s="186">
        <v>12024900</v>
      </c>
      <c r="F447" s="186">
        <v>12024900</v>
      </c>
    </row>
    <row r="448" spans="1:6" x14ac:dyDescent="0.2">
      <c r="A448" s="188">
        <v>6915</v>
      </c>
      <c r="B448" s="188">
        <v>721694003</v>
      </c>
      <c r="C448" s="188" t="s">
        <v>7565</v>
      </c>
      <c r="D448" s="188" t="s">
        <v>7200</v>
      </c>
      <c r="E448" s="186">
        <v>7214940</v>
      </c>
      <c r="F448" s="186">
        <v>51947568</v>
      </c>
    </row>
    <row r="449" spans="1:6" x14ac:dyDescent="0.2">
      <c r="A449" s="188">
        <v>6915</v>
      </c>
      <c r="B449" s="188">
        <v>721694003</v>
      </c>
      <c r="C449" s="188" t="s">
        <v>7565</v>
      </c>
      <c r="D449" s="188" t="s">
        <v>7202</v>
      </c>
      <c r="E449" s="186">
        <v>7525260</v>
      </c>
      <c r="F449" s="186">
        <v>55236960</v>
      </c>
    </row>
    <row r="450" spans="1:6" x14ac:dyDescent="0.2">
      <c r="A450" s="188">
        <v>6915</v>
      </c>
      <c r="B450" s="188">
        <v>721694003</v>
      </c>
      <c r="C450" s="188" t="s">
        <v>7565</v>
      </c>
      <c r="D450" s="188" t="s">
        <v>7159</v>
      </c>
      <c r="E450" s="186">
        <v>34885140</v>
      </c>
      <c r="F450" s="186">
        <v>73985460</v>
      </c>
    </row>
    <row r="451" spans="1:6" x14ac:dyDescent="0.2">
      <c r="A451" s="188">
        <v>6915</v>
      </c>
      <c r="B451" s="188">
        <v>721694003</v>
      </c>
      <c r="C451" s="188" t="s">
        <v>7565</v>
      </c>
      <c r="D451" s="188" t="s">
        <v>7170</v>
      </c>
      <c r="E451" s="186">
        <v>10664319</v>
      </c>
      <c r="F451" s="186">
        <v>106931446</v>
      </c>
    </row>
    <row r="452" spans="1:6" x14ac:dyDescent="0.2">
      <c r="A452" s="188">
        <v>6915</v>
      </c>
      <c r="B452" s="188">
        <v>721694003</v>
      </c>
      <c r="C452" s="188" t="s">
        <v>7565</v>
      </c>
      <c r="D452" s="188" t="s">
        <v>7311</v>
      </c>
      <c r="E452" s="186">
        <v>33683343</v>
      </c>
      <c r="F452" s="186">
        <v>188928968</v>
      </c>
    </row>
    <row r="453" spans="1:6" x14ac:dyDescent="0.2">
      <c r="A453" s="188">
        <v>6915</v>
      </c>
      <c r="B453" s="188">
        <v>721694003</v>
      </c>
      <c r="C453" s="188" t="s">
        <v>7565</v>
      </c>
      <c r="D453" s="188" t="s">
        <v>7207</v>
      </c>
      <c r="E453" s="186">
        <v>0</v>
      </c>
      <c r="F453" s="186">
        <v>18901137</v>
      </c>
    </row>
    <row r="454" spans="1:6" x14ac:dyDescent="0.2">
      <c r="A454" s="188">
        <v>6915</v>
      </c>
      <c r="B454" s="188">
        <v>721694003</v>
      </c>
      <c r="C454" s="188" t="s">
        <v>7565</v>
      </c>
      <c r="D454" s="188" t="s">
        <v>7160</v>
      </c>
      <c r="E454" s="186">
        <v>83615724</v>
      </c>
      <c r="F454" s="186">
        <v>324475764</v>
      </c>
    </row>
    <row r="455" spans="1:6" x14ac:dyDescent="0.2">
      <c r="A455" s="188">
        <v>6915</v>
      </c>
      <c r="B455" s="188">
        <v>721694003</v>
      </c>
      <c r="C455" s="188" t="s">
        <v>7565</v>
      </c>
      <c r="D455" s="188" t="s">
        <v>7208</v>
      </c>
      <c r="E455" s="186">
        <v>33509388</v>
      </c>
      <c r="F455" s="186">
        <v>129708588</v>
      </c>
    </row>
    <row r="456" spans="1:6" x14ac:dyDescent="0.2">
      <c r="A456" s="188">
        <v>6915</v>
      </c>
      <c r="B456" s="188">
        <v>721694003</v>
      </c>
      <c r="C456" s="188" t="s">
        <v>7565</v>
      </c>
      <c r="D456" s="188" t="s">
        <v>8188</v>
      </c>
      <c r="E456" s="186">
        <v>118645680</v>
      </c>
      <c r="F456" s="186">
        <v>328520268</v>
      </c>
    </row>
    <row r="457" spans="1:6" x14ac:dyDescent="0.2">
      <c r="A457" s="188">
        <v>6926</v>
      </c>
      <c r="B457" s="188">
        <v>725129009</v>
      </c>
      <c r="C457" s="188" t="s">
        <v>7566</v>
      </c>
      <c r="D457" s="188" t="s">
        <v>7261</v>
      </c>
      <c r="E457" s="186">
        <v>0</v>
      </c>
      <c r="F457" s="186">
        <v>30340676</v>
      </c>
    </row>
    <row r="458" spans="1:6" x14ac:dyDescent="0.2">
      <c r="A458" s="188">
        <v>6926</v>
      </c>
      <c r="B458" s="188">
        <v>725129009</v>
      </c>
      <c r="C458" s="188" t="s">
        <v>7566</v>
      </c>
      <c r="D458" s="188" t="s">
        <v>7170</v>
      </c>
      <c r="E458" s="186">
        <v>33104761</v>
      </c>
      <c r="F458" s="186">
        <v>261649056</v>
      </c>
    </row>
    <row r="459" spans="1:6" x14ac:dyDescent="0.2">
      <c r="A459" s="188">
        <v>6931</v>
      </c>
      <c r="B459" s="188">
        <v>728623004</v>
      </c>
      <c r="C459" s="188" t="s">
        <v>7567</v>
      </c>
      <c r="D459" s="188" t="s">
        <v>7202</v>
      </c>
      <c r="E459" s="186">
        <v>11638724</v>
      </c>
      <c r="F459" s="186">
        <v>77060211</v>
      </c>
    </row>
    <row r="460" spans="1:6" x14ac:dyDescent="0.2">
      <c r="A460" s="188">
        <v>6934</v>
      </c>
      <c r="B460" s="188">
        <v>712782005</v>
      </c>
      <c r="C460" s="188" t="s">
        <v>7568</v>
      </c>
      <c r="D460" s="188" t="s">
        <v>7181</v>
      </c>
      <c r="E460" s="186">
        <v>27274749</v>
      </c>
      <c r="F460" s="186">
        <v>226157766</v>
      </c>
    </row>
    <row r="461" spans="1:6" x14ac:dyDescent="0.2">
      <c r="A461" s="188">
        <v>6935</v>
      </c>
      <c r="B461" s="188">
        <v>725984006</v>
      </c>
      <c r="C461" s="188" t="s">
        <v>7569</v>
      </c>
      <c r="D461" s="188" t="s">
        <v>8193</v>
      </c>
      <c r="E461" s="186">
        <v>37354942</v>
      </c>
      <c r="F461" s="186">
        <v>248466544</v>
      </c>
    </row>
    <row r="462" spans="1:6" x14ac:dyDescent="0.2">
      <c r="A462" s="188">
        <v>6938</v>
      </c>
      <c r="B462" s="188">
        <v>712800003</v>
      </c>
      <c r="C462" s="188" t="s">
        <v>7570</v>
      </c>
      <c r="D462" s="188" t="s">
        <v>71</v>
      </c>
      <c r="E462" s="186">
        <v>4499640</v>
      </c>
      <c r="F462" s="186">
        <v>34067258</v>
      </c>
    </row>
    <row r="463" spans="1:6" x14ac:dyDescent="0.2">
      <c r="A463" s="188">
        <v>6943</v>
      </c>
      <c r="B463" s="188">
        <v>726079005</v>
      </c>
      <c r="C463" s="188" t="s">
        <v>7571</v>
      </c>
      <c r="D463" s="188" t="s">
        <v>8190</v>
      </c>
      <c r="E463" s="186">
        <v>32351790</v>
      </c>
      <c r="F463" s="186">
        <v>221055909</v>
      </c>
    </row>
    <row r="464" spans="1:6" x14ac:dyDescent="0.2">
      <c r="A464" s="188">
        <v>6943</v>
      </c>
      <c r="B464" s="188">
        <v>726079005</v>
      </c>
      <c r="C464" s="188" t="s">
        <v>7571</v>
      </c>
      <c r="D464" s="188" t="s">
        <v>7180</v>
      </c>
      <c r="E464" s="186">
        <v>6633090</v>
      </c>
      <c r="F464" s="186">
        <v>6633090</v>
      </c>
    </row>
    <row r="465" spans="1:6" x14ac:dyDescent="0.2">
      <c r="A465" s="188">
        <v>6943</v>
      </c>
      <c r="B465" s="188">
        <v>726079005</v>
      </c>
      <c r="C465" s="188" t="s">
        <v>7571</v>
      </c>
      <c r="D465" s="188" t="s">
        <v>149</v>
      </c>
      <c r="E465" s="186">
        <v>32900110</v>
      </c>
      <c r="F465" s="186">
        <v>169187982</v>
      </c>
    </row>
    <row r="466" spans="1:6" x14ac:dyDescent="0.2">
      <c r="A466" s="188">
        <v>6943</v>
      </c>
      <c r="B466" s="188">
        <v>726079005</v>
      </c>
      <c r="C466" s="188" t="s">
        <v>7571</v>
      </c>
      <c r="D466" s="188" t="s">
        <v>7173</v>
      </c>
      <c r="E466" s="186">
        <v>32534534</v>
      </c>
      <c r="F466" s="186">
        <v>180285668</v>
      </c>
    </row>
    <row r="467" spans="1:6" x14ac:dyDescent="0.2">
      <c r="A467" s="188">
        <v>6943</v>
      </c>
      <c r="B467" s="188">
        <v>726079005</v>
      </c>
      <c r="C467" s="188" t="s">
        <v>7571</v>
      </c>
      <c r="D467" s="188" t="s">
        <v>7164</v>
      </c>
      <c r="E467" s="186">
        <v>51914969</v>
      </c>
      <c r="F467" s="186">
        <v>196356498</v>
      </c>
    </row>
    <row r="468" spans="1:6" x14ac:dyDescent="0.2">
      <c r="A468" s="188">
        <v>6943</v>
      </c>
      <c r="B468" s="188">
        <v>726079005</v>
      </c>
      <c r="C468" s="188" t="s">
        <v>7571</v>
      </c>
      <c r="D468" s="188" t="s">
        <v>7204</v>
      </c>
      <c r="E468" s="186">
        <v>41260140</v>
      </c>
      <c r="F468" s="186">
        <v>194312009</v>
      </c>
    </row>
    <row r="469" spans="1:6" x14ac:dyDescent="0.2">
      <c r="A469" s="188">
        <v>6943</v>
      </c>
      <c r="B469" s="188">
        <v>726079005</v>
      </c>
      <c r="C469" s="188" t="s">
        <v>7571</v>
      </c>
      <c r="D469" s="188" t="s">
        <v>7299</v>
      </c>
      <c r="E469" s="186">
        <v>47492924</v>
      </c>
      <c r="F469" s="186">
        <v>322663617</v>
      </c>
    </row>
    <row r="470" spans="1:6" x14ac:dyDescent="0.2">
      <c r="A470" s="188">
        <v>6945</v>
      </c>
      <c r="B470" s="188">
        <v>653716907</v>
      </c>
      <c r="C470" s="188" t="s">
        <v>7572</v>
      </c>
      <c r="D470" s="188" t="s">
        <v>7312</v>
      </c>
      <c r="E470" s="186">
        <v>0</v>
      </c>
      <c r="F470" s="186">
        <v>14817780</v>
      </c>
    </row>
    <row r="471" spans="1:6" x14ac:dyDescent="0.2">
      <c r="A471" s="188">
        <v>6950</v>
      </c>
      <c r="B471" s="188">
        <v>728857005</v>
      </c>
      <c r="C471" s="188" t="s">
        <v>7573</v>
      </c>
      <c r="D471" s="188" t="s">
        <v>7278</v>
      </c>
      <c r="E471" s="186">
        <v>42410400</v>
      </c>
      <c r="F471" s="186">
        <v>196458420</v>
      </c>
    </row>
    <row r="472" spans="1:6" x14ac:dyDescent="0.2">
      <c r="A472" s="188">
        <v>6950</v>
      </c>
      <c r="B472" s="188">
        <v>728857005</v>
      </c>
      <c r="C472" s="188" t="s">
        <v>7573</v>
      </c>
      <c r="D472" s="188" t="s">
        <v>7168</v>
      </c>
      <c r="E472" s="186">
        <v>19265700</v>
      </c>
      <c r="F472" s="186">
        <v>19265700</v>
      </c>
    </row>
    <row r="473" spans="1:6" x14ac:dyDescent="0.2">
      <c r="A473" s="188">
        <v>6950</v>
      </c>
      <c r="B473" s="188">
        <v>728857005</v>
      </c>
      <c r="C473" s="188" t="s">
        <v>7573</v>
      </c>
      <c r="D473" s="188" t="s">
        <v>7160</v>
      </c>
      <c r="E473" s="186">
        <v>105873426</v>
      </c>
      <c r="F473" s="186">
        <v>459573226</v>
      </c>
    </row>
    <row r="474" spans="1:6" x14ac:dyDescent="0.2">
      <c r="A474" s="188">
        <v>6950</v>
      </c>
      <c r="B474" s="188">
        <v>728857005</v>
      </c>
      <c r="C474" s="188" t="s">
        <v>7573</v>
      </c>
      <c r="D474" s="188" t="s">
        <v>7208</v>
      </c>
      <c r="E474" s="186">
        <v>41999226</v>
      </c>
      <c r="F474" s="186">
        <v>257389752</v>
      </c>
    </row>
    <row r="475" spans="1:6" x14ac:dyDescent="0.2">
      <c r="A475" s="188">
        <v>6950</v>
      </c>
      <c r="B475" s="188">
        <v>728857005</v>
      </c>
      <c r="C475" s="188" t="s">
        <v>7573</v>
      </c>
      <c r="D475" s="188" t="s">
        <v>8188</v>
      </c>
      <c r="E475" s="186">
        <v>6573612</v>
      </c>
      <c r="F475" s="186">
        <v>45213624</v>
      </c>
    </row>
    <row r="476" spans="1:6" x14ac:dyDescent="0.2">
      <c r="A476" s="188">
        <v>6959</v>
      </c>
      <c r="B476" s="188">
        <v>727783008</v>
      </c>
      <c r="C476" s="188" t="s">
        <v>7574</v>
      </c>
      <c r="D476" s="188" t="s">
        <v>65</v>
      </c>
      <c r="E476" s="186">
        <v>-671949</v>
      </c>
      <c r="F476" s="186">
        <v>157361144</v>
      </c>
    </row>
    <row r="477" spans="1:6" x14ac:dyDescent="0.2">
      <c r="A477" s="188">
        <v>6959</v>
      </c>
      <c r="B477" s="188">
        <v>727783008</v>
      </c>
      <c r="C477" s="188" t="s">
        <v>7574</v>
      </c>
      <c r="D477" s="188" t="s">
        <v>5877</v>
      </c>
      <c r="E477" s="186">
        <v>19577054</v>
      </c>
      <c r="F477" s="186">
        <v>135347313</v>
      </c>
    </row>
    <row r="478" spans="1:6" x14ac:dyDescent="0.2">
      <c r="A478" s="188">
        <v>6968</v>
      </c>
      <c r="B478" s="188">
        <v>720434008</v>
      </c>
      <c r="C478" s="188" t="s">
        <v>7575</v>
      </c>
      <c r="D478" s="188" t="s">
        <v>7313</v>
      </c>
      <c r="E478" s="186">
        <v>21323319</v>
      </c>
      <c r="F478" s="186">
        <v>137453423</v>
      </c>
    </row>
    <row r="479" spans="1:6" x14ac:dyDescent="0.2">
      <c r="A479" s="188">
        <v>6969</v>
      </c>
      <c r="B479" s="188">
        <v>722703006</v>
      </c>
      <c r="C479" s="188" t="s">
        <v>7576</v>
      </c>
      <c r="D479" s="188" t="s">
        <v>7157</v>
      </c>
      <c r="E479" s="186">
        <v>22595435</v>
      </c>
      <c r="F479" s="186">
        <v>133601331</v>
      </c>
    </row>
    <row r="480" spans="1:6" x14ac:dyDescent="0.2">
      <c r="A480" s="188">
        <v>6971</v>
      </c>
      <c r="B480" s="188">
        <v>735534009</v>
      </c>
      <c r="C480" s="188" t="s">
        <v>7577</v>
      </c>
      <c r="D480" s="188" t="s">
        <v>7276</v>
      </c>
      <c r="E480" s="186">
        <v>15919416</v>
      </c>
      <c r="F480" s="186">
        <v>62262589</v>
      </c>
    </row>
    <row r="481" spans="1:6" x14ac:dyDescent="0.2">
      <c r="A481" s="188">
        <v>6971</v>
      </c>
      <c r="B481" s="188">
        <v>735534009</v>
      </c>
      <c r="C481" s="188" t="s">
        <v>7577</v>
      </c>
      <c r="D481" s="188" t="s">
        <v>7314</v>
      </c>
      <c r="E481" s="186">
        <v>9138924</v>
      </c>
      <c r="F481" s="186">
        <v>65251887</v>
      </c>
    </row>
    <row r="482" spans="1:6" x14ac:dyDescent="0.2">
      <c r="A482" s="188">
        <v>6971</v>
      </c>
      <c r="B482" s="188">
        <v>735534009</v>
      </c>
      <c r="C482" s="188" t="s">
        <v>7577</v>
      </c>
      <c r="D482" s="188" t="s">
        <v>7315</v>
      </c>
      <c r="E482" s="186">
        <v>8490336</v>
      </c>
      <c r="F482" s="186">
        <v>69868524</v>
      </c>
    </row>
    <row r="483" spans="1:6" x14ac:dyDescent="0.2">
      <c r="A483" s="188">
        <v>6971</v>
      </c>
      <c r="B483" s="188">
        <v>735534009</v>
      </c>
      <c r="C483" s="188" t="s">
        <v>7577</v>
      </c>
      <c r="D483" s="188" t="s">
        <v>7316</v>
      </c>
      <c r="E483" s="186">
        <v>27416724</v>
      </c>
      <c r="F483" s="186">
        <v>171446157</v>
      </c>
    </row>
    <row r="484" spans="1:6" x14ac:dyDescent="0.2">
      <c r="A484" s="188">
        <v>6971</v>
      </c>
      <c r="B484" s="188">
        <v>735534009</v>
      </c>
      <c r="C484" s="188" t="s">
        <v>7577</v>
      </c>
      <c r="D484" s="188" t="s">
        <v>183</v>
      </c>
      <c r="E484" s="186">
        <v>16107693</v>
      </c>
      <c r="F484" s="186">
        <v>114873929</v>
      </c>
    </row>
    <row r="485" spans="1:6" x14ac:dyDescent="0.2">
      <c r="A485" s="188">
        <v>6971</v>
      </c>
      <c r="B485" s="188">
        <v>735534009</v>
      </c>
      <c r="C485" s="188" t="s">
        <v>7577</v>
      </c>
      <c r="D485" s="188" t="s">
        <v>7256</v>
      </c>
      <c r="E485" s="186">
        <v>59031652</v>
      </c>
      <c r="F485" s="186">
        <v>395158405</v>
      </c>
    </row>
    <row r="486" spans="1:6" x14ac:dyDescent="0.2">
      <c r="A486" s="188">
        <v>6972</v>
      </c>
      <c r="B486" s="188">
        <v>732420002</v>
      </c>
      <c r="C486" s="188" t="s">
        <v>7578</v>
      </c>
      <c r="D486" s="188" t="s">
        <v>8191</v>
      </c>
      <c r="E486" s="186">
        <v>0</v>
      </c>
      <c r="F486" s="186">
        <v>310320</v>
      </c>
    </row>
    <row r="487" spans="1:6" x14ac:dyDescent="0.2">
      <c r="A487" s="188">
        <v>6972</v>
      </c>
      <c r="B487" s="188">
        <v>732420002</v>
      </c>
      <c r="C487" s="188" t="s">
        <v>7578</v>
      </c>
      <c r="D487" s="188" t="s">
        <v>7237</v>
      </c>
      <c r="E487" s="186">
        <v>6206400</v>
      </c>
      <c r="F487" s="186">
        <v>49108140</v>
      </c>
    </row>
    <row r="488" spans="1:6" x14ac:dyDescent="0.2">
      <c r="A488" s="188">
        <v>6972</v>
      </c>
      <c r="B488" s="188">
        <v>732420002</v>
      </c>
      <c r="C488" s="188" t="s">
        <v>7578</v>
      </c>
      <c r="D488" s="188" t="s">
        <v>183</v>
      </c>
      <c r="E488" s="186">
        <v>7075280</v>
      </c>
      <c r="F488" s="186">
        <v>49527056</v>
      </c>
    </row>
    <row r="489" spans="1:6" x14ac:dyDescent="0.2">
      <c r="A489" s="188">
        <v>6973</v>
      </c>
      <c r="B489" s="188">
        <v>727581006</v>
      </c>
      <c r="C489" s="188" t="s">
        <v>7579</v>
      </c>
      <c r="D489" s="188" t="s">
        <v>7170</v>
      </c>
      <c r="E489" s="186">
        <v>16978629</v>
      </c>
      <c r="F489" s="186">
        <v>97219090</v>
      </c>
    </row>
    <row r="490" spans="1:6" x14ac:dyDescent="0.2">
      <c r="A490" s="188">
        <v>6974</v>
      </c>
      <c r="B490" s="188">
        <v>605060005</v>
      </c>
      <c r="C490" s="188" t="s">
        <v>7580</v>
      </c>
      <c r="D490" s="188" t="s">
        <v>5877</v>
      </c>
      <c r="E490" s="186">
        <v>0</v>
      </c>
      <c r="F490" s="186">
        <v>13628220</v>
      </c>
    </row>
    <row r="491" spans="1:6" x14ac:dyDescent="0.2">
      <c r="A491" s="188">
        <v>6974</v>
      </c>
      <c r="B491" s="188">
        <v>605060005</v>
      </c>
      <c r="C491" s="188" t="s">
        <v>7580</v>
      </c>
      <c r="D491" s="188" t="s">
        <v>8188</v>
      </c>
      <c r="E491" s="186">
        <v>13307556</v>
      </c>
      <c r="F491" s="186">
        <v>99886836</v>
      </c>
    </row>
    <row r="492" spans="1:6" x14ac:dyDescent="0.2">
      <c r="A492" s="188">
        <v>6975</v>
      </c>
      <c r="B492" s="188">
        <v>729097004</v>
      </c>
      <c r="C492" s="188" t="s">
        <v>7581</v>
      </c>
      <c r="D492" s="188" t="s">
        <v>7278</v>
      </c>
      <c r="E492" s="186">
        <v>27230580</v>
      </c>
      <c r="F492" s="186">
        <v>123352200</v>
      </c>
    </row>
    <row r="493" spans="1:6" x14ac:dyDescent="0.2">
      <c r="A493" s="188">
        <v>6975</v>
      </c>
      <c r="B493" s="188">
        <v>729097004</v>
      </c>
      <c r="C493" s="188" t="s">
        <v>7581</v>
      </c>
      <c r="D493" s="188" t="s">
        <v>7159</v>
      </c>
      <c r="E493" s="186">
        <v>21024180</v>
      </c>
      <c r="F493" s="186">
        <v>91854720</v>
      </c>
    </row>
    <row r="494" spans="1:6" x14ac:dyDescent="0.2">
      <c r="A494" s="188">
        <v>6979</v>
      </c>
      <c r="B494" s="188">
        <v>738689003</v>
      </c>
      <c r="C494" s="188" t="s">
        <v>7582</v>
      </c>
      <c r="D494" s="188" t="s">
        <v>7280</v>
      </c>
      <c r="E494" s="186">
        <v>43918144</v>
      </c>
      <c r="F494" s="186">
        <v>109795356</v>
      </c>
    </row>
    <row r="495" spans="1:6" x14ac:dyDescent="0.2">
      <c r="A495" s="188">
        <v>6979</v>
      </c>
      <c r="B495" s="188">
        <v>738689003</v>
      </c>
      <c r="C495" s="188" t="s">
        <v>7582</v>
      </c>
      <c r="D495" s="188" t="s">
        <v>213</v>
      </c>
      <c r="E495" s="186">
        <v>0</v>
      </c>
      <c r="F495" s="186">
        <v>38933448</v>
      </c>
    </row>
    <row r="496" spans="1:6" x14ac:dyDescent="0.2">
      <c r="A496" s="188">
        <v>6979</v>
      </c>
      <c r="B496" s="188">
        <v>738689003</v>
      </c>
      <c r="C496" s="188" t="s">
        <v>7582</v>
      </c>
      <c r="D496" s="188" t="s">
        <v>7154</v>
      </c>
      <c r="E496" s="186">
        <v>298567772</v>
      </c>
      <c r="F496" s="186">
        <v>1476078980</v>
      </c>
    </row>
    <row r="497" spans="1:6" x14ac:dyDescent="0.2">
      <c r="A497" s="188">
        <v>6979</v>
      </c>
      <c r="B497" s="188">
        <v>738689003</v>
      </c>
      <c r="C497" s="188" t="s">
        <v>7582</v>
      </c>
      <c r="D497" s="188" t="s">
        <v>7155</v>
      </c>
      <c r="E497" s="186">
        <v>119269621</v>
      </c>
      <c r="F497" s="186">
        <v>528333586</v>
      </c>
    </row>
    <row r="498" spans="1:6" x14ac:dyDescent="0.2">
      <c r="A498" s="188">
        <v>6979</v>
      </c>
      <c r="B498" s="188">
        <v>738689003</v>
      </c>
      <c r="C498" s="188" t="s">
        <v>7582</v>
      </c>
      <c r="D498" s="188" t="s">
        <v>7180</v>
      </c>
      <c r="E498" s="186">
        <v>19457064</v>
      </c>
      <c r="F498" s="186">
        <v>84107562</v>
      </c>
    </row>
    <row r="499" spans="1:6" x14ac:dyDescent="0.2">
      <c r="A499" s="188">
        <v>6979</v>
      </c>
      <c r="B499" s="188">
        <v>738689003</v>
      </c>
      <c r="C499" s="188" t="s">
        <v>7582</v>
      </c>
      <c r="D499" s="188" t="s">
        <v>149</v>
      </c>
      <c r="E499" s="186">
        <v>24911712</v>
      </c>
      <c r="F499" s="186">
        <v>216094257</v>
      </c>
    </row>
    <row r="500" spans="1:6" x14ac:dyDescent="0.2">
      <c r="A500" s="188">
        <v>6979</v>
      </c>
      <c r="B500" s="188">
        <v>738689003</v>
      </c>
      <c r="C500" s="188" t="s">
        <v>7582</v>
      </c>
      <c r="D500" s="188" t="s">
        <v>7223</v>
      </c>
      <c r="E500" s="186">
        <v>10966709</v>
      </c>
      <c r="F500" s="186">
        <v>10966709</v>
      </c>
    </row>
    <row r="501" spans="1:6" x14ac:dyDescent="0.2">
      <c r="A501" s="188">
        <v>6979</v>
      </c>
      <c r="B501" s="188">
        <v>738689003</v>
      </c>
      <c r="C501" s="188" t="s">
        <v>7582</v>
      </c>
      <c r="D501" s="188" t="s">
        <v>7183</v>
      </c>
      <c r="E501" s="186">
        <v>3611736</v>
      </c>
      <c r="F501" s="186">
        <v>23711860</v>
      </c>
    </row>
    <row r="502" spans="1:6" x14ac:dyDescent="0.2">
      <c r="A502" s="188">
        <v>6979</v>
      </c>
      <c r="B502" s="188">
        <v>738689003</v>
      </c>
      <c r="C502" s="188" t="s">
        <v>7582</v>
      </c>
      <c r="D502" s="188" t="s">
        <v>173</v>
      </c>
      <c r="E502" s="186">
        <v>95356235</v>
      </c>
      <c r="F502" s="186">
        <v>430397063</v>
      </c>
    </row>
    <row r="503" spans="1:6" x14ac:dyDescent="0.2">
      <c r="A503" s="188">
        <v>6979</v>
      </c>
      <c r="B503" s="188">
        <v>738689003</v>
      </c>
      <c r="C503" s="188" t="s">
        <v>7582</v>
      </c>
      <c r="D503" s="188" t="s">
        <v>7213</v>
      </c>
      <c r="E503" s="186">
        <v>12397284</v>
      </c>
      <c r="F503" s="186">
        <v>82194267</v>
      </c>
    </row>
    <row r="504" spans="1:6" x14ac:dyDescent="0.2">
      <c r="A504" s="188">
        <v>6979</v>
      </c>
      <c r="B504" s="188">
        <v>738689003</v>
      </c>
      <c r="C504" s="188" t="s">
        <v>7582</v>
      </c>
      <c r="D504" s="188" t="s">
        <v>7228</v>
      </c>
      <c r="E504" s="186">
        <v>16033200</v>
      </c>
      <c r="F504" s="186">
        <v>56116200</v>
      </c>
    </row>
    <row r="505" spans="1:6" x14ac:dyDescent="0.2">
      <c r="A505" s="188">
        <v>6979</v>
      </c>
      <c r="B505" s="188">
        <v>738689003</v>
      </c>
      <c r="C505" s="188" t="s">
        <v>7582</v>
      </c>
      <c r="D505" s="188" t="s">
        <v>7262</v>
      </c>
      <c r="E505" s="186">
        <v>16033200</v>
      </c>
      <c r="F505" s="186">
        <v>56116200</v>
      </c>
    </row>
    <row r="506" spans="1:6" x14ac:dyDescent="0.2">
      <c r="A506" s="188">
        <v>6979</v>
      </c>
      <c r="B506" s="188">
        <v>738689003</v>
      </c>
      <c r="C506" s="188" t="s">
        <v>7582</v>
      </c>
      <c r="D506" s="188" t="s">
        <v>7164</v>
      </c>
      <c r="E506" s="186">
        <v>18460602</v>
      </c>
      <c r="F506" s="186">
        <v>73294146</v>
      </c>
    </row>
    <row r="507" spans="1:6" x14ac:dyDescent="0.2">
      <c r="A507" s="188">
        <v>6979</v>
      </c>
      <c r="B507" s="188">
        <v>738689003</v>
      </c>
      <c r="C507" s="188" t="s">
        <v>7582</v>
      </c>
      <c r="D507" s="188" t="s">
        <v>7191</v>
      </c>
      <c r="E507" s="186">
        <v>12024900</v>
      </c>
      <c r="F507" s="186">
        <v>101490155</v>
      </c>
    </row>
    <row r="508" spans="1:6" x14ac:dyDescent="0.2">
      <c r="A508" s="188">
        <v>6979</v>
      </c>
      <c r="B508" s="188">
        <v>738689003</v>
      </c>
      <c r="C508" s="188" t="s">
        <v>7582</v>
      </c>
      <c r="D508" s="188" t="s">
        <v>7248</v>
      </c>
      <c r="E508" s="186">
        <v>36763261</v>
      </c>
      <c r="F508" s="186">
        <v>173032634</v>
      </c>
    </row>
    <row r="509" spans="1:6" x14ac:dyDescent="0.2">
      <c r="A509" s="188">
        <v>6979</v>
      </c>
      <c r="B509" s="188">
        <v>738689003</v>
      </c>
      <c r="C509" s="188" t="s">
        <v>7582</v>
      </c>
      <c r="D509" s="188" t="s">
        <v>7303</v>
      </c>
      <c r="E509" s="186">
        <v>8048131</v>
      </c>
      <c r="F509" s="186">
        <v>77474463</v>
      </c>
    </row>
    <row r="510" spans="1:6" x14ac:dyDescent="0.2">
      <c r="A510" s="188">
        <v>6979</v>
      </c>
      <c r="B510" s="188">
        <v>738689003</v>
      </c>
      <c r="C510" s="188" t="s">
        <v>7582</v>
      </c>
      <c r="D510" s="188" t="s">
        <v>7317</v>
      </c>
      <c r="E510" s="186">
        <v>6591819</v>
      </c>
      <c r="F510" s="186">
        <v>44178003</v>
      </c>
    </row>
    <row r="511" spans="1:6" x14ac:dyDescent="0.2">
      <c r="A511" s="188">
        <v>6979</v>
      </c>
      <c r="B511" s="188">
        <v>738689003</v>
      </c>
      <c r="C511" s="188" t="s">
        <v>7582</v>
      </c>
      <c r="D511" s="188" t="s">
        <v>71</v>
      </c>
      <c r="E511" s="186">
        <v>12024900</v>
      </c>
      <c r="F511" s="186">
        <v>105017460</v>
      </c>
    </row>
    <row r="512" spans="1:6" x14ac:dyDescent="0.2">
      <c r="A512" s="188">
        <v>6979</v>
      </c>
      <c r="B512" s="188">
        <v>738689003</v>
      </c>
      <c r="C512" s="188" t="s">
        <v>7582</v>
      </c>
      <c r="D512" s="188" t="s">
        <v>7195</v>
      </c>
      <c r="E512" s="186">
        <v>13467888</v>
      </c>
      <c r="F512" s="186">
        <v>52749228</v>
      </c>
    </row>
    <row r="513" spans="1:6" x14ac:dyDescent="0.2">
      <c r="A513" s="188">
        <v>6979</v>
      </c>
      <c r="B513" s="188">
        <v>738689003</v>
      </c>
      <c r="C513" s="188" t="s">
        <v>7582</v>
      </c>
      <c r="D513" s="188" t="s">
        <v>7197</v>
      </c>
      <c r="E513" s="186">
        <v>5496120</v>
      </c>
      <c r="F513" s="186">
        <v>33290821</v>
      </c>
    </row>
    <row r="514" spans="1:6" x14ac:dyDescent="0.2">
      <c r="A514" s="188">
        <v>6979</v>
      </c>
      <c r="B514" s="188">
        <v>738689003</v>
      </c>
      <c r="C514" s="188" t="s">
        <v>7582</v>
      </c>
      <c r="D514" s="188" t="s">
        <v>7235</v>
      </c>
      <c r="E514" s="186">
        <v>22968851</v>
      </c>
      <c r="F514" s="186">
        <v>107264959</v>
      </c>
    </row>
    <row r="515" spans="1:6" x14ac:dyDescent="0.2">
      <c r="A515" s="188">
        <v>6979</v>
      </c>
      <c r="B515" s="188">
        <v>738689003</v>
      </c>
      <c r="C515" s="188" t="s">
        <v>7582</v>
      </c>
      <c r="D515" s="188" t="s">
        <v>7217</v>
      </c>
      <c r="E515" s="186">
        <v>19560159</v>
      </c>
      <c r="F515" s="186">
        <v>129758295</v>
      </c>
    </row>
    <row r="516" spans="1:6" x14ac:dyDescent="0.2">
      <c r="A516" s="188">
        <v>6979</v>
      </c>
      <c r="B516" s="188">
        <v>738689003</v>
      </c>
      <c r="C516" s="188" t="s">
        <v>7582</v>
      </c>
      <c r="D516" s="188" t="s">
        <v>7268</v>
      </c>
      <c r="E516" s="186">
        <v>17874432</v>
      </c>
      <c r="F516" s="186">
        <v>120121024</v>
      </c>
    </row>
    <row r="517" spans="1:6" x14ac:dyDescent="0.2">
      <c r="A517" s="188">
        <v>6979</v>
      </c>
      <c r="B517" s="188">
        <v>738689003</v>
      </c>
      <c r="C517" s="188" t="s">
        <v>7582</v>
      </c>
      <c r="D517" s="188" t="s">
        <v>183</v>
      </c>
      <c r="E517" s="186">
        <v>58512298</v>
      </c>
      <c r="F517" s="186">
        <v>476932703</v>
      </c>
    </row>
    <row r="518" spans="1:6" x14ac:dyDescent="0.2">
      <c r="A518" s="188">
        <v>6979</v>
      </c>
      <c r="B518" s="188">
        <v>738689003</v>
      </c>
      <c r="C518" s="188" t="s">
        <v>7582</v>
      </c>
      <c r="D518" s="188" t="s">
        <v>7207</v>
      </c>
      <c r="E518" s="186">
        <v>101445108</v>
      </c>
      <c r="F518" s="186">
        <v>443363546</v>
      </c>
    </row>
    <row r="519" spans="1:6" x14ac:dyDescent="0.2">
      <c r="A519" s="188">
        <v>6979</v>
      </c>
      <c r="B519" s="188">
        <v>738689003</v>
      </c>
      <c r="C519" s="188" t="s">
        <v>7582</v>
      </c>
      <c r="D519" s="188" t="s">
        <v>7160</v>
      </c>
      <c r="E519" s="186">
        <v>0</v>
      </c>
      <c r="F519" s="186">
        <v>4382408</v>
      </c>
    </row>
    <row r="520" spans="1:6" x14ac:dyDescent="0.2">
      <c r="A520" s="188">
        <v>6979</v>
      </c>
      <c r="B520" s="188">
        <v>738689003</v>
      </c>
      <c r="C520" s="188" t="s">
        <v>7582</v>
      </c>
      <c r="D520" s="188" t="s">
        <v>7208</v>
      </c>
      <c r="E520" s="186">
        <v>9245348</v>
      </c>
      <c r="F520" s="186">
        <v>31660970</v>
      </c>
    </row>
    <row r="521" spans="1:6" x14ac:dyDescent="0.2">
      <c r="A521" s="188">
        <v>6979</v>
      </c>
      <c r="B521" s="188">
        <v>738689003</v>
      </c>
      <c r="C521" s="188" t="s">
        <v>7582</v>
      </c>
      <c r="D521" s="188" t="s">
        <v>8188</v>
      </c>
      <c r="E521" s="186">
        <v>12624251</v>
      </c>
      <c r="F521" s="186">
        <v>65973941</v>
      </c>
    </row>
    <row r="522" spans="1:6" x14ac:dyDescent="0.2">
      <c r="A522" s="188">
        <v>6982</v>
      </c>
      <c r="B522" s="188">
        <v>692307003</v>
      </c>
      <c r="C522" s="188" t="s">
        <v>7583</v>
      </c>
      <c r="D522" s="188" t="s">
        <v>7198</v>
      </c>
      <c r="E522" s="186">
        <v>5494733</v>
      </c>
      <c r="F522" s="186">
        <v>33127758</v>
      </c>
    </row>
    <row r="523" spans="1:6" x14ac:dyDescent="0.2">
      <c r="A523" s="188">
        <v>6983</v>
      </c>
      <c r="B523" s="188">
        <v>759917405</v>
      </c>
      <c r="C523" s="188" t="s">
        <v>7584</v>
      </c>
      <c r="D523" s="188" t="s">
        <v>8199</v>
      </c>
      <c r="E523" s="186">
        <v>53866572</v>
      </c>
      <c r="F523" s="186">
        <v>200614105</v>
      </c>
    </row>
    <row r="524" spans="1:6" x14ac:dyDescent="0.2">
      <c r="A524" s="188">
        <v>6983</v>
      </c>
      <c r="B524" s="188">
        <v>759917405</v>
      </c>
      <c r="C524" s="188" t="s">
        <v>7584</v>
      </c>
      <c r="D524" s="188" t="s">
        <v>7223</v>
      </c>
      <c r="E524" s="186">
        <v>212615068</v>
      </c>
      <c r="F524" s="186">
        <v>904179561</v>
      </c>
    </row>
    <row r="525" spans="1:6" x14ac:dyDescent="0.2">
      <c r="A525" s="188">
        <v>6983</v>
      </c>
      <c r="B525" s="188">
        <v>759917405</v>
      </c>
      <c r="C525" s="188" t="s">
        <v>7584</v>
      </c>
      <c r="D525" s="188" t="s">
        <v>7318</v>
      </c>
      <c r="E525" s="186">
        <v>23466398</v>
      </c>
      <c r="F525" s="186">
        <v>59815732</v>
      </c>
    </row>
    <row r="526" spans="1:6" x14ac:dyDescent="0.2">
      <c r="A526" s="188">
        <v>6984</v>
      </c>
      <c r="B526" s="188">
        <v>692202007</v>
      </c>
      <c r="C526" s="188" t="s">
        <v>7585</v>
      </c>
      <c r="D526" s="188" t="s">
        <v>7287</v>
      </c>
      <c r="E526" s="186">
        <v>5709371</v>
      </c>
      <c r="F526" s="186">
        <v>39965597</v>
      </c>
    </row>
    <row r="527" spans="1:6" x14ac:dyDescent="0.2">
      <c r="A527" s="188">
        <v>6988</v>
      </c>
      <c r="B527" s="188">
        <v>715787008</v>
      </c>
      <c r="C527" s="188" t="s">
        <v>7555</v>
      </c>
      <c r="D527" s="188" t="s">
        <v>8188</v>
      </c>
      <c r="E527" s="186">
        <v>3914781</v>
      </c>
      <c r="F527" s="186">
        <v>27444336</v>
      </c>
    </row>
    <row r="528" spans="1:6" x14ac:dyDescent="0.2">
      <c r="A528" s="188">
        <v>6997</v>
      </c>
      <c r="B528" s="188">
        <v>690724006</v>
      </c>
      <c r="C528" s="188" t="s">
        <v>7586</v>
      </c>
      <c r="D528" s="188" t="s">
        <v>7245</v>
      </c>
      <c r="E528" s="186">
        <v>22814175</v>
      </c>
      <c r="F528" s="186">
        <v>165564519</v>
      </c>
    </row>
    <row r="529" spans="1:6" x14ac:dyDescent="0.2">
      <c r="A529" s="188">
        <v>6998</v>
      </c>
      <c r="B529" s="188">
        <v>692543009</v>
      </c>
      <c r="C529" s="188" t="s">
        <v>7587</v>
      </c>
      <c r="D529" s="188" t="s">
        <v>7234</v>
      </c>
      <c r="E529" s="186">
        <v>18029591</v>
      </c>
      <c r="F529" s="186">
        <v>54350225</v>
      </c>
    </row>
    <row r="530" spans="1:6" x14ac:dyDescent="0.2">
      <c r="A530" s="188">
        <v>6999</v>
      </c>
      <c r="B530" s="188">
        <v>741504006</v>
      </c>
      <c r="C530" s="188" t="s">
        <v>7588</v>
      </c>
      <c r="D530" s="188" t="s">
        <v>7177</v>
      </c>
      <c r="E530" s="186">
        <v>10724616</v>
      </c>
      <c r="F530" s="186">
        <v>86095136</v>
      </c>
    </row>
    <row r="531" spans="1:6" x14ac:dyDescent="0.2">
      <c r="A531" s="188">
        <v>6999</v>
      </c>
      <c r="B531" s="188">
        <v>741504006</v>
      </c>
      <c r="C531" s="188" t="s">
        <v>7588</v>
      </c>
      <c r="D531" s="188" t="s">
        <v>7178</v>
      </c>
      <c r="E531" s="186">
        <v>4167611</v>
      </c>
      <c r="F531" s="186">
        <v>30119298</v>
      </c>
    </row>
    <row r="532" spans="1:6" x14ac:dyDescent="0.2">
      <c r="A532" s="188">
        <v>6999</v>
      </c>
      <c r="B532" s="188">
        <v>741504006</v>
      </c>
      <c r="C532" s="188" t="s">
        <v>7588</v>
      </c>
      <c r="D532" s="188" t="s">
        <v>7193</v>
      </c>
      <c r="E532" s="186">
        <v>0</v>
      </c>
      <c r="F532" s="186">
        <v>56119860</v>
      </c>
    </row>
    <row r="533" spans="1:6" x14ac:dyDescent="0.2">
      <c r="A533" s="188">
        <v>6999</v>
      </c>
      <c r="B533" s="188">
        <v>741504006</v>
      </c>
      <c r="C533" s="188" t="s">
        <v>7588</v>
      </c>
      <c r="D533" s="188" t="s">
        <v>7197</v>
      </c>
      <c r="E533" s="186">
        <v>3063317</v>
      </c>
      <c r="F533" s="186">
        <v>1054622798</v>
      </c>
    </row>
    <row r="534" spans="1:6" x14ac:dyDescent="0.2">
      <c r="A534" s="188">
        <v>6999</v>
      </c>
      <c r="B534" s="188">
        <v>741504006</v>
      </c>
      <c r="C534" s="188" t="s">
        <v>7588</v>
      </c>
      <c r="D534" s="188" t="s">
        <v>7170</v>
      </c>
      <c r="E534" s="186">
        <v>0</v>
      </c>
      <c r="F534" s="186">
        <v>142271872</v>
      </c>
    </row>
    <row r="535" spans="1:6" x14ac:dyDescent="0.2">
      <c r="A535" s="188">
        <v>6999</v>
      </c>
      <c r="B535" s="188">
        <v>741504006</v>
      </c>
      <c r="C535" s="188" t="s">
        <v>7588</v>
      </c>
      <c r="D535" s="188" t="s">
        <v>7207</v>
      </c>
      <c r="E535" s="186">
        <v>51666443</v>
      </c>
      <c r="F535" s="186">
        <v>256591442</v>
      </c>
    </row>
    <row r="536" spans="1:6" x14ac:dyDescent="0.2">
      <c r="A536" s="188">
        <v>7003</v>
      </c>
      <c r="B536" s="188">
        <v>731013004</v>
      </c>
      <c r="C536" s="188" t="s">
        <v>7589</v>
      </c>
      <c r="D536" s="188" t="s">
        <v>149</v>
      </c>
      <c r="E536" s="186">
        <v>17483747</v>
      </c>
      <c r="F536" s="186">
        <v>120691405</v>
      </c>
    </row>
    <row r="537" spans="1:6" x14ac:dyDescent="0.2">
      <c r="A537" s="188">
        <v>7003</v>
      </c>
      <c r="B537" s="188">
        <v>731013004</v>
      </c>
      <c r="C537" s="188" t="s">
        <v>7589</v>
      </c>
      <c r="D537" s="188" t="s">
        <v>7218</v>
      </c>
      <c r="E537" s="186">
        <v>0</v>
      </c>
      <c r="F537" s="186">
        <v>50113232</v>
      </c>
    </row>
    <row r="538" spans="1:6" x14ac:dyDescent="0.2">
      <c r="A538" s="188">
        <v>7003</v>
      </c>
      <c r="B538" s="188">
        <v>731013004</v>
      </c>
      <c r="C538" s="188" t="s">
        <v>7589</v>
      </c>
      <c r="D538" s="188" t="s">
        <v>7228</v>
      </c>
      <c r="E538" s="186">
        <v>8016600</v>
      </c>
      <c r="F538" s="186">
        <v>56116200</v>
      </c>
    </row>
    <row r="539" spans="1:6" x14ac:dyDescent="0.2">
      <c r="A539" s="188">
        <v>7003</v>
      </c>
      <c r="B539" s="188">
        <v>731013004</v>
      </c>
      <c r="C539" s="188" t="s">
        <v>7589</v>
      </c>
      <c r="D539" s="188" t="s">
        <v>7235</v>
      </c>
      <c r="E539" s="186">
        <v>0</v>
      </c>
      <c r="F539" s="186">
        <v>36472944</v>
      </c>
    </row>
    <row r="540" spans="1:6" x14ac:dyDescent="0.2">
      <c r="A540" s="188">
        <v>7003</v>
      </c>
      <c r="B540" s="188">
        <v>731013004</v>
      </c>
      <c r="C540" s="188" t="s">
        <v>7589</v>
      </c>
      <c r="D540" s="188" t="s">
        <v>7237</v>
      </c>
      <c r="E540" s="186">
        <v>12121789</v>
      </c>
      <c r="F540" s="186">
        <v>66945364</v>
      </c>
    </row>
    <row r="541" spans="1:6" x14ac:dyDescent="0.2">
      <c r="A541" s="188">
        <v>7004</v>
      </c>
      <c r="B541" s="188">
        <v>716904008</v>
      </c>
      <c r="C541" s="188" t="s">
        <v>7590</v>
      </c>
      <c r="D541" s="188" t="s">
        <v>7166</v>
      </c>
      <c r="E541" s="186">
        <v>28089132</v>
      </c>
      <c r="F541" s="186">
        <v>248575960</v>
      </c>
    </row>
    <row r="542" spans="1:6" x14ac:dyDescent="0.2">
      <c r="A542" s="188">
        <v>7010</v>
      </c>
      <c r="B542" s="188">
        <v>747168008</v>
      </c>
      <c r="C542" s="188" t="s">
        <v>7591</v>
      </c>
      <c r="D542" s="188" t="s">
        <v>7255</v>
      </c>
      <c r="E542" s="186">
        <v>8068320</v>
      </c>
      <c r="F542" s="186">
        <v>45989551</v>
      </c>
    </row>
    <row r="543" spans="1:6" x14ac:dyDescent="0.2">
      <c r="A543" s="188">
        <v>7015</v>
      </c>
      <c r="B543" s="188">
        <v>745046002</v>
      </c>
      <c r="C543" s="188" t="s">
        <v>7592</v>
      </c>
      <c r="D543" s="188" t="s">
        <v>7210</v>
      </c>
      <c r="E543" s="186">
        <v>6206400</v>
      </c>
      <c r="F543" s="186">
        <v>45461880</v>
      </c>
    </row>
    <row r="544" spans="1:6" x14ac:dyDescent="0.2">
      <c r="A544" s="188">
        <v>7018</v>
      </c>
      <c r="B544" s="188">
        <v>692206002</v>
      </c>
      <c r="C544" s="188" t="s">
        <v>7593</v>
      </c>
      <c r="D544" s="188" t="s">
        <v>7239</v>
      </c>
      <c r="E544" s="186">
        <v>4893746</v>
      </c>
      <c r="F544" s="186">
        <v>29504406</v>
      </c>
    </row>
    <row r="545" spans="1:6" x14ac:dyDescent="0.2">
      <c r="A545" s="188">
        <v>7021</v>
      </c>
      <c r="B545" s="188" t="s">
        <v>7097</v>
      </c>
      <c r="C545" s="188" t="s">
        <v>7594</v>
      </c>
      <c r="D545" s="188" t="s">
        <v>7281</v>
      </c>
      <c r="E545" s="186">
        <v>5265786</v>
      </c>
      <c r="F545" s="186">
        <v>26303616</v>
      </c>
    </row>
    <row r="546" spans="1:6" x14ac:dyDescent="0.2">
      <c r="A546" s="188">
        <v>7027</v>
      </c>
      <c r="B546" s="188">
        <v>650364007</v>
      </c>
      <c r="C546" s="188" t="s">
        <v>7595</v>
      </c>
      <c r="D546" s="188" t="s">
        <v>7156</v>
      </c>
      <c r="E546" s="186">
        <v>32299128</v>
      </c>
      <c r="F546" s="186">
        <v>133727220</v>
      </c>
    </row>
    <row r="547" spans="1:6" x14ac:dyDescent="0.2">
      <c r="A547" s="188">
        <v>7027</v>
      </c>
      <c r="B547" s="188">
        <v>650364007</v>
      </c>
      <c r="C547" s="188" t="s">
        <v>7595</v>
      </c>
      <c r="D547" s="188" t="s">
        <v>7163</v>
      </c>
      <c r="E547" s="186">
        <v>43844583</v>
      </c>
      <c r="F547" s="186">
        <v>377844832</v>
      </c>
    </row>
    <row r="548" spans="1:6" x14ac:dyDescent="0.2">
      <c r="A548" s="188">
        <v>7027</v>
      </c>
      <c r="B548" s="188">
        <v>650364007</v>
      </c>
      <c r="C548" s="188" t="s">
        <v>7595</v>
      </c>
      <c r="D548" s="188" t="s">
        <v>7232</v>
      </c>
      <c r="E548" s="186">
        <v>16033200</v>
      </c>
      <c r="F548" s="186">
        <v>77119692</v>
      </c>
    </row>
    <row r="549" spans="1:6" x14ac:dyDescent="0.2">
      <c r="A549" s="188">
        <v>7027</v>
      </c>
      <c r="B549" s="188">
        <v>650364007</v>
      </c>
      <c r="C549" s="188" t="s">
        <v>7595</v>
      </c>
      <c r="D549" s="188" t="s">
        <v>7174</v>
      </c>
      <c r="E549" s="186">
        <v>38553652</v>
      </c>
      <c r="F549" s="186">
        <v>215676430</v>
      </c>
    </row>
    <row r="550" spans="1:6" x14ac:dyDescent="0.2">
      <c r="A550" s="188">
        <v>7027</v>
      </c>
      <c r="B550" s="188">
        <v>650364007</v>
      </c>
      <c r="C550" s="188" t="s">
        <v>7595</v>
      </c>
      <c r="D550" s="188" t="s">
        <v>7187</v>
      </c>
      <c r="E550" s="186">
        <v>30136222</v>
      </c>
      <c r="F550" s="186">
        <v>301580027</v>
      </c>
    </row>
    <row r="551" spans="1:6" x14ac:dyDescent="0.2">
      <c r="A551" s="188">
        <v>7027</v>
      </c>
      <c r="B551" s="188">
        <v>650364007</v>
      </c>
      <c r="C551" s="188" t="s">
        <v>7595</v>
      </c>
      <c r="D551" s="188" t="s">
        <v>7271</v>
      </c>
      <c r="E551" s="186">
        <v>46089256</v>
      </c>
      <c r="F551" s="186">
        <v>275161573</v>
      </c>
    </row>
    <row r="552" spans="1:6" x14ac:dyDescent="0.2">
      <c r="A552" s="188">
        <v>7027</v>
      </c>
      <c r="B552" s="188">
        <v>650364007</v>
      </c>
      <c r="C552" s="188" t="s">
        <v>7595</v>
      </c>
      <c r="D552" s="188" t="s">
        <v>7225</v>
      </c>
      <c r="E552" s="186">
        <v>11880570</v>
      </c>
      <c r="F552" s="186">
        <v>133653112</v>
      </c>
    </row>
    <row r="553" spans="1:6" x14ac:dyDescent="0.2">
      <c r="A553" s="188">
        <v>7027</v>
      </c>
      <c r="B553" s="188">
        <v>650364007</v>
      </c>
      <c r="C553" s="188" t="s">
        <v>7595</v>
      </c>
      <c r="D553" s="188" t="s">
        <v>7157</v>
      </c>
      <c r="E553" s="186">
        <v>47778936</v>
      </c>
      <c r="F553" s="186">
        <v>151502137</v>
      </c>
    </row>
    <row r="554" spans="1:6" x14ac:dyDescent="0.2">
      <c r="A554" s="188">
        <v>7027</v>
      </c>
      <c r="B554" s="188">
        <v>650364007</v>
      </c>
      <c r="C554" s="188" t="s">
        <v>7595</v>
      </c>
      <c r="D554" s="188" t="s">
        <v>7158</v>
      </c>
      <c r="E554" s="186">
        <v>73704488</v>
      </c>
      <c r="F554" s="186">
        <v>322715376</v>
      </c>
    </row>
    <row r="555" spans="1:6" x14ac:dyDescent="0.2">
      <c r="A555" s="188">
        <v>7027</v>
      </c>
      <c r="B555" s="188">
        <v>650364007</v>
      </c>
      <c r="C555" s="188" t="s">
        <v>7595</v>
      </c>
      <c r="D555" s="188" t="s">
        <v>7202</v>
      </c>
      <c r="E555" s="186">
        <v>32066400</v>
      </c>
      <c r="F555" s="186">
        <v>120040419</v>
      </c>
    </row>
    <row r="556" spans="1:6" x14ac:dyDescent="0.2">
      <c r="A556" s="188">
        <v>7027</v>
      </c>
      <c r="B556" s="188">
        <v>650364007</v>
      </c>
      <c r="C556" s="188" t="s">
        <v>7595</v>
      </c>
      <c r="D556" s="188" t="s">
        <v>7160</v>
      </c>
      <c r="E556" s="186">
        <v>179246004</v>
      </c>
      <c r="F556" s="186">
        <v>725978124</v>
      </c>
    </row>
    <row r="557" spans="1:6" x14ac:dyDescent="0.2">
      <c r="A557" s="188">
        <v>7027</v>
      </c>
      <c r="B557" s="188">
        <v>650364007</v>
      </c>
      <c r="C557" s="188" t="s">
        <v>7595</v>
      </c>
      <c r="D557" s="188" t="s">
        <v>7208</v>
      </c>
      <c r="E557" s="186">
        <v>47137608</v>
      </c>
      <c r="F557" s="186">
        <v>152956728</v>
      </c>
    </row>
    <row r="558" spans="1:6" x14ac:dyDescent="0.2">
      <c r="A558" s="188">
        <v>7027</v>
      </c>
      <c r="B558" s="188">
        <v>650364007</v>
      </c>
      <c r="C558" s="188" t="s">
        <v>7595</v>
      </c>
      <c r="D558" s="188" t="s">
        <v>8188</v>
      </c>
      <c r="E558" s="186">
        <v>121531656</v>
      </c>
      <c r="F558" s="186">
        <v>361548660</v>
      </c>
    </row>
    <row r="559" spans="1:6" x14ac:dyDescent="0.2">
      <c r="A559" s="188">
        <v>7031</v>
      </c>
      <c r="B559" s="188">
        <v>731026009</v>
      </c>
      <c r="C559" s="188" t="s">
        <v>8200</v>
      </c>
      <c r="D559" s="188" t="s">
        <v>8193</v>
      </c>
      <c r="E559" s="186">
        <v>35293038</v>
      </c>
      <c r="F559" s="186">
        <v>83050002</v>
      </c>
    </row>
    <row r="560" spans="1:6" x14ac:dyDescent="0.2">
      <c r="A560" s="188">
        <v>7036</v>
      </c>
      <c r="B560" s="188" t="s">
        <v>7088</v>
      </c>
      <c r="C560" s="188" t="s">
        <v>7596</v>
      </c>
      <c r="D560" s="188" t="s">
        <v>7320</v>
      </c>
      <c r="E560" s="186">
        <v>23120074</v>
      </c>
      <c r="F560" s="186">
        <v>149366841</v>
      </c>
    </row>
    <row r="561" spans="1:6" x14ac:dyDescent="0.2">
      <c r="A561" s="188">
        <v>7036</v>
      </c>
      <c r="B561" s="188" t="s">
        <v>7088</v>
      </c>
      <c r="C561" s="188" t="s">
        <v>7596</v>
      </c>
      <c r="D561" s="188" t="s">
        <v>7159</v>
      </c>
      <c r="E561" s="186">
        <v>29276967</v>
      </c>
      <c r="F561" s="186">
        <v>261646838</v>
      </c>
    </row>
    <row r="562" spans="1:6" x14ac:dyDescent="0.2">
      <c r="A562" s="188">
        <v>7037</v>
      </c>
      <c r="B562" s="188">
        <v>753474005</v>
      </c>
      <c r="C562" s="188" t="s">
        <v>7597</v>
      </c>
      <c r="D562" s="188" t="s">
        <v>7218</v>
      </c>
      <c r="E562" s="186">
        <v>6206400</v>
      </c>
      <c r="F562" s="186">
        <v>43599959</v>
      </c>
    </row>
    <row r="563" spans="1:6" x14ac:dyDescent="0.2">
      <c r="A563" s="188">
        <v>7037</v>
      </c>
      <c r="B563" s="188">
        <v>753474005</v>
      </c>
      <c r="C563" s="188" t="s">
        <v>7597</v>
      </c>
      <c r="D563" s="188" t="s">
        <v>7234</v>
      </c>
      <c r="E563" s="186">
        <v>6206400</v>
      </c>
      <c r="F563" s="186">
        <v>43444800</v>
      </c>
    </row>
    <row r="564" spans="1:6" x14ac:dyDescent="0.2">
      <c r="A564" s="188">
        <v>7037</v>
      </c>
      <c r="B564" s="188">
        <v>753474005</v>
      </c>
      <c r="C564" s="188" t="s">
        <v>7597</v>
      </c>
      <c r="D564" s="188" t="s">
        <v>7245</v>
      </c>
      <c r="E564" s="186">
        <v>6206400</v>
      </c>
      <c r="F564" s="186">
        <v>43522380</v>
      </c>
    </row>
    <row r="565" spans="1:6" x14ac:dyDescent="0.2">
      <c r="A565" s="188">
        <v>7037</v>
      </c>
      <c r="B565" s="188">
        <v>753474005</v>
      </c>
      <c r="C565" s="188" t="s">
        <v>7597</v>
      </c>
      <c r="D565" s="188" t="s">
        <v>7262</v>
      </c>
      <c r="E565" s="186">
        <v>17765820</v>
      </c>
      <c r="F565" s="186">
        <v>66175740</v>
      </c>
    </row>
    <row r="566" spans="1:6" x14ac:dyDescent="0.2">
      <c r="A566" s="188">
        <v>7037</v>
      </c>
      <c r="B566" s="188">
        <v>753474005</v>
      </c>
      <c r="C566" s="188" t="s">
        <v>7597</v>
      </c>
      <c r="D566" s="188" t="s">
        <v>7247</v>
      </c>
      <c r="E566" s="186">
        <v>13964400</v>
      </c>
      <c r="F566" s="186">
        <v>51590700</v>
      </c>
    </row>
    <row r="567" spans="1:6" x14ac:dyDescent="0.2">
      <c r="A567" s="188">
        <v>7037</v>
      </c>
      <c r="B567" s="188">
        <v>753474005</v>
      </c>
      <c r="C567" s="188" t="s">
        <v>7597</v>
      </c>
      <c r="D567" s="188" t="s">
        <v>7191</v>
      </c>
      <c r="E567" s="186">
        <v>13964400</v>
      </c>
      <c r="F567" s="186">
        <v>59876550</v>
      </c>
    </row>
    <row r="568" spans="1:6" x14ac:dyDescent="0.2">
      <c r="A568" s="188">
        <v>7037</v>
      </c>
      <c r="B568" s="188">
        <v>753474005</v>
      </c>
      <c r="C568" s="188" t="s">
        <v>7597</v>
      </c>
      <c r="D568" s="188" t="s">
        <v>7237</v>
      </c>
      <c r="E568" s="186">
        <v>12412799</v>
      </c>
      <c r="F568" s="186">
        <v>43599959</v>
      </c>
    </row>
    <row r="569" spans="1:6" x14ac:dyDescent="0.2">
      <c r="A569" s="188">
        <v>7038</v>
      </c>
      <c r="B569" s="188">
        <v>759418204</v>
      </c>
      <c r="C569" s="188" t="s">
        <v>7598</v>
      </c>
      <c r="D569" s="188" t="s">
        <v>8188</v>
      </c>
      <c r="E569" s="186">
        <v>21462938</v>
      </c>
      <c r="F569" s="186">
        <v>152832499</v>
      </c>
    </row>
    <row r="570" spans="1:6" x14ac:dyDescent="0.2">
      <c r="A570" s="188">
        <v>7039</v>
      </c>
      <c r="B570" s="188">
        <v>700249204</v>
      </c>
      <c r="C570" s="188" t="s">
        <v>7599</v>
      </c>
      <c r="D570" s="188" t="s">
        <v>8194</v>
      </c>
      <c r="E570" s="186">
        <v>37586648</v>
      </c>
      <c r="F570" s="186">
        <v>320388045</v>
      </c>
    </row>
    <row r="571" spans="1:6" x14ac:dyDescent="0.2">
      <c r="A571" s="188">
        <v>7041</v>
      </c>
      <c r="B571" s="188">
        <v>725712006</v>
      </c>
      <c r="C571" s="188" t="s">
        <v>7600</v>
      </c>
      <c r="D571" s="188" t="s">
        <v>7321</v>
      </c>
      <c r="E571" s="186">
        <v>6633075</v>
      </c>
      <c r="F571" s="186">
        <v>53683792</v>
      </c>
    </row>
    <row r="572" spans="1:6" x14ac:dyDescent="0.2">
      <c r="A572" s="188">
        <v>7041</v>
      </c>
      <c r="B572" s="188">
        <v>725712006</v>
      </c>
      <c r="C572" s="188" t="s">
        <v>7600</v>
      </c>
      <c r="D572" s="188" t="s">
        <v>7191</v>
      </c>
      <c r="E572" s="186">
        <v>0</v>
      </c>
      <c r="F572" s="186">
        <v>45772200</v>
      </c>
    </row>
    <row r="573" spans="1:6" x14ac:dyDescent="0.2">
      <c r="A573" s="188">
        <v>7049</v>
      </c>
      <c r="B573" s="188">
        <v>690609002</v>
      </c>
      <c r="C573" s="188" t="s">
        <v>7841</v>
      </c>
      <c r="D573" s="188" t="s">
        <v>7160</v>
      </c>
      <c r="E573" s="186">
        <v>10036473</v>
      </c>
      <c r="F573" s="186">
        <v>60218838</v>
      </c>
    </row>
    <row r="574" spans="1:6" x14ac:dyDescent="0.2">
      <c r="A574" s="188">
        <v>7050</v>
      </c>
      <c r="B574" s="188">
        <v>691508005</v>
      </c>
      <c r="C574" s="188" t="s">
        <v>7842</v>
      </c>
      <c r="D574" s="188" t="s">
        <v>7233</v>
      </c>
      <c r="E574" s="186">
        <v>15975714</v>
      </c>
      <c r="F574" s="186">
        <v>50450628</v>
      </c>
    </row>
    <row r="575" spans="1:6" x14ac:dyDescent="0.2">
      <c r="A575" s="188">
        <v>7051</v>
      </c>
      <c r="B575" s="188">
        <v>692538005</v>
      </c>
      <c r="C575" s="188" t="s">
        <v>7601</v>
      </c>
      <c r="D575" s="188" t="s">
        <v>7210</v>
      </c>
      <c r="E575" s="186">
        <v>19343763</v>
      </c>
      <c r="F575" s="186">
        <v>216481137</v>
      </c>
    </row>
    <row r="576" spans="1:6" x14ac:dyDescent="0.2">
      <c r="A576" s="188">
        <v>7052</v>
      </c>
      <c r="B576" s="188">
        <v>690812002</v>
      </c>
      <c r="C576" s="188" t="s">
        <v>7602</v>
      </c>
      <c r="D576" s="188" t="s">
        <v>7236</v>
      </c>
      <c r="E576" s="186">
        <v>8585520</v>
      </c>
      <c r="F576" s="186">
        <v>30173820</v>
      </c>
    </row>
    <row r="577" spans="1:6" x14ac:dyDescent="0.2">
      <c r="A577" s="188">
        <v>7054</v>
      </c>
      <c r="B577" s="188">
        <v>692542002</v>
      </c>
      <c r="C577" s="188" t="s">
        <v>7603</v>
      </c>
      <c r="D577" s="188" t="s">
        <v>7282</v>
      </c>
      <c r="E577" s="186">
        <v>9014796</v>
      </c>
      <c r="F577" s="186">
        <v>54350226</v>
      </c>
    </row>
    <row r="578" spans="1:6" x14ac:dyDescent="0.2">
      <c r="A578" s="188">
        <v>7056</v>
      </c>
      <c r="B578" s="188">
        <v>690713004</v>
      </c>
      <c r="C578" s="188" t="s">
        <v>7604</v>
      </c>
      <c r="D578" s="188" t="s">
        <v>7199</v>
      </c>
      <c r="E578" s="186">
        <v>34875130</v>
      </c>
      <c r="F578" s="186">
        <v>130819371</v>
      </c>
    </row>
    <row r="579" spans="1:6" x14ac:dyDescent="0.2">
      <c r="A579" s="188">
        <v>7057</v>
      </c>
      <c r="B579" s="188">
        <v>691907007</v>
      </c>
      <c r="C579" s="188" t="s">
        <v>7605</v>
      </c>
      <c r="D579" s="188" t="s">
        <v>183</v>
      </c>
      <c r="E579" s="186">
        <v>10603117</v>
      </c>
      <c r="F579" s="186">
        <v>63926217</v>
      </c>
    </row>
    <row r="580" spans="1:6" x14ac:dyDescent="0.2">
      <c r="A580" s="188">
        <v>7064</v>
      </c>
      <c r="B580" s="188">
        <v>690601001</v>
      </c>
      <c r="C580" s="188" t="s">
        <v>7606</v>
      </c>
      <c r="D580" s="188" t="s">
        <v>7157</v>
      </c>
      <c r="E580" s="186">
        <v>6439140</v>
      </c>
      <c r="F580" s="186">
        <v>38821590</v>
      </c>
    </row>
    <row r="581" spans="1:6" x14ac:dyDescent="0.2">
      <c r="A581" s="188">
        <v>7066</v>
      </c>
      <c r="B581" s="188">
        <v>690705001</v>
      </c>
      <c r="C581" s="188" t="s">
        <v>7607</v>
      </c>
      <c r="D581" s="188" t="s">
        <v>8193</v>
      </c>
      <c r="E581" s="186">
        <v>6868416</v>
      </c>
      <c r="F581" s="186">
        <v>41409696</v>
      </c>
    </row>
    <row r="582" spans="1:6" x14ac:dyDescent="0.2">
      <c r="A582" s="188">
        <v>7067</v>
      </c>
      <c r="B582" s="188">
        <v>825652000</v>
      </c>
      <c r="C582" s="188" t="s">
        <v>7608</v>
      </c>
      <c r="D582" s="188" t="s">
        <v>7191</v>
      </c>
      <c r="E582" s="186">
        <v>8016600</v>
      </c>
      <c r="F582" s="186">
        <v>56116200</v>
      </c>
    </row>
    <row r="583" spans="1:6" x14ac:dyDescent="0.2">
      <c r="A583" s="188">
        <v>7067</v>
      </c>
      <c r="B583" s="188">
        <v>825652000</v>
      </c>
      <c r="C583" s="188" t="s">
        <v>7608</v>
      </c>
      <c r="D583" s="188" t="s">
        <v>7199</v>
      </c>
      <c r="E583" s="186">
        <v>8016600</v>
      </c>
      <c r="F583" s="186">
        <v>56116200</v>
      </c>
    </row>
    <row r="584" spans="1:6" x14ac:dyDescent="0.2">
      <c r="A584" s="188">
        <v>7071</v>
      </c>
      <c r="B584" s="188">
        <v>692541006</v>
      </c>
      <c r="C584" s="188" t="s">
        <v>7609</v>
      </c>
      <c r="D584" s="188" t="s">
        <v>7247</v>
      </c>
      <c r="E584" s="186">
        <v>9014796</v>
      </c>
      <c r="F584" s="186">
        <v>63103572</v>
      </c>
    </row>
    <row r="585" spans="1:6" x14ac:dyDescent="0.2">
      <c r="A585" s="188">
        <v>7072</v>
      </c>
      <c r="B585" s="188">
        <v>690403005</v>
      </c>
      <c r="C585" s="188" t="s">
        <v>7610</v>
      </c>
      <c r="D585" s="188" t="s">
        <v>7163</v>
      </c>
      <c r="E585" s="186">
        <v>94234006</v>
      </c>
      <c r="F585" s="186">
        <v>483315320</v>
      </c>
    </row>
    <row r="586" spans="1:6" x14ac:dyDescent="0.2">
      <c r="A586" s="188">
        <v>7076</v>
      </c>
      <c r="B586" s="188">
        <v>650852001</v>
      </c>
      <c r="C586" s="188" t="s">
        <v>7611</v>
      </c>
      <c r="D586" s="188" t="s">
        <v>65</v>
      </c>
      <c r="E586" s="186">
        <v>16033200</v>
      </c>
      <c r="F586" s="186">
        <v>132273900</v>
      </c>
    </row>
    <row r="587" spans="1:6" x14ac:dyDescent="0.2">
      <c r="A587" s="188">
        <v>7079</v>
      </c>
      <c r="B587" s="188">
        <v>711497005</v>
      </c>
      <c r="C587" s="188" t="s">
        <v>7612</v>
      </c>
      <c r="D587" s="188" t="s">
        <v>7178</v>
      </c>
      <c r="E587" s="186">
        <v>6410521</v>
      </c>
      <c r="F587" s="186">
        <v>38649051</v>
      </c>
    </row>
    <row r="588" spans="1:6" x14ac:dyDescent="0.2">
      <c r="A588" s="188">
        <v>7081</v>
      </c>
      <c r="B588" s="188">
        <v>692537009</v>
      </c>
      <c r="C588" s="188" t="s">
        <v>7613</v>
      </c>
      <c r="D588" s="188" t="s">
        <v>7219</v>
      </c>
      <c r="E588" s="186">
        <v>0</v>
      </c>
      <c r="F588" s="186">
        <v>54088776</v>
      </c>
    </row>
    <row r="589" spans="1:6" x14ac:dyDescent="0.2">
      <c r="A589" s="188">
        <v>7082</v>
      </c>
      <c r="B589" s="188">
        <v>690727005</v>
      </c>
      <c r="C589" s="188" t="s">
        <v>7614</v>
      </c>
      <c r="D589" s="188" t="s">
        <v>7237</v>
      </c>
      <c r="E589" s="186">
        <v>10159532</v>
      </c>
      <c r="F589" s="186">
        <v>71116724</v>
      </c>
    </row>
    <row r="590" spans="1:6" x14ac:dyDescent="0.2">
      <c r="A590" s="188">
        <v>7083</v>
      </c>
      <c r="B590" s="188">
        <v>690302004</v>
      </c>
      <c r="C590" s="188" t="s">
        <v>7615</v>
      </c>
      <c r="D590" s="188" t="s">
        <v>7223</v>
      </c>
      <c r="E590" s="186">
        <v>12484751</v>
      </c>
      <c r="F590" s="186">
        <v>84651216</v>
      </c>
    </row>
    <row r="591" spans="1:6" x14ac:dyDescent="0.2">
      <c r="A591" s="188">
        <v>7085</v>
      </c>
      <c r="B591" s="188">
        <v>730998007</v>
      </c>
      <c r="C591" s="188" t="s">
        <v>7616</v>
      </c>
      <c r="D591" s="188" t="s">
        <v>8194</v>
      </c>
      <c r="E591" s="186">
        <v>6206400</v>
      </c>
      <c r="F591" s="186">
        <v>44065440</v>
      </c>
    </row>
    <row r="592" spans="1:6" x14ac:dyDescent="0.2">
      <c r="A592" s="188">
        <v>7086</v>
      </c>
      <c r="B592" s="188">
        <v>746157002</v>
      </c>
      <c r="C592" s="188" t="s">
        <v>8181</v>
      </c>
      <c r="D592" s="188" t="s">
        <v>7218</v>
      </c>
      <c r="E592" s="186">
        <v>14429880</v>
      </c>
      <c r="F592" s="186">
        <v>102452148</v>
      </c>
    </row>
    <row r="593" spans="1:6" x14ac:dyDescent="0.2">
      <c r="A593" s="188">
        <v>7086</v>
      </c>
      <c r="B593" s="188">
        <v>746157002</v>
      </c>
      <c r="C593" s="188" t="s">
        <v>8181</v>
      </c>
      <c r="D593" s="188" t="s">
        <v>7228</v>
      </c>
      <c r="E593" s="186">
        <v>21805152</v>
      </c>
      <c r="F593" s="186">
        <v>100367832</v>
      </c>
    </row>
    <row r="594" spans="1:6" x14ac:dyDescent="0.2">
      <c r="A594" s="188">
        <v>7086</v>
      </c>
      <c r="B594" s="188">
        <v>746157002</v>
      </c>
      <c r="C594" s="188" t="s">
        <v>8181</v>
      </c>
      <c r="D594" s="188" t="s">
        <v>7245</v>
      </c>
      <c r="E594" s="186">
        <v>8016600</v>
      </c>
      <c r="F594" s="186">
        <v>53550888</v>
      </c>
    </row>
    <row r="595" spans="1:6" x14ac:dyDescent="0.2">
      <c r="A595" s="188">
        <v>7086</v>
      </c>
      <c r="B595" s="188">
        <v>746157002</v>
      </c>
      <c r="C595" s="188" t="s">
        <v>8181</v>
      </c>
      <c r="D595" s="188" t="s">
        <v>7210</v>
      </c>
      <c r="E595" s="186">
        <v>7695936</v>
      </c>
      <c r="F595" s="186">
        <v>55635204</v>
      </c>
    </row>
    <row r="596" spans="1:6" x14ac:dyDescent="0.2">
      <c r="A596" s="188">
        <v>7086</v>
      </c>
      <c r="B596" s="188">
        <v>746157002</v>
      </c>
      <c r="C596" s="188" t="s">
        <v>8181</v>
      </c>
      <c r="D596" s="188" t="s">
        <v>7262</v>
      </c>
      <c r="E596" s="186">
        <v>16033200</v>
      </c>
      <c r="F596" s="186">
        <v>61086492</v>
      </c>
    </row>
    <row r="597" spans="1:6" x14ac:dyDescent="0.2">
      <c r="A597" s="188">
        <v>7086</v>
      </c>
      <c r="B597" s="188">
        <v>746157002</v>
      </c>
      <c r="C597" s="188" t="s">
        <v>8181</v>
      </c>
      <c r="D597" s="188" t="s">
        <v>7196</v>
      </c>
      <c r="E597" s="186">
        <v>16033200</v>
      </c>
      <c r="F597" s="186">
        <v>57879852</v>
      </c>
    </row>
    <row r="598" spans="1:6" x14ac:dyDescent="0.2">
      <c r="A598" s="188">
        <v>7087</v>
      </c>
      <c r="B598" s="188" t="s">
        <v>7099</v>
      </c>
      <c r="C598" s="188" t="s">
        <v>7617</v>
      </c>
      <c r="D598" s="188" t="s">
        <v>7155</v>
      </c>
      <c r="E598" s="186">
        <v>6776837</v>
      </c>
      <c r="F598" s="186">
        <v>40857566</v>
      </c>
    </row>
    <row r="599" spans="1:6" x14ac:dyDescent="0.2">
      <c r="A599" s="188">
        <v>7090</v>
      </c>
      <c r="B599" s="188">
        <v>691513009</v>
      </c>
      <c r="C599" s="188" t="s">
        <v>7618</v>
      </c>
      <c r="D599" s="188" t="s">
        <v>7190</v>
      </c>
      <c r="E599" s="186">
        <v>4945260</v>
      </c>
      <c r="F599" s="186">
        <v>29814984</v>
      </c>
    </row>
    <row r="600" spans="1:6" x14ac:dyDescent="0.2">
      <c r="A600" s="188">
        <v>7091</v>
      </c>
      <c r="B600" s="188">
        <v>690803003</v>
      </c>
      <c r="C600" s="188" t="s">
        <v>7619</v>
      </c>
      <c r="D600" s="188" t="s">
        <v>7238</v>
      </c>
      <c r="E600" s="186">
        <v>7326310</v>
      </c>
      <c r="F600" s="186">
        <v>24311199</v>
      </c>
    </row>
    <row r="601" spans="1:6" x14ac:dyDescent="0.2">
      <c r="A601" s="188">
        <v>7092</v>
      </c>
      <c r="B601" s="188">
        <v>692001001</v>
      </c>
      <c r="C601" s="188" t="s">
        <v>7620</v>
      </c>
      <c r="D601" s="188" t="s">
        <v>7207</v>
      </c>
      <c r="E601" s="186">
        <v>2392498</v>
      </c>
      <c r="F601" s="186">
        <v>35206713</v>
      </c>
    </row>
    <row r="602" spans="1:6" x14ac:dyDescent="0.2">
      <c r="A602" s="188">
        <v>7095</v>
      </c>
      <c r="B602" s="188">
        <v>691902005</v>
      </c>
      <c r="C602" s="188" t="s">
        <v>7621</v>
      </c>
      <c r="D602" s="188" t="s">
        <v>7322</v>
      </c>
      <c r="E602" s="186">
        <v>4730622</v>
      </c>
      <c r="F602" s="186">
        <v>28520931</v>
      </c>
    </row>
    <row r="603" spans="1:6" x14ac:dyDescent="0.2">
      <c r="A603" s="188">
        <v>7102</v>
      </c>
      <c r="B603" s="188">
        <v>651853702</v>
      </c>
      <c r="C603" s="188" t="s">
        <v>7622</v>
      </c>
      <c r="D603" s="188" t="s">
        <v>7282</v>
      </c>
      <c r="E603" s="186">
        <v>6413280</v>
      </c>
      <c r="F603" s="186">
        <v>44892960</v>
      </c>
    </row>
    <row r="604" spans="1:6" x14ac:dyDescent="0.2">
      <c r="A604" s="188">
        <v>7102</v>
      </c>
      <c r="B604" s="188">
        <v>651853702</v>
      </c>
      <c r="C604" s="188" t="s">
        <v>7622</v>
      </c>
      <c r="D604" s="188" t="s">
        <v>7234</v>
      </c>
      <c r="E604" s="186">
        <v>6413280</v>
      </c>
      <c r="F604" s="186">
        <v>45057942</v>
      </c>
    </row>
    <row r="605" spans="1:6" x14ac:dyDescent="0.2">
      <c r="A605" s="188">
        <v>7102</v>
      </c>
      <c r="B605" s="188">
        <v>651853702</v>
      </c>
      <c r="C605" s="188" t="s">
        <v>7622</v>
      </c>
      <c r="D605" s="188" t="s">
        <v>7213</v>
      </c>
      <c r="E605" s="186">
        <v>11223240</v>
      </c>
      <c r="F605" s="186">
        <v>78562680</v>
      </c>
    </row>
    <row r="606" spans="1:6" x14ac:dyDescent="0.2">
      <c r="A606" s="188">
        <v>7102</v>
      </c>
      <c r="B606" s="188">
        <v>651853702</v>
      </c>
      <c r="C606" s="188" t="s">
        <v>7622</v>
      </c>
      <c r="D606" s="188" t="s">
        <v>7210</v>
      </c>
      <c r="E606" s="186">
        <v>8016600</v>
      </c>
      <c r="F606" s="186">
        <v>8016600</v>
      </c>
    </row>
    <row r="607" spans="1:6" x14ac:dyDescent="0.2">
      <c r="A607" s="188">
        <v>7102</v>
      </c>
      <c r="B607" s="188">
        <v>651853702</v>
      </c>
      <c r="C607" s="188" t="s">
        <v>7622</v>
      </c>
      <c r="D607" s="188" t="s">
        <v>7219</v>
      </c>
      <c r="E607" s="186">
        <v>6413280</v>
      </c>
      <c r="F607" s="186">
        <v>45053292</v>
      </c>
    </row>
    <row r="608" spans="1:6" x14ac:dyDescent="0.2">
      <c r="A608" s="188">
        <v>7102</v>
      </c>
      <c r="B608" s="188">
        <v>651853702</v>
      </c>
      <c r="C608" s="188" t="s">
        <v>7622</v>
      </c>
      <c r="D608" s="188" t="s">
        <v>7235</v>
      </c>
      <c r="E608" s="186">
        <v>8016600</v>
      </c>
      <c r="F608" s="186">
        <v>56116200</v>
      </c>
    </row>
    <row r="609" spans="1:6" x14ac:dyDescent="0.2">
      <c r="A609" s="188">
        <v>7102</v>
      </c>
      <c r="B609" s="188">
        <v>651853702</v>
      </c>
      <c r="C609" s="188" t="s">
        <v>7622</v>
      </c>
      <c r="D609" s="188" t="s">
        <v>7237</v>
      </c>
      <c r="E609" s="186">
        <v>8016600</v>
      </c>
      <c r="F609" s="186">
        <v>56116200</v>
      </c>
    </row>
    <row r="610" spans="1:6" x14ac:dyDescent="0.2">
      <c r="A610" s="188">
        <v>7102</v>
      </c>
      <c r="B610" s="188">
        <v>651853702</v>
      </c>
      <c r="C610" s="188" t="s">
        <v>7622</v>
      </c>
      <c r="D610" s="188" t="s">
        <v>7250</v>
      </c>
      <c r="E610" s="186">
        <v>12826560</v>
      </c>
      <c r="F610" s="186">
        <v>89785920</v>
      </c>
    </row>
    <row r="611" spans="1:6" x14ac:dyDescent="0.2">
      <c r="A611" s="188">
        <v>7104</v>
      </c>
      <c r="B611" s="188">
        <v>690711001</v>
      </c>
      <c r="C611" s="188" t="s">
        <v>7623</v>
      </c>
      <c r="D611" s="188" t="s">
        <v>7195</v>
      </c>
      <c r="E611" s="186">
        <v>10897887</v>
      </c>
      <c r="F611" s="186">
        <v>76285209</v>
      </c>
    </row>
    <row r="612" spans="1:6" x14ac:dyDescent="0.2">
      <c r="A612" s="188">
        <v>7105</v>
      </c>
      <c r="B612" s="188">
        <v>691807002</v>
      </c>
      <c r="C612" s="188" t="s">
        <v>7624</v>
      </c>
      <c r="D612" s="188" t="s">
        <v>7161</v>
      </c>
      <c r="E612" s="186">
        <v>5056870</v>
      </c>
      <c r="F612" s="186">
        <v>30487886</v>
      </c>
    </row>
    <row r="613" spans="1:6" x14ac:dyDescent="0.2">
      <c r="A613" s="188">
        <v>7106</v>
      </c>
      <c r="B613" s="188">
        <v>692201000</v>
      </c>
      <c r="C613" s="188" t="s">
        <v>7625</v>
      </c>
      <c r="D613" s="188" t="s">
        <v>7197</v>
      </c>
      <c r="E613" s="186">
        <v>9298117</v>
      </c>
      <c r="F613" s="186">
        <v>56058374</v>
      </c>
    </row>
    <row r="614" spans="1:6" x14ac:dyDescent="0.2">
      <c r="A614" s="188">
        <v>7110</v>
      </c>
      <c r="B614" s="188">
        <v>690501007</v>
      </c>
      <c r="C614" s="188" t="s">
        <v>7626</v>
      </c>
      <c r="D614" s="188" t="s">
        <v>7174</v>
      </c>
      <c r="E614" s="186">
        <v>5866772</v>
      </c>
      <c r="F614" s="186">
        <v>35370782</v>
      </c>
    </row>
    <row r="615" spans="1:6" x14ac:dyDescent="0.2">
      <c r="A615" s="188">
        <v>7116</v>
      </c>
      <c r="B615" s="188">
        <v>690721007</v>
      </c>
      <c r="C615" s="188" t="s">
        <v>7627</v>
      </c>
      <c r="D615" s="188" t="s">
        <v>7196</v>
      </c>
      <c r="E615" s="186">
        <v>11327163</v>
      </c>
      <c r="F615" s="186">
        <v>79290141</v>
      </c>
    </row>
    <row r="616" spans="1:6" x14ac:dyDescent="0.2">
      <c r="A616" s="188">
        <v>7117</v>
      </c>
      <c r="B616" s="188">
        <v>690412004</v>
      </c>
      <c r="C616" s="188" t="s">
        <v>7628</v>
      </c>
      <c r="D616" s="188" t="s">
        <v>7186</v>
      </c>
      <c r="E616" s="186">
        <v>11722095</v>
      </c>
      <c r="F616" s="186">
        <v>41197319</v>
      </c>
    </row>
    <row r="617" spans="1:6" x14ac:dyDescent="0.2">
      <c r="A617" s="188">
        <v>7118</v>
      </c>
      <c r="B617" s="188">
        <v>690401002</v>
      </c>
      <c r="C617" s="188" t="s">
        <v>7629</v>
      </c>
      <c r="D617" s="188" t="s">
        <v>7187</v>
      </c>
      <c r="E617" s="186">
        <v>7405869</v>
      </c>
      <c r="F617" s="186">
        <v>66252760</v>
      </c>
    </row>
    <row r="618" spans="1:6" x14ac:dyDescent="0.2">
      <c r="A618" s="188">
        <v>7125</v>
      </c>
      <c r="B618" s="188">
        <v>690710005</v>
      </c>
      <c r="C618" s="188" t="s">
        <v>7630</v>
      </c>
      <c r="D618" s="188" t="s">
        <v>7284</v>
      </c>
      <c r="E618" s="186">
        <v>6439140</v>
      </c>
      <c r="F618" s="186">
        <v>45073980</v>
      </c>
    </row>
    <row r="619" spans="1:6" x14ac:dyDescent="0.2">
      <c r="A619" s="188">
        <v>7128</v>
      </c>
      <c r="B619" s="188">
        <v>690511002</v>
      </c>
      <c r="C619" s="188" t="s">
        <v>7631</v>
      </c>
      <c r="D619" s="188" t="s">
        <v>7278</v>
      </c>
      <c r="E619" s="186">
        <v>5008219</v>
      </c>
      <c r="F619" s="186">
        <v>30194569</v>
      </c>
    </row>
    <row r="620" spans="1:6" x14ac:dyDescent="0.2">
      <c r="A620" s="188">
        <v>7132</v>
      </c>
      <c r="B620" s="188">
        <v>691916006</v>
      </c>
      <c r="C620" s="188" t="s">
        <v>7632</v>
      </c>
      <c r="D620" s="188" t="s">
        <v>7320</v>
      </c>
      <c r="E620" s="186">
        <v>5056871</v>
      </c>
      <c r="F620" s="186">
        <v>30487887</v>
      </c>
    </row>
    <row r="621" spans="1:6" x14ac:dyDescent="0.2">
      <c r="A621" s="188">
        <v>7137</v>
      </c>
      <c r="B621" s="188">
        <v>691512002</v>
      </c>
      <c r="C621" s="188" t="s">
        <v>7843</v>
      </c>
      <c r="D621" s="188" t="s">
        <v>7183</v>
      </c>
      <c r="E621" s="186">
        <v>6851244</v>
      </c>
      <c r="F621" s="186">
        <v>41306171</v>
      </c>
    </row>
    <row r="622" spans="1:6" x14ac:dyDescent="0.2">
      <c r="A622" s="188">
        <v>7138</v>
      </c>
      <c r="B622" s="188">
        <v>690103001</v>
      </c>
      <c r="C622" s="188" t="s">
        <v>7633</v>
      </c>
      <c r="D622" s="188" t="s">
        <v>173</v>
      </c>
      <c r="E622" s="186">
        <v>9524202</v>
      </c>
      <c r="F622" s="186">
        <v>57421441</v>
      </c>
    </row>
    <row r="623" spans="1:6" x14ac:dyDescent="0.2">
      <c r="A623" s="188">
        <v>7139</v>
      </c>
      <c r="B623" s="188">
        <v>691405001</v>
      </c>
      <c r="C623" s="188" t="s">
        <v>7634</v>
      </c>
      <c r="D623" s="188" t="s">
        <v>7249</v>
      </c>
      <c r="E623" s="186">
        <v>5056871</v>
      </c>
      <c r="F623" s="186">
        <v>35398097</v>
      </c>
    </row>
    <row r="624" spans="1:6" x14ac:dyDescent="0.2">
      <c r="A624" s="188">
        <v>7141</v>
      </c>
      <c r="B624" s="188">
        <v>650165500</v>
      </c>
      <c r="C624" s="188" t="s">
        <v>7635</v>
      </c>
      <c r="D624" s="188" t="s">
        <v>149</v>
      </c>
      <c r="E624" s="186">
        <v>2269995</v>
      </c>
      <c r="F624" s="186">
        <v>20883924</v>
      </c>
    </row>
    <row r="625" spans="1:6" x14ac:dyDescent="0.2">
      <c r="A625" s="188">
        <v>7141</v>
      </c>
      <c r="B625" s="188">
        <v>650165500</v>
      </c>
      <c r="C625" s="188" t="s">
        <v>7635</v>
      </c>
      <c r="D625" s="188" t="s">
        <v>7183</v>
      </c>
      <c r="E625" s="186">
        <v>15741706</v>
      </c>
      <c r="F625" s="186">
        <v>117653173</v>
      </c>
    </row>
    <row r="626" spans="1:6" x14ac:dyDescent="0.2">
      <c r="A626" s="188">
        <v>7141</v>
      </c>
      <c r="B626" s="188">
        <v>650165500</v>
      </c>
      <c r="C626" s="188" t="s">
        <v>7635</v>
      </c>
      <c r="D626" s="188" t="s">
        <v>7173</v>
      </c>
      <c r="E626" s="186">
        <v>18345816</v>
      </c>
      <c r="F626" s="186">
        <v>116319773</v>
      </c>
    </row>
    <row r="627" spans="1:6" x14ac:dyDescent="0.2">
      <c r="A627" s="188">
        <v>7141</v>
      </c>
      <c r="B627" s="188">
        <v>650165500</v>
      </c>
      <c r="C627" s="188" t="s">
        <v>7635</v>
      </c>
      <c r="D627" s="188" t="s">
        <v>7259</v>
      </c>
      <c r="E627" s="186">
        <v>14352507</v>
      </c>
      <c r="F627" s="186">
        <v>135910023</v>
      </c>
    </row>
    <row r="628" spans="1:6" x14ac:dyDescent="0.2">
      <c r="A628" s="188">
        <v>7141</v>
      </c>
      <c r="B628" s="188">
        <v>650165500</v>
      </c>
      <c r="C628" s="188" t="s">
        <v>7635</v>
      </c>
      <c r="D628" s="188" t="s">
        <v>7233</v>
      </c>
      <c r="E628" s="186">
        <v>29975671</v>
      </c>
      <c r="F628" s="186">
        <v>114419306</v>
      </c>
    </row>
    <row r="629" spans="1:6" x14ac:dyDescent="0.2">
      <c r="A629" s="188">
        <v>7143</v>
      </c>
      <c r="B629" s="188">
        <v>692101006</v>
      </c>
      <c r="C629" s="188" t="s">
        <v>7636</v>
      </c>
      <c r="D629" s="188" t="s">
        <v>7153</v>
      </c>
      <c r="E629" s="186">
        <v>6851245</v>
      </c>
      <c r="F629" s="186">
        <v>41306172</v>
      </c>
    </row>
    <row r="630" spans="1:6" x14ac:dyDescent="0.2">
      <c r="A630" s="188">
        <v>7145</v>
      </c>
      <c r="B630" s="188" t="s">
        <v>7145</v>
      </c>
      <c r="C630" s="188" t="s">
        <v>7637</v>
      </c>
      <c r="D630" s="188" t="s">
        <v>7226</v>
      </c>
      <c r="E630" s="186">
        <v>11255310</v>
      </c>
      <c r="F630" s="186">
        <v>80788092</v>
      </c>
    </row>
    <row r="631" spans="1:6" x14ac:dyDescent="0.2">
      <c r="A631" s="188">
        <v>7146</v>
      </c>
      <c r="B631" s="188">
        <v>652115705</v>
      </c>
      <c r="C631" s="188" t="s">
        <v>7638</v>
      </c>
      <c r="D631" s="188" t="s">
        <v>7204</v>
      </c>
      <c r="E631" s="186">
        <v>23286413</v>
      </c>
      <c r="F631" s="186">
        <v>151115928</v>
      </c>
    </row>
    <row r="632" spans="1:6" x14ac:dyDescent="0.2">
      <c r="A632" s="188">
        <v>7147</v>
      </c>
      <c r="B632" s="188">
        <v>691104001</v>
      </c>
      <c r="C632" s="188" t="s">
        <v>7639</v>
      </c>
      <c r="D632" s="188" t="s">
        <v>7170</v>
      </c>
      <c r="E632" s="186">
        <v>6610850</v>
      </c>
      <c r="F632" s="186">
        <v>51946280</v>
      </c>
    </row>
    <row r="633" spans="1:6" x14ac:dyDescent="0.2">
      <c r="A633" s="188">
        <v>7158</v>
      </c>
      <c r="B633" s="188">
        <v>652041302</v>
      </c>
      <c r="C633" s="188" t="s">
        <v>7640</v>
      </c>
      <c r="D633" s="188" t="s">
        <v>7194</v>
      </c>
      <c r="E633" s="186">
        <v>22055882</v>
      </c>
      <c r="F633" s="186">
        <v>137691238</v>
      </c>
    </row>
    <row r="634" spans="1:6" x14ac:dyDescent="0.2">
      <c r="A634" s="188">
        <v>7158</v>
      </c>
      <c r="B634" s="188">
        <v>652041302</v>
      </c>
      <c r="C634" s="188" t="s">
        <v>7640</v>
      </c>
      <c r="D634" s="188" t="s">
        <v>7207</v>
      </c>
      <c r="E634" s="186">
        <v>14984118</v>
      </c>
      <c r="F634" s="186">
        <v>100309234</v>
      </c>
    </row>
    <row r="635" spans="1:6" x14ac:dyDescent="0.2">
      <c r="A635" s="188">
        <v>7159</v>
      </c>
      <c r="B635" s="188">
        <v>653932502</v>
      </c>
      <c r="C635" s="188" t="s">
        <v>7641</v>
      </c>
      <c r="D635" s="188" t="s">
        <v>7154</v>
      </c>
      <c r="E635" s="186">
        <v>80375881</v>
      </c>
      <c r="F635" s="186">
        <v>285882209</v>
      </c>
    </row>
    <row r="636" spans="1:6" x14ac:dyDescent="0.2">
      <c r="A636" s="188">
        <v>7160</v>
      </c>
      <c r="B636" s="188">
        <v>712091002</v>
      </c>
      <c r="C636" s="188" t="s">
        <v>7642</v>
      </c>
      <c r="D636" s="188" t="s">
        <v>7154</v>
      </c>
      <c r="E636" s="186">
        <v>23302964</v>
      </c>
      <c r="F636" s="186">
        <v>167452692</v>
      </c>
    </row>
    <row r="637" spans="1:6" x14ac:dyDescent="0.2">
      <c r="A637" s="188">
        <v>7160</v>
      </c>
      <c r="B637" s="188">
        <v>712091002</v>
      </c>
      <c r="C637" s="188" t="s">
        <v>7642</v>
      </c>
      <c r="D637" s="188" t="s">
        <v>7323</v>
      </c>
      <c r="E637" s="186">
        <v>0</v>
      </c>
      <c r="F637" s="186">
        <v>84447006</v>
      </c>
    </row>
    <row r="638" spans="1:6" x14ac:dyDescent="0.2">
      <c r="A638" s="188">
        <v>7160</v>
      </c>
      <c r="B638" s="188">
        <v>712091002</v>
      </c>
      <c r="C638" s="188" t="s">
        <v>7642</v>
      </c>
      <c r="D638" s="188" t="s">
        <v>149</v>
      </c>
      <c r="E638" s="186">
        <v>18758529</v>
      </c>
      <c r="F638" s="186">
        <v>155730134</v>
      </c>
    </row>
    <row r="639" spans="1:6" x14ac:dyDescent="0.2">
      <c r="A639" s="188">
        <v>7160</v>
      </c>
      <c r="B639" s="188">
        <v>712091002</v>
      </c>
      <c r="C639" s="188" t="s">
        <v>7642</v>
      </c>
      <c r="D639" s="188" t="s">
        <v>173</v>
      </c>
      <c r="E639" s="186">
        <v>25601330</v>
      </c>
      <c r="F639" s="186">
        <v>181120022</v>
      </c>
    </row>
    <row r="640" spans="1:6" x14ac:dyDescent="0.2">
      <c r="A640" s="188">
        <v>7160</v>
      </c>
      <c r="B640" s="188">
        <v>712091002</v>
      </c>
      <c r="C640" s="188" t="s">
        <v>7642</v>
      </c>
      <c r="D640" s="188" t="s">
        <v>7228</v>
      </c>
      <c r="E640" s="186">
        <v>31119924</v>
      </c>
      <c r="F640" s="186">
        <v>84533671</v>
      </c>
    </row>
    <row r="641" spans="1:6" x14ac:dyDescent="0.2">
      <c r="A641" s="188">
        <v>7160</v>
      </c>
      <c r="B641" s="188">
        <v>712091002</v>
      </c>
      <c r="C641" s="188" t="s">
        <v>7642</v>
      </c>
      <c r="D641" s="188" t="s">
        <v>7164</v>
      </c>
      <c r="E641" s="186">
        <v>17877220</v>
      </c>
      <c r="F641" s="186">
        <v>112280276</v>
      </c>
    </row>
    <row r="642" spans="1:6" x14ac:dyDescent="0.2">
      <c r="A642" s="188">
        <v>7160</v>
      </c>
      <c r="B642" s="188">
        <v>712091002</v>
      </c>
      <c r="C642" s="188" t="s">
        <v>7642</v>
      </c>
      <c r="D642" s="188" t="s">
        <v>7291</v>
      </c>
      <c r="E642" s="186">
        <v>21872388</v>
      </c>
      <c r="F642" s="186">
        <v>138150382</v>
      </c>
    </row>
    <row r="643" spans="1:6" x14ac:dyDescent="0.2">
      <c r="A643" s="188">
        <v>7160</v>
      </c>
      <c r="B643" s="188">
        <v>712091002</v>
      </c>
      <c r="C643" s="188" t="s">
        <v>7642</v>
      </c>
      <c r="D643" s="188" t="s">
        <v>7225</v>
      </c>
      <c r="E643" s="186">
        <v>22404909</v>
      </c>
      <c r="F643" s="186">
        <v>145742485</v>
      </c>
    </row>
    <row r="644" spans="1:6" x14ac:dyDescent="0.2">
      <c r="A644" s="188">
        <v>7160</v>
      </c>
      <c r="B644" s="188">
        <v>712091002</v>
      </c>
      <c r="C644" s="188" t="s">
        <v>7642</v>
      </c>
      <c r="D644" s="188" t="s">
        <v>7169</v>
      </c>
      <c r="E644" s="186">
        <v>19063302</v>
      </c>
      <c r="F644" s="186">
        <v>160124388</v>
      </c>
    </row>
    <row r="645" spans="1:6" x14ac:dyDescent="0.2">
      <c r="A645" s="188">
        <v>7160</v>
      </c>
      <c r="B645" s="188">
        <v>712091002</v>
      </c>
      <c r="C645" s="188" t="s">
        <v>7642</v>
      </c>
      <c r="D645" s="188" t="s">
        <v>7159</v>
      </c>
      <c r="E645" s="186">
        <v>-12999001</v>
      </c>
      <c r="F645" s="186">
        <v>155826438</v>
      </c>
    </row>
    <row r="646" spans="1:6" x14ac:dyDescent="0.2">
      <c r="A646" s="188">
        <v>7160</v>
      </c>
      <c r="B646" s="188">
        <v>712091002</v>
      </c>
      <c r="C646" s="188" t="s">
        <v>7642</v>
      </c>
      <c r="D646" s="188" t="s">
        <v>5877</v>
      </c>
      <c r="E646" s="186">
        <v>22401307</v>
      </c>
      <c r="F646" s="186">
        <v>74028730</v>
      </c>
    </row>
    <row r="647" spans="1:6" x14ac:dyDescent="0.2">
      <c r="A647" s="188">
        <v>7160</v>
      </c>
      <c r="B647" s="188">
        <v>712091002</v>
      </c>
      <c r="C647" s="188" t="s">
        <v>7642</v>
      </c>
      <c r="D647" s="188" t="s">
        <v>183</v>
      </c>
      <c r="E647" s="186">
        <v>29271648</v>
      </c>
      <c r="F647" s="186">
        <v>187240398</v>
      </c>
    </row>
    <row r="648" spans="1:6" x14ac:dyDescent="0.2">
      <c r="A648" s="188">
        <v>7160</v>
      </c>
      <c r="B648" s="188">
        <v>712091002</v>
      </c>
      <c r="C648" s="188" t="s">
        <v>7642</v>
      </c>
      <c r="D648" s="188" t="s">
        <v>8188</v>
      </c>
      <c r="E648" s="186">
        <v>13284109</v>
      </c>
      <c r="F648" s="186">
        <v>93213695</v>
      </c>
    </row>
    <row r="649" spans="1:6" x14ac:dyDescent="0.2">
      <c r="A649" s="188">
        <v>7162</v>
      </c>
      <c r="B649" s="188" t="s">
        <v>7102</v>
      </c>
      <c r="C649" s="188" t="s">
        <v>7643</v>
      </c>
      <c r="D649" s="188" t="s">
        <v>7324</v>
      </c>
      <c r="E649" s="186">
        <v>3434208</v>
      </c>
      <c r="F649" s="186">
        <v>20704848</v>
      </c>
    </row>
    <row r="650" spans="1:6" x14ac:dyDescent="0.2">
      <c r="A650" s="188">
        <v>7163</v>
      </c>
      <c r="B650" s="188">
        <v>744943000</v>
      </c>
      <c r="C650" s="188" t="s">
        <v>7644</v>
      </c>
      <c r="D650" s="188" t="s">
        <v>7278</v>
      </c>
      <c r="E650" s="186">
        <v>9051000</v>
      </c>
      <c r="F650" s="186">
        <v>9051000</v>
      </c>
    </row>
    <row r="651" spans="1:6" x14ac:dyDescent="0.2">
      <c r="A651" s="188">
        <v>7163</v>
      </c>
      <c r="B651" s="188">
        <v>744943000</v>
      </c>
      <c r="C651" s="188" t="s">
        <v>7644</v>
      </c>
      <c r="D651" s="188" t="s">
        <v>7195</v>
      </c>
      <c r="E651" s="186">
        <v>0</v>
      </c>
      <c r="F651" s="186">
        <v>82234800</v>
      </c>
    </row>
    <row r="652" spans="1:6" x14ac:dyDescent="0.2">
      <c r="A652" s="188">
        <v>7163</v>
      </c>
      <c r="B652" s="188">
        <v>744943000</v>
      </c>
      <c r="C652" s="188" t="s">
        <v>7644</v>
      </c>
      <c r="D652" s="188" t="s">
        <v>7226</v>
      </c>
      <c r="E652" s="186">
        <v>76489697</v>
      </c>
      <c r="F652" s="186">
        <v>246454257</v>
      </c>
    </row>
    <row r="653" spans="1:6" x14ac:dyDescent="0.2">
      <c r="A653" s="188">
        <v>7163</v>
      </c>
      <c r="B653" s="188">
        <v>744943000</v>
      </c>
      <c r="C653" s="188" t="s">
        <v>7644</v>
      </c>
      <c r="D653" s="188" t="s">
        <v>7160</v>
      </c>
      <c r="E653" s="186">
        <v>18102000</v>
      </c>
      <c r="F653" s="186">
        <v>18102000</v>
      </c>
    </row>
    <row r="654" spans="1:6" x14ac:dyDescent="0.2">
      <c r="A654" s="188">
        <v>7168</v>
      </c>
      <c r="B654" s="188" t="s">
        <v>7116</v>
      </c>
      <c r="C654" s="188" t="s">
        <v>8201</v>
      </c>
      <c r="D654" s="188" t="s">
        <v>8194</v>
      </c>
      <c r="E654" s="186">
        <v>20678139</v>
      </c>
      <c r="F654" s="186">
        <v>146991621</v>
      </c>
    </row>
    <row r="655" spans="1:6" x14ac:dyDescent="0.2">
      <c r="A655" s="188">
        <v>7169</v>
      </c>
      <c r="B655" s="188">
        <v>692651006</v>
      </c>
      <c r="C655" s="188" t="s">
        <v>7844</v>
      </c>
      <c r="D655" s="188" t="s">
        <v>173</v>
      </c>
      <c r="E655" s="186">
        <v>9157888</v>
      </c>
      <c r="F655" s="186">
        <v>55212928</v>
      </c>
    </row>
    <row r="656" spans="1:6" x14ac:dyDescent="0.2">
      <c r="A656" s="188">
        <v>7171</v>
      </c>
      <c r="B656" s="188">
        <v>690733005</v>
      </c>
      <c r="C656" s="188" t="s">
        <v>7845</v>
      </c>
      <c r="D656" s="188" t="s">
        <v>7868</v>
      </c>
      <c r="E656" s="186">
        <v>3577299</v>
      </c>
      <c r="F656" s="186">
        <v>21567549</v>
      </c>
    </row>
    <row r="657" spans="1:6" x14ac:dyDescent="0.2">
      <c r="A657" s="188">
        <v>7173</v>
      </c>
      <c r="B657" s="188">
        <v>653686706</v>
      </c>
      <c r="C657" s="188" t="s">
        <v>8202</v>
      </c>
      <c r="D657" s="188" t="s">
        <v>7184</v>
      </c>
      <c r="E657" s="186">
        <v>9387180</v>
      </c>
      <c r="F657" s="186">
        <v>59271119</v>
      </c>
    </row>
    <row r="658" spans="1:6" x14ac:dyDescent="0.2">
      <c r="A658" s="188">
        <v>7174</v>
      </c>
      <c r="B658" s="188">
        <v>691912000</v>
      </c>
      <c r="C658" s="188" t="s">
        <v>7645</v>
      </c>
      <c r="D658" s="188" t="s">
        <v>7325</v>
      </c>
      <c r="E658" s="186">
        <v>6361870</v>
      </c>
      <c r="F658" s="186">
        <v>38355729</v>
      </c>
    </row>
    <row r="659" spans="1:6" x14ac:dyDescent="0.2">
      <c r="A659" s="188">
        <v>7175</v>
      </c>
      <c r="B659" s="188">
        <v>690407000</v>
      </c>
      <c r="C659" s="188" t="s">
        <v>7646</v>
      </c>
      <c r="D659" s="188" t="s">
        <v>7225</v>
      </c>
      <c r="E659" s="186">
        <v>6851244</v>
      </c>
      <c r="F659" s="186">
        <v>41306171</v>
      </c>
    </row>
    <row r="660" spans="1:6" x14ac:dyDescent="0.2">
      <c r="A660" s="188">
        <v>7176</v>
      </c>
      <c r="B660" s="188">
        <v>690709007</v>
      </c>
      <c r="C660" s="188" t="s">
        <v>7647</v>
      </c>
      <c r="D660" s="188" t="s">
        <v>7191</v>
      </c>
      <c r="E660" s="186">
        <v>7297692</v>
      </c>
      <c r="F660" s="186">
        <v>64030682</v>
      </c>
    </row>
    <row r="661" spans="1:6" x14ac:dyDescent="0.2">
      <c r="A661" s="188">
        <v>7177</v>
      </c>
      <c r="B661" s="188">
        <v>690305003</v>
      </c>
      <c r="C661" s="188" t="s">
        <v>7846</v>
      </c>
      <c r="D661" s="188" t="s">
        <v>7176</v>
      </c>
      <c r="E661" s="186">
        <v>24992138</v>
      </c>
      <c r="F661" s="186">
        <v>158473121</v>
      </c>
    </row>
    <row r="662" spans="1:6" x14ac:dyDescent="0.2">
      <c r="A662" s="188">
        <v>7179</v>
      </c>
      <c r="B662" s="188">
        <v>691904008</v>
      </c>
      <c r="C662" s="188" t="s">
        <v>7847</v>
      </c>
      <c r="D662" s="188" t="s">
        <v>7303</v>
      </c>
      <c r="E662" s="186">
        <v>5056870</v>
      </c>
      <c r="F662" s="186">
        <v>30487886</v>
      </c>
    </row>
    <row r="663" spans="1:6" x14ac:dyDescent="0.2">
      <c r="A663" s="188">
        <v>7180</v>
      </c>
      <c r="B663" s="188">
        <v>692525000</v>
      </c>
      <c r="C663" s="188" t="s">
        <v>7648</v>
      </c>
      <c r="D663" s="188" t="s">
        <v>7154</v>
      </c>
      <c r="E663" s="186">
        <v>15689780</v>
      </c>
      <c r="F663" s="186">
        <v>56748829</v>
      </c>
    </row>
    <row r="664" spans="1:6" x14ac:dyDescent="0.2">
      <c r="A664" s="188">
        <v>7181</v>
      </c>
      <c r="B664" s="188">
        <v>692402006</v>
      </c>
      <c r="C664" s="188" t="s">
        <v>7649</v>
      </c>
      <c r="D664" s="188" t="s">
        <v>7326</v>
      </c>
      <c r="E664" s="186">
        <v>5265786</v>
      </c>
      <c r="F664" s="186">
        <v>31747436</v>
      </c>
    </row>
    <row r="665" spans="1:6" x14ac:dyDescent="0.2">
      <c r="A665" s="188">
        <v>7184</v>
      </c>
      <c r="B665" s="188">
        <v>691801004</v>
      </c>
      <c r="C665" s="188" t="s">
        <v>7848</v>
      </c>
      <c r="D665" s="188" t="s">
        <v>213</v>
      </c>
      <c r="E665" s="186">
        <v>18915581</v>
      </c>
      <c r="F665" s="186">
        <v>130179896</v>
      </c>
    </row>
    <row r="666" spans="1:6" x14ac:dyDescent="0.2">
      <c r="A666" s="188">
        <v>7186</v>
      </c>
      <c r="B666" s="188">
        <v>691501000</v>
      </c>
      <c r="C666" s="188" t="s">
        <v>8203</v>
      </c>
      <c r="D666" s="188" t="s">
        <v>7299</v>
      </c>
      <c r="E666" s="186">
        <v>5056871</v>
      </c>
      <c r="F666" s="186">
        <v>30487887</v>
      </c>
    </row>
    <row r="667" spans="1:6" x14ac:dyDescent="0.2">
      <c r="A667" s="188">
        <v>7189</v>
      </c>
      <c r="B667" s="188">
        <v>754634006</v>
      </c>
      <c r="C667" s="188" t="s">
        <v>7650</v>
      </c>
      <c r="D667" s="188" t="s">
        <v>7261</v>
      </c>
      <c r="E667" s="186">
        <v>42861743</v>
      </c>
      <c r="F667" s="186">
        <v>278455016</v>
      </c>
    </row>
    <row r="668" spans="1:6" x14ac:dyDescent="0.2">
      <c r="A668" s="188">
        <v>7189</v>
      </c>
      <c r="B668" s="188">
        <v>754634006</v>
      </c>
      <c r="C668" s="188" t="s">
        <v>7650</v>
      </c>
      <c r="D668" s="188" t="s">
        <v>7265</v>
      </c>
      <c r="E668" s="186">
        <v>19496716</v>
      </c>
      <c r="F668" s="186">
        <v>128582678</v>
      </c>
    </row>
    <row r="669" spans="1:6" x14ac:dyDescent="0.2">
      <c r="A669" s="188">
        <v>7189</v>
      </c>
      <c r="B669" s="188">
        <v>754634006</v>
      </c>
      <c r="C669" s="188" t="s">
        <v>7650</v>
      </c>
      <c r="D669" s="188" t="s">
        <v>7267</v>
      </c>
      <c r="E669" s="186">
        <v>18331292</v>
      </c>
      <c r="F669" s="186">
        <v>119381464</v>
      </c>
    </row>
    <row r="670" spans="1:6" x14ac:dyDescent="0.2">
      <c r="A670" s="188">
        <v>7190</v>
      </c>
      <c r="B670" s="188" t="s">
        <v>7127</v>
      </c>
      <c r="C670" s="188" t="s">
        <v>7651</v>
      </c>
      <c r="D670" s="188" t="s">
        <v>7226</v>
      </c>
      <c r="E670" s="186">
        <v>25210397</v>
      </c>
      <c r="F670" s="186">
        <v>193398540</v>
      </c>
    </row>
    <row r="671" spans="1:6" x14ac:dyDescent="0.2">
      <c r="A671" s="188">
        <v>7194</v>
      </c>
      <c r="B671" s="188">
        <v>690204002</v>
      </c>
      <c r="C671" s="188" t="s">
        <v>7652</v>
      </c>
      <c r="D671" s="188" t="s">
        <v>7327</v>
      </c>
      <c r="E671" s="186">
        <v>14189178</v>
      </c>
      <c r="F671" s="186">
        <v>83970165</v>
      </c>
    </row>
    <row r="672" spans="1:6" x14ac:dyDescent="0.2">
      <c r="A672" s="188">
        <v>7195</v>
      </c>
      <c r="B672" s="188">
        <v>690726009</v>
      </c>
      <c r="C672" s="188" t="s">
        <v>7653</v>
      </c>
      <c r="D672" s="188" t="s">
        <v>7216</v>
      </c>
      <c r="E672" s="186">
        <v>4292760</v>
      </c>
      <c r="F672" s="186">
        <v>73769580</v>
      </c>
    </row>
    <row r="673" spans="1:6" x14ac:dyDescent="0.2">
      <c r="A673" s="188">
        <v>7196</v>
      </c>
      <c r="B673" s="188">
        <v>690720000</v>
      </c>
      <c r="C673" s="188" t="s">
        <v>7654</v>
      </c>
      <c r="D673" s="188" t="s">
        <v>7213</v>
      </c>
      <c r="E673" s="186">
        <v>5008219</v>
      </c>
      <c r="F673" s="186">
        <v>30194569</v>
      </c>
    </row>
    <row r="674" spans="1:6" x14ac:dyDescent="0.2">
      <c r="A674" s="188">
        <v>7197</v>
      </c>
      <c r="B674" s="188">
        <v>690414007</v>
      </c>
      <c r="C674" s="188" t="s">
        <v>7655</v>
      </c>
      <c r="D674" s="188" t="s">
        <v>7273</v>
      </c>
      <c r="E674" s="186">
        <v>4730622</v>
      </c>
      <c r="F674" s="186">
        <v>28520931</v>
      </c>
    </row>
    <row r="675" spans="1:6" x14ac:dyDescent="0.2">
      <c r="A675" s="188">
        <v>7198</v>
      </c>
      <c r="B675" s="188">
        <v>690725002</v>
      </c>
      <c r="C675" s="188" t="s">
        <v>7656</v>
      </c>
      <c r="D675" s="188" t="s">
        <v>7166</v>
      </c>
      <c r="E675" s="186">
        <v>0</v>
      </c>
      <c r="F675" s="186">
        <v>25756560</v>
      </c>
    </row>
    <row r="676" spans="1:6" x14ac:dyDescent="0.2">
      <c r="A676" s="188">
        <v>7200</v>
      </c>
      <c r="B676" s="188">
        <v>692553004</v>
      </c>
      <c r="C676" s="188" t="s">
        <v>7657</v>
      </c>
      <c r="D676" s="188" t="s">
        <v>7218</v>
      </c>
      <c r="E676" s="186">
        <v>9730256</v>
      </c>
      <c r="F676" s="186">
        <v>68111792</v>
      </c>
    </row>
    <row r="677" spans="1:6" x14ac:dyDescent="0.2">
      <c r="A677" s="188">
        <v>7201</v>
      </c>
      <c r="B677" s="188">
        <v>692105001</v>
      </c>
      <c r="C677" s="188" t="s">
        <v>7658</v>
      </c>
      <c r="D677" s="188" t="s">
        <v>7328</v>
      </c>
      <c r="E677" s="186">
        <v>5709371</v>
      </c>
      <c r="F677" s="186">
        <v>39965597</v>
      </c>
    </row>
    <row r="678" spans="1:6" x14ac:dyDescent="0.2">
      <c r="A678" s="188">
        <v>7202</v>
      </c>
      <c r="B678" s="188">
        <v>690728001</v>
      </c>
      <c r="C678" s="188" t="s">
        <v>7659</v>
      </c>
      <c r="D678" s="188" t="s">
        <v>7240</v>
      </c>
      <c r="E678" s="186">
        <v>5008219</v>
      </c>
      <c r="F678" s="186">
        <v>30194569</v>
      </c>
    </row>
    <row r="679" spans="1:6" x14ac:dyDescent="0.2">
      <c r="A679" s="188">
        <v>7203</v>
      </c>
      <c r="B679" s="188">
        <v>690708000</v>
      </c>
      <c r="C679" s="188" t="s">
        <v>7660</v>
      </c>
      <c r="D679" s="188" t="s">
        <v>7268</v>
      </c>
      <c r="E679" s="186">
        <v>0</v>
      </c>
      <c r="F679" s="186">
        <v>32403414</v>
      </c>
    </row>
    <row r="680" spans="1:6" x14ac:dyDescent="0.2">
      <c r="A680" s="188">
        <v>7204</v>
      </c>
      <c r="B680" s="188">
        <v>690718006</v>
      </c>
      <c r="C680" s="188" t="s">
        <v>7661</v>
      </c>
      <c r="D680" s="188" t="s">
        <v>7206</v>
      </c>
      <c r="E680" s="186">
        <v>6439140</v>
      </c>
      <c r="F680" s="186">
        <v>45073980</v>
      </c>
    </row>
    <row r="681" spans="1:6" x14ac:dyDescent="0.2">
      <c r="A681" s="188">
        <v>7205</v>
      </c>
      <c r="B681" s="188" t="s">
        <v>7119</v>
      </c>
      <c r="C681" s="188" t="s">
        <v>7849</v>
      </c>
      <c r="D681" s="188" t="s">
        <v>7275</v>
      </c>
      <c r="E681" s="186">
        <v>2861840</v>
      </c>
      <c r="F681" s="186">
        <v>17171040</v>
      </c>
    </row>
    <row r="682" spans="1:6" x14ac:dyDescent="0.2">
      <c r="A682" s="188">
        <v>7206</v>
      </c>
      <c r="B682" s="188">
        <v>692548000</v>
      </c>
      <c r="C682" s="188" t="s">
        <v>7662</v>
      </c>
      <c r="D682" s="188" t="s">
        <v>7235</v>
      </c>
      <c r="E682" s="186">
        <v>13713831</v>
      </c>
      <c r="F682" s="186">
        <v>134147093</v>
      </c>
    </row>
    <row r="683" spans="1:6" x14ac:dyDescent="0.2">
      <c r="A683" s="188">
        <v>7207</v>
      </c>
      <c r="B683" s="188">
        <v>690506009</v>
      </c>
      <c r="C683" s="188" t="s">
        <v>7663</v>
      </c>
      <c r="D683" s="188" t="s">
        <v>7159</v>
      </c>
      <c r="E683" s="186">
        <v>6439140</v>
      </c>
      <c r="F683" s="186">
        <v>38821590</v>
      </c>
    </row>
    <row r="684" spans="1:6" x14ac:dyDescent="0.2">
      <c r="A684" s="188">
        <v>7208</v>
      </c>
      <c r="B684" s="188">
        <v>692554000</v>
      </c>
      <c r="C684" s="188" t="s">
        <v>7664</v>
      </c>
      <c r="D684" s="188" t="s">
        <v>7274</v>
      </c>
      <c r="E684" s="186">
        <v>0</v>
      </c>
      <c r="F684" s="186">
        <v>20149080</v>
      </c>
    </row>
    <row r="685" spans="1:6" x14ac:dyDescent="0.2">
      <c r="A685" s="188">
        <v>7209</v>
      </c>
      <c r="B685" s="188">
        <v>830175008</v>
      </c>
      <c r="C685" s="188" t="s">
        <v>7665</v>
      </c>
      <c r="D685" s="188" t="s">
        <v>7175</v>
      </c>
      <c r="E685" s="186">
        <v>4945260</v>
      </c>
      <c r="F685" s="186">
        <v>24869724</v>
      </c>
    </row>
    <row r="686" spans="1:6" x14ac:dyDescent="0.2">
      <c r="A686" s="188">
        <v>7211</v>
      </c>
      <c r="B686" s="188">
        <v>690731002</v>
      </c>
      <c r="C686" s="188" t="s">
        <v>7666</v>
      </c>
      <c r="D686" s="188" t="s">
        <v>7329</v>
      </c>
      <c r="E686" s="186">
        <v>2861840</v>
      </c>
      <c r="F686" s="186">
        <v>20032880</v>
      </c>
    </row>
    <row r="687" spans="1:6" x14ac:dyDescent="0.2">
      <c r="A687" s="188">
        <v>7212</v>
      </c>
      <c r="B687" s="188">
        <v>690408007</v>
      </c>
      <c r="C687" s="188" t="s">
        <v>7667</v>
      </c>
      <c r="D687" s="188" t="s">
        <v>7330</v>
      </c>
      <c r="E687" s="186">
        <v>10037082</v>
      </c>
      <c r="F687" s="186">
        <v>69734516</v>
      </c>
    </row>
    <row r="688" spans="1:6" x14ac:dyDescent="0.2">
      <c r="A688" s="188">
        <v>7215</v>
      </c>
      <c r="B688" s="188">
        <v>692207009</v>
      </c>
      <c r="C688" s="188" t="s">
        <v>7668</v>
      </c>
      <c r="D688" s="188" t="s">
        <v>7331</v>
      </c>
      <c r="E688" s="186">
        <v>4078122</v>
      </c>
      <c r="F688" s="186">
        <v>24587007</v>
      </c>
    </row>
    <row r="689" spans="1:6" x14ac:dyDescent="0.2">
      <c r="A689" s="188">
        <v>7217</v>
      </c>
      <c r="B689" s="188">
        <v>690104008</v>
      </c>
      <c r="C689" s="188" t="s">
        <v>7669</v>
      </c>
      <c r="D689" s="188" t="s">
        <v>7332</v>
      </c>
      <c r="E689" s="186">
        <v>0</v>
      </c>
      <c r="F689" s="186">
        <v>18422015</v>
      </c>
    </row>
    <row r="690" spans="1:6" x14ac:dyDescent="0.2">
      <c r="A690" s="188">
        <v>7219</v>
      </c>
      <c r="B690" s="188">
        <v>690722003</v>
      </c>
      <c r="C690" s="188" t="s">
        <v>7670</v>
      </c>
      <c r="D690" s="188" t="s">
        <v>7333</v>
      </c>
      <c r="E690" s="186">
        <v>5723679</v>
      </c>
      <c r="F690" s="186">
        <v>34508079</v>
      </c>
    </row>
    <row r="691" spans="1:6" x14ac:dyDescent="0.2">
      <c r="A691" s="188">
        <v>7220</v>
      </c>
      <c r="B691" s="188">
        <v>690714000</v>
      </c>
      <c r="C691" s="188" t="s">
        <v>7850</v>
      </c>
      <c r="D691" s="188" t="s">
        <v>7246</v>
      </c>
      <c r="E691" s="186">
        <v>6152956</v>
      </c>
      <c r="F691" s="186">
        <v>30943230</v>
      </c>
    </row>
    <row r="692" spans="1:6" x14ac:dyDescent="0.2">
      <c r="A692" s="188">
        <v>7222</v>
      </c>
      <c r="B692" s="188" t="s">
        <v>7105</v>
      </c>
      <c r="C692" s="188" t="s">
        <v>7671</v>
      </c>
      <c r="D692" s="188" t="s">
        <v>7318</v>
      </c>
      <c r="E692" s="186">
        <v>14681238</v>
      </c>
      <c r="F692" s="186">
        <v>34256222</v>
      </c>
    </row>
    <row r="693" spans="1:6" x14ac:dyDescent="0.2">
      <c r="A693" s="188">
        <v>7223</v>
      </c>
      <c r="B693" s="188">
        <v>690614006</v>
      </c>
      <c r="C693" s="188" t="s">
        <v>7672</v>
      </c>
      <c r="D693" s="188" t="s">
        <v>7293</v>
      </c>
      <c r="E693" s="186">
        <v>8299336</v>
      </c>
      <c r="F693" s="186">
        <v>25018358</v>
      </c>
    </row>
    <row r="694" spans="1:6" x14ac:dyDescent="0.2">
      <c r="A694" s="188">
        <v>7224</v>
      </c>
      <c r="B694" s="188" t="s">
        <v>7118</v>
      </c>
      <c r="C694" s="188" t="s">
        <v>7673</v>
      </c>
      <c r="D694" s="188" t="s">
        <v>7168</v>
      </c>
      <c r="E694" s="186">
        <v>5008219</v>
      </c>
      <c r="F694" s="186">
        <v>30194569</v>
      </c>
    </row>
    <row r="695" spans="1:6" x14ac:dyDescent="0.2">
      <c r="A695" s="188">
        <v>7225</v>
      </c>
      <c r="B695" s="188">
        <v>690505002</v>
      </c>
      <c r="C695" s="188" t="s">
        <v>7674</v>
      </c>
      <c r="D695" s="188" t="s">
        <v>7312</v>
      </c>
      <c r="E695" s="186">
        <v>2861840</v>
      </c>
      <c r="F695" s="186">
        <v>17254040</v>
      </c>
    </row>
    <row r="696" spans="1:6" x14ac:dyDescent="0.2">
      <c r="A696" s="188">
        <v>7226</v>
      </c>
      <c r="B696" s="188">
        <v>692550005</v>
      </c>
      <c r="C696" s="188" t="s">
        <v>7675</v>
      </c>
      <c r="D696" s="188" t="s">
        <v>7167</v>
      </c>
      <c r="E696" s="186">
        <v>6439140</v>
      </c>
      <c r="F696" s="186">
        <v>45073980</v>
      </c>
    </row>
    <row r="697" spans="1:6" x14ac:dyDescent="0.2">
      <c r="A697" s="188">
        <v>7228</v>
      </c>
      <c r="B697" s="188">
        <v>690509008</v>
      </c>
      <c r="C697" s="188" t="s">
        <v>7676</v>
      </c>
      <c r="D697" s="188" t="s">
        <v>7294</v>
      </c>
      <c r="E697" s="186">
        <v>3107528</v>
      </c>
      <c r="F697" s="186">
        <v>18735299</v>
      </c>
    </row>
    <row r="698" spans="1:6" x14ac:dyDescent="0.2">
      <c r="A698" s="188">
        <v>7229</v>
      </c>
      <c r="B698" s="188">
        <v>690303000</v>
      </c>
      <c r="C698" s="188" t="s">
        <v>7677</v>
      </c>
      <c r="D698" s="188" t="s">
        <v>7222</v>
      </c>
      <c r="E698" s="186">
        <v>15170613</v>
      </c>
      <c r="F698" s="186">
        <v>40454968</v>
      </c>
    </row>
    <row r="699" spans="1:6" x14ac:dyDescent="0.2">
      <c r="A699" s="188">
        <v>7231</v>
      </c>
      <c r="B699" s="188">
        <v>692555007</v>
      </c>
      <c r="C699" s="188" t="s">
        <v>7851</v>
      </c>
      <c r="D699" s="188" t="s">
        <v>231</v>
      </c>
      <c r="E699" s="186">
        <v>6439140</v>
      </c>
      <c r="F699" s="186">
        <v>47066170</v>
      </c>
    </row>
    <row r="700" spans="1:6" x14ac:dyDescent="0.2">
      <c r="A700" s="188">
        <v>7232</v>
      </c>
      <c r="B700" s="188">
        <v>691601005</v>
      </c>
      <c r="C700" s="188" t="s">
        <v>7678</v>
      </c>
      <c r="D700" s="188" t="s">
        <v>7289</v>
      </c>
      <c r="E700" s="186">
        <v>5056871</v>
      </c>
      <c r="F700" s="186">
        <v>30487887</v>
      </c>
    </row>
    <row r="701" spans="1:6" x14ac:dyDescent="0.2">
      <c r="A701" s="188">
        <v>7233</v>
      </c>
      <c r="B701" s="188" t="s">
        <v>7103</v>
      </c>
      <c r="C701" s="188" t="s">
        <v>7852</v>
      </c>
      <c r="D701" s="188" t="s">
        <v>7334</v>
      </c>
      <c r="E701" s="186">
        <v>10113741</v>
      </c>
      <c r="F701" s="186">
        <v>30487886</v>
      </c>
    </row>
    <row r="702" spans="1:6" x14ac:dyDescent="0.2">
      <c r="A702" s="188">
        <v>7234</v>
      </c>
      <c r="B702" s="188">
        <v>691109003</v>
      </c>
      <c r="C702" s="188" t="s">
        <v>7679</v>
      </c>
      <c r="D702" s="188" t="s">
        <v>7165</v>
      </c>
      <c r="E702" s="186">
        <v>4292760</v>
      </c>
      <c r="F702" s="186">
        <v>25881060</v>
      </c>
    </row>
    <row r="703" spans="1:6" x14ac:dyDescent="0.2">
      <c r="A703" s="188">
        <v>7235</v>
      </c>
      <c r="B703" s="188">
        <v>690802007</v>
      </c>
      <c r="C703" s="188" t="s">
        <v>8182</v>
      </c>
      <c r="D703" s="188" t="s">
        <v>7335</v>
      </c>
      <c r="E703" s="186">
        <v>2861840</v>
      </c>
      <c r="F703" s="186">
        <v>17254040</v>
      </c>
    </row>
    <row r="704" spans="1:6" x14ac:dyDescent="0.2">
      <c r="A704" s="188">
        <v>7236</v>
      </c>
      <c r="B704" s="188">
        <v>690719002</v>
      </c>
      <c r="C704" s="188" t="s">
        <v>7680</v>
      </c>
      <c r="D704" s="188" t="s">
        <v>7336</v>
      </c>
      <c r="E704" s="186">
        <v>9157888</v>
      </c>
      <c r="F704" s="186">
        <v>27606464</v>
      </c>
    </row>
    <row r="705" spans="1:6" x14ac:dyDescent="0.2">
      <c r="A705" s="188">
        <v>7239</v>
      </c>
      <c r="B705" s="188">
        <v>691906000</v>
      </c>
      <c r="C705" s="188" t="s">
        <v>7853</v>
      </c>
      <c r="D705" s="188" t="s">
        <v>7231</v>
      </c>
      <c r="E705" s="186">
        <v>4893746</v>
      </c>
      <c r="F705" s="186">
        <v>29504406</v>
      </c>
    </row>
    <row r="706" spans="1:6" x14ac:dyDescent="0.2">
      <c r="A706" s="188">
        <v>7240</v>
      </c>
      <c r="B706" s="188">
        <v>691204006</v>
      </c>
      <c r="C706" s="188" t="s">
        <v>7681</v>
      </c>
      <c r="D706" s="188" t="s">
        <v>7179</v>
      </c>
      <c r="E706" s="186">
        <v>5709370</v>
      </c>
      <c r="F706" s="186">
        <v>34421810</v>
      </c>
    </row>
    <row r="707" spans="1:6" x14ac:dyDescent="0.2">
      <c r="A707" s="188">
        <v>7243</v>
      </c>
      <c r="B707" s="188">
        <v>692648005</v>
      </c>
      <c r="C707" s="188" t="s">
        <v>7682</v>
      </c>
      <c r="D707" s="188" t="s">
        <v>7204</v>
      </c>
      <c r="E707" s="186">
        <v>6361870</v>
      </c>
      <c r="F707" s="186">
        <v>38355729</v>
      </c>
    </row>
    <row r="708" spans="1:6" x14ac:dyDescent="0.2">
      <c r="A708" s="188">
        <v>7244</v>
      </c>
      <c r="B708" s="188">
        <v>690907003</v>
      </c>
      <c r="C708" s="188" t="s">
        <v>7683</v>
      </c>
      <c r="D708" s="188" t="s">
        <v>7337</v>
      </c>
      <c r="E708" s="186">
        <v>12878280</v>
      </c>
      <c r="F708" s="186">
        <v>45260730</v>
      </c>
    </row>
    <row r="709" spans="1:6" x14ac:dyDescent="0.2">
      <c r="A709" s="188">
        <v>7245</v>
      </c>
      <c r="B709" s="188">
        <v>692549007</v>
      </c>
      <c r="C709" s="188" t="s">
        <v>7684</v>
      </c>
      <c r="D709" s="188" t="s">
        <v>7220</v>
      </c>
      <c r="E709" s="186">
        <v>8585520</v>
      </c>
      <c r="F709" s="186">
        <v>51762119</v>
      </c>
    </row>
    <row r="710" spans="1:6" x14ac:dyDescent="0.2">
      <c r="A710" s="188">
        <v>7246</v>
      </c>
      <c r="B710" s="188">
        <v>690813009</v>
      </c>
      <c r="C710" s="188" t="s">
        <v>7685</v>
      </c>
      <c r="D710" s="188" t="s">
        <v>7338</v>
      </c>
      <c r="E710" s="186">
        <v>2861840</v>
      </c>
      <c r="F710" s="186">
        <v>17254040</v>
      </c>
    </row>
    <row r="711" spans="1:6" x14ac:dyDescent="0.2">
      <c r="A711" s="188">
        <v>7247</v>
      </c>
      <c r="B711" s="188">
        <v>690404001</v>
      </c>
      <c r="C711" s="188" t="s">
        <v>7686</v>
      </c>
      <c r="D711" s="188" t="s">
        <v>7221</v>
      </c>
      <c r="E711" s="186">
        <v>5056870</v>
      </c>
      <c r="F711" s="186">
        <v>30487886</v>
      </c>
    </row>
    <row r="712" spans="1:6" x14ac:dyDescent="0.2">
      <c r="A712" s="188">
        <v>7248</v>
      </c>
      <c r="B712" s="188">
        <v>690715007</v>
      </c>
      <c r="C712" s="188" t="s">
        <v>7687</v>
      </c>
      <c r="D712" s="188" t="s">
        <v>7211</v>
      </c>
      <c r="E712" s="186">
        <v>12645540</v>
      </c>
      <c r="F712" s="186">
        <v>110660670</v>
      </c>
    </row>
    <row r="713" spans="1:6" x14ac:dyDescent="0.2">
      <c r="A713" s="188">
        <v>7250</v>
      </c>
      <c r="B713" s="188">
        <v>690817004</v>
      </c>
      <c r="C713" s="188" t="s">
        <v>7688</v>
      </c>
      <c r="D713" s="188" t="s">
        <v>7339</v>
      </c>
      <c r="E713" s="186">
        <v>5723680</v>
      </c>
      <c r="F713" s="186">
        <v>20115880</v>
      </c>
    </row>
    <row r="714" spans="1:6" x14ac:dyDescent="0.2">
      <c r="A714" s="188">
        <v>7251</v>
      </c>
      <c r="B714" s="188">
        <v>691409007</v>
      </c>
      <c r="C714" s="188" t="s">
        <v>7689</v>
      </c>
      <c r="D714" s="188" t="s">
        <v>7181</v>
      </c>
      <c r="E714" s="186">
        <v>6394495</v>
      </c>
      <c r="F714" s="186">
        <v>40849422</v>
      </c>
    </row>
    <row r="715" spans="1:6" x14ac:dyDescent="0.2">
      <c r="A715" s="188">
        <v>7252</v>
      </c>
      <c r="B715" s="188">
        <v>691707008</v>
      </c>
      <c r="C715" s="188" t="s">
        <v>7690</v>
      </c>
      <c r="D715" s="188" t="s">
        <v>7340</v>
      </c>
      <c r="E715" s="186">
        <v>4893746</v>
      </c>
      <c r="F715" s="186">
        <v>29504406</v>
      </c>
    </row>
    <row r="716" spans="1:6" x14ac:dyDescent="0.2">
      <c r="A716" s="188">
        <v>7253</v>
      </c>
      <c r="B716" s="188">
        <v>691001008</v>
      </c>
      <c r="C716" s="188" t="s">
        <v>7691</v>
      </c>
      <c r="D716" s="188" t="s">
        <v>7184</v>
      </c>
      <c r="E716" s="186">
        <v>6868415</v>
      </c>
      <c r="F716" s="186">
        <v>41409695</v>
      </c>
    </row>
    <row r="717" spans="1:6" x14ac:dyDescent="0.2">
      <c r="A717" s="188">
        <v>7255</v>
      </c>
      <c r="B717" s="188">
        <v>691901009</v>
      </c>
      <c r="C717" s="188" t="s">
        <v>7692</v>
      </c>
      <c r="D717" s="188" t="s">
        <v>7302</v>
      </c>
      <c r="E717" s="186">
        <v>5056870</v>
      </c>
      <c r="F717" s="186">
        <v>30487886</v>
      </c>
    </row>
    <row r="718" spans="1:6" x14ac:dyDescent="0.2">
      <c r="A718" s="188">
        <v>7256</v>
      </c>
      <c r="B718" s="188">
        <v>692539001</v>
      </c>
      <c r="C718" s="188" t="s">
        <v>7693</v>
      </c>
      <c r="D718" s="188" t="s">
        <v>7250</v>
      </c>
      <c r="E718" s="186">
        <v>8585520</v>
      </c>
      <c r="F718" s="186">
        <v>60098640</v>
      </c>
    </row>
    <row r="719" spans="1:6" x14ac:dyDescent="0.2">
      <c r="A719" s="188">
        <v>7257</v>
      </c>
      <c r="B719" s="188">
        <v>691005003</v>
      </c>
      <c r="C719" s="188" t="s">
        <v>7854</v>
      </c>
      <c r="D719" s="188" t="s">
        <v>7260</v>
      </c>
      <c r="E719" s="186">
        <v>4292760</v>
      </c>
      <c r="F719" s="186">
        <v>25881060</v>
      </c>
    </row>
    <row r="720" spans="1:6" x14ac:dyDescent="0.2">
      <c r="A720" s="188">
        <v>7259</v>
      </c>
      <c r="B720" s="188">
        <v>691502007</v>
      </c>
      <c r="C720" s="188" t="s">
        <v>7694</v>
      </c>
      <c r="D720" s="188" t="s">
        <v>7341</v>
      </c>
      <c r="E720" s="186">
        <v>5709371</v>
      </c>
      <c r="F720" s="186">
        <v>34421811</v>
      </c>
    </row>
    <row r="721" spans="1:6" x14ac:dyDescent="0.2">
      <c r="A721" s="188">
        <v>7260</v>
      </c>
      <c r="B721" s="188">
        <v>691401006</v>
      </c>
      <c r="C721" s="188" t="s">
        <v>7695</v>
      </c>
      <c r="D721" s="188" t="s">
        <v>7342</v>
      </c>
      <c r="E721" s="186">
        <v>4893746</v>
      </c>
      <c r="F721" s="186">
        <v>29504406</v>
      </c>
    </row>
    <row r="722" spans="1:6" x14ac:dyDescent="0.2">
      <c r="A722" s="188">
        <v>7263</v>
      </c>
      <c r="B722" s="188">
        <v>691905004</v>
      </c>
      <c r="C722" s="188" t="s">
        <v>7696</v>
      </c>
      <c r="D722" s="188" t="s">
        <v>7301</v>
      </c>
      <c r="E722" s="186">
        <v>5056871</v>
      </c>
      <c r="F722" s="186">
        <v>30487887</v>
      </c>
    </row>
    <row r="723" spans="1:6" x14ac:dyDescent="0.2">
      <c r="A723" s="188">
        <v>7264</v>
      </c>
      <c r="B723" s="188">
        <v>691702006</v>
      </c>
      <c r="C723" s="188" t="s">
        <v>7697</v>
      </c>
      <c r="D723" s="188" t="s">
        <v>7343</v>
      </c>
      <c r="E723" s="186">
        <v>4893746</v>
      </c>
      <c r="F723" s="186">
        <v>30182556</v>
      </c>
    </row>
    <row r="724" spans="1:6" x14ac:dyDescent="0.2">
      <c r="A724" s="188">
        <v>7265</v>
      </c>
      <c r="B724" s="188">
        <v>691605000</v>
      </c>
      <c r="C724" s="188" t="s">
        <v>8204</v>
      </c>
      <c r="D724" s="188" t="s">
        <v>8190</v>
      </c>
      <c r="E724" s="186">
        <v>5056871</v>
      </c>
      <c r="F724" s="186">
        <v>30487887</v>
      </c>
    </row>
    <row r="725" spans="1:6" x14ac:dyDescent="0.2">
      <c r="A725" s="188">
        <v>7267</v>
      </c>
      <c r="B725" s="188" t="s">
        <v>7113</v>
      </c>
      <c r="C725" s="188" t="s">
        <v>7698</v>
      </c>
      <c r="D725" s="188" t="s">
        <v>7164</v>
      </c>
      <c r="E725" s="186">
        <v>9298118</v>
      </c>
      <c r="F725" s="186">
        <v>56058375</v>
      </c>
    </row>
    <row r="726" spans="1:6" x14ac:dyDescent="0.2">
      <c r="A726" s="188">
        <v>7268</v>
      </c>
      <c r="B726" s="188">
        <v>691415007</v>
      </c>
      <c r="C726" s="188" t="s">
        <v>7699</v>
      </c>
      <c r="D726" s="188" t="s">
        <v>7300</v>
      </c>
      <c r="E726" s="186">
        <v>5709371</v>
      </c>
      <c r="F726" s="186">
        <v>34421811</v>
      </c>
    </row>
    <row r="727" spans="1:6" x14ac:dyDescent="0.2">
      <c r="A727" s="188">
        <v>7269</v>
      </c>
      <c r="B727" s="188">
        <v>691908003</v>
      </c>
      <c r="C727" s="188" t="s">
        <v>7855</v>
      </c>
      <c r="D727" s="188" t="s">
        <v>7269</v>
      </c>
      <c r="E727" s="186">
        <v>5056870</v>
      </c>
      <c r="F727" s="186">
        <v>30286886</v>
      </c>
    </row>
    <row r="728" spans="1:6" x14ac:dyDescent="0.2">
      <c r="A728" s="188">
        <v>7270</v>
      </c>
      <c r="B728" s="188">
        <v>691301001</v>
      </c>
      <c r="C728" s="188" t="s">
        <v>7700</v>
      </c>
      <c r="D728" s="188" t="s">
        <v>7267</v>
      </c>
      <c r="E728" s="186">
        <v>1836347</v>
      </c>
      <c r="F728" s="186">
        <v>27022697</v>
      </c>
    </row>
    <row r="729" spans="1:6" x14ac:dyDescent="0.2">
      <c r="A729" s="188">
        <v>7271</v>
      </c>
      <c r="B729" s="188">
        <v>690902001</v>
      </c>
      <c r="C729" s="188" t="s">
        <v>7701</v>
      </c>
      <c r="D729" s="188" t="s">
        <v>7344</v>
      </c>
      <c r="E729" s="186">
        <v>2861840</v>
      </c>
      <c r="F729" s="186">
        <v>17254040</v>
      </c>
    </row>
    <row r="730" spans="1:6" x14ac:dyDescent="0.2">
      <c r="A730" s="188">
        <v>7273</v>
      </c>
      <c r="B730" s="188">
        <v>691414000</v>
      </c>
      <c r="C730" s="188" t="s">
        <v>7702</v>
      </c>
      <c r="D730" s="188" t="s">
        <v>7345</v>
      </c>
      <c r="E730" s="186">
        <v>4893746</v>
      </c>
      <c r="F730" s="186">
        <v>29504406</v>
      </c>
    </row>
    <row r="731" spans="1:6" x14ac:dyDescent="0.2">
      <c r="A731" s="188">
        <v>7275</v>
      </c>
      <c r="B731" s="188">
        <v>691105008</v>
      </c>
      <c r="C731" s="188" t="s">
        <v>7703</v>
      </c>
      <c r="D731" s="188" t="s">
        <v>7266</v>
      </c>
      <c r="E731" s="186">
        <v>5008220</v>
      </c>
      <c r="F731" s="186">
        <v>30138837</v>
      </c>
    </row>
    <row r="732" spans="1:6" x14ac:dyDescent="0.2">
      <c r="A732" s="188">
        <v>7276</v>
      </c>
      <c r="B732" s="188">
        <v>691101002</v>
      </c>
      <c r="C732" s="188" t="s">
        <v>7704</v>
      </c>
      <c r="D732" s="188" t="s">
        <v>7291</v>
      </c>
      <c r="E732" s="186">
        <v>143092</v>
      </c>
      <c r="F732" s="186">
        <v>21731392</v>
      </c>
    </row>
    <row r="733" spans="1:6" x14ac:dyDescent="0.2">
      <c r="A733" s="188">
        <v>7279</v>
      </c>
      <c r="B733" s="188">
        <v>690730006</v>
      </c>
      <c r="C733" s="188" t="s">
        <v>7705</v>
      </c>
      <c r="D733" s="188" t="s">
        <v>7346</v>
      </c>
      <c r="E733" s="186">
        <v>4292760</v>
      </c>
      <c r="F733" s="186">
        <v>25881060</v>
      </c>
    </row>
    <row r="734" spans="1:6" x14ac:dyDescent="0.2">
      <c r="A734" s="188">
        <v>7280</v>
      </c>
      <c r="B734" s="188">
        <v>690205009</v>
      </c>
      <c r="C734" s="188" t="s">
        <v>7706</v>
      </c>
      <c r="D734" s="188" t="s">
        <v>7251</v>
      </c>
      <c r="E734" s="186">
        <v>5580588</v>
      </c>
      <c r="F734" s="186">
        <v>33645378</v>
      </c>
    </row>
    <row r="735" spans="1:6" x14ac:dyDescent="0.2">
      <c r="A735" s="188">
        <v>7282</v>
      </c>
      <c r="B735" s="188">
        <v>691603008</v>
      </c>
      <c r="C735" s="188" t="s">
        <v>7707</v>
      </c>
      <c r="D735" s="188" t="s">
        <v>7259</v>
      </c>
      <c r="E735" s="186">
        <v>5677891</v>
      </c>
      <c r="F735" s="186">
        <v>34232018</v>
      </c>
    </row>
    <row r="736" spans="1:6" x14ac:dyDescent="0.2">
      <c r="A736" s="188">
        <v>7283</v>
      </c>
      <c r="B736" s="188" t="s">
        <v>7112</v>
      </c>
      <c r="C736" s="188" t="s">
        <v>7708</v>
      </c>
      <c r="D736" s="188" t="s">
        <v>7212</v>
      </c>
      <c r="E736" s="186">
        <v>0</v>
      </c>
      <c r="F736" s="186">
        <v>28712440</v>
      </c>
    </row>
    <row r="737" spans="1:6" x14ac:dyDescent="0.2">
      <c r="A737" s="188">
        <v>7284</v>
      </c>
      <c r="B737" s="188">
        <v>691505006</v>
      </c>
      <c r="C737" s="188" t="s">
        <v>7709</v>
      </c>
      <c r="D737" s="188" t="s">
        <v>7290</v>
      </c>
      <c r="E737" s="186">
        <v>0</v>
      </c>
      <c r="F737" s="186">
        <v>23790309</v>
      </c>
    </row>
    <row r="738" spans="1:6" x14ac:dyDescent="0.2">
      <c r="A738" s="188">
        <v>7285</v>
      </c>
      <c r="B738" s="188" t="s">
        <v>7104</v>
      </c>
      <c r="C738" s="188" t="s">
        <v>7710</v>
      </c>
      <c r="D738" s="188" t="s">
        <v>149</v>
      </c>
      <c r="E738" s="186">
        <v>8798219</v>
      </c>
      <c r="F738" s="186">
        <v>47440710</v>
      </c>
    </row>
    <row r="739" spans="1:6" x14ac:dyDescent="0.2">
      <c r="A739" s="188">
        <v>7286</v>
      </c>
      <c r="B739" s="188">
        <v>692301005</v>
      </c>
      <c r="C739" s="188" t="s">
        <v>7711</v>
      </c>
      <c r="D739" s="188" t="s">
        <v>7177</v>
      </c>
      <c r="E739" s="186">
        <v>6410521</v>
      </c>
      <c r="F739" s="186">
        <v>38649051</v>
      </c>
    </row>
    <row r="740" spans="1:6" x14ac:dyDescent="0.2">
      <c r="A740" s="188">
        <v>7288</v>
      </c>
      <c r="B740" s="188" t="s">
        <v>7114</v>
      </c>
      <c r="C740" s="188" t="s">
        <v>7712</v>
      </c>
      <c r="D740" s="188" t="s">
        <v>7265</v>
      </c>
      <c r="E740" s="186">
        <v>6439140</v>
      </c>
      <c r="F740" s="186">
        <v>38821590</v>
      </c>
    </row>
    <row r="741" spans="1:6" x14ac:dyDescent="0.2">
      <c r="A741" s="188">
        <v>7290</v>
      </c>
      <c r="B741" s="188">
        <v>691507009</v>
      </c>
      <c r="C741" s="188" t="s">
        <v>7713</v>
      </c>
      <c r="D741" s="188" t="s">
        <v>7347</v>
      </c>
      <c r="E741" s="186">
        <v>4078122</v>
      </c>
      <c r="F741" s="186">
        <v>24587007</v>
      </c>
    </row>
    <row r="742" spans="1:6" x14ac:dyDescent="0.2">
      <c r="A742" s="188">
        <v>7291</v>
      </c>
      <c r="B742" s="188" t="s">
        <v>7121</v>
      </c>
      <c r="C742" s="188" t="s">
        <v>7856</v>
      </c>
      <c r="D742" s="188" t="s">
        <v>7256</v>
      </c>
      <c r="E742" s="186">
        <v>5056870</v>
      </c>
      <c r="F742" s="186">
        <v>30487886</v>
      </c>
    </row>
    <row r="743" spans="1:6" x14ac:dyDescent="0.2">
      <c r="A743" s="188">
        <v>7292</v>
      </c>
      <c r="B743" s="188">
        <v>690405008</v>
      </c>
      <c r="C743" s="188" t="s">
        <v>7714</v>
      </c>
      <c r="D743" s="188" t="s">
        <v>8192</v>
      </c>
      <c r="E743" s="186">
        <v>5056870</v>
      </c>
      <c r="F743" s="186">
        <v>30487886</v>
      </c>
    </row>
    <row r="744" spans="1:6" x14ac:dyDescent="0.2">
      <c r="A744" s="188">
        <v>7296</v>
      </c>
      <c r="B744" s="188">
        <v>692521005</v>
      </c>
      <c r="C744" s="188" t="s">
        <v>7715</v>
      </c>
      <c r="D744" s="188" t="s">
        <v>7348</v>
      </c>
      <c r="E744" s="186">
        <v>5709371</v>
      </c>
      <c r="F744" s="186">
        <v>34421811</v>
      </c>
    </row>
    <row r="745" spans="1:6" x14ac:dyDescent="0.2">
      <c r="A745" s="188">
        <v>7297</v>
      </c>
      <c r="B745" s="188">
        <v>691810003</v>
      </c>
      <c r="C745" s="188" t="s">
        <v>7716</v>
      </c>
      <c r="D745" s="188" t="s">
        <v>7321</v>
      </c>
      <c r="E745" s="186">
        <v>5709371</v>
      </c>
      <c r="F745" s="186">
        <v>39965597</v>
      </c>
    </row>
    <row r="746" spans="1:6" x14ac:dyDescent="0.2">
      <c r="A746" s="188">
        <v>7299</v>
      </c>
      <c r="B746" s="188">
        <v>692404009</v>
      </c>
      <c r="C746" s="188" t="s">
        <v>7717</v>
      </c>
      <c r="D746" s="188" t="s">
        <v>7349</v>
      </c>
      <c r="E746" s="186">
        <v>5265786</v>
      </c>
      <c r="F746" s="186">
        <v>31747436</v>
      </c>
    </row>
    <row r="747" spans="1:6" x14ac:dyDescent="0.2">
      <c r="A747" s="188">
        <v>7300</v>
      </c>
      <c r="B747" s="188">
        <v>690604000</v>
      </c>
      <c r="C747" s="188" t="s">
        <v>7718</v>
      </c>
      <c r="D747" s="188" t="s">
        <v>8180</v>
      </c>
      <c r="E747" s="186">
        <v>0</v>
      </c>
      <c r="F747" s="186">
        <v>17104412</v>
      </c>
    </row>
    <row r="748" spans="1:6" x14ac:dyDescent="0.2">
      <c r="A748" s="188">
        <v>7302</v>
      </c>
      <c r="B748" s="188">
        <v>690912007</v>
      </c>
      <c r="C748" s="188" t="s">
        <v>7719</v>
      </c>
      <c r="D748" s="188" t="s">
        <v>7350</v>
      </c>
      <c r="E748" s="186">
        <v>10016440</v>
      </c>
      <c r="F748" s="186">
        <v>35202790</v>
      </c>
    </row>
    <row r="749" spans="1:6" x14ac:dyDescent="0.2">
      <c r="A749" s="188">
        <v>7303</v>
      </c>
      <c r="B749" s="188">
        <v>691607003</v>
      </c>
      <c r="C749" s="188" t="s">
        <v>8205</v>
      </c>
      <c r="D749" s="188" t="s">
        <v>7252</v>
      </c>
      <c r="E749" s="186">
        <v>4893746</v>
      </c>
      <c r="F749" s="186">
        <v>29504406</v>
      </c>
    </row>
    <row r="750" spans="1:6" x14ac:dyDescent="0.2">
      <c r="A750" s="188">
        <v>7309</v>
      </c>
      <c r="B750" s="188">
        <v>691506002</v>
      </c>
      <c r="C750" s="188" t="s">
        <v>7720</v>
      </c>
      <c r="D750" s="188" t="s">
        <v>7285</v>
      </c>
      <c r="E750" s="186">
        <v>5056871</v>
      </c>
      <c r="F750" s="186">
        <v>30487887</v>
      </c>
    </row>
    <row r="751" spans="1:6" x14ac:dyDescent="0.2">
      <c r="A751" s="188">
        <v>7311</v>
      </c>
      <c r="B751" s="188">
        <v>690603004</v>
      </c>
      <c r="C751" s="188" t="s">
        <v>7721</v>
      </c>
      <c r="D751" s="188" t="s">
        <v>7156</v>
      </c>
      <c r="E751" s="186">
        <v>5008219</v>
      </c>
      <c r="F751" s="186">
        <v>30194569</v>
      </c>
    </row>
    <row r="752" spans="1:6" x14ac:dyDescent="0.2">
      <c r="A752" s="188">
        <v>7312</v>
      </c>
      <c r="B752" s="188">
        <v>690736004</v>
      </c>
      <c r="C752" s="188" t="s">
        <v>7722</v>
      </c>
      <c r="D752" s="188" t="s">
        <v>7304</v>
      </c>
      <c r="E752" s="186">
        <v>0</v>
      </c>
      <c r="F752" s="186">
        <v>20868690</v>
      </c>
    </row>
    <row r="753" spans="1:6" x14ac:dyDescent="0.2">
      <c r="A753" s="188">
        <v>7313</v>
      </c>
      <c r="B753" s="188">
        <v>690610000</v>
      </c>
      <c r="C753" s="188" t="s">
        <v>7723</v>
      </c>
      <c r="D753" s="188" t="s">
        <v>8188</v>
      </c>
      <c r="E753" s="186">
        <v>2</v>
      </c>
      <c r="F753" s="186">
        <v>44635368</v>
      </c>
    </row>
    <row r="754" spans="1:6" x14ac:dyDescent="0.2">
      <c r="A754" s="188">
        <v>7320</v>
      </c>
      <c r="B754" s="188">
        <v>656288108</v>
      </c>
      <c r="C754" s="188" t="s">
        <v>7724</v>
      </c>
      <c r="D754" s="188" t="s">
        <v>7154</v>
      </c>
      <c r="E754" s="186">
        <v>53987405</v>
      </c>
      <c r="F754" s="186">
        <v>103539303</v>
      </c>
    </row>
    <row r="755" spans="1:6" x14ac:dyDescent="0.2">
      <c r="A755" s="188">
        <v>7320</v>
      </c>
      <c r="B755" s="188">
        <v>656288108</v>
      </c>
      <c r="C755" s="188" t="s">
        <v>7724</v>
      </c>
      <c r="D755" s="188" t="s">
        <v>7171</v>
      </c>
      <c r="E755" s="186">
        <v>42494708</v>
      </c>
      <c r="F755" s="186">
        <v>282981513</v>
      </c>
    </row>
    <row r="756" spans="1:6" x14ac:dyDescent="0.2">
      <c r="A756" s="188">
        <v>7320</v>
      </c>
      <c r="B756" s="188">
        <v>656288108</v>
      </c>
      <c r="C756" s="188" t="s">
        <v>7724</v>
      </c>
      <c r="D756" s="188" t="s">
        <v>7179</v>
      </c>
      <c r="E756" s="186">
        <v>38653459</v>
      </c>
      <c r="F756" s="186">
        <v>217691095</v>
      </c>
    </row>
    <row r="757" spans="1:6" x14ac:dyDescent="0.2">
      <c r="A757" s="188">
        <v>7320</v>
      </c>
      <c r="B757" s="188">
        <v>656288108</v>
      </c>
      <c r="C757" s="188" t="s">
        <v>7724</v>
      </c>
      <c r="D757" s="188" t="s">
        <v>8199</v>
      </c>
      <c r="E757" s="186">
        <v>0</v>
      </c>
      <c r="F757" s="186">
        <v>4901608</v>
      </c>
    </row>
    <row r="758" spans="1:6" x14ac:dyDescent="0.2">
      <c r="A758" s="188">
        <v>7320</v>
      </c>
      <c r="B758" s="188">
        <v>656288108</v>
      </c>
      <c r="C758" s="188" t="s">
        <v>7724</v>
      </c>
      <c r="D758" s="188" t="s">
        <v>7351</v>
      </c>
      <c r="E758" s="186">
        <v>13654080</v>
      </c>
      <c r="F758" s="186">
        <v>69744420</v>
      </c>
    </row>
    <row r="759" spans="1:6" x14ac:dyDescent="0.2">
      <c r="A759" s="188">
        <v>7320</v>
      </c>
      <c r="B759" s="188">
        <v>656288108</v>
      </c>
      <c r="C759" s="188" t="s">
        <v>7724</v>
      </c>
      <c r="D759" s="188" t="s">
        <v>7223</v>
      </c>
      <c r="E759" s="186">
        <v>19118941</v>
      </c>
      <c r="F759" s="186">
        <v>114599543</v>
      </c>
    </row>
    <row r="760" spans="1:6" x14ac:dyDescent="0.2">
      <c r="A760" s="188">
        <v>7320</v>
      </c>
      <c r="B760" s="188">
        <v>656288108</v>
      </c>
      <c r="C760" s="188" t="s">
        <v>7724</v>
      </c>
      <c r="D760" s="188" t="s">
        <v>7258</v>
      </c>
      <c r="E760" s="186">
        <v>9138924</v>
      </c>
      <c r="F760" s="186">
        <v>9138924</v>
      </c>
    </row>
    <row r="761" spans="1:6" x14ac:dyDescent="0.2">
      <c r="A761" s="188">
        <v>7320</v>
      </c>
      <c r="B761" s="188">
        <v>656288108</v>
      </c>
      <c r="C761" s="188" t="s">
        <v>7724</v>
      </c>
      <c r="D761" s="188" t="s">
        <v>173</v>
      </c>
      <c r="E761" s="186">
        <v>73757029</v>
      </c>
      <c r="F761" s="186">
        <v>234230253</v>
      </c>
    </row>
    <row r="762" spans="1:6" x14ac:dyDescent="0.2">
      <c r="A762" s="188">
        <v>7320</v>
      </c>
      <c r="B762" s="188">
        <v>656288108</v>
      </c>
      <c r="C762" s="188" t="s">
        <v>7724</v>
      </c>
      <c r="D762" s="188" t="s">
        <v>7187</v>
      </c>
      <c r="E762" s="186">
        <v>10808212</v>
      </c>
      <c r="F762" s="186">
        <v>212883980</v>
      </c>
    </row>
    <row r="763" spans="1:6" x14ac:dyDescent="0.2">
      <c r="A763" s="188">
        <v>7320</v>
      </c>
      <c r="B763" s="188">
        <v>656288108</v>
      </c>
      <c r="C763" s="188" t="s">
        <v>7724</v>
      </c>
      <c r="D763" s="188" t="s">
        <v>7165</v>
      </c>
      <c r="E763" s="186">
        <v>5818500</v>
      </c>
      <c r="F763" s="186">
        <v>5818500</v>
      </c>
    </row>
    <row r="764" spans="1:6" x14ac:dyDescent="0.2">
      <c r="A764" s="188">
        <v>7320</v>
      </c>
      <c r="B764" s="188">
        <v>656288108</v>
      </c>
      <c r="C764" s="188" t="s">
        <v>7724</v>
      </c>
      <c r="D764" s="188" t="s">
        <v>8193</v>
      </c>
      <c r="E764" s="186">
        <v>14178176</v>
      </c>
      <c r="F764" s="186">
        <v>133120384</v>
      </c>
    </row>
    <row r="765" spans="1:6" x14ac:dyDescent="0.2">
      <c r="A765" s="188">
        <v>7320</v>
      </c>
      <c r="B765" s="188">
        <v>656288108</v>
      </c>
      <c r="C765" s="188" t="s">
        <v>7724</v>
      </c>
      <c r="D765" s="188" t="s">
        <v>71</v>
      </c>
      <c r="E765" s="186">
        <v>12024900</v>
      </c>
      <c r="F765" s="186">
        <v>108224100</v>
      </c>
    </row>
    <row r="766" spans="1:6" x14ac:dyDescent="0.2">
      <c r="A766" s="188">
        <v>7320</v>
      </c>
      <c r="B766" s="188">
        <v>656288108</v>
      </c>
      <c r="C766" s="188" t="s">
        <v>7724</v>
      </c>
      <c r="D766" s="188" t="s">
        <v>7236</v>
      </c>
      <c r="E766" s="186">
        <v>57641940</v>
      </c>
      <c r="F766" s="186">
        <v>181506890</v>
      </c>
    </row>
    <row r="767" spans="1:6" x14ac:dyDescent="0.2">
      <c r="A767" s="188">
        <v>7320</v>
      </c>
      <c r="B767" s="188">
        <v>656288108</v>
      </c>
      <c r="C767" s="188" t="s">
        <v>7724</v>
      </c>
      <c r="D767" s="188" t="s">
        <v>7266</v>
      </c>
      <c r="E767" s="186">
        <v>16033200</v>
      </c>
      <c r="F767" s="186">
        <v>16033200</v>
      </c>
    </row>
    <row r="768" spans="1:6" x14ac:dyDescent="0.2">
      <c r="A768" s="188">
        <v>7320</v>
      </c>
      <c r="B768" s="188">
        <v>656288108</v>
      </c>
      <c r="C768" s="188" t="s">
        <v>7724</v>
      </c>
      <c r="D768" s="188" t="s">
        <v>7176</v>
      </c>
      <c r="E768" s="186">
        <v>14415916</v>
      </c>
      <c r="F768" s="186">
        <v>53683808</v>
      </c>
    </row>
    <row r="769" spans="1:6" x14ac:dyDescent="0.2">
      <c r="A769" s="188">
        <v>7320</v>
      </c>
      <c r="B769" s="188">
        <v>656288108</v>
      </c>
      <c r="C769" s="188" t="s">
        <v>7724</v>
      </c>
      <c r="D769" s="188" t="s">
        <v>8188</v>
      </c>
      <c r="E769" s="186">
        <v>0</v>
      </c>
      <c r="F769" s="186">
        <v>24072300</v>
      </c>
    </row>
    <row r="770" spans="1:6" x14ac:dyDescent="0.2">
      <c r="A770" s="188">
        <v>7331</v>
      </c>
      <c r="B770" s="188">
        <v>656176903</v>
      </c>
      <c r="C770" s="188" t="s">
        <v>8206</v>
      </c>
      <c r="D770" s="188" t="s">
        <v>7202</v>
      </c>
      <c r="E770" s="186">
        <v>56158438</v>
      </c>
      <c r="F770" s="186">
        <v>342605506</v>
      </c>
    </row>
    <row r="771" spans="1:6" x14ac:dyDescent="0.2">
      <c r="A771" s="188">
        <v>7347</v>
      </c>
      <c r="B771" s="188">
        <v>653176902</v>
      </c>
      <c r="C771" s="188" t="s">
        <v>7725</v>
      </c>
      <c r="D771" s="188" t="s">
        <v>7234</v>
      </c>
      <c r="E771" s="186">
        <v>8016600</v>
      </c>
      <c r="F771" s="186">
        <v>53390556</v>
      </c>
    </row>
    <row r="772" spans="1:6" x14ac:dyDescent="0.2">
      <c r="A772" s="188">
        <v>7347</v>
      </c>
      <c r="B772" s="188">
        <v>653176902</v>
      </c>
      <c r="C772" s="188" t="s">
        <v>7725</v>
      </c>
      <c r="D772" s="188" t="s">
        <v>7228</v>
      </c>
      <c r="E772" s="186">
        <v>0</v>
      </c>
      <c r="F772" s="186">
        <v>46851424</v>
      </c>
    </row>
    <row r="773" spans="1:6" x14ac:dyDescent="0.2">
      <c r="A773" s="188">
        <v>7347</v>
      </c>
      <c r="B773" s="188">
        <v>653176902</v>
      </c>
      <c r="C773" s="188" t="s">
        <v>7725</v>
      </c>
      <c r="D773" s="188" t="s">
        <v>7245</v>
      </c>
      <c r="E773" s="186">
        <v>0</v>
      </c>
      <c r="F773" s="186">
        <v>45517048</v>
      </c>
    </row>
    <row r="774" spans="1:6" x14ac:dyDescent="0.2">
      <c r="A774" s="188">
        <v>7347</v>
      </c>
      <c r="B774" s="188">
        <v>653176902</v>
      </c>
      <c r="C774" s="188" t="s">
        <v>7725</v>
      </c>
      <c r="D774" s="188" t="s">
        <v>7352</v>
      </c>
      <c r="E774" s="186">
        <v>14662620</v>
      </c>
      <c r="F774" s="186">
        <v>68270400</v>
      </c>
    </row>
    <row r="775" spans="1:6" x14ac:dyDescent="0.2">
      <c r="A775" s="188">
        <v>7347</v>
      </c>
      <c r="B775" s="188">
        <v>653176902</v>
      </c>
      <c r="C775" s="188" t="s">
        <v>7725</v>
      </c>
      <c r="D775" s="188" t="s">
        <v>7353</v>
      </c>
      <c r="E775" s="186">
        <v>50344248</v>
      </c>
      <c r="F775" s="186">
        <v>135801204</v>
      </c>
    </row>
    <row r="776" spans="1:6" x14ac:dyDescent="0.2">
      <c r="A776" s="188">
        <v>7347</v>
      </c>
      <c r="B776" s="188">
        <v>653176902</v>
      </c>
      <c r="C776" s="188" t="s">
        <v>7725</v>
      </c>
      <c r="D776" s="188" t="s">
        <v>7286</v>
      </c>
      <c r="E776" s="186">
        <v>12723120</v>
      </c>
      <c r="F776" s="186">
        <v>63227700</v>
      </c>
    </row>
    <row r="777" spans="1:6" x14ac:dyDescent="0.2">
      <c r="A777" s="188">
        <v>7347</v>
      </c>
      <c r="B777" s="188">
        <v>653176902</v>
      </c>
      <c r="C777" s="188" t="s">
        <v>7725</v>
      </c>
      <c r="D777" s="188" t="s">
        <v>7350</v>
      </c>
      <c r="E777" s="186">
        <v>34447244</v>
      </c>
      <c r="F777" s="186">
        <v>171590731</v>
      </c>
    </row>
    <row r="778" spans="1:6" x14ac:dyDescent="0.2">
      <c r="A778" s="188">
        <v>7347</v>
      </c>
      <c r="B778" s="188">
        <v>653176902</v>
      </c>
      <c r="C778" s="188" t="s">
        <v>7725</v>
      </c>
      <c r="D778" s="188" t="s">
        <v>7195</v>
      </c>
      <c r="E778" s="186">
        <v>8016600</v>
      </c>
      <c r="F778" s="186">
        <v>50758008</v>
      </c>
    </row>
    <row r="779" spans="1:6" x14ac:dyDescent="0.2">
      <c r="A779" s="188">
        <v>7347</v>
      </c>
      <c r="B779" s="188">
        <v>653176902</v>
      </c>
      <c r="C779" s="188" t="s">
        <v>7725</v>
      </c>
      <c r="D779" s="188" t="s">
        <v>7196</v>
      </c>
      <c r="E779" s="186">
        <v>35273040</v>
      </c>
      <c r="F779" s="186">
        <v>214048392</v>
      </c>
    </row>
    <row r="780" spans="1:6" x14ac:dyDescent="0.2">
      <c r="A780" s="188">
        <v>7347</v>
      </c>
      <c r="B780" s="188">
        <v>653176902</v>
      </c>
      <c r="C780" s="188" t="s">
        <v>7725</v>
      </c>
      <c r="D780" s="188" t="s">
        <v>7169</v>
      </c>
      <c r="E780" s="186">
        <v>39773160</v>
      </c>
      <c r="F780" s="186">
        <v>165618264</v>
      </c>
    </row>
    <row r="781" spans="1:6" x14ac:dyDescent="0.2">
      <c r="A781" s="188">
        <v>7347</v>
      </c>
      <c r="B781" s="188">
        <v>653176902</v>
      </c>
      <c r="C781" s="188" t="s">
        <v>7725</v>
      </c>
      <c r="D781" s="188" t="s">
        <v>7235</v>
      </c>
      <c r="E781" s="186">
        <v>0</v>
      </c>
      <c r="F781" s="186">
        <v>58841844</v>
      </c>
    </row>
    <row r="782" spans="1:6" x14ac:dyDescent="0.2">
      <c r="A782" s="188">
        <v>7347</v>
      </c>
      <c r="B782" s="188">
        <v>653176902</v>
      </c>
      <c r="C782" s="188" t="s">
        <v>7725</v>
      </c>
      <c r="D782" s="188" t="s">
        <v>7268</v>
      </c>
      <c r="E782" s="186">
        <v>16291800</v>
      </c>
      <c r="F782" s="186">
        <v>114042600</v>
      </c>
    </row>
    <row r="783" spans="1:6" x14ac:dyDescent="0.2">
      <c r="A783" s="188">
        <v>7347</v>
      </c>
      <c r="B783" s="188">
        <v>653176902</v>
      </c>
      <c r="C783" s="188" t="s">
        <v>7725</v>
      </c>
      <c r="D783" s="188" t="s">
        <v>7257</v>
      </c>
      <c r="E783" s="186">
        <v>15312568</v>
      </c>
      <c r="F783" s="186">
        <v>110110156</v>
      </c>
    </row>
    <row r="784" spans="1:6" x14ac:dyDescent="0.2">
      <c r="A784" s="188">
        <v>7347</v>
      </c>
      <c r="B784" s="188">
        <v>653176902</v>
      </c>
      <c r="C784" s="188" t="s">
        <v>7725</v>
      </c>
      <c r="D784" s="188" t="s">
        <v>5877</v>
      </c>
      <c r="E784" s="186">
        <v>22194776</v>
      </c>
      <c r="F784" s="186">
        <v>230843600</v>
      </c>
    </row>
    <row r="785" spans="1:6" x14ac:dyDescent="0.2">
      <c r="A785" s="188">
        <v>7350</v>
      </c>
      <c r="B785" s="188">
        <v>650086104</v>
      </c>
      <c r="C785" s="188" t="s">
        <v>7726</v>
      </c>
      <c r="D785" s="188" t="s">
        <v>7289</v>
      </c>
      <c r="E785" s="186">
        <v>11055150</v>
      </c>
      <c r="F785" s="186">
        <v>11055150</v>
      </c>
    </row>
    <row r="786" spans="1:6" x14ac:dyDescent="0.2">
      <c r="A786" s="188">
        <v>7350</v>
      </c>
      <c r="B786" s="188">
        <v>650086104</v>
      </c>
      <c r="C786" s="188" t="s">
        <v>7726</v>
      </c>
      <c r="D786" s="188" t="s">
        <v>8190</v>
      </c>
      <c r="E786" s="186">
        <v>41282069</v>
      </c>
      <c r="F786" s="186">
        <v>123994561</v>
      </c>
    </row>
    <row r="787" spans="1:6" x14ac:dyDescent="0.2">
      <c r="A787" s="188">
        <v>7350</v>
      </c>
      <c r="B787" s="188">
        <v>650086104</v>
      </c>
      <c r="C787" s="188" t="s">
        <v>7726</v>
      </c>
      <c r="D787" s="188" t="s">
        <v>7341</v>
      </c>
      <c r="E787" s="186">
        <v>8844120</v>
      </c>
      <c r="F787" s="186">
        <v>69780107</v>
      </c>
    </row>
    <row r="788" spans="1:6" x14ac:dyDescent="0.2">
      <c r="A788" s="188">
        <v>7350</v>
      </c>
      <c r="B788" s="188">
        <v>650086104</v>
      </c>
      <c r="C788" s="188" t="s">
        <v>7726</v>
      </c>
      <c r="D788" s="188" t="s">
        <v>8207</v>
      </c>
      <c r="E788" s="186">
        <v>6633090</v>
      </c>
      <c r="F788" s="186">
        <v>6633090</v>
      </c>
    </row>
    <row r="789" spans="1:6" x14ac:dyDescent="0.2">
      <c r="A789" s="188">
        <v>7350</v>
      </c>
      <c r="B789" s="188">
        <v>650086104</v>
      </c>
      <c r="C789" s="188" t="s">
        <v>7726</v>
      </c>
      <c r="D789" s="188" t="s">
        <v>7342</v>
      </c>
      <c r="E789" s="186">
        <v>5837106</v>
      </c>
      <c r="F789" s="186">
        <v>65269591</v>
      </c>
    </row>
    <row r="790" spans="1:6" x14ac:dyDescent="0.2">
      <c r="A790" s="188">
        <v>7350</v>
      </c>
      <c r="B790" s="188">
        <v>650086104</v>
      </c>
      <c r="C790" s="188" t="s">
        <v>7726</v>
      </c>
      <c r="D790" s="188" t="s">
        <v>7354</v>
      </c>
      <c r="E790" s="186">
        <v>5748665</v>
      </c>
      <c r="F790" s="186">
        <v>48819529</v>
      </c>
    </row>
    <row r="791" spans="1:6" x14ac:dyDescent="0.2">
      <c r="A791" s="188">
        <v>7350</v>
      </c>
      <c r="B791" s="188">
        <v>650086104</v>
      </c>
      <c r="C791" s="188" t="s">
        <v>7726</v>
      </c>
      <c r="D791" s="188" t="s">
        <v>7343</v>
      </c>
      <c r="E791" s="186">
        <v>13619929</v>
      </c>
      <c r="F791" s="186">
        <v>75794092</v>
      </c>
    </row>
    <row r="792" spans="1:6" x14ac:dyDescent="0.2">
      <c r="A792" s="188">
        <v>7350</v>
      </c>
      <c r="B792" s="188">
        <v>650086104</v>
      </c>
      <c r="C792" s="188" t="s">
        <v>7726</v>
      </c>
      <c r="D792" s="188" t="s">
        <v>7299</v>
      </c>
      <c r="E792" s="186">
        <v>32605323</v>
      </c>
      <c r="F792" s="186">
        <v>101807612</v>
      </c>
    </row>
    <row r="793" spans="1:6" x14ac:dyDescent="0.2">
      <c r="A793" s="188">
        <v>7350</v>
      </c>
      <c r="B793" s="188">
        <v>650086104</v>
      </c>
      <c r="C793" s="188" t="s">
        <v>7726</v>
      </c>
      <c r="D793" s="188" t="s">
        <v>7209</v>
      </c>
      <c r="E793" s="186">
        <v>18837958</v>
      </c>
      <c r="F793" s="186">
        <v>109755513</v>
      </c>
    </row>
    <row r="794" spans="1:6" x14ac:dyDescent="0.2">
      <c r="A794" s="188">
        <v>7350</v>
      </c>
      <c r="B794" s="188">
        <v>650086104</v>
      </c>
      <c r="C794" s="188" t="s">
        <v>7726</v>
      </c>
      <c r="D794" s="188" t="s">
        <v>7300</v>
      </c>
      <c r="E794" s="186">
        <v>7959690</v>
      </c>
      <c r="F794" s="186">
        <v>82957899</v>
      </c>
    </row>
    <row r="795" spans="1:6" x14ac:dyDescent="0.2">
      <c r="A795" s="188">
        <v>7354</v>
      </c>
      <c r="B795" s="188">
        <v>692614003</v>
      </c>
      <c r="C795" s="188" t="s">
        <v>7727</v>
      </c>
      <c r="D795" s="188" t="s">
        <v>7355</v>
      </c>
      <c r="E795" s="186">
        <v>2861839</v>
      </c>
      <c r="F795" s="186">
        <v>17254039</v>
      </c>
    </row>
    <row r="796" spans="1:6" x14ac:dyDescent="0.2">
      <c r="A796" s="188">
        <v>7355</v>
      </c>
      <c r="B796" s="188">
        <v>692008006</v>
      </c>
      <c r="C796" s="188" t="s">
        <v>7728</v>
      </c>
      <c r="D796" s="188" t="s">
        <v>7188</v>
      </c>
      <c r="E796" s="186">
        <v>9787492</v>
      </c>
      <c r="F796" s="186">
        <v>39149968</v>
      </c>
    </row>
    <row r="797" spans="1:6" x14ac:dyDescent="0.2">
      <c r="A797" s="188">
        <v>7356</v>
      </c>
      <c r="B797" s="188">
        <v>692102002</v>
      </c>
      <c r="C797" s="188" t="s">
        <v>7857</v>
      </c>
      <c r="D797" s="188" t="s">
        <v>7869</v>
      </c>
      <c r="E797" s="186">
        <v>3262498</v>
      </c>
      <c r="F797" s="186">
        <v>19669608</v>
      </c>
    </row>
    <row r="798" spans="1:6" x14ac:dyDescent="0.2">
      <c r="A798" s="188">
        <v>7362</v>
      </c>
      <c r="B798" s="188">
        <v>657798800</v>
      </c>
      <c r="C798" s="188" t="s">
        <v>7729</v>
      </c>
      <c r="D798" s="188" t="s">
        <v>7154</v>
      </c>
      <c r="E798" s="186">
        <v>30783744</v>
      </c>
      <c r="F798" s="186">
        <v>88239416</v>
      </c>
    </row>
    <row r="799" spans="1:6" x14ac:dyDescent="0.2">
      <c r="A799" s="188">
        <v>7362</v>
      </c>
      <c r="B799" s="188">
        <v>657798800</v>
      </c>
      <c r="C799" s="188" t="s">
        <v>7729</v>
      </c>
      <c r="D799" s="188" t="s">
        <v>7155</v>
      </c>
      <c r="E799" s="186">
        <v>10261248</v>
      </c>
      <c r="F799" s="186">
        <v>10261248</v>
      </c>
    </row>
    <row r="800" spans="1:6" x14ac:dyDescent="0.2">
      <c r="A800" s="188">
        <v>7362</v>
      </c>
      <c r="B800" s="188">
        <v>657798800</v>
      </c>
      <c r="C800" s="188" t="s">
        <v>7729</v>
      </c>
      <c r="D800" s="188" t="s">
        <v>7218</v>
      </c>
      <c r="E800" s="186">
        <v>6413280</v>
      </c>
      <c r="F800" s="186">
        <v>6413280</v>
      </c>
    </row>
    <row r="801" spans="1:6" x14ac:dyDescent="0.2">
      <c r="A801" s="188">
        <v>7362</v>
      </c>
      <c r="B801" s="188">
        <v>657798800</v>
      </c>
      <c r="C801" s="188" t="s">
        <v>7729</v>
      </c>
      <c r="D801" s="188" t="s">
        <v>173</v>
      </c>
      <c r="E801" s="186">
        <v>7388100</v>
      </c>
      <c r="F801" s="186">
        <v>54589841</v>
      </c>
    </row>
    <row r="802" spans="1:6" x14ac:dyDescent="0.2">
      <c r="A802" s="188">
        <v>7362</v>
      </c>
      <c r="B802" s="188">
        <v>657798800</v>
      </c>
      <c r="C802" s="188" t="s">
        <v>7729</v>
      </c>
      <c r="D802" s="188" t="s">
        <v>7228</v>
      </c>
      <c r="E802" s="186">
        <v>27209892</v>
      </c>
      <c r="F802" s="186">
        <v>117378540</v>
      </c>
    </row>
    <row r="803" spans="1:6" x14ac:dyDescent="0.2">
      <c r="A803" s="188">
        <v>7362</v>
      </c>
      <c r="B803" s="188">
        <v>657798800</v>
      </c>
      <c r="C803" s="188" t="s">
        <v>7729</v>
      </c>
      <c r="D803" s="188" t="s">
        <v>7245</v>
      </c>
      <c r="E803" s="186">
        <v>7214940</v>
      </c>
      <c r="F803" s="186">
        <v>51947568</v>
      </c>
    </row>
    <row r="804" spans="1:6" x14ac:dyDescent="0.2">
      <c r="A804" s="188">
        <v>7362</v>
      </c>
      <c r="B804" s="188">
        <v>657798800</v>
      </c>
      <c r="C804" s="188" t="s">
        <v>7729</v>
      </c>
      <c r="D804" s="188" t="s">
        <v>7246</v>
      </c>
      <c r="E804" s="186">
        <v>6413280</v>
      </c>
      <c r="F804" s="186">
        <v>44572296</v>
      </c>
    </row>
    <row r="805" spans="1:6" x14ac:dyDescent="0.2">
      <c r="A805" s="188">
        <v>7362</v>
      </c>
      <c r="B805" s="188">
        <v>657798800</v>
      </c>
      <c r="C805" s="188" t="s">
        <v>7729</v>
      </c>
      <c r="D805" s="188" t="s">
        <v>7247</v>
      </c>
      <c r="E805" s="186">
        <v>6413280</v>
      </c>
      <c r="F805" s="186">
        <v>44892960</v>
      </c>
    </row>
    <row r="806" spans="1:6" x14ac:dyDescent="0.2">
      <c r="A806" s="188">
        <v>7362</v>
      </c>
      <c r="B806" s="188">
        <v>657798800</v>
      </c>
      <c r="C806" s="188" t="s">
        <v>7729</v>
      </c>
      <c r="D806" s="188" t="s">
        <v>7190</v>
      </c>
      <c r="E806" s="186">
        <v>4965120</v>
      </c>
      <c r="F806" s="186">
        <v>4965120</v>
      </c>
    </row>
    <row r="807" spans="1:6" x14ac:dyDescent="0.2">
      <c r="A807" s="188">
        <v>7362</v>
      </c>
      <c r="B807" s="188">
        <v>657798800</v>
      </c>
      <c r="C807" s="188" t="s">
        <v>7729</v>
      </c>
      <c r="D807" s="188" t="s">
        <v>7191</v>
      </c>
      <c r="E807" s="186">
        <v>41044992</v>
      </c>
      <c r="F807" s="186">
        <v>235527708</v>
      </c>
    </row>
    <row r="808" spans="1:6" x14ac:dyDescent="0.2">
      <c r="A808" s="188">
        <v>7362</v>
      </c>
      <c r="B808" s="188">
        <v>657798800</v>
      </c>
      <c r="C808" s="188" t="s">
        <v>7729</v>
      </c>
      <c r="D808" s="188" t="s">
        <v>7220</v>
      </c>
      <c r="E808" s="186">
        <v>9299256</v>
      </c>
      <c r="F808" s="186">
        <v>65094792</v>
      </c>
    </row>
    <row r="809" spans="1:6" x14ac:dyDescent="0.2">
      <c r="A809" s="188">
        <v>7362</v>
      </c>
      <c r="B809" s="188">
        <v>657798800</v>
      </c>
      <c r="C809" s="188" t="s">
        <v>7729</v>
      </c>
      <c r="D809" s="188" t="s">
        <v>7195</v>
      </c>
      <c r="E809" s="186">
        <v>6413280</v>
      </c>
      <c r="F809" s="186">
        <v>44572296</v>
      </c>
    </row>
    <row r="810" spans="1:6" x14ac:dyDescent="0.2">
      <c r="A810" s="188">
        <v>7362</v>
      </c>
      <c r="B810" s="188">
        <v>657798800</v>
      </c>
      <c r="C810" s="188" t="s">
        <v>7729</v>
      </c>
      <c r="D810" s="188" t="s">
        <v>7199</v>
      </c>
      <c r="E810" s="186">
        <v>30302748</v>
      </c>
      <c r="F810" s="186">
        <v>166424616</v>
      </c>
    </row>
    <row r="811" spans="1:6" x14ac:dyDescent="0.2">
      <c r="A811" s="188">
        <v>7362</v>
      </c>
      <c r="B811" s="188">
        <v>657798800</v>
      </c>
      <c r="C811" s="188" t="s">
        <v>7729</v>
      </c>
      <c r="D811" s="188" t="s">
        <v>7200</v>
      </c>
      <c r="E811" s="186">
        <v>5771952</v>
      </c>
      <c r="F811" s="186">
        <v>41044992</v>
      </c>
    </row>
    <row r="812" spans="1:6" x14ac:dyDescent="0.2">
      <c r="A812" s="188">
        <v>7362</v>
      </c>
      <c r="B812" s="188">
        <v>657798800</v>
      </c>
      <c r="C812" s="188" t="s">
        <v>7729</v>
      </c>
      <c r="D812" s="188" t="s">
        <v>7237</v>
      </c>
      <c r="E812" s="186">
        <v>7214940</v>
      </c>
      <c r="F812" s="186">
        <v>56597196</v>
      </c>
    </row>
    <row r="813" spans="1:6" x14ac:dyDescent="0.2">
      <c r="A813" s="188">
        <v>7362</v>
      </c>
      <c r="B813" s="188">
        <v>657798800</v>
      </c>
      <c r="C813" s="188" t="s">
        <v>7729</v>
      </c>
      <c r="D813" s="188" t="s">
        <v>183</v>
      </c>
      <c r="E813" s="186">
        <v>17363910</v>
      </c>
      <c r="F813" s="186">
        <v>121730423</v>
      </c>
    </row>
    <row r="814" spans="1:6" x14ac:dyDescent="0.2">
      <c r="A814" s="188">
        <v>7362</v>
      </c>
      <c r="B814" s="188">
        <v>657798800</v>
      </c>
      <c r="C814" s="188" t="s">
        <v>7729</v>
      </c>
      <c r="D814" s="188" t="s">
        <v>8188</v>
      </c>
      <c r="E814" s="186">
        <v>6413280</v>
      </c>
      <c r="F814" s="186">
        <v>45213624</v>
      </c>
    </row>
    <row r="815" spans="1:6" x14ac:dyDescent="0.2">
      <c r="A815" s="188">
        <v>7367</v>
      </c>
      <c r="B815" s="188">
        <v>655778705</v>
      </c>
      <c r="C815" s="188" t="s">
        <v>7730</v>
      </c>
      <c r="D815" s="188" t="s">
        <v>7356</v>
      </c>
      <c r="E815" s="186">
        <v>10473300</v>
      </c>
      <c r="F815" s="186">
        <v>60822720</v>
      </c>
    </row>
    <row r="816" spans="1:6" x14ac:dyDescent="0.2">
      <c r="A816" s="188">
        <v>7369</v>
      </c>
      <c r="B816" s="188">
        <v>653823304</v>
      </c>
      <c r="C816" s="188" t="s">
        <v>7731</v>
      </c>
      <c r="D816" s="188" t="s">
        <v>7196</v>
      </c>
      <c r="E816" s="186">
        <v>8016600</v>
      </c>
      <c r="F816" s="186">
        <v>53871552</v>
      </c>
    </row>
    <row r="817" spans="1:6" x14ac:dyDescent="0.2">
      <c r="A817" s="188">
        <v>7369</v>
      </c>
      <c r="B817" s="188">
        <v>653823304</v>
      </c>
      <c r="C817" s="188" t="s">
        <v>7731</v>
      </c>
      <c r="D817" s="188" t="s">
        <v>5877</v>
      </c>
      <c r="E817" s="186">
        <v>7695936</v>
      </c>
      <c r="F817" s="186">
        <v>54352548</v>
      </c>
    </row>
    <row r="818" spans="1:6" x14ac:dyDescent="0.2">
      <c r="A818" s="188">
        <v>7369</v>
      </c>
      <c r="B818" s="188">
        <v>653823304</v>
      </c>
      <c r="C818" s="188" t="s">
        <v>7731</v>
      </c>
      <c r="D818" s="188" t="s">
        <v>7160</v>
      </c>
      <c r="E818" s="186">
        <v>13343760</v>
      </c>
      <c r="F818" s="186">
        <v>68347980</v>
      </c>
    </row>
    <row r="819" spans="1:6" x14ac:dyDescent="0.2">
      <c r="A819" s="188">
        <v>7369</v>
      </c>
      <c r="B819" s="188">
        <v>653823304</v>
      </c>
      <c r="C819" s="188" t="s">
        <v>7731</v>
      </c>
      <c r="D819" s="188" t="s">
        <v>8188</v>
      </c>
      <c r="E819" s="186">
        <v>15516000</v>
      </c>
      <c r="F819" s="186">
        <v>15516000</v>
      </c>
    </row>
    <row r="820" spans="1:6" x14ac:dyDescent="0.2">
      <c r="A820" s="188">
        <v>7376</v>
      </c>
      <c r="B820" s="188">
        <v>719991009</v>
      </c>
      <c r="C820" s="188" t="s">
        <v>7732</v>
      </c>
      <c r="D820" s="188" t="s">
        <v>7200</v>
      </c>
      <c r="E820" s="186">
        <v>53576750</v>
      </c>
      <c r="F820" s="186">
        <v>168134982</v>
      </c>
    </row>
    <row r="821" spans="1:6" x14ac:dyDescent="0.2">
      <c r="A821" s="188">
        <v>7379</v>
      </c>
      <c r="B821" s="188">
        <v>735972006</v>
      </c>
      <c r="C821" s="188" t="s">
        <v>7733</v>
      </c>
      <c r="D821" s="188" t="s">
        <v>7177</v>
      </c>
      <c r="E821" s="186">
        <v>40302774</v>
      </c>
      <c r="F821" s="186">
        <v>258262258</v>
      </c>
    </row>
    <row r="822" spans="1:6" x14ac:dyDescent="0.2">
      <c r="A822" s="188">
        <v>7379</v>
      </c>
      <c r="B822" s="188">
        <v>735972006</v>
      </c>
      <c r="C822" s="188" t="s">
        <v>7733</v>
      </c>
      <c r="D822" s="188" t="s">
        <v>213</v>
      </c>
      <c r="E822" s="186">
        <v>26405864</v>
      </c>
      <c r="F822" s="186">
        <v>160823094</v>
      </c>
    </row>
    <row r="823" spans="1:6" x14ac:dyDescent="0.2">
      <c r="A823" s="188">
        <v>7379</v>
      </c>
      <c r="B823" s="188">
        <v>735972006</v>
      </c>
      <c r="C823" s="188" t="s">
        <v>7733</v>
      </c>
      <c r="D823" s="188" t="s">
        <v>7154</v>
      </c>
      <c r="E823" s="186">
        <v>129851030</v>
      </c>
      <c r="F823" s="186">
        <v>365907745</v>
      </c>
    </row>
    <row r="824" spans="1:6" x14ac:dyDescent="0.2">
      <c r="A824" s="188">
        <v>7379</v>
      </c>
      <c r="B824" s="188">
        <v>735972006</v>
      </c>
      <c r="C824" s="188" t="s">
        <v>7733</v>
      </c>
      <c r="D824" s="188" t="s">
        <v>7171</v>
      </c>
      <c r="E824" s="186">
        <v>24899283</v>
      </c>
      <c r="F824" s="186">
        <v>124379267</v>
      </c>
    </row>
    <row r="825" spans="1:6" x14ac:dyDescent="0.2">
      <c r="A825" s="188">
        <v>7379</v>
      </c>
      <c r="B825" s="188">
        <v>735972006</v>
      </c>
      <c r="C825" s="188" t="s">
        <v>7733</v>
      </c>
      <c r="D825" s="188" t="s">
        <v>149</v>
      </c>
      <c r="E825" s="186">
        <v>40562238</v>
      </c>
      <c r="F825" s="186">
        <v>282331353.2350769</v>
      </c>
    </row>
    <row r="826" spans="1:6" x14ac:dyDescent="0.2">
      <c r="A826" s="188">
        <v>7379</v>
      </c>
      <c r="B826" s="188">
        <v>735972006</v>
      </c>
      <c r="C826" s="188" t="s">
        <v>7733</v>
      </c>
      <c r="D826" s="188" t="s">
        <v>7184</v>
      </c>
      <c r="E826" s="186">
        <v>45654886</v>
      </c>
      <c r="F826" s="186">
        <v>257878604</v>
      </c>
    </row>
    <row r="827" spans="1:6" x14ac:dyDescent="0.2">
      <c r="A827" s="188">
        <v>7379</v>
      </c>
      <c r="B827" s="188">
        <v>735972006</v>
      </c>
      <c r="C827" s="188" t="s">
        <v>7733</v>
      </c>
      <c r="D827" s="188" t="s">
        <v>7219</v>
      </c>
      <c r="E827" s="186">
        <v>37738361</v>
      </c>
      <c r="F827" s="186">
        <v>267297727</v>
      </c>
    </row>
    <row r="828" spans="1:6" x14ac:dyDescent="0.2">
      <c r="A828" s="188">
        <v>7379</v>
      </c>
      <c r="B828" s="188">
        <v>735972006</v>
      </c>
      <c r="C828" s="188" t="s">
        <v>7733</v>
      </c>
      <c r="D828" s="188" t="s">
        <v>8193</v>
      </c>
      <c r="E828" s="186">
        <v>21520980</v>
      </c>
      <c r="F828" s="186">
        <v>98413639</v>
      </c>
    </row>
    <row r="829" spans="1:6" x14ac:dyDescent="0.2">
      <c r="A829" s="188">
        <v>7379</v>
      </c>
      <c r="B829" s="188">
        <v>735972006</v>
      </c>
      <c r="C829" s="188" t="s">
        <v>7733</v>
      </c>
      <c r="D829" s="188" t="s">
        <v>7317</v>
      </c>
      <c r="E829" s="186">
        <v>26097592</v>
      </c>
      <c r="F829" s="186">
        <v>156816481</v>
      </c>
    </row>
    <row r="830" spans="1:6" x14ac:dyDescent="0.2">
      <c r="A830" s="188">
        <v>7379</v>
      </c>
      <c r="B830" s="188">
        <v>735972006</v>
      </c>
      <c r="C830" s="188" t="s">
        <v>7733</v>
      </c>
      <c r="D830" s="188" t="s">
        <v>7287</v>
      </c>
      <c r="E830" s="186">
        <v>62987529</v>
      </c>
      <c r="F830" s="186">
        <v>368704668</v>
      </c>
    </row>
    <row r="831" spans="1:6" x14ac:dyDescent="0.2">
      <c r="A831" s="188">
        <v>7379</v>
      </c>
      <c r="B831" s="188">
        <v>735972006</v>
      </c>
      <c r="C831" s="188" t="s">
        <v>7733</v>
      </c>
      <c r="D831" s="188" t="s">
        <v>7158</v>
      </c>
      <c r="E831" s="186">
        <v>38495196</v>
      </c>
      <c r="F831" s="186">
        <v>298857853</v>
      </c>
    </row>
    <row r="832" spans="1:6" x14ac:dyDescent="0.2">
      <c r="A832" s="188">
        <v>7381</v>
      </c>
      <c r="B832" s="188">
        <v>658279203</v>
      </c>
      <c r="C832" s="188" t="s">
        <v>7734</v>
      </c>
      <c r="D832" s="188" t="s">
        <v>7240</v>
      </c>
      <c r="E832" s="186">
        <v>25823957</v>
      </c>
      <c r="F832" s="186">
        <v>135570350</v>
      </c>
    </row>
    <row r="833" spans="1:6" x14ac:dyDescent="0.2">
      <c r="A833" s="188">
        <v>7381</v>
      </c>
      <c r="B833" s="188">
        <v>658279203</v>
      </c>
      <c r="C833" s="188" t="s">
        <v>7734</v>
      </c>
      <c r="D833" s="188" t="s">
        <v>7877</v>
      </c>
      <c r="E833" s="186">
        <v>0</v>
      </c>
      <c r="F833" s="186">
        <v>172602969</v>
      </c>
    </row>
    <row r="834" spans="1:6" x14ac:dyDescent="0.2">
      <c r="A834" s="188">
        <v>7386</v>
      </c>
      <c r="B834" s="188">
        <v>690502003</v>
      </c>
      <c r="C834" s="188" t="s">
        <v>7735</v>
      </c>
      <c r="D834" s="188" t="s">
        <v>7292</v>
      </c>
      <c r="E834" s="186">
        <v>2861840</v>
      </c>
      <c r="F834" s="186">
        <v>15595583</v>
      </c>
    </row>
    <row r="835" spans="1:6" x14ac:dyDescent="0.2">
      <c r="A835" s="188">
        <v>7388</v>
      </c>
      <c r="B835" s="188">
        <v>713394009</v>
      </c>
      <c r="C835" s="188" t="s">
        <v>7736</v>
      </c>
      <c r="D835" s="188" t="s">
        <v>213</v>
      </c>
      <c r="E835" s="186">
        <v>16545545</v>
      </c>
      <c r="F835" s="186">
        <v>108752596</v>
      </c>
    </row>
    <row r="836" spans="1:6" x14ac:dyDescent="0.2">
      <c r="A836" s="188">
        <v>7388</v>
      </c>
      <c r="B836" s="188">
        <v>713394009</v>
      </c>
      <c r="C836" s="188" t="s">
        <v>7736</v>
      </c>
      <c r="D836" s="188" t="s">
        <v>7334</v>
      </c>
      <c r="E836" s="186">
        <v>50039204</v>
      </c>
      <c r="F836" s="186">
        <v>225238826</v>
      </c>
    </row>
    <row r="837" spans="1:6" x14ac:dyDescent="0.2">
      <c r="A837" s="188">
        <v>7388</v>
      </c>
      <c r="B837" s="188">
        <v>713394009</v>
      </c>
      <c r="C837" s="188" t="s">
        <v>7736</v>
      </c>
      <c r="D837" s="188" t="s">
        <v>183</v>
      </c>
      <c r="E837" s="186">
        <v>24554907</v>
      </c>
      <c r="F837" s="186">
        <v>171448484</v>
      </c>
    </row>
    <row r="838" spans="1:6" x14ac:dyDescent="0.2">
      <c r="A838" s="188">
        <v>7388</v>
      </c>
      <c r="B838" s="188">
        <v>713394009</v>
      </c>
      <c r="C838" s="188" t="s">
        <v>7736</v>
      </c>
      <c r="D838" s="188" t="s">
        <v>7161</v>
      </c>
      <c r="E838" s="186">
        <v>36820822</v>
      </c>
      <c r="F838" s="186">
        <v>313738728</v>
      </c>
    </row>
    <row r="839" spans="1:6" x14ac:dyDescent="0.2">
      <c r="A839" s="188">
        <v>7388</v>
      </c>
      <c r="B839" s="188">
        <v>713394009</v>
      </c>
      <c r="C839" s="188" t="s">
        <v>7736</v>
      </c>
      <c r="D839" s="188" t="s">
        <v>7253</v>
      </c>
      <c r="E839" s="186">
        <v>2147415</v>
      </c>
      <c r="F839" s="186">
        <v>26198455</v>
      </c>
    </row>
    <row r="840" spans="1:6" x14ac:dyDescent="0.2">
      <c r="A840" s="188">
        <v>7390</v>
      </c>
      <c r="B840" s="188">
        <v>691303004</v>
      </c>
      <c r="C840" s="188" t="s">
        <v>7858</v>
      </c>
      <c r="D840" s="188" t="s">
        <v>7261</v>
      </c>
      <c r="E840" s="186">
        <v>214638</v>
      </c>
      <c r="F840" s="186">
        <v>30812088</v>
      </c>
    </row>
    <row r="841" spans="1:6" x14ac:dyDescent="0.2">
      <c r="A841" s="188">
        <v>7395</v>
      </c>
      <c r="B841" s="188">
        <v>692551001</v>
      </c>
      <c r="C841" s="188" t="s">
        <v>7737</v>
      </c>
      <c r="D841" s="188" t="s">
        <v>7262</v>
      </c>
      <c r="E841" s="186">
        <v>9730256</v>
      </c>
      <c r="F841" s="186">
        <v>68111792</v>
      </c>
    </row>
    <row r="842" spans="1:6" x14ac:dyDescent="0.2">
      <c r="A842" s="188">
        <v>7411</v>
      </c>
      <c r="B842" s="188">
        <v>690901005</v>
      </c>
      <c r="C842" s="188" t="s">
        <v>7738</v>
      </c>
      <c r="D842" s="188" t="s">
        <v>7203</v>
      </c>
      <c r="E842" s="186">
        <v>5008220</v>
      </c>
      <c r="F842" s="186">
        <v>30194570</v>
      </c>
    </row>
    <row r="843" spans="1:6" x14ac:dyDescent="0.2">
      <c r="A843" s="188">
        <v>7412</v>
      </c>
      <c r="B843" s="188" t="s">
        <v>7094</v>
      </c>
      <c r="C843" s="188" t="s">
        <v>7739</v>
      </c>
      <c r="D843" s="188" t="s">
        <v>7154</v>
      </c>
      <c r="E843" s="186">
        <v>33869359</v>
      </c>
      <c r="F843" s="186">
        <v>125221827</v>
      </c>
    </row>
    <row r="844" spans="1:6" x14ac:dyDescent="0.2">
      <c r="A844" s="188">
        <v>7418</v>
      </c>
      <c r="B844" s="188">
        <v>690712008</v>
      </c>
      <c r="C844" s="188" t="s">
        <v>7740</v>
      </c>
      <c r="D844" s="188" t="s">
        <v>7200</v>
      </c>
      <c r="E844" s="186">
        <v>0</v>
      </c>
      <c r="F844" s="186">
        <v>35980500</v>
      </c>
    </row>
    <row r="845" spans="1:6" x14ac:dyDescent="0.2">
      <c r="A845" s="188">
        <v>7423</v>
      </c>
      <c r="B845" s="188">
        <v>690612003</v>
      </c>
      <c r="C845" s="188" t="s">
        <v>7741</v>
      </c>
      <c r="D845" s="188" t="s">
        <v>7295</v>
      </c>
      <c r="E845" s="186">
        <v>2861840</v>
      </c>
      <c r="F845" s="186">
        <v>17171040</v>
      </c>
    </row>
    <row r="846" spans="1:6" x14ac:dyDescent="0.2">
      <c r="A846" s="188">
        <v>7425</v>
      </c>
      <c r="B846" s="188">
        <v>692665007</v>
      </c>
      <c r="C846" s="188" t="s">
        <v>7742</v>
      </c>
      <c r="D846" s="188" t="s">
        <v>7323</v>
      </c>
      <c r="E846" s="186">
        <v>3262498</v>
      </c>
      <c r="F846" s="186">
        <v>19669608</v>
      </c>
    </row>
    <row r="847" spans="1:6" x14ac:dyDescent="0.2">
      <c r="A847" s="188">
        <v>7436</v>
      </c>
      <c r="B847" s="188">
        <v>692012003</v>
      </c>
      <c r="C847" s="188" t="s">
        <v>7743</v>
      </c>
      <c r="D847" s="188" t="s">
        <v>7194</v>
      </c>
      <c r="E847" s="186">
        <v>4893746</v>
      </c>
      <c r="F847" s="186">
        <v>34256222</v>
      </c>
    </row>
    <row r="848" spans="1:6" x14ac:dyDescent="0.2">
      <c r="A848" s="188">
        <v>7436</v>
      </c>
      <c r="B848" s="188">
        <v>692012003</v>
      </c>
      <c r="C848" s="188" t="s">
        <v>7743</v>
      </c>
      <c r="D848" s="188" t="s">
        <v>7207</v>
      </c>
      <c r="E848" s="186">
        <v>4893746</v>
      </c>
      <c r="F848" s="186">
        <v>4893746</v>
      </c>
    </row>
    <row r="849" spans="1:6" x14ac:dyDescent="0.2">
      <c r="A849" s="188">
        <v>7446</v>
      </c>
      <c r="B849" s="188">
        <v>712341009</v>
      </c>
      <c r="C849" s="188" t="s">
        <v>7744</v>
      </c>
      <c r="D849" s="188" t="s">
        <v>8194</v>
      </c>
      <c r="E849" s="186">
        <v>29661420</v>
      </c>
      <c r="F849" s="186">
        <v>134037552</v>
      </c>
    </row>
    <row r="850" spans="1:6" x14ac:dyDescent="0.2">
      <c r="A850" s="188">
        <v>7450</v>
      </c>
      <c r="B850" s="188">
        <v>692313003</v>
      </c>
      <c r="C850" s="188" t="s">
        <v>7745</v>
      </c>
      <c r="D850" s="188" t="s">
        <v>7357</v>
      </c>
      <c r="E850" s="186">
        <v>22643844</v>
      </c>
      <c r="F850" s="186">
        <v>142675821</v>
      </c>
    </row>
    <row r="851" spans="1:6" x14ac:dyDescent="0.2">
      <c r="A851" s="188">
        <v>7451</v>
      </c>
      <c r="B851" s="188">
        <v>691408000</v>
      </c>
      <c r="C851" s="188" t="s">
        <v>7746</v>
      </c>
      <c r="D851" s="188" t="s">
        <v>7354</v>
      </c>
      <c r="E851" s="186">
        <v>4893746</v>
      </c>
      <c r="F851" s="186">
        <v>29504406</v>
      </c>
    </row>
    <row r="852" spans="1:6" x14ac:dyDescent="0.2">
      <c r="A852" s="188">
        <v>7452</v>
      </c>
      <c r="B852" s="188">
        <v>650401387</v>
      </c>
      <c r="C852" s="188" t="s">
        <v>7747</v>
      </c>
      <c r="D852" s="188" t="s">
        <v>7284</v>
      </c>
      <c r="E852" s="186">
        <v>19004399</v>
      </c>
      <c r="F852" s="186">
        <v>122858814</v>
      </c>
    </row>
    <row r="853" spans="1:6" x14ac:dyDescent="0.2">
      <c r="A853" s="188">
        <v>7458</v>
      </c>
      <c r="B853" s="188" t="s">
        <v>7115</v>
      </c>
      <c r="C853" s="188" t="s">
        <v>8208</v>
      </c>
      <c r="D853" s="188" t="s">
        <v>8191</v>
      </c>
      <c r="E853" s="186">
        <v>5008220</v>
      </c>
      <c r="F853" s="186">
        <v>35057540</v>
      </c>
    </row>
    <row r="854" spans="1:6" x14ac:dyDescent="0.2">
      <c r="A854" s="188">
        <v>7459</v>
      </c>
      <c r="B854" s="188">
        <v>650447174</v>
      </c>
      <c r="C854" s="188" t="s">
        <v>7748</v>
      </c>
      <c r="D854" s="188" t="s">
        <v>7223</v>
      </c>
      <c r="E854" s="186">
        <v>17945633</v>
      </c>
      <c r="F854" s="186">
        <v>39016154</v>
      </c>
    </row>
    <row r="855" spans="1:6" x14ac:dyDescent="0.2">
      <c r="A855" s="188">
        <v>7459</v>
      </c>
      <c r="B855" s="188">
        <v>650447174</v>
      </c>
      <c r="C855" s="188" t="s">
        <v>7748</v>
      </c>
      <c r="D855" s="188" t="s">
        <v>7176</v>
      </c>
      <c r="E855" s="186">
        <v>30889564</v>
      </c>
      <c r="F855" s="186">
        <v>81153647</v>
      </c>
    </row>
    <row r="856" spans="1:6" x14ac:dyDescent="0.2">
      <c r="A856" s="188">
        <v>7460</v>
      </c>
      <c r="B856" s="188">
        <v>690504006</v>
      </c>
      <c r="C856" s="188" t="s">
        <v>7749</v>
      </c>
      <c r="D856" s="188" t="s">
        <v>7358</v>
      </c>
      <c r="E856" s="186">
        <v>3577300</v>
      </c>
      <c r="F856" s="186">
        <v>21567550</v>
      </c>
    </row>
    <row r="857" spans="1:6" x14ac:dyDescent="0.2">
      <c r="A857" s="188">
        <v>7462</v>
      </c>
      <c r="B857" s="188">
        <v>650213203</v>
      </c>
      <c r="C857" s="188" t="s">
        <v>7750</v>
      </c>
      <c r="D857" s="188" t="s">
        <v>7184</v>
      </c>
      <c r="E857" s="186">
        <v>27708521</v>
      </c>
      <c r="F857" s="186">
        <v>224157901</v>
      </c>
    </row>
    <row r="858" spans="1:6" x14ac:dyDescent="0.2">
      <c r="A858" s="188">
        <v>7462</v>
      </c>
      <c r="B858" s="188">
        <v>650213203</v>
      </c>
      <c r="C858" s="188" t="s">
        <v>7750</v>
      </c>
      <c r="D858" s="188" t="s">
        <v>7261</v>
      </c>
      <c r="E858" s="186">
        <v>3400000</v>
      </c>
      <c r="F858" s="186">
        <v>74525460</v>
      </c>
    </row>
    <row r="859" spans="1:6" x14ac:dyDescent="0.2">
      <c r="A859" s="188">
        <v>7462</v>
      </c>
      <c r="B859" s="188">
        <v>650213203</v>
      </c>
      <c r="C859" s="188" t="s">
        <v>7750</v>
      </c>
      <c r="D859" s="188" t="s">
        <v>7170</v>
      </c>
      <c r="E859" s="186">
        <v>58401953</v>
      </c>
      <c r="F859" s="186">
        <v>375824470</v>
      </c>
    </row>
    <row r="860" spans="1:6" x14ac:dyDescent="0.2">
      <c r="A860" s="188">
        <v>7463</v>
      </c>
      <c r="B860" s="188">
        <v>714555006</v>
      </c>
      <c r="C860" s="188" t="s">
        <v>7751</v>
      </c>
      <c r="D860" s="188" t="s">
        <v>7217</v>
      </c>
      <c r="E860" s="186">
        <v>24570448</v>
      </c>
      <c r="F860" s="186">
        <v>78091499</v>
      </c>
    </row>
    <row r="861" spans="1:6" x14ac:dyDescent="0.2">
      <c r="A861" s="188">
        <v>7473</v>
      </c>
      <c r="B861" s="188">
        <v>650587340</v>
      </c>
      <c r="C861" s="188" t="s">
        <v>7752</v>
      </c>
      <c r="D861" s="188" t="s">
        <v>7280</v>
      </c>
      <c r="E861" s="186">
        <v>16417998</v>
      </c>
      <c r="F861" s="186">
        <v>66287663</v>
      </c>
    </row>
    <row r="862" spans="1:6" x14ac:dyDescent="0.2">
      <c r="A862" s="188">
        <v>7473</v>
      </c>
      <c r="B862" s="188">
        <v>650587340</v>
      </c>
      <c r="C862" s="188" t="s">
        <v>7752</v>
      </c>
      <c r="D862" s="188" t="s">
        <v>7177</v>
      </c>
      <c r="E862" s="186">
        <v>11446257</v>
      </c>
      <c r="F862" s="186">
        <v>87371379</v>
      </c>
    </row>
    <row r="863" spans="1:6" x14ac:dyDescent="0.2">
      <c r="A863" s="188">
        <v>7473</v>
      </c>
      <c r="B863" s="188">
        <v>650587340</v>
      </c>
      <c r="C863" s="188" t="s">
        <v>7752</v>
      </c>
      <c r="D863" s="188" t="s">
        <v>213</v>
      </c>
      <c r="E863" s="186">
        <v>2355484</v>
      </c>
      <c r="F863" s="186">
        <v>21670448</v>
      </c>
    </row>
    <row r="864" spans="1:6" x14ac:dyDescent="0.2">
      <c r="A864" s="188">
        <v>7473</v>
      </c>
      <c r="B864" s="188">
        <v>650587340</v>
      </c>
      <c r="C864" s="188" t="s">
        <v>7752</v>
      </c>
      <c r="D864" s="188" t="s">
        <v>7171</v>
      </c>
      <c r="E864" s="186">
        <v>42071120</v>
      </c>
      <c r="F864" s="186">
        <v>158638893</v>
      </c>
    </row>
    <row r="865" spans="1:6" x14ac:dyDescent="0.2">
      <c r="A865" s="188">
        <v>7473</v>
      </c>
      <c r="B865" s="188">
        <v>650587340</v>
      </c>
      <c r="C865" s="188" t="s">
        <v>7752</v>
      </c>
      <c r="D865" s="188" t="s">
        <v>7359</v>
      </c>
      <c r="E865" s="186">
        <v>2198452</v>
      </c>
      <c r="F865" s="186">
        <v>17273544</v>
      </c>
    </row>
    <row r="866" spans="1:6" x14ac:dyDescent="0.2">
      <c r="A866" s="188">
        <v>7473</v>
      </c>
      <c r="B866" s="188">
        <v>650587340</v>
      </c>
      <c r="C866" s="188" t="s">
        <v>7752</v>
      </c>
      <c r="D866" s="188" t="s">
        <v>7163</v>
      </c>
      <c r="E866" s="186">
        <v>16450020</v>
      </c>
      <c r="F866" s="186">
        <v>117709293</v>
      </c>
    </row>
    <row r="867" spans="1:6" x14ac:dyDescent="0.2">
      <c r="A867" s="188">
        <v>7473</v>
      </c>
      <c r="B867" s="188">
        <v>650587340</v>
      </c>
      <c r="C867" s="188" t="s">
        <v>7752</v>
      </c>
      <c r="D867" s="188" t="s">
        <v>173</v>
      </c>
      <c r="E867" s="186">
        <v>22574750</v>
      </c>
      <c r="F867" s="186">
        <v>170264260</v>
      </c>
    </row>
    <row r="868" spans="1:6" x14ac:dyDescent="0.2">
      <c r="A868" s="188">
        <v>7473</v>
      </c>
      <c r="B868" s="188">
        <v>650587340</v>
      </c>
      <c r="C868" s="188" t="s">
        <v>7752</v>
      </c>
      <c r="D868" s="188" t="s">
        <v>7210</v>
      </c>
      <c r="E868" s="186">
        <v>8016600</v>
      </c>
      <c r="F868" s="186">
        <v>71859768</v>
      </c>
    </row>
    <row r="869" spans="1:6" x14ac:dyDescent="0.2">
      <c r="A869" s="188">
        <v>7473</v>
      </c>
      <c r="B869" s="188">
        <v>650587340</v>
      </c>
      <c r="C869" s="188" t="s">
        <v>7752</v>
      </c>
      <c r="D869" s="188" t="s">
        <v>7317</v>
      </c>
      <c r="E869" s="186">
        <v>8844120</v>
      </c>
      <c r="F869" s="186">
        <v>8844120</v>
      </c>
    </row>
    <row r="870" spans="1:6" x14ac:dyDescent="0.2">
      <c r="A870" s="188">
        <v>7473</v>
      </c>
      <c r="B870" s="188">
        <v>650587340</v>
      </c>
      <c r="C870" s="188" t="s">
        <v>7752</v>
      </c>
      <c r="D870" s="188" t="s">
        <v>7197</v>
      </c>
      <c r="E870" s="186">
        <v>22245854</v>
      </c>
      <c r="F870" s="186">
        <v>163097279</v>
      </c>
    </row>
    <row r="871" spans="1:6" x14ac:dyDescent="0.2">
      <c r="A871" s="188">
        <v>7473</v>
      </c>
      <c r="B871" s="188">
        <v>650587340</v>
      </c>
      <c r="C871" s="188" t="s">
        <v>7752</v>
      </c>
      <c r="D871" s="188" t="s">
        <v>7200</v>
      </c>
      <c r="E871" s="186">
        <v>8016600</v>
      </c>
      <c r="F871" s="186">
        <v>66164874</v>
      </c>
    </row>
    <row r="872" spans="1:6" x14ac:dyDescent="0.2">
      <c r="A872" s="188">
        <v>7473</v>
      </c>
      <c r="B872" s="188">
        <v>650587340</v>
      </c>
      <c r="C872" s="188" t="s">
        <v>7752</v>
      </c>
      <c r="D872" s="188" t="s">
        <v>7170</v>
      </c>
      <c r="E872" s="186">
        <v>6413280</v>
      </c>
      <c r="F872" s="186">
        <v>44892960</v>
      </c>
    </row>
    <row r="873" spans="1:6" x14ac:dyDescent="0.2">
      <c r="A873" s="188">
        <v>7473</v>
      </c>
      <c r="B873" s="188">
        <v>650587340</v>
      </c>
      <c r="C873" s="188" t="s">
        <v>7752</v>
      </c>
      <c r="D873" s="188" t="s">
        <v>183</v>
      </c>
      <c r="E873" s="186">
        <v>41469876</v>
      </c>
      <c r="F873" s="186">
        <v>151868076</v>
      </c>
    </row>
    <row r="874" spans="1:6" x14ac:dyDescent="0.2">
      <c r="A874" s="188">
        <v>7475</v>
      </c>
      <c r="B874" s="188">
        <v>690701006</v>
      </c>
      <c r="C874" s="188" t="s">
        <v>7753</v>
      </c>
      <c r="D874" s="188" t="s">
        <v>5877</v>
      </c>
      <c r="E874" s="186">
        <v>5723680</v>
      </c>
      <c r="F874" s="186">
        <v>34508080</v>
      </c>
    </row>
    <row r="875" spans="1:6" x14ac:dyDescent="0.2">
      <c r="A875" s="188">
        <v>7476</v>
      </c>
      <c r="B875" s="188">
        <v>690411008</v>
      </c>
      <c r="C875" s="188" t="s">
        <v>7531</v>
      </c>
      <c r="D875" s="188" t="s">
        <v>7272</v>
      </c>
      <c r="E875" s="186">
        <v>6758873</v>
      </c>
      <c r="F875" s="186">
        <v>45349426</v>
      </c>
    </row>
    <row r="876" spans="1:6" x14ac:dyDescent="0.2">
      <c r="A876" s="188">
        <v>7478</v>
      </c>
      <c r="B876" s="188">
        <v>650450957</v>
      </c>
      <c r="C876" s="188" t="s">
        <v>7754</v>
      </c>
      <c r="D876" s="188" t="s">
        <v>71</v>
      </c>
      <c r="E876" s="186">
        <v>11490784</v>
      </c>
      <c r="F876" s="186">
        <v>64684976</v>
      </c>
    </row>
    <row r="877" spans="1:6" x14ac:dyDescent="0.2">
      <c r="A877" s="188">
        <v>7480</v>
      </c>
      <c r="B877" s="188">
        <v>691602001</v>
      </c>
      <c r="C877" s="188" t="s">
        <v>7755</v>
      </c>
      <c r="D877" s="188" t="s">
        <v>7173</v>
      </c>
      <c r="E877" s="186">
        <v>4078122</v>
      </c>
      <c r="F877" s="186">
        <v>24587007</v>
      </c>
    </row>
    <row r="878" spans="1:6" x14ac:dyDescent="0.2">
      <c r="A878" s="188">
        <v>7481</v>
      </c>
      <c r="B878" s="188">
        <v>650699602</v>
      </c>
      <c r="C878" s="188" t="s">
        <v>7756</v>
      </c>
      <c r="D878" s="188" t="s">
        <v>7174</v>
      </c>
      <c r="E878" s="186">
        <v>16033200</v>
      </c>
      <c r="F878" s="186">
        <v>16033200</v>
      </c>
    </row>
    <row r="879" spans="1:6" x14ac:dyDescent="0.2">
      <c r="A879" s="188">
        <v>7481</v>
      </c>
      <c r="B879" s="188">
        <v>650699602</v>
      </c>
      <c r="C879" s="188" t="s">
        <v>7756</v>
      </c>
      <c r="D879" s="188" t="s">
        <v>7278</v>
      </c>
      <c r="E879" s="186">
        <v>47378154</v>
      </c>
      <c r="F879" s="186">
        <v>241591926</v>
      </c>
    </row>
    <row r="880" spans="1:6" x14ac:dyDescent="0.2">
      <c r="A880" s="188">
        <v>7481</v>
      </c>
      <c r="B880" s="188">
        <v>650699602</v>
      </c>
      <c r="C880" s="188" t="s">
        <v>7756</v>
      </c>
      <c r="D880" s="188" t="s">
        <v>7159</v>
      </c>
      <c r="E880" s="186">
        <v>62057104</v>
      </c>
      <c r="F880" s="186">
        <v>320795024</v>
      </c>
    </row>
    <row r="881" spans="1:6" x14ac:dyDescent="0.2">
      <c r="A881" s="188">
        <v>7482</v>
      </c>
      <c r="B881" s="188">
        <v>691413004</v>
      </c>
      <c r="C881" s="188" t="s">
        <v>7757</v>
      </c>
      <c r="D881" s="188" t="s">
        <v>7360</v>
      </c>
      <c r="E881" s="186">
        <v>4893746</v>
      </c>
      <c r="F881" s="186">
        <v>29504406</v>
      </c>
    </row>
    <row r="882" spans="1:6" x14ac:dyDescent="0.2">
      <c r="A882" s="188">
        <v>7487</v>
      </c>
      <c r="B882" s="188" t="s">
        <v>7109</v>
      </c>
      <c r="C882" s="188" t="s">
        <v>7758</v>
      </c>
      <c r="D882" s="188" t="s">
        <v>7361</v>
      </c>
      <c r="E882" s="186">
        <v>4078122</v>
      </c>
      <c r="F882" s="186">
        <v>28546854</v>
      </c>
    </row>
    <row r="883" spans="1:6" x14ac:dyDescent="0.2">
      <c r="A883" s="188">
        <v>7488</v>
      </c>
      <c r="B883" s="188">
        <v>690611007</v>
      </c>
      <c r="C883" s="188" t="s">
        <v>7759</v>
      </c>
      <c r="D883" s="188" t="s">
        <v>7271</v>
      </c>
      <c r="E883" s="186">
        <v>3291116</v>
      </c>
      <c r="F883" s="186">
        <v>23037812</v>
      </c>
    </row>
    <row r="884" spans="1:6" x14ac:dyDescent="0.2">
      <c r="A884" s="188">
        <v>7491</v>
      </c>
      <c r="B884" s="188">
        <v>692647009</v>
      </c>
      <c r="C884" s="188" t="s">
        <v>7760</v>
      </c>
      <c r="D884" s="188" t="s">
        <v>7180</v>
      </c>
      <c r="E884" s="186">
        <v>6524995</v>
      </c>
      <c r="F884" s="186">
        <v>45674965</v>
      </c>
    </row>
    <row r="885" spans="1:6" x14ac:dyDescent="0.2">
      <c r="A885" s="188">
        <v>7492</v>
      </c>
      <c r="B885" s="188">
        <v>650744136</v>
      </c>
      <c r="C885" s="188" t="s">
        <v>7761</v>
      </c>
      <c r="D885" s="188" t="s">
        <v>7261</v>
      </c>
      <c r="E885" s="186">
        <v>0</v>
      </c>
      <c r="F885" s="186">
        <v>21394573</v>
      </c>
    </row>
    <row r="886" spans="1:6" x14ac:dyDescent="0.2">
      <c r="A886" s="188">
        <v>7495</v>
      </c>
      <c r="B886" s="188">
        <v>619550005</v>
      </c>
      <c r="C886" s="188" t="s">
        <v>7859</v>
      </c>
      <c r="D886" s="188" t="s">
        <v>7317</v>
      </c>
      <c r="E886" s="186">
        <v>6524995</v>
      </c>
      <c r="F886" s="186">
        <v>39339210</v>
      </c>
    </row>
    <row r="887" spans="1:6" x14ac:dyDescent="0.2">
      <c r="A887" s="188">
        <v>7497</v>
      </c>
      <c r="B887" s="188" t="s">
        <v>7092</v>
      </c>
      <c r="C887" s="188" t="s">
        <v>7762</v>
      </c>
      <c r="D887" s="188" t="s">
        <v>7199</v>
      </c>
      <c r="E887" s="186">
        <v>4382400</v>
      </c>
      <c r="F887" s="186">
        <v>30676840</v>
      </c>
    </row>
    <row r="888" spans="1:6" x14ac:dyDescent="0.2">
      <c r="A888" s="188">
        <v>7498</v>
      </c>
      <c r="B888" s="188">
        <v>650789776</v>
      </c>
      <c r="C888" s="188" t="s">
        <v>7763</v>
      </c>
      <c r="D888" s="188" t="s">
        <v>7232</v>
      </c>
      <c r="E888" s="186">
        <v>8611380</v>
      </c>
      <c r="F888" s="186">
        <v>59814180</v>
      </c>
    </row>
    <row r="889" spans="1:6" x14ac:dyDescent="0.2">
      <c r="A889" s="188">
        <v>7499</v>
      </c>
      <c r="B889" s="188">
        <v>650794826</v>
      </c>
      <c r="C889" s="188" t="s">
        <v>8183</v>
      </c>
      <c r="D889" s="188" t="s">
        <v>7223</v>
      </c>
      <c r="E889" s="186">
        <v>72145879</v>
      </c>
      <c r="F889" s="186">
        <v>470954215</v>
      </c>
    </row>
    <row r="890" spans="1:6" x14ac:dyDescent="0.2">
      <c r="A890" s="188">
        <v>7502</v>
      </c>
      <c r="B890" s="188">
        <v>690706008</v>
      </c>
      <c r="C890" s="188" t="s">
        <v>7860</v>
      </c>
      <c r="D890" s="188" t="s">
        <v>7214</v>
      </c>
      <c r="E890" s="186">
        <v>2861840</v>
      </c>
      <c r="F890" s="186">
        <v>22811720</v>
      </c>
    </row>
    <row r="891" spans="1:6" x14ac:dyDescent="0.2">
      <c r="A891" s="188">
        <v>7504</v>
      </c>
      <c r="B891" s="188">
        <v>692009002</v>
      </c>
      <c r="C891" s="188" t="s">
        <v>7764</v>
      </c>
      <c r="D891" s="188" t="s">
        <v>7193</v>
      </c>
      <c r="E891" s="186">
        <v>4730622</v>
      </c>
      <c r="F891" s="186">
        <v>28520931</v>
      </c>
    </row>
    <row r="892" spans="1:6" x14ac:dyDescent="0.2">
      <c r="A892" s="188">
        <v>7508</v>
      </c>
      <c r="B892" s="188">
        <v>690815001</v>
      </c>
      <c r="C892" s="188" t="s">
        <v>7765</v>
      </c>
      <c r="D892" s="188" t="s">
        <v>7362</v>
      </c>
      <c r="E892" s="186">
        <v>3577300</v>
      </c>
      <c r="F892" s="186">
        <v>21567550</v>
      </c>
    </row>
    <row r="893" spans="1:6" x14ac:dyDescent="0.2">
      <c r="A893" s="188">
        <v>7510</v>
      </c>
      <c r="B893" s="188" t="s">
        <v>7080</v>
      </c>
      <c r="C893" s="188" t="s">
        <v>7766</v>
      </c>
      <c r="D893" s="188" t="s">
        <v>7166</v>
      </c>
      <c r="E893" s="186">
        <v>41686320</v>
      </c>
      <c r="F893" s="186">
        <v>274969380</v>
      </c>
    </row>
    <row r="894" spans="1:6" x14ac:dyDescent="0.2">
      <c r="A894" s="188">
        <v>7510</v>
      </c>
      <c r="B894" s="188" t="s">
        <v>7080</v>
      </c>
      <c r="C894" s="188" t="s">
        <v>7766</v>
      </c>
      <c r="D894" s="188" t="s">
        <v>7282</v>
      </c>
      <c r="E894" s="186">
        <v>28492548</v>
      </c>
      <c r="F894" s="186">
        <v>239981301</v>
      </c>
    </row>
    <row r="895" spans="1:6" x14ac:dyDescent="0.2">
      <c r="A895" s="188">
        <v>7510</v>
      </c>
      <c r="B895" s="188" t="s">
        <v>7080</v>
      </c>
      <c r="C895" s="188" t="s">
        <v>7766</v>
      </c>
      <c r="D895" s="188" t="s">
        <v>7227</v>
      </c>
      <c r="E895" s="186">
        <v>9619920</v>
      </c>
      <c r="F895" s="186">
        <v>67179108</v>
      </c>
    </row>
    <row r="896" spans="1:6" x14ac:dyDescent="0.2">
      <c r="A896" s="188">
        <v>7510</v>
      </c>
      <c r="B896" s="188" t="s">
        <v>7080</v>
      </c>
      <c r="C896" s="188" t="s">
        <v>7766</v>
      </c>
      <c r="D896" s="188" t="s">
        <v>7218</v>
      </c>
      <c r="E896" s="186">
        <v>7758000</v>
      </c>
      <c r="F896" s="186">
        <v>80140140</v>
      </c>
    </row>
    <row r="897" spans="1:6" x14ac:dyDescent="0.2">
      <c r="A897" s="188">
        <v>7510</v>
      </c>
      <c r="B897" s="188" t="s">
        <v>7080</v>
      </c>
      <c r="C897" s="188" t="s">
        <v>7766</v>
      </c>
      <c r="D897" s="188" t="s">
        <v>7346</v>
      </c>
      <c r="E897" s="186">
        <v>9697500</v>
      </c>
      <c r="F897" s="186">
        <v>58107420</v>
      </c>
    </row>
    <row r="898" spans="1:6" x14ac:dyDescent="0.2">
      <c r="A898" s="188">
        <v>7510</v>
      </c>
      <c r="B898" s="188" t="s">
        <v>7080</v>
      </c>
      <c r="C898" s="188" t="s">
        <v>7766</v>
      </c>
      <c r="D898" s="188" t="s">
        <v>7234</v>
      </c>
      <c r="E898" s="186">
        <v>14429880</v>
      </c>
      <c r="F898" s="186">
        <v>105368112</v>
      </c>
    </row>
    <row r="899" spans="1:6" x14ac:dyDescent="0.2">
      <c r="A899" s="188">
        <v>7510</v>
      </c>
      <c r="B899" s="188" t="s">
        <v>7080</v>
      </c>
      <c r="C899" s="188" t="s">
        <v>7766</v>
      </c>
      <c r="D899" s="188" t="s">
        <v>7247</v>
      </c>
      <c r="E899" s="186">
        <v>9619920</v>
      </c>
      <c r="F899" s="186">
        <v>75676704</v>
      </c>
    </row>
    <row r="900" spans="1:6" x14ac:dyDescent="0.2">
      <c r="A900" s="188">
        <v>7510</v>
      </c>
      <c r="B900" s="188" t="s">
        <v>7080</v>
      </c>
      <c r="C900" s="188" t="s">
        <v>7766</v>
      </c>
      <c r="D900" s="188" t="s">
        <v>7192</v>
      </c>
      <c r="E900" s="186">
        <v>8016600</v>
      </c>
      <c r="F900" s="186">
        <v>61246824</v>
      </c>
    </row>
    <row r="901" spans="1:6" x14ac:dyDescent="0.2">
      <c r="A901" s="188">
        <v>7510</v>
      </c>
      <c r="B901" s="188" t="s">
        <v>7080</v>
      </c>
      <c r="C901" s="188" t="s">
        <v>7766</v>
      </c>
      <c r="D901" s="188" t="s">
        <v>7220</v>
      </c>
      <c r="E901" s="186">
        <v>0</v>
      </c>
      <c r="F901" s="186">
        <v>49086930</v>
      </c>
    </row>
    <row r="902" spans="1:6" x14ac:dyDescent="0.2">
      <c r="A902" s="188">
        <v>7510</v>
      </c>
      <c r="B902" s="188" t="s">
        <v>7080</v>
      </c>
      <c r="C902" s="188" t="s">
        <v>7766</v>
      </c>
      <c r="D902" s="188" t="s">
        <v>8194</v>
      </c>
      <c r="E902" s="186">
        <v>19890133</v>
      </c>
      <c r="F902" s="186">
        <v>174467950</v>
      </c>
    </row>
    <row r="903" spans="1:6" x14ac:dyDescent="0.2">
      <c r="A903" s="188">
        <v>7510</v>
      </c>
      <c r="B903" s="188" t="s">
        <v>7080</v>
      </c>
      <c r="C903" s="188" t="s">
        <v>7766</v>
      </c>
      <c r="D903" s="188" t="s">
        <v>7288</v>
      </c>
      <c r="E903" s="186">
        <v>5900220</v>
      </c>
      <c r="F903" s="186">
        <v>47496756</v>
      </c>
    </row>
    <row r="904" spans="1:6" x14ac:dyDescent="0.2">
      <c r="A904" s="188">
        <v>7510</v>
      </c>
      <c r="B904" s="188" t="s">
        <v>7080</v>
      </c>
      <c r="C904" s="188" t="s">
        <v>7766</v>
      </c>
      <c r="D904" s="188" t="s">
        <v>7226</v>
      </c>
      <c r="E904" s="186">
        <v>22007603</v>
      </c>
      <c r="F904" s="186">
        <v>144290441</v>
      </c>
    </row>
    <row r="905" spans="1:6" x14ac:dyDescent="0.2">
      <c r="A905" s="188">
        <v>7510</v>
      </c>
      <c r="B905" s="188" t="s">
        <v>7080</v>
      </c>
      <c r="C905" s="188" t="s">
        <v>7766</v>
      </c>
      <c r="D905" s="188" t="s">
        <v>7284</v>
      </c>
      <c r="E905" s="186">
        <v>16033200</v>
      </c>
      <c r="F905" s="186">
        <v>133556556</v>
      </c>
    </row>
    <row r="906" spans="1:6" x14ac:dyDescent="0.2">
      <c r="A906" s="188">
        <v>7510</v>
      </c>
      <c r="B906" s="188" t="s">
        <v>7080</v>
      </c>
      <c r="C906" s="188" t="s">
        <v>7766</v>
      </c>
      <c r="D906" s="188" t="s">
        <v>7200</v>
      </c>
      <c r="E906" s="186">
        <v>26842680</v>
      </c>
      <c r="F906" s="186">
        <v>234931848</v>
      </c>
    </row>
    <row r="907" spans="1:6" x14ac:dyDescent="0.2">
      <c r="A907" s="188">
        <v>7510</v>
      </c>
      <c r="B907" s="188" t="s">
        <v>7080</v>
      </c>
      <c r="C907" s="188" t="s">
        <v>7766</v>
      </c>
      <c r="D907" s="188" t="s">
        <v>7237</v>
      </c>
      <c r="E907" s="186">
        <v>7856268</v>
      </c>
      <c r="F907" s="186">
        <v>59002176</v>
      </c>
    </row>
    <row r="908" spans="1:6" x14ac:dyDescent="0.2">
      <c r="A908" s="188">
        <v>7510</v>
      </c>
      <c r="B908" s="188" t="s">
        <v>7080</v>
      </c>
      <c r="C908" s="188" t="s">
        <v>7766</v>
      </c>
      <c r="D908" s="188" t="s">
        <v>7217</v>
      </c>
      <c r="E908" s="186">
        <v>6206400</v>
      </c>
      <c r="F908" s="186">
        <v>45823920</v>
      </c>
    </row>
    <row r="909" spans="1:6" x14ac:dyDescent="0.2">
      <c r="A909" s="188">
        <v>7512</v>
      </c>
      <c r="B909" s="188">
        <v>692531000</v>
      </c>
      <c r="C909" s="188" t="s">
        <v>7767</v>
      </c>
      <c r="D909" s="188" t="s">
        <v>8209</v>
      </c>
      <c r="E909" s="186">
        <v>5265785</v>
      </c>
      <c r="F909" s="186">
        <v>31747435</v>
      </c>
    </row>
    <row r="910" spans="1:6" x14ac:dyDescent="0.2">
      <c r="A910" s="188">
        <v>7513</v>
      </c>
      <c r="B910" s="188">
        <v>690102005</v>
      </c>
      <c r="C910" s="188" t="s">
        <v>7768</v>
      </c>
      <c r="D910" s="188" t="s">
        <v>7363</v>
      </c>
      <c r="E910" s="186">
        <v>2747365</v>
      </c>
      <c r="F910" s="186">
        <v>16563875</v>
      </c>
    </row>
    <row r="911" spans="1:6" x14ac:dyDescent="0.2">
      <c r="A911" s="188">
        <v>7514</v>
      </c>
      <c r="B911" s="188">
        <v>692011007</v>
      </c>
      <c r="C911" s="188" t="s">
        <v>7769</v>
      </c>
      <c r="D911" s="188" t="s">
        <v>7364</v>
      </c>
      <c r="E911" s="186">
        <v>3262498</v>
      </c>
      <c r="F911" s="186">
        <v>19669608</v>
      </c>
    </row>
    <row r="912" spans="1:6" x14ac:dyDescent="0.2">
      <c r="A912" s="188">
        <v>7517</v>
      </c>
      <c r="B912" s="188">
        <v>650846699</v>
      </c>
      <c r="C912" s="188" t="s">
        <v>7770</v>
      </c>
      <c r="D912" s="188" t="s">
        <v>7234</v>
      </c>
      <c r="E912" s="186">
        <v>6206400</v>
      </c>
      <c r="F912" s="186">
        <v>62141580</v>
      </c>
    </row>
    <row r="913" spans="1:6" x14ac:dyDescent="0.2">
      <c r="A913" s="188">
        <v>7520</v>
      </c>
      <c r="B913" s="188">
        <v>692004000</v>
      </c>
      <c r="C913" s="188" t="s">
        <v>7771</v>
      </c>
      <c r="D913" s="188" t="s">
        <v>7248</v>
      </c>
      <c r="E913" s="186">
        <v>5494733</v>
      </c>
      <c r="F913" s="186">
        <v>33127758</v>
      </c>
    </row>
    <row r="914" spans="1:6" x14ac:dyDescent="0.2">
      <c r="A914" s="188">
        <v>7521</v>
      </c>
      <c r="B914" s="188">
        <v>692002008</v>
      </c>
      <c r="C914" s="188" t="s">
        <v>7772</v>
      </c>
      <c r="D914" s="188" t="s">
        <v>7365</v>
      </c>
      <c r="E914" s="186">
        <v>4078121</v>
      </c>
      <c r="F914" s="186">
        <v>24587006</v>
      </c>
    </row>
    <row r="915" spans="1:6" x14ac:dyDescent="0.2">
      <c r="A915" s="188">
        <v>7523</v>
      </c>
      <c r="B915" s="188" t="s">
        <v>7110</v>
      </c>
      <c r="C915" s="188" t="s">
        <v>7773</v>
      </c>
      <c r="D915" s="188" t="s">
        <v>7185</v>
      </c>
      <c r="E915" s="186">
        <v>4893746</v>
      </c>
      <c r="F915" s="186">
        <v>34256222</v>
      </c>
    </row>
    <row r="916" spans="1:6" x14ac:dyDescent="0.2">
      <c r="A916" s="188">
        <v>7524</v>
      </c>
      <c r="B916" s="188">
        <v>690811006</v>
      </c>
      <c r="C916" s="188" t="s">
        <v>7549</v>
      </c>
      <c r="D916" s="188" t="s">
        <v>7286</v>
      </c>
      <c r="E916" s="186">
        <v>4149668</v>
      </c>
      <c r="F916" s="186">
        <v>28848766</v>
      </c>
    </row>
    <row r="917" spans="1:6" x14ac:dyDescent="0.2">
      <c r="A917" s="188">
        <v>7526</v>
      </c>
      <c r="B917" s="188">
        <v>691802000</v>
      </c>
      <c r="C917" s="188" t="s">
        <v>7774</v>
      </c>
      <c r="D917" s="188" t="s">
        <v>7366</v>
      </c>
      <c r="E917" s="186">
        <v>4730621</v>
      </c>
      <c r="F917" s="186">
        <v>28520930</v>
      </c>
    </row>
    <row r="918" spans="1:6" x14ac:dyDescent="0.2">
      <c r="A918" s="188">
        <v>7527</v>
      </c>
      <c r="B918" s="188">
        <v>690413000</v>
      </c>
      <c r="C918" s="188" t="s">
        <v>7775</v>
      </c>
      <c r="D918" s="188" t="s">
        <v>7367</v>
      </c>
      <c r="E918" s="186">
        <v>3262498</v>
      </c>
      <c r="F918" s="186">
        <v>19669608</v>
      </c>
    </row>
    <row r="919" spans="1:6" x14ac:dyDescent="0.2">
      <c r="A919" s="188">
        <v>7528</v>
      </c>
      <c r="B919" s="188">
        <v>690409003</v>
      </c>
      <c r="C919" s="188" t="s">
        <v>7776</v>
      </c>
      <c r="D919" s="188" t="s">
        <v>7283</v>
      </c>
      <c r="E919" s="186">
        <v>4730622</v>
      </c>
      <c r="F919" s="186">
        <v>28520931</v>
      </c>
    </row>
    <row r="920" spans="1:6" x14ac:dyDescent="0.2">
      <c r="A920" s="188">
        <v>7529</v>
      </c>
      <c r="B920" s="188">
        <v>605111130</v>
      </c>
      <c r="C920" s="188" t="s">
        <v>7861</v>
      </c>
      <c r="D920" s="188" t="s">
        <v>7241</v>
      </c>
      <c r="E920" s="186">
        <v>5265786</v>
      </c>
      <c r="F920" s="186">
        <v>36860502</v>
      </c>
    </row>
    <row r="921" spans="1:6" x14ac:dyDescent="0.2">
      <c r="A921" s="188">
        <v>7531</v>
      </c>
      <c r="B921" s="188">
        <v>692544005</v>
      </c>
      <c r="C921" s="188" t="s">
        <v>7777</v>
      </c>
      <c r="D921" s="188" t="s">
        <v>7368</v>
      </c>
      <c r="E921" s="186">
        <v>5723680</v>
      </c>
      <c r="F921" s="186">
        <v>34508080</v>
      </c>
    </row>
    <row r="922" spans="1:6" x14ac:dyDescent="0.2">
      <c r="A922" s="188">
        <v>7532</v>
      </c>
      <c r="B922" s="188">
        <v>691910008</v>
      </c>
      <c r="C922" s="188" t="s">
        <v>7778</v>
      </c>
      <c r="D922" s="188" t="s">
        <v>7369</v>
      </c>
      <c r="E922" s="186">
        <v>4730621</v>
      </c>
      <c r="F922" s="186">
        <v>28520930</v>
      </c>
    </row>
    <row r="923" spans="1:6" x14ac:dyDescent="0.2">
      <c r="A923" s="188">
        <v>7533</v>
      </c>
      <c r="B923" s="188">
        <v>691809005</v>
      </c>
      <c r="C923" s="188" t="s">
        <v>7779</v>
      </c>
      <c r="D923" s="188" t="s">
        <v>7253</v>
      </c>
      <c r="E923" s="186">
        <v>5709370</v>
      </c>
      <c r="F923" s="186">
        <v>34421810</v>
      </c>
    </row>
    <row r="924" spans="1:6" x14ac:dyDescent="0.2">
      <c r="A924" s="188">
        <v>7534</v>
      </c>
      <c r="B924" s="188">
        <v>690415003</v>
      </c>
      <c r="C924" s="188" t="s">
        <v>7780</v>
      </c>
      <c r="D924" s="188" t="s">
        <v>7307</v>
      </c>
      <c r="E924" s="186">
        <v>9461244</v>
      </c>
      <c r="F924" s="186">
        <v>37844976</v>
      </c>
    </row>
    <row r="925" spans="1:6" x14ac:dyDescent="0.2">
      <c r="A925" s="188">
        <v>7535</v>
      </c>
      <c r="B925" s="188">
        <v>690739003</v>
      </c>
      <c r="C925" s="188" t="s">
        <v>7781</v>
      </c>
      <c r="D925" s="188" t="s">
        <v>7298</v>
      </c>
      <c r="E925" s="186">
        <v>7154600</v>
      </c>
      <c r="F925" s="186">
        <v>21463800</v>
      </c>
    </row>
    <row r="926" spans="1:6" x14ac:dyDescent="0.2">
      <c r="A926" s="188">
        <v>7536</v>
      </c>
      <c r="B926" s="188">
        <v>691514005</v>
      </c>
      <c r="C926" s="188" t="s">
        <v>7782</v>
      </c>
      <c r="D926" s="188" t="s">
        <v>7370</v>
      </c>
      <c r="E926" s="186">
        <v>3262498</v>
      </c>
      <c r="F926" s="186">
        <v>19669608</v>
      </c>
    </row>
    <row r="927" spans="1:6" x14ac:dyDescent="0.2">
      <c r="A927" s="188">
        <v>7537</v>
      </c>
      <c r="B927" s="188">
        <v>691705005</v>
      </c>
      <c r="C927" s="188" t="s">
        <v>7783</v>
      </c>
      <c r="D927" s="188" t="s">
        <v>7263</v>
      </c>
      <c r="E927" s="186">
        <v>9461244</v>
      </c>
      <c r="F927" s="186">
        <v>33251553</v>
      </c>
    </row>
    <row r="928" spans="1:6" x14ac:dyDescent="0.2">
      <c r="A928" s="188">
        <v>7538</v>
      </c>
      <c r="B928" s="188">
        <v>691411001</v>
      </c>
      <c r="C928" s="188" t="s">
        <v>7784</v>
      </c>
      <c r="D928" s="188" t="s">
        <v>7371</v>
      </c>
      <c r="E928" s="186">
        <v>4078122</v>
      </c>
      <c r="F928" s="186">
        <v>24587007</v>
      </c>
    </row>
    <row r="929" spans="1:6" x14ac:dyDescent="0.2">
      <c r="A929" s="188">
        <v>7540</v>
      </c>
      <c r="B929" s="188" t="s">
        <v>7098</v>
      </c>
      <c r="C929" s="188" t="s">
        <v>7785</v>
      </c>
      <c r="D929" s="188" t="s">
        <v>7372</v>
      </c>
      <c r="E929" s="186">
        <v>8156243</v>
      </c>
      <c r="F929" s="186">
        <v>28665128</v>
      </c>
    </row>
    <row r="930" spans="1:6" x14ac:dyDescent="0.2">
      <c r="A930" s="188">
        <v>7542</v>
      </c>
      <c r="B930" s="188">
        <v>605110118</v>
      </c>
      <c r="C930" s="188" t="s">
        <v>7786</v>
      </c>
      <c r="D930" s="188" t="s">
        <v>7171</v>
      </c>
      <c r="E930" s="186">
        <v>-20675352</v>
      </c>
      <c r="F930" s="186">
        <v>50756172</v>
      </c>
    </row>
    <row r="931" spans="1:6" x14ac:dyDescent="0.2">
      <c r="A931" s="188">
        <v>7543</v>
      </c>
      <c r="B931" s="188">
        <v>690716003</v>
      </c>
      <c r="C931" s="188" t="s">
        <v>7787</v>
      </c>
      <c r="D931" s="188" t="s">
        <v>8184</v>
      </c>
      <c r="E931" s="186">
        <v>3577300</v>
      </c>
      <c r="F931" s="186">
        <v>28514650</v>
      </c>
    </row>
    <row r="932" spans="1:6" x14ac:dyDescent="0.2">
      <c r="A932" s="188">
        <v>7544</v>
      </c>
      <c r="B932" s="188">
        <v>735686003</v>
      </c>
      <c r="C932" s="188" t="s">
        <v>7788</v>
      </c>
      <c r="D932" s="188" t="s">
        <v>7305</v>
      </c>
      <c r="E932" s="186">
        <v>4149668</v>
      </c>
      <c r="F932" s="186">
        <v>25018358</v>
      </c>
    </row>
    <row r="933" spans="1:6" x14ac:dyDescent="0.2">
      <c r="A933" s="188">
        <v>7545</v>
      </c>
      <c r="B933" s="188">
        <v>690608006</v>
      </c>
      <c r="C933" s="188" t="s">
        <v>7862</v>
      </c>
      <c r="D933" s="188" t="s">
        <v>7296</v>
      </c>
      <c r="E933" s="186">
        <v>0</v>
      </c>
      <c r="F933" s="186">
        <v>17990250</v>
      </c>
    </row>
    <row r="934" spans="1:6" x14ac:dyDescent="0.2">
      <c r="A934" s="188">
        <v>7546</v>
      </c>
      <c r="B934" s="188" t="s">
        <v>7108</v>
      </c>
      <c r="C934" s="188" t="s">
        <v>7789</v>
      </c>
      <c r="D934" s="188" t="s">
        <v>7224</v>
      </c>
      <c r="E934" s="186">
        <v>7649182</v>
      </c>
      <c r="F934" s="186">
        <v>142799476</v>
      </c>
    </row>
    <row r="935" spans="1:6" x14ac:dyDescent="0.2">
      <c r="A935" s="188">
        <v>7547</v>
      </c>
      <c r="B935" s="188">
        <v>692519000</v>
      </c>
      <c r="C935" s="188" t="s">
        <v>7790</v>
      </c>
      <c r="D935" s="188" t="s">
        <v>7373</v>
      </c>
      <c r="E935" s="186">
        <v>4730622</v>
      </c>
      <c r="F935" s="186">
        <v>28520931</v>
      </c>
    </row>
    <row r="936" spans="1:6" x14ac:dyDescent="0.2">
      <c r="A936" s="188">
        <v>7548</v>
      </c>
      <c r="B936" s="188">
        <v>690304007</v>
      </c>
      <c r="C936" s="188" t="s">
        <v>7791</v>
      </c>
      <c r="D936" s="188" t="s">
        <v>7374</v>
      </c>
      <c r="E936" s="186">
        <v>3751872</v>
      </c>
      <c r="F936" s="186">
        <v>22386711</v>
      </c>
    </row>
    <row r="937" spans="1:6" x14ac:dyDescent="0.2">
      <c r="A937" s="188">
        <v>7549</v>
      </c>
      <c r="B937" s="188">
        <v>690301008</v>
      </c>
      <c r="C937" s="188" t="s">
        <v>7792</v>
      </c>
      <c r="D937" s="188" t="s">
        <v>8199</v>
      </c>
      <c r="E937" s="186">
        <v>26464712</v>
      </c>
      <c r="F937" s="186">
        <v>137860418</v>
      </c>
    </row>
    <row r="938" spans="1:6" x14ac:dyDescent="0.2">
      <c r="A938" s="188">
        <v>7550</v>
      </c>
      <c r="B938" s="188">
        <v>692503007</v>
      </c>
      <c r="C938" s="188" t="s">
        <v>7793</v>
      </c>
      <c r="D938" s="188" t="s">
        <v>7288</v>
      </c>
      <c r="E938" s="186">
        <v>10531571</v>
      </c>
      <c r="F938" s="186">
        <v>37013221</v>
      </c>
    </row>
    <row r="939" spans="1:6" x14ac:dyDescent="0.2">
      <c r="A939" s="188">
        <v>7553</v>
      </c>
      <c r="B939" s="188">
        <v>692518004</v>
      </c>
      <c r="C939" s="188" t="s">
        <v>7794</v>
      </c>
      <c r="D939" s="188" t="s">
        <v>7375</v>
      </c>
      <c r="E939" s="186">
        <v>3262498</v>
      </c>
      <c r="F939" s="186">
        <v>19669608</v>
      </c>
    </row>
    <row r="940" spans="1:6" x14ac:dyDescent="0.2">
      <c r="A940" s="188">
        <v>7554</v>
      </c>
      <c r="B940" s="188">
        <v>690703009</v>
      </c>
      <c r="C940" s="188" t="s">
        <v>7795</v>
      </c>
      <c r="D940" s="188" t="s">
        <v>71</v>
      </c>
      <c r="E940" s="186">
        <v>8013152</v>
      </c>
      <c r="F940" s="186">
        <v>24039456</v>
      </c>
    </row>
    <row r="941" spans="1:6" x14ac:dyDescent="0.2">
      <c r="A941" s="188">
        <v>7555</v>
      </c>
      <c r="B941" s="188">
        <v>692203003</v>
      </c>
      <c r="C941" s="188" t="s">
        <v>7796</v>
      </c>
      <c r="D941" s="188" t="s">
        <v>7319</v>
      </c>
      <c r="E941" s="186">
        <v>4893746</v>
      </c>
      <c r="F941" s="186">
        <v>29504406</v>
      </c>
    </row>
    <row r="942" spans="1:6" x14ac:dyDescent="0.2">
      <c r="A942" s="188">
        <v>7557</v>
      </c>
      <c r="B942" s="188">
        <v>691103005</v>
      </c>
      <c r="C942" s="188" t="s">
        <v>7797</v>
      </c>
      <c r="D942" s="188" t="s">
        <v>7258</v>
      </c>
      <c r="E942" s="186">
        <v>125062</v>
      </c>
      <c r="F942" s="186">
        <v>18993235</v>
      </c>
    </row>
    <row r="943" spans="1:6" x14ac:dyDescent="0.2">
      <c r="A943" s="188">
        <v>7558</v>
      </c>
      <c r="B943" s="188" t="s">
        <v>7100</v>
      </c>
      <c r="C943" s="188" t="s">
        <v>7798</v>
      </c>
      <c r="D943" s="188" t="s">
        <v>7376</v>
      </c>
      <c r="E943" s="186">
        <v>1315873</v>
      </c>
      <c r="F943" s="186">
        <v>19363690</v>
      </c>
    </row>
    <row r="944" spans="1:6" x14ac:dyDescent="0.2">
      <c r="A944" s="188">
        <v>7559</v>
      </c>
      <c r="B944" s="188">
        <v>690910004</v>
      </c>
      <c r="C944" s="188" t="s">
        <v>7799</v>
      </c>
      <c r="D944" s="188" t="s">
        <v>7377</v>
      </c>
      <c r="E944" s="186">
        <v>3291116</v>
      </c>
      <c r="F944" s="186">
        <v>19842146</v>
      </c>
    </row>
    <row r="945" spans="1:6" x14ac:dyDescent="0.2">
      <c r="A945" s="188">
        <v>7560</v>
      </c>
      <c r="B945" s="188">
        <v>690201003</v>
      </c>
      <c r="C945" s="188" t="s">
        <v>7800</v>
      </c>
      <c r="D945" s="188" t="s">
        <v>7311</v>
      </c>
      <c r="E945" s="186">
        <v>4212628</v>
      </c>
      <c r="F945" s="186">
        <v>25397944</v>
      </c>
    </row>
    <row r="946" spans="1:6" x14ac:dyDescent="0.2">
      <c r="A946" s="188">
        <v>7562</v>
      </c>
      <c r="B946" s="188">
        <v>692309006</v>
      </c>
      <c r="C946" s="188" t="s">
        <v>7801</v>
      </c>
      <c r="D946" s="188" t="s">
        <v>7378</v>
      </c>
      <c r="E946" s="186">
        <v>5494733</v>
      </c>
      <c r="F946" s="186">
        <v>33127758</v>
      </c>
    </row>
    <row r="947" spans="1:6" x14ac:dyDescent="0.2">
      <c r="A947" s="188">
        <v>7565</v>
      </c>
      <c r="B947" s="188">
        <v>650980085</v>
      </c>
      <c r="C947" s="188" t="s">
        <v>7802</v>
      </c>
      <c r="D947" s="188" t="s">
        <v>7160</v>
      </c>
      <c r="E947" s="186">
        <v>6733944</v>
      </c>
      <c r="F947" s="186">
        <v>45313429</v>
      </c>
    </row>
    <row r="948" spans="1:6" x14ac:dyDescent="0.2">
      <c r="A948" s="188">
        <v>7566</v>
      </c>
      <c r="B948" s="188">
        <v>605111394</v>
      </c>
      <c r="C948" s="188" t="s">
        <v>7803</v>
      </c>
      <c r="D948" s="188" t="s">
        <v>7379</v>
      </c>
      <c r="E948" s="186">
        <v>5580588</v>
      </c>
      <c r="F948" s="186">
        <v>33645378</v>
      </c>
    </row>
    <row r="949" spans="1:6" x14ac:dyDescent="0.2">
      <c r="A949" s="188">
        <v>7572</v>
      </c>
      <c r="B949" s="188">
        <v>690510006</v>
      </c>
      <c r="C949" s="188" t="s">
        <v>7804</v>
      </c>
      <c r="D949" s="188" t="s">
        <v>7380</v>
      </c>
      <c r="E949" s="186">
        <v>13565394</v>
      </c>
      <c r="F949" s="186">
        <v>74486576</v>
      </c>
    </row>
    <row r="950" spans="1:6" x14ac:dyDescent="0.2">
      <c r="A950" s="188">
        <v>7574</v>
      </c>
      <c r="B950" s="188">
        <v>650856899</v>
      </c>
      <c r="C950" s="188" t="s">
        <v>7805</v>
      </c>
      <c r="D950" s="188" t="s">
        <v>7181</v>
      </c>
      <c r="E950" s="186">
        <v>49232218</v>
      </c>
      <c r="F950" s="186">
        <v>312138723</v>
      </c>
    </row>
    <row r="951" spans="1:6" x14ac:dyDescent="0.2">
      <c r="A951" s="188">
        <v>7575</v>
      </c>
      <c r="B951" s="188">
        <v>605110231</v>
      </c>
      <c r="C951" s="188" t="s">
        <v>7806</v>
      </c>
      <c r="D951" s="188" t="s">
        <v>7155</v>
      </c>
      <c r="E951" s="186">
        <v>615675</v>
      </c>
      <c r="F951" s="186">
        <v>66751677</v>
      </c>
    </row>
    <row r="952" spans="1:6" x14ac:dyDescent="0.2">
      <c r="A952" s="188">
        <v>7577</v>
      </c>
      <c r="B952" s="188">
        <v>690617005</v>
      </c>
      <c r="C952" s="188" t="s">
        <v>7863</v>
      </c>
      <c r="D952" s="188" t="s">
        <v>7232</v>
      </c>
      <c r="E952" s="186">
        <v>0</v>
      </c>
      <c r="F952" s="186">
        <v>21588300</v>
      </c>
    </row>
    <row r="953" spans="1:6" x14ac:dyDescent="0.2">
      <c r="A953" s="188">
        <v>7580</v>
      </c>
      <c r="B953" s="188">
        <v>605110223</v>
      </c>
      <c r="C953" s="188" t="s">
        <v>7807</v>
      </c>
      <c r="D953" s="188" t="s">
        <v>7154</v>
      </c>
      <c r="E953" s="186">
        <v>0</v>
      </c>
      <c r="F953" s="186">
        <v>40586868</v>
      </c>
    </row>
    <row r="954" spans="1:6" x14ac:dyDescent="0.2">
      <c r="A954" s="188">
        <v>7583</v>
      </c>
      <c r="B954" s="188">
        <v>691804003</v>
      </c>
      <c r="C954" s="188" t="s">
        <v>7864</v>
      </c>
      <c r="D954" s="188" t="s">
        <v>7870</v>
      </c>
      <c r="E954" s="186">
        <v>4078122</v>
      </c>
      <c r="F954" s="186">
        <v>24587007</v>
      </c>
    </row>
    <row r="955" spans="1:6" x14ac:dyDescent="0.2">
      <c r="A955" s="188">
        <v>7584</v>
      </c>
      <c r="B955" s="188">
        <v>690507005</v>
      </c>
      <c r="C955" s="188" t="s">
        <v>7808</v>
      </c>
      <c r="D955" s="188" t="s">
        <v>7297</v>
      </c>
      <c r="E955" s="186">
        <v>7154600</v>
      </c>
      <c r="F955" s="186">
        <v>21463800</v>
      </c>
    </row>
    <row r="956" spans="1:6" x14ac:dyDescent="0.2">
      <c r="A956" s="188">
        <v>7586</v>
      </c>
      <c r="B956" s="188">
        <v>690307006</v>
      </c>
      <c r="C956" s="188" t="s">
        <v>7809</v>
      </c>
      <c r="D956" s="188" t="s">
        <v>7244</v>
      </c>
      <c r="E956" s="186">
        <v>3262498</v>
      </c>
      <c r="F956" s="186">
        <v>19669608</v>
      </c>
    </row>
    <row r="957" spans="1:6" x14ac:dyDescent="0.2">
      <c r="A957" s="188">
        <v>7587</v>
      </c>
      <c r="B957" s="188">
        <v>605110533</v>
      </c>
      <c r="C957" s="188" t="s">
        <v>7865</v>
      </c>
      <c r="D957" s="188" t="s">
        <v>7255</v>
      </c>
      <c r="E957" s="186">
        <v>14309200</v>
      </c>
      <c r="F957" s="186">
        <v>55924414</v>
      </c>
    </row>
    <row r="958" spans="1:6" x14ac:dyDescent="0.2">
      <c r="A958" s="188">
        <v>7591</v>
      </c>
      <c r="B958" s="188">
        <v>691007006</v>
      </c>
      <c r="C958" s="188" t="s">
        <v>7810</v>
      </c>
      <c r="D958" s="188" t="s">
        <v>7381</v>
      </c>
      <c r="E958" s="186">
        <v>2861840</v>
      </c>
      <c r="F958" s="186">
        <v>17254040</v>
      </c>
    </row>
    <row r="959" spans="1:6" x14ac:dyDescent="0.2">
      <c r="A959" s="188">
        <v>7592</v>
      </c>
      <c r="B959" s="188">
        <v>692645006</v>
      </c>
      <c r="C959" s="188" t="s">
        <v>7811</v>
      </c>
      <c r="D959" s="188" t="s">
        <v>7382</v>
      </c>
      <c r="E959" s="186">
        <v>4722035</v>
      </c>
      <c r="F959" s="186">
        <v>28469165</v>
      </c>
    </row>
    <row r="960" spans="1:6" x14ac:dyDescent="0.2">
      <c r="A960" s="188">
        <v>7593</v>
      </c>
      <c r="B960" s="188">
        <v>690513005</v>
      </c>
      <c r="C960" s="188" t="s">
        <v>7812</v>
      </c>
      <c r="D960" s="188" t="s">
        <v>7383</v>
      </c>
      <c r="E960" s="186">
        <v>3577300</v>
      </c>
      <c r="F960" s="186">
        <v>21567550</v>
      </c>
    </row>
    <row r="961" spans="1:6" x14ac:dyDescent="0.2">
      <c r="A961" s="188">
        <v>7594</v>
      </c>
      <c r="B961" s="188">
        <v>691002004</v>
      </c>
      <c r="C961" s="188" t="s">
        <v>7813</v>
      </c>
      <c r="D961" s="188" t="s">
        <v>7384</v>
      </c>
      <c r="E961" s="186">
        <v>0</v>
      </c>
      <c r="F961" s="186">
        <v>15831420</v>
      </c>
    </row>
    <row r="962" spans="1:6" x14ac:dyDescent="0.2">
      <c r="A962" s="188">
        <v>7595</v>
      </c>
      <c r="B962" s="188">
        <v>605111211</v>
      </c>
      <c r="C962" s="188" t="s">
        <v>7814</v>
      </c>
      <c r="D962" s="188" t="s">
        <v>7226</v>
      </c>
      <c r="E962" s="186">
        <v>0</v>
      </c>
      <c r="F962" s="186">
        <v>68478089</v>
      </c>
    </row>
    <row r="963" spans="1:6" x14ac:dyDescent="0.2">
      <c r="A963" s="188">
        <v>7596</v>
      </c>
      <c r="B963" s="188">
        <v>690737000</v>
      </c>
      <c r="C963" s="188" t="s">
        <v>7815</v>
      </c>
      <c r="D963" s="188" t="s">
        <v>7385</v>
      </c>
      <c r="E963" s="186">
        <v>3577300</v>
      </c>
      <c r="F963" s="186">
        <v>21567550</v>
      </c>
    </row>
    <row r="964" spans="1:6" x14ac:dyDescent="0.2">
      <c r="A964" s="188">
        <v>7598</v>
      </c>
      <c r="B964" s="188">
        <v>690406004</v>
      </c>
      <c r="C964" s="188" t="s">
        <v>7816</v>
      </c>
      <c r="D964" s="188" t="s">
        <v>8185</v>
      </c>
      <c r="E964" s="186">
        <v>3262498</v>
      </c>
      <c r="F964" s="186">
        <v>22837486</v>
      </c>
    </row>
    <row r="965" spans="1:6" x14ac:dyDescent="0.2">
      <c r="A965" s="188">
        <v>7601</v>
      </c>
      <c r="B965" s="188">
        <v>690402009</v>
      </c>
      <c r="C965" s="188" t="s">
        <v>7817</v>
      </c>
      <c r="D965" s="188" t="s">
        <v>7386</v>
      </c>
      <c r="E965" s="186">
        <v>3823647</v>
      </c>
      <c r="F965" s="186">
        <v>23052776</v>
      </c>
    </row>
    <row r="966" spans="1:6" x14ac:dyDescent="0.2">
      <c r="A966" s="188">
        <v>7603</v>
      </c>
      <c r="B966" s="188">
        <v>691913007</v>
      </c>
      <c r="C966" s="188" t="s">
        <v>7866</v>
      </c>
      <c r="D966" s="188" t="s">
        <v>7316</v>
      </c>
      <c r="E966" s="186">
        <v>4893746</v>
      </c>
      <c r="F966" s="186">
        <v>29504406</v>
      </c>
    </row>
    <row r="967" spans="1:6" x14ac:dyDescent="0.2">
      <c r="A967" s="188">
        <v>7605</v>
      </c>
      <c r="B967" s="188">
        <v>651131154</v>
      </c>
      <c r="C967" s="188" t="s">
        <v>7818</v>
      </c>
      <c r="D967" s="188" t="s">
        <v>7170</v>
      </c>
      <c r="E967" s="186">
        <v>35138952</v>
      </c>
      <c r="F967" s="186">
        <v>207645521</v>
      </c>
    </row>
    <row r="968" spans="1:6" x14ac:dyDescent="0.2">
      <c r="A968" s="188">
        <v>7609</v>
      </c>
      <c r="B968" s="188" t="s">
        <v>7075</v>
      </c>
      <c r="C968" s="188" t="s">
        <v>7819</v>
      </c>
      <c r="D968" s="188" t="s">
        <v>7186</v>
      </c>
      <c r="E968" s="186">
        <v>33333540</v>
      </c>
      <c r="F968" s="186">
        <v>224720270</v>
      </c>
    </row>
    <row r="969" spans="1:6" x14ac:dyDescent="0.2">
      <c r="A969" s="188">
        <v>7614</v>
      </c>
      <c r="B969" s="188">
        <v>651185149</v>
      </c>
      <c r="C969" s="188" t="s">
        <v>7820</v>
      </c>
      <c r="D969" s="188" t="s">
        <v>7178</v>
      </c>
      <c r="E969" s="186">
        <v>23208928</v>
      </c>
      <c r="F969" s="186">
        <v>159620646</v>
      </c>
    </row>
    <row r="970" spans="1:6" x14ac:dyDescent="0.2">
      <c r="A970" s="188">
        <v>7614</v>
      </c>
      <c r="B970" s="188">
        <v>651185149</v>
      </c>
      <c r="C970" s="188" t="s">
        <v>7820</v>
      </c>
      <c r="D970" s="188" t="s">
        <v>7185</v>
      </c>
      <c r="E970" s="186">
        <v>8844120</v>
      </c>
      <c r="F970" s="186">
        <v>8844120</v>
      </c>
    </row>
    <row r="971" spans="1:6" x14ac:dyDescent="0.2">
      <c r="A971" s="188">
        <v>7614</v>
      </c>
      <c r="B971" s="188">
        <v>651185149</v>
      </c>
      <c r="C971" s="188" t="s">
        <v>7820</v>
      </c>
      <c r="D971" s="188" t="s">
        <v>7194</v>
      </c>
      <c r="E971" s="186">
        <v>13743424</v>
      </c>
      <c r="F971" s="186">
        <v>148336219</v>
      </c>
    </row>
    <row r="972" spans="1:6" x14ac:dyDescent="0.2">
      <c r="A972" s="188">
        <v>7614</v>
      </c>
      <c r="B972" s="188">
        <v>651185149</v>
      </c>
      <c r="C972" s="188" t="s">
        <v>7820</v>
      </c>
      <c r="D972" s="188" t="s">
        <v>7197</v>
      </c>
      <c r="E972" s="186">
        <v>79361434</v>
      </c>
      <c r="F972" s="186">
        <v>449439068</v>
      </c>
    </row>
    <row r="973" spans="1:6" x14ac:dyDescent="0.2">
      <c r="A973" s="188">
        <v>7614</v>
      </c>
      <c r="B973" s="188">
        <v>651185149</v>
      </c>
      <c r="C973" s="188" t="s">
        <v>7820</v>
      </c>
      <c r="D973" s="188" t="s">
        <v>7287</v>
      </c>
      <c r="E973" s="186">
        <v>12884460</v>
      </c>
      <c r="F973" s="186">
        <v>139124494</v>
      </c>
    </row>
    <row r="974" spans="1:6" x14ac:dyDescent="0.2">
      <c r="A974" s="188">
        <v>7614</v>
      </c>
      <c r="B974" s="188">
        <v>651185149</v>
      </c>
      <c r="C974" s="188" t="s">
        <v>7820</v>
      </c>
      <c r="D974" s="188" t="s">
        <v>7328</v>
      </c>
      <c r="E974" s="186">
        <v>11055150</v>
      </c>
      <c r="F974" s="186">
        <v>11055150</v>
      </c>
    </row>
    <row r="975" spans="1:6" x14ac:dyDescent="0.2">
      <c r="A975" s="188">
        <v>7615</v>
      </c>
      <c r="B975" s="188" t="s">
        <v>7101</v>
      </c>
      <c r="C975" s="188" t="s">
        <v>7821</v>
      </c>
      <c r="D975" s="188" t="s">
        <v>7359</v>
      </c>
      <c r="E975" s="186">
        <v>4893746</v>
      </c>
      <c r="F975" s="186">
        <v>34256222</v>
      </c>
    </row>
    <row r="976" spans="1:6" x14ac:dyDescent="0.2">
      <c r="A976" s="188">
        <v>7620</v>
      </c>
      <c r="B976" s="188">
        <v>732384006</v>
      </c>
      <c r="C976" s="188" t="s">
        <v>7822</v>
      </c>
      <c r="D976" s="188" t="s">
        <v>8191</v>
      </c>
      <c r="E976" s="186">
        <v>61632630</v>
      </c>
      <c r="F976" s="186">
        <v>442383112</v>
      </c>
    </row>
    <row r="977" spans="1:6" x14ac:dyDescent="0.2">
      <c r="A977" s="188">
        <v>7626</v>
      </c>
      <c r="B977" s="188" t="s">
        <v>7133</v>
      </c>
      <c r="C977" s="188" t="s">
        <v>7823</v>
      </c>
      <c r="D977" s="188" t="s">
        <v>173</v>
      </c>
      <c r="E977" s="186">
        <v>58239636</v>
      </c>
      <c r="F977" s="186">
        <v>276918603</v>
      </c>
    </row>
    <row r="978" spans="1:6" x14ac:dyDescent="0.2">
      <c r="A978" s="188">
        <v>7638</v>
      </c>
      <c r="B978" s="188" t="s">
        <v>7073</v>
      </c>
      <c r="C978" s="188" t="s">
        <v>7824</v>
      </c>
      <c r="D978" s="188" t="s">
        <v>7261</v>
      </c>
      <c r="E978" s="186">
        <v>17929600</v>
      </c>
      <c r="F978" s="186">
        <v>110550320</v>
      </c>
    </row>
    <row r="979" spans="1:6" x14ac:dyDescent="0.2">
      <c r="A979" s="188">
        <v>7644</v>
      </c>
      <c r="B979" s="188">
        <v>651519810</v>
      </c>
      <c r="C979" s="188" t="s">
        <v>7825</v>
      </c>
      <c r="D979" s="188" t="s">
        <v>7178</v>
      </c>
      <c r="E979" s="186">
        <v>9292498</v>
      </c>
      <c r="F979" s="186">
        <v>87366112</v>
      </c>
    </row>
    <row r="980" spans="1:6" x14ac:dyDescent="0.2">
      <c r="A980" s="188">
        <v>7644</v>
      </c>
      <c r="B980" s="188">
        <v>651519810</v>
      </c>
      <c r="C980" s="188" t="s">
        <v>7825</v>
      </c>
      <c r="D980" s="188" t="s">
        <v>149</v>
      </c>
      <c r="E980" s="186">
        <v>23839599</v>
      </c>
      <c r="F980" s="186">
        <v>101003505</v>
      </c>
    </row>
    <row r="981" spans="1:6" x14ac:dyDescent="0.2">
      <c r="A981" s="188">
        <v>7644</v>
      </c>
      <c r="B981" s="188">
        <v>651519810</v>
      </c>
      <c r="C981" s="188" t="s">
        <v>7825</v>
      </c>
      <c r="D981" s="188" t="s">
        <v>7343</v>
      </c>
      <c r="E981" s="186">
        <v>36419184</v>
      </c>
      <c r="F981" s="186">
        <v>208697453</v>
      </c>
    </row>
    <row r="982" spans="1:6" x14ac:dyDescent="0.2">
      <c r="A982" s="188">
        <v>7644</v>
      </c>
      <c r="B982" s="188">
        <v>651519810</v>
      </c>
      <c r="C982" s="188" t="s">
        <v>7825</v>
      </c>
      <c r="D982" s="188" t="s">
        <v>7207</v>
      </c>
      <c r="E982" s="186">
        <v>18844991</v>
      </c>
      <c r="F982" s="186">
        <v>101839495</v>
      </c>
    </row>
    <row r="983" spans="1:6" x14ac:dyDescent="0.2">
      <c r="A983" s="188">
        <v>7645</v>
      </c>
      <c r="B983" s="188">
        <v>651539161</v>
      </c>
      <c r="C983" s="188" t="s">
        <v>7826</v>
      </c>
      <c r="D983" s="188" t="s">
        <v>7171</v>
      </c>
      <c r="E983" s="186">
        <v>102999897</v>
      </c>
      <c r="F983" s="186">
        <v>757952901</v>
      </c>
    </row>
    <row r="984" spans="1:6" x14ac:dyDescent="0.2">
      <c r="A984" s="188">
        <v>7645</v>
      </c>
      <c r="B984" s="188">
        <v>651539161</v>
      </c>
      <c r="C984" s="188" t="s">
        <v>7826</v>
      </c>
      <c r="D984" s="188" t="s">
        <v>7222</v>
      </c>
      <c r="E984" s="186">
        <v>18277848</v>
      </c>
      <c r="F984" s="186">
        <v>18277848</v>
      </c>
    </row>
    <row r="985" spans="1:6" x14ac:dyDescent="0.2">
      <c r="A985" s="188">
        <v>7645</v>
      </c>
      <c r="B985" s="188">
        <v>651539161</v>
      </c>
      <c r="C985" s="188" t="s">
        <v>7826</v>
      </c>
      <c r="D985" s="188" t="s">
        <v>7223</v>
      </c>
      <c r="E985" s="186">
        <v>55877130</v>
      </c>
      <c r="F985" s="186">
        <v>292029763</v>
      </c>
    </row>
    <row r="986" spans="1:6" x14ac:dyDescent="0.2">
      <c r="A986" s="188">
        <v>7645</v>
      </c>
      <c r="B986" s="188">
        <v>651539161</v>
      </c>
      <c r="C986" s="188" t="s">
        <v>7826</v>
      </c>
      <c r="D986" s="188" t="s">
        <v>7228</v>
      </c>
      <c r="E986" s="186">
        <v>16033200</v>
      </c>
      <c r="F986" s="186">
        <v>116887200</v>
      </c>
    </row>
    <row r="987" spans="1:6" x14ac:dyDescent="0.2">
      <c r="A987" s="188">
        <v>7645</v>
      </c>
      <c r="B987" s="188">
        <v>651539161</v>
      </c>
      <c r="C987" s="188" t="s">
        <v>7826</v>
      </c>
      <c r="D987" s="188" t="s">
        <v>7374</v>
      </c>
      <c r="E987" s="186">
        <v>6633090</v>
      </c>
      <c r="F987" s="186">
        <v>6633090</v>
      </c>
    </row>
    <row r="988" spans="1:6" x14ac:dyDescent="0.2">
      <c r="A988" s="188">
        <v>7650</v>
      </c>
      <c r="B988" s="188">
        <v>651589657</v>
      </c>
      <c r="C988" s="188" t="s">
        <v>7827</v>
      </c>
      <c r="D988" s="188" t="s">
        <v>7218</v>
      </c>
      <c r="E988" s="186">
        <v>8016600</v>
      </c>
      <c r="F988" s="186">
        <v>8016600</v>
      </c>
    </row>
    <row r="989" spans="1:6" x14ac:dyDescent="0.2">
      <c r="A989" s="188">
        <v>7650</v>
      </c>
      <c r="B989" s="188">
        <v>651589657</v>
      </c>
      <c r="C989" s="188" t="s">
        <v>7827</v>
      </c>
      <c r="D989" s="188" t="s">
        <v>7871</v>
      </c>
      <c r="E989" s="186">
        <v>23316214</v>
      </c>
      <c r="F989" s="186">
        <v>105415584</v>
      </c>
    </row>
    <row r="990" spans="1:6" x14ac:dyDescent="0.2">
      <c r="A990" s="188">
        <v>7650</v>
      </c>
      <c r="B990" s="188">
        <v>651589657</v>
      </c>
      <c r="C990" s="188" t="s">
        <v>7827</v>
      </c>
      <c r="D990" s="188" t="s">
        <v>7219</v>
      </c>
      <c r="E990" s="186">
        <v>6413280</v>
      </c>
      <c r="F990" s="186">
        <v>48006504</v>
      </c>
    </row>
    <row r="991" spans="1:6" x14ac:dyDescent="0.2">
      <c r="A991" s="188">
        <v>7650</v>
      </c>
      <c r="B991" s="188">
        <v>651589657</v>
      </c>
      <c r="C991" s="188" t="s">
        <v>7827</v>
      </c>
      <c r="D991" s="188" t="s">
        <v>7217</v>
      </c>
      <c r="E991" s="186">
        <v>6413280</v>
      </c>
      <c r="F991" s="186">
        <v>47685840</v>
      </c>
    </row>
    <row r="992" spans="1:6" x14ac:dyDescent="0.2">
      <c r="A992" s="188">
        <v>7652</v>
      </c>
      <c r="B992" s="188">
        <v>659070006</v>
      </c>
      <c r="C992" s="188" t="s">
        <v>7828</v>
      </c>
      <c r="D992" s="188" t="s">
        <v>7163</v>
      </c>
      <c r="E992" s="186">
        <v>10980143</v>
      </c>
      <c r="F992" s="186">
        <v>75605313</v>
      </c>
    </row>
    <row r="993" spans="1:6" x14ac:dyDescent="0.2">
      <c r="A993" s="188">
        <v>7652</v>
      </c>
      <c r="B993" s="188">
        <v>659070006</v>
      </c>
      <c r="C993" s="188" t="s">
        <v>7828</v>
      </c>
      <c r="D993" s="188" t="s">
        <v>7187</v>
      </c>
      <c r="E993" s="186">
        <v>26030685</v>
      </c>
      <c r="F993" s="186">
        <v>170756006</v>
      </c>
    </row>
    <row r="994" spans="1:6" x14ac:dyDescent="0.2">
      <c r="A994" s="188">
        <v>7655</v>
      </c>
      <c r="B994" s="188">
        <v>652942806</v>
      </c>
      <c r="C994" s="188" t="s">
        <v>7867</v>
      </c>
      <c r="D994" s="188" t="s">
        <v>5877</v>
      </c>
      <c r="E994" s="186">
        <v>11372313</v>
      </c>
      <c r="F994" s="186">
        <v>79975664</v>
      </c>
    </row>
    <row r="995" spans="1:6" x14ac:dyDescent="0.2">
      <c r="A995" s="188">
        <v>7657</v>
      </c>
      <c r="B995" s="188">
        <v>651354765</v>
      </c>
      <c r="C995" s="188" t="s">
        <v>7829</v>
      </c>
      <c r="D995" s="188" t="s">
        <v>7211</v>
      </c>
      <c r="E995" s="186">
        <v>16033200</v>
      </c>
      <c r="F995" s="186">
        <v>198330684</v>
      </c>
    </row>
    <row r="996" spans="1:6" x14ac:dyDescent="0.2">
      <c r="A996" s="188">
        <v>7657</v>
      </c>
      <c r="B996" s="188">
        <v>651354765</v>
      </c>
      <c r="C996" s="188" t="s">
        <v>7829</v>
      </c>
      <c r="D996" s="188" t="s">
        <v>7218</v>
      </c>
      <c r="E996" s="186">
        <v>16033200</v>
      </c>
      <c r="F996" s="186">
        <v>198010020</v>
      </c>
    </row>
    <row r="997" spans="1:6" x14ac:dyDescent="0.2">
      <c r="A997" s="188">
        <v>7657</v>
      </c>
      <c r="B997" s="188">
        <v>651354765</v>
      </c>
      <c r="C997" s="188" t="s">
        <v>7829</v>
      </c>
      <c r="D997" s="188" t="s">
        <v>8193</v>
      </c>
      <c r="E997" s="186">
        <v>0</v>
      </c>
      <c r="F997" s="186">
        <v>104480348</v>
      </c>
    </row>
    <row r="998" spans="1:6" x14ac:dyDescent="0.2">
      <c r="A998" s="188">
        <v>7657</v>
      </c>
      <c r="B998" s="188">
        <v>651354765</v>
      </c>
      <c r="C998" s="188" t="s">
        <v>7829</v>
      </c>
      <c r="D998" s="188" t="s">
        <v>7220</v>
      </c>
      <c r="E998" s="186">
        <v>32656080</v>
      </c>
      <c r="F998" s="186">
        <v>251129118</v>
      </c>
    </row>
    <row r="999" spans="1:6" x14ac:dyDescent="0.2">
      <c r="A999" s="188">
        <v>7657</v>
      </c>
      <c r="B999" s="188">
        <v>651354765</v>
      </c>
      <c r="C999" s="188" t="s">
        <v>7829</v>
      </c>
      <c r="D999" s="188" t="s">
        <v>71</v>
      </c>
      <c r="E999" s="186">
        <v>17590317</v>
      </c>
      <c r="F999" s="186">
        <v>180908296</v>
      </c>
    </row>
    <row r="1000" spans="1:6" x14ac:dyDescent="0.2">
      <c r="A1000" s="188">
        <v>7657</v>
      </c>
      <c r="B1000" s="188">
        <v>651354765</v>
      </c>
      <c r="C1000" s="188" t="s">
        <v>7829</v>
      </c>
      <c r="D1000" s="188" t="s">
        <v>7268</v>
      </c>
      <c r="E1000" s="186">
        <v>8140950</v>
      </c>
      <c r="F1000" s="186">
        <v>59065350</v>
      </c>
    </row>
    <row r="1001" spans="1:6" x14ac:dyDescent="0.2">
      <c r="A1001" s="188">
        <v>7657</v>
      </c>
      <c r="B1001" s="188">
        <v>651354765</v>
      </c>
      <c r="C1001" s="188" t="s">
        <v>7829</v>
      </c>
      <c r="D1001" s="188" t="s">
        <v>8188</v>
      </c>
      <c r="E1001" s="186">
        <v>5301300</v>
      </c>
      <c r="F1001" s="186">
        <v>24385980</v>
      </c>
    </row>
    <row r="1002" spans="1:6" x14ac:dyDescent="0.2">
      <c r="A1002" s="188">
        <v>7658</v>
      </c>
      <c r="B1002" s="188">
        <v>650964950</v>
      </c>
      <c r="C1002" s="188" t="s">
        <v>7830</v>
      </c>
      <c r="D1002" s="188" t="s">
        <v>7387</v>
      </c>
      <c r="E1002" s="186">
        <v>31696081</v>
      </c>
      <c r="F1002" s="186">
        <v>181511713</v>
      </c>
    </row>
    <row r="1003" spans="1:6" x14ac:dyDescent="0.2">
      <c r="A1003" s="188">
        <v>7664</v>
      </c>
      <c r="B1003" s="188">
        <v>650797612</v>
      </c>
      <c r="C1003" s="188" t="s">
        <v>8210</v>
      </c>
      <c r="D1003" s="188" t="s">
        <v>7163</v>
      </c>
      <c r="E1003" s="186">
        <v>9138924</v>
      </c>
      <c r="F1003" s="186">
        <v>9138924</v>
      </c>
    </row>
    <row r="1004" spans="1:6" x14ac:dyDescent="0.2">
      <c r="A1004" s="188">
        <v>7670</v>
      </c>
      <c r="B1004" s="188">
        <v>651747023</v>
      </c>
      <c r="C1004" s="188" t="s">
        <v>8211</v>
      </c>
      <c r="D1004" s="188" t="s">
        <v>5877</v>
      </c>
      <c r="E1004" s="186">
        <v>26025504</v>
      </c>
      <c r="F1004" s="186">
        <v>200390450</v>
      </c>
    </row>
    <row r="1005" spans="1:6" x14ac:dyDescent="0.2">
      <c r="A1005" s="188">
        <v>7672</v>
      </c>
      <c r="B1005" s="188">
        <v>605110436</v>
      </c>
      <c r="C1005" s="188" t="s">
        <v>8186</v>
      </c>
      <c r="D1005" s="188" t="s">
        <v>7186</v>
      </c>
      <c r="E1005" s="186">
        <v>17477220</v>
      </c>
      <c r="F1005" s="186">
        <v>108519641</v>
      </c>
    </row>
    <row r="1006" spans="1:6" x14ac:dyDescent="0.2">
      <c r="A1006" s="188">
        <v>7683</v>
      </c>
      <c r="B1006" s="188">
        <v>651822580</v>
      </c>
      <c r="C1006" s="188" t="s">
        <v>7876</v>
      </c>
      <c r="D1006" s="188" t="s">
        <v>213</v>
      </c>
      <c r="E1006" s="186">
        <v>6648159</v>
      </c>
      <c r="F1006" s="186">
        <v>32170326</v>
      </c>
    </row>
    <row r="1007" spans="1:6" x14ac:dyDescent="0.2">
      <c r="A1007" s="188">
        <v>7683</v>
      </c>
      <c r="B1007" s="188">
        <v>651822580</v>
      </c>
      <c r="C1007" s="188" t="s">
        <v>7876</v>
      </c>
      <c r="D1007" s="188" t="s">
        <v>7163</v>
      </c>
      <c r="E1007" s="186">
        <v>8225686</v>
      </c>
      <c r="F1007" s="186">
        <v>61439121</v>
      </c>
    </row>
    <row r="1008" spans="1:6" x14ac:dyDescent="0.2">
      <c r="A1008" s="188">
        <v>7683</v>
      </c>
      <c r="B1008" s="188">
        <v>651822580</v>
      </c>
      <c r="C1008" s="188" t="s">
        <v>7876</v>
      </c>
      <c r="D1008" s="188" t="s">
        <v>7186</v>
      </c>
      <c r="E1008" s="186">
        <v>6389186</v>
      </c>
      <c r="F1008" s="186">
        <v>32198987</v>
      </c>
    </row>
    <row r="1009" spans="1:6" x14ac:dyDescent="0.2">
      <c r="A1009" s="188">
        <v>7683</v>
      </c>
      <c r="B1009" s="188">
        <v>651822580</v>
      </c>
      <c r="C1009" s="188" t="s">
        <v>7876</v>
      </c>
      <c r="D1009" s="188" t="s">
        <v>7187</v>
      </c>
      <c r="E1009" s="186">
        <v>9239813</v>
      </c>
      <c r="F1009" s="186">
        <v>51157015</v>
      </c>
    </row>
    <row r="1010" spans="1:6" x14ac:dyDescent="0.2">
      <c r="A1010" s="188">
        <v>7683</v>
      </c>
      <c r="B1010" s="188">
        <v>651822580</v>
      </c>
      <c r="C1010" s="188" t="s">
        <v>7876</v>
      </c>
      <c r="D1010" s="188" t="s">
        <v>7225</v>
      </c>
      <c r="E1010" s="186">
        <v>9014448</v>
      </c>
      <c r="F1010" s="186">
        <v>41297455</v>
      </c>
    </row>
    <row r="1011" spans="1:6" x14ac:dyDescent="0.2">
      <c r="A1011" s="188">
        <v>7683</v>
      </c>
      <c r="B1011" s="188">
        <v>651822580</v>
      </c>
      <c r="C1011" s="188" t="s">
        <v>7876</v>
      </c>
      <c r="D1011" s="188" t="s">
        <v>7226</v>
      </c>
      <c r="E1011" s="186">
        <v>23283365</v>
      </c>
      <c r="F1011" s="186">
        <v>118806921</v>
      </c>
    </row>
    <row r="1012" spans="1:6" x14ac:dyDescent="0.2">
      <c r="A1012" s="188">
        <v>7683</v>
      </c>
      <c r="B1012" s="188">
        <v>651822580</v>
      </c>
      <c r="C1012" s="188" t="s">
        <v>7876</v>
      </c>
      <c r="D1012" s="188" t="s">
        <v>7157</v>
      </c>
      <c r="E1012" s="186">
        <v>16012512</v>
      </c>
      <c r="F1012" s="186">
        <v>16012512</v>
      </c>
    </row>
    <row r="1013" spans="1:6" x14ac:dyDescent="0.2">
      <c r="A1013" s="188">
        <v>7683</v>
      </c>
      <c r="B1013" s="188">
        <v>651822580</v>
      </c>
      <c r="C1013" s="188" t="s">
        <v>7876</v>
      </c>
      <c r="D1013" s="188" t="s">
        <v>7202</v>
      </c>
      <c r="E1013" s="186">
        <v>12602440</v>
      </c>
      <c r="F1013" s="186">
        <v>12602440</v>
      </c>
    </row>
    <row r="1014" spans="1:6" x14ac:dyDescent="0.2">
      <c r="A1014" s="188">
        <v>7683</v>
      </c>
      <c r="B1014" s="188">
        <v>651822580</v>
      </c>
      <c r="C1014" s="188" t="s">
        <v>7876</v>
      </c>
      <c r="D1014" s="188" t="s">
        <v>183</v>
      </c>
      <c r="E1014" s="186">
        <v>6310116</v>
      </c>
      <c r="F1014" s="186">
        <v>34029556</v>
      </c>
    </row>
    <row r="1015" spans="1:6" x14ac:dyDescent="0.2">
      <c r="A1015" s="188">
        <v>7683</v>
      </c>
      <c r="B1015" s="188">
        <v>651822580</v>
      </c>
      <c r="C1015" s="188" t="s">
        <v>7876</v>
      </c>
      <c r="D1015" s="188" t="s">
        <v>8192</v>
      </c>
      <c r="E1015" s="186">
        <v>4507226</v>
      </c>
      <c r="F1015" s="186">
        <v>25127784</v>
      </c>
    </row>
    <row r="1016" spans="1:6" x14ac:dyDescent="0.2">
      <c r="A1016" s="188">
        <v>7683</v>
      </c>
      <c r="B1016" s="188">
        <v>651822580</v>
      </c>
      <c r="C1016" s="188" t="s">
        <v>7876</v>
      </c>
      <c r="D1016" s="188" t="s">
        <v>7208</v>
      </c>
      <c r="E1016" s="186">
        <v>14085080</v>
      </c>
      <c r="F1016" s="186">
        <v>14085080</v>
      </c>
    </row>
    <row r="1017" spans="1:6" x14ac:dyDescent="0.2">
      <c r="A1017" s="188">
        <v>7683</v>
      </c>
      <c r="B1017" s="188">
        <v>651822580</v>
      </c>
      <c r="C1017" s="188" t="s">
        <v>7876</v>
      </c>
      <c r="D1017" s="188" t="s">
        <v>8188</v>
      </c>
      <c r="E1017" s="186">
        <v>13640288</v>
      </c>
      <c r="F1017" s="186">
        <v>13640288</v>
      </c>
    </row>
    <row r="1018" spans="1:6" x14ac:dyDescent="0.2">
      <c r="A1018" s="188">
        <v>7691</v>
      </c>
      <c r="B1018" s="188">
        <v>651539544</v>
      </c>
      <c r="C1018" s="188" t="s">
        <v>7880</v>
      </c>
      <c r="D1018" s="188" t="s">
        <v>7280</v>
      </c>
      <c r="E1018" s="186">
        <v>8919552</v>
      </c>
      <c r="F1018" s="186">
        <v>41940916</v>
      </c>
    </row>
    <row r="1019" spans="1:6" x14ac:dyDescent="0.2">
      <c r="A1019" s="188">
        <v>7691</v>
      </c>
      <c r="B1019" s="188">
        <v>651539544</v>
      </c>
      <c r="C1019" s="188" t="s">
        <v>7880</v>
      </c>
      <c r="D1019" s="188" t="s">
        <v>7178</v>
      </c>
      <c r="E1019" s="186">
        <v>10880600</v>
      </c>
      <c r="F1019" s="186">
        <v>55857975</v>
      </c>
    </row>
    <row r="1020" spans="1:6" x14ac:dyDescent="0.2">
      <c r="A1020" s="188">
        <v>7691</v>
      </c>
      <c r="B1020" s="188">
        <v>651539544</v>
      </c>
      <c r="C1020" s="188" t="s">
        <v>7880</v>
      </c>
      <c r="D1020" s="188" t="s">
        <v>7179</v>
      </c>
      <c r="E1020" s="186">
        <v>7211561</v>
      </c>
      <c r="F1020" s="186">
        <v>28508204</v>
      </c>
    </row>
    <row r="1021" spans="1:6" x14ac:dyDescent="0.2">
      <c r="A1021" s="188">
        <v>7691</v>
      </c>
      <c r="B1021" s="188">
        <v>651539544</v>
      </c>
      <c r="C1021" s="188" t="s">
        <v>7880</v>
      </c>
      <c r="D1021" s="188" t="s">
        <v>8199</v>
      </c>
      <c r="E1021" s="186">
        <v>3831142</v>
      </c>
      <c r="F1021" s="186">
        <v>19888135</v>
      </c>
    </row>
    <row r="1022" spans="1:6" x14ac:dyDescent="0.2">
      <c r="A1022" s="188">
        <v>7691</v>
      </c>
      <c r="B1022" s="188">
        <v>651539544</v>
      </c>
      <c r="C1022" s="188" t="s">
        <v>7880</v>
      </c>
      <c r="D1022" s="188" t="s">
        <v>7223</v>
      </c>
      <c r="E1022" s="186">
        <v>6760838</v>
      </c>
      <c r="F1022" s="186">
        <v>42086222</v>
      </c>
    </row>
    <row r="1023" spans="1:6" x14ac:dyDescent="0.2">
      <c r="A1023" s="188">
        <v>7691</v>
      </c>
      <c r="B1023" s="188">
        <v>651539544</v>
      </c>
      <c r="C1023" s="188" t="s">
        <v>7880</v>
      </c>
      <c r="D1023" s="188" t="s">
        <v>173</v>
      </c>
      <c r="E1023" s="186">
        <v>11260157</v>
      </c>
      <c r="F1023" s="186">
        <v>60792202</v>
      </c>
    </row>
    <row r="1024" spans="1:6" x14ac:dyDescent="0.2">
      <c r="A1024" s="188">
        <v>7691</v>
      </c>
      <c r="B1024" s="188">
        <v>651539544</v>
      </c>
      <c r="C1024" s="188" t="s">
        <v>7880</v>
      </c>
      <c r="D1024" s="188" t="s">
        <v>7236</v>
      </c>
      <c r="E1024" s="186">
        <v>6671880</v>
      </c>
      <c r="F1024" s="186">
        <v>28911480</v>
      </c>
    </row>
    <row r="1025" spans="1:6" x14ac:dyDescent="0.2">
      <c r="A1025" s="188">
        <v>7691</v>
      </c>
      <c r="B1025" s="188">
        <v>651539544</v>
      </c>
      <c r="C1025" s="188" t="s">
        <v>7880</v>
      </c>
      <c r="D1025" s="188" t="s">
        <v>7176</v>
      </c>
      <c r="E1025" s="186">
        <v>7774965</v>
      </c>
      <c r="F1025" s="186">
        <v>36846573</v>
      </c>
    </row>
    <row r="1026" spans="1:6" x14ac:dyDescent="0.2">
      <c r="A1026" s="188">
        <v>7692</v>
      </c>
      <c r="B1026" s="188">
        <v>651883474</v>
      </c>
      <c r="C1026" s="188" t="s">
        <v>7878</v>
      </c>
      <c r="D1026" s="188" t="s">
        <v>7154</v>
      </c>
      <c r="E1026" s="186">
        <v>18724754</v>
      </c>
      <c r="F1026" s="186">
        <v>102796384</v>
      </c>
    </row>
    <row r="1027" spans="1:6" x14ac:dyDescent="0.2">
      <c r="A1027" s="188">
        <v>7692</v>
      </c>
      <c r="B1027" s="188">
        <v>651883474</v>
      </c>
      <c r="C1027" s="188" t="s">
        <v>7878</v>
      </c>
      <c r="D1027" s="188" t="s">
        <v>7155</v>
      </c>
      <c r="E1027" s="186">
        <v>10311268</v>
      </c>
      <c r="F1027" s="186">
        <v>52441972</v>
      </c>
    </row>
    <row r="1028" spans="1:6" x14ac:dyDescent="0.2">
      <c r="A1028" s="188">
        <v>7692</v>
      </c>
      <c r="B1028" s="188">
        <v>651883474</v>
      </c>
      <c r="C1028" s="188" t="s">
        <v>7878</v>
      </c>
      <c r="D1028" s="188" t="s">
        <v>7211</v>
      </c>
      <c r="E1028" s="186">
        <v>6177667</v>
      </c>
      <c r="F1028" s="186">
        <v>22585550</v>
      </c>
    </row>
    <row r="1029" spans="1:6" x14ac:dyDescent="0.2">
      <c r="A1029" s="188">
        <v>7692</v>
      </c>
      <c r="B1029" s="188">
        <v>651883474</v>
      </c>
      <c r="C1029" s="188" t="s">
        <v>7878</v>
      </c>
      <c r="D1029" s="188" t="s">
        <v>7227</v>
      </c>
      <c r="E1029" s="186">
        <v>24710666</v>
      </c>
      <c r="F1029" s="186">
        <v>107936191</v>
      </c>
    </row>
    <row r="1030" spans="1:6" x14ac:dyDescent="0.2">
      <c r="A1030" s="188">
        <v>7692</v>
      </c>
      <c r="B1030" s="188">
        <v>651883474</v>
      </c>
      <c r="C1030" s="188" t="s">
        <v>7878</v>
      </c>
      <c r="D1030" s="188" t="s">
        <v>231</v>
      </c>
      <c r="E1030" s="186">
        <v>12355333</v>
      </c>
      <c r="F1030" s="186">
        <v>47691586</v>
      </c>
    </row>
    <row r="1031" spans="1:6" x14ac:dyDescent="0.2">
      <c r="A1031" s="188">
        <v>7692</v>
      </c>
      <c r="B1031" s="188">
        <v>651883474</v>
      </c>
      <c r="C1031" s="188" t="s">
        <v>7878</v>
      </c>
      <c r="D1031" s="188" t="s">
        <v>7213</v>
      </c>
      <c r="E1031" s="186">
        <v>12355333</v>
      </c>
      <c r="F1031" s="186">
        <v>53622146</v>
      </c>
    </row>
    <row r="1032" spans="1:6" x14ac:dyDescent="0.2">
      <c r="A1032" s="188">
        <v>7692</v>
      </c>
      <c r="B1032" s="188">
        <v>651883474</v>
      </c>
      <c r="C1032" s="188" t="s">
        <v>7878</v>
      </c>
      <c r="D1032" s="188" t="s">
        <v>7228</v>
      </c>
      <c r="E1032" s="186">
        <v>12058805</v>
      </c>
      <c r="F1032" s="186">
        <v>53622146</v>
      </c>
    </row>
    <row r="1033" spans="1:6" x14ac:dyDescent="0.2">
      <c r="A1033" s="188">
        <v>7692</v>
      </c>
      <c r="B1033" s="188">
        <v>651883474</v>
      </c>
      <c r="C1033" s="188" t="s">
        <v>7878</v>
      </c>
      <c r="D1033" s="188" t="s">
        <v>7210</v>
      </c>
      <c r="E1033" s="186">
        <v>12355333</v>
      </c>
      <c r="F1033" s="186">
        <v>53473882</v>
      </c>
    </row>
    <row r="1034" spans="1:6" x14ac:dyDescent="0.2">
      <c r="A1034" s="188">
        <v>7692</v>
      </c>
      <c r="B1034" s="188">
        <v>651883474</v>
      </c>
      <c r="C1034" s="188" t="s">
        <v>7878</v>
      </c>
      <c r="D1034" s="188" t="s">
        <v>7191</v>
      </c>
      <c r="E1034" s="186">
        <v>19397873</v>
      </c>
      <c r="F1034" s="186">
        <v>88612450</v>
      </c>
    </row>
    <row r="1035" spans="1:6" x14ac:dyDescent="0.2">
      <c r="A1035" s="188">
        <v>7692</v>
      </c>
      <c r="B1035" s="188">
        <v>651883474</v>
      </c>
      <c r="C1035" s="188" t="s">
        <v>7878</v>
      </c>
      <c r="D1035" s="188" t="s">
        <v>7192</v>
      </c>
      <c r="E1035" s="186">
        <v>0</v>
      </c>
      <c r="F1035" s="186">
        <v>24389428</v>
      </c>
    </row>
    <row r="1036" spans="1:6" x14ac:dyDescent="0.2">
      <c r="A1036" s="188">
        <v>7692</v>
      </c>
      <c r="B1036" s="188">
        <v>651883474</v>
      </c>
      <c r="C1036" s="188" t="s">
        <v>7878</v>
      </c>
      <c r="D1036" s="188" t="s">
        <v>8193</v>
      </c>
      <c r="E1036" s="186">
        <v>12355333</v>
      </c>
      <c r="F1036" s="186">
        <v>46653738</v>
      </c>
    </row>
    <row r="1037" spans="1:6" x14ac:dyDescent="0.2">
      <c r="A1037" s="188">
        <v>7692</v>
      </c>
      <c r="B1037" s="188">
        <v>651883474</v>
      </c>
      <c r="C1037" s="188" t="s">
        <v>7878</v>
      </c>
      <c r="D1037" s="188" t="s">
        <v>7153</v>
      </c>
      <c r="E1037" s="186">
        <v>0</v>
      </c>
      <c r="F1037" s="186">
        <v>35438064</v>
      </c>
    </row>
    <row r="1038" spans="1:6" x14ac:dyDescent="0.2">
      <c r="A1038" s="188">
        <v>7692</v>
      </c>
      <c r="B1038" s="188">
        <v>651883474</v>
      </c>
      <c r="C1038" s="188" t="s">
        <v>7878</v>
      </c>
      <c r="D1038" s="188" t="s">
        <v>7193</v>
      </c>
      <c r="E1038" s="186">
        <v>7352412</v>
      </c>
      <c r="F1038" s="186">
        <v>32705559</v>
      </c>
    </row>
    <row r="1039" spans="1:6" x14ac:dyDescent="0.2">
      <c r="A1039" s="188">
        <v>7692</v>
      </c>
      <c r="B1039" s="188">
        <v>651883474</v>
      </c>
      <c r="C1039" s="188" t="s">
        <v>7878</v>
      </c>
      <c r="D1039" s="188" t="s">
        <v>7196</v>
      </c>
      <c r="E1039" s="186">
        <v>6400063</v>
      </c>
      <c r="F1039" s="186">
        <v>46307790</v>
      </c>
    </row>
    <row r="1040" spans="1:6" x14ac:dyDescent="0.2">
      <c r="A1040" s="188">
        <v>7692</v>
      </c>
      <c r="B1040" s="188">
        <v>651883474</v>
      </c>
      <c r="C1040" s="188" t="s">
        <v>7878</v>
      </c>
      <c r="D1040" s="188" t="s">
        <v>7197</v>
      </c>
      <c r="E1040" s="186">
        <v>7324242</v>
      </c>
      <c r="F1040" s="186">
        <v>40283334</v>
      </c>
    </row>
    <row r="1041" spans="1:6" x14ac:dyDescent="0.2">
      <c r="A1041" s="188">
        <v>7692</v>
      </c>
      <c r="B1041" s="188">
        <v>651883474</v>
      </c>
      <c r="C1041" s="188" t="s">
        <v>7878</v>
      </c>
      <c r="D1041" s="188" t="s">
        <v>7284</v>
      </c>
      <c r="E1041" s="186">
        <v>0</v>
      </c>
      <c r="F1041" s="186">
        <v>42008133</v>
      </c>
    </row>
    <row r="1042" spans="1:6" x14ac:dyDescent="0.2">
      <c r="A1042" s="188">
        <v>7692</v>
      </c>
      <c r="B1042" s="188">
        <v>651883474</v>
      </c>
      <c r="C1042" s="188" t="s">
        <v>7878</v>
      </c>
      <c r="D1042" s="188" t="s">
        <v>7237</v>
      </c>
      <c r="E1042" s="186">
        <v>12355333</v>
      </c>
      <c r="F1042" s="186">
        <v>54363466</v>
      </c>
    </row>
    <row r="1043" spans="1:6" x14ac:dyDescent="0.2">
      <c r="A1043" s="188">
        <v>7692</v>
      </c>
      <c r="B1043" s="188">
        <v>651883474</v>
      </c>
      <c r="C1043" s="188" t="s">
        <v>7878</v>
      </c>
      <c r="D1043" s="188" t="s">
        <v>5877</v>
      </c>
      <c r="E1043" s="186">
        <v>0</v>
      </c>
      <c r="F1043" s="186">
        <v>40822021</v>
      </c>
    </row>
    <row r="1044" spans="1:6" x14ac:dyDescent="0.2">
      <c r="A1044" s="188">
        <v>7692</v>
      </c>
      <c r="B1044" s="188">
        <v>651883474</v>
      </c>
      <c r="C1044" s="188" t="s">
        <v>7878</v>
      </c>
      <c r="D1044" s="188" t="s">
        <v>7206</v>
      </c>
      <c r="E1044" s="186">
        <v>0</v>
      </c>
      <c r="F1044" s="186">
        <v>27181733</v>
      </c>
    </row>
    <row r="1045" spans="1:6" x14ac:dyDescent="0.2">
      <c r="A1045" s="188">
        <v>7692</v>
      </c>
      <c r="B1045" s="188">
        <v>651883474</v>
      </c>
      <c r="C1045" s="188" t="s">
        <v>7878</v>
      </c>
      <c r="D1045" s="188" t="s">
        <v>7207</v>
      </c>
      <c r="E1045" s="186">
        <v>10563810</v>
      </c>
      <c r="F1045" s="186">
        <v>44875068</v>
      </c>
    </row>
    <row r="1046" spans="1:6" x14ac:dyDescent="0.2">
      <c r="A1046" s="188">
        <v>7694</v>
      </c>
      <c r="B1046" s="188">
        <v>732489002</v>
      </c>
      <c r="C1046" s="188" t="s">
        <v>8212</v>
      </c>
      <c r="D1046" s="188" t="s">
        <v>7184</v>
      </c>
      <c r="E1046" s="186">
        <v>16061933</v>
      </c>
      <c r="F1046" s="186">
        <v>73884893</v>
      </c>
    </row>
    <row r="1047" spans="1:6" x14ac:dyDescent="0.2">
      <c r="A1047" s="188">
        <v>7694</v>
      </c>
      <c r="B1047" s="188">
        <v>732489002</v>
      </c>
      <c r="C1047" s="188" t="s">
        <v>8212</v>
      </c>
      <c r="D1047" s="188" t="s">
        <v>7261</v>
      </c>
      <c r="E1047" s="186">
        <v>12355334</v>
      </c>
      <c r="F1047" s="186">
        <v>56834534</v>
      </c>
    </row>
    <row r="1048" spans="1:6" x14ac:dyDescent="0.2">
      <c r="A1048" s="188">
        <v>7694</v>
      </c>
      <c r="B1048" s="188">
        <v>732489002</v>
      </c>
      <c r="C1048" s="188" t="s">
        <v>8212</v>
      </c>
      <c r="D1048" s="188" t="s">
        <v>7170</v>
      </c>
      <c r="E1048" s="186">
        <v>8895840</v>
      </c>
      <c r="F1048" s="186">
        <v>40920864</v>
      </c>
    </row>
    <row r="1049" spans="1:6" x14ac:dyDescent="0.2">
      <c r="A1049" s="188">
        <v>7696</v>
      </c>
      <c r="B1049" s="188">
        <v>651902215</v>
      </c>
      <c r="C1049" s="188" t="s">
        <v>7879</v>
      </c>
      <c r="D1049" s="188" t="s">
        <v>8190</v>
      </c>
      <c r="E1049" s="186">
        <v>6197435</v>
      </c>
      <c r="F1049" s="186">
        <v>35100022</v>
      </c>
    </row>
    <row r="1050" spans="1:6" x14ac:dyDescent="0.2">
      <c r="A1050" s="188">
        <v>7696</v>
      </c>
      <c r="B1050" s="188">
        <v>651902215</v>
      </c>
      <c r="C1050" s="188" t="s">
        <v>7879</v>
      </c>
      <c r="D1050" s="188" t="s">
        <v>7181</v>
      </c>
      <c r="E1050" s="186">
        <v>11268064</v>
      </c>
      <c r="F1050" s="186">
        <v>61974356</v>
      </c>
    </row>
    <row r="1051" spans="1:6" x14ac:dyDescent="0.2">
      <c r="A1051" s="188">
        <v>7696</v>
      </c>
      <c r="B1051" s="188">
        <v>651902215</v>
      </c>
      <c r="C1051" s="188" t="s">
        <v>7879</v>
      </c>
      <c r="D1051" s="188" t="s">
        <v>149</v>
      </c>
      <c r="E1051" s="186">
        <v>11831467</v>
      </c>
      <c r="F1051" s="186">
        <v>62199717</v>
      </c>
    </row>
    <row r="1052" spans="1:6" x14ac:dyDescent="0.2">
      <c r="A1052" s="188">
        <v>7696</v>
      </c>
      <c r="B1052" s="188">
        <v>651902215</v>
      </c>
      <c r="C1052" s="188" t="s">
        <v>7879</v>
      </c>
      <c r="D1052" s="188" t="s">
        <v>7238</v>
      </c>
      <c r="E1052" s="186">
        <v>8648733</v>
      </c>
      <c r="F1052" s="186">
        <v>36818893</v>
      </c>
    </row>
    <row r="1053" spans="1:6" x14ac:dyDescent="0.2">
      <c r="A1053" s="188">
        <v>7696</v>
      </c>
      <c r="B1053" s="188">
        <v>651902215</v>
      </c>
      <c r="C1053" s="188" t="s">
        <v>7879</v>
      </c>
      <c r="D1053" s="188" t="s">
        <v>7164</v>
      </c>
      <c r="E1053" s="186">
        <v>10028577</v>
      </c>
      <c r="F1053" s="186">
        <v>53635988</v>
      </c>
    </row>
    <row r="1054" spans="1:6" x14ac:dyDescent="0.2">
      <c r="A1054" s="188">
        <v>7696</v>
      </c>
      <c r="B1054" s="188">
        <v>651902215</v>
      </c>
      <c r="C1054" s="188" t="s">
        <v>7879</v>
      </c>
      <c r="D1054" s="188" t="s">
        <v>7153</v>
      </c>
      <c r="E1054" s="186">
        <v>7887645</v>
      </c>
      <c r="F1054" s="186">
        <v>43382049</v>
      </c>
    </row>
    <row r="1055" spans="1:6" x14ac:dyDescent="0.2">
      <c r="A1055" s="188">
        <v>7696</v>
      </c>
      <c r="B1055" s="188">
        <v>651902215</v>
      </c>
      <c r="C1055" s="188" t="s">
        <v>7879</v>
      </c>
      <c r="D1055" s="188" t="s">
        <v>7197</v>
      </c>
      <c r="E1055" s="186">
        <v>6366457</v>
      </c>
      <c r="F1055" s="186">
        <v>28846247</v>
      </c>
    </row>
    <row r="1056" spans="1:6" x14ac:dyDescent="0.2">
      <c r="A1056" s="188">
        <v>7696</v>
      </c>
      <c r="B1056" s="188">
        <v>651902215</v>
      </c>
      <c r="C1056" s="188" t="s">
        <v>7879</v>
      </c>
      <c r="D1056" s="188" t="s">
        <v>7169</v>
      </c>
      <c r="E1056" s="186">
        <v>15666563</v>
      </c>
      <c r="F1056" s="186">
        <v>67262435</v>
      </c>
    </row>
    <row r="1057" spans="1:6" x14ac:dyDescent="0.2">
      <c r="A1057" s="188">
        <v>7696</v>
      </c>
      <c r="B1057" s="188">
        <v>651902215</v>
      </c>
      <c r="C1057" s="188" t="s">
        <v>7879</v>
      </c>
      <c r="D1057" s="188" t="s">
        <v>7233</v>
      </c>
      <c r="E1057" s="186">
        <v>8000326</v>
      </c>
      <c r="F1057" s="186">
        <v>42480605</v>
      </c>
    </row>
    <row r="1058" spans="1:6" x14ac:dyDescent="0.2">
      <c r="A1058" s="188">
        <v>7696</v>
      </c>
      <c r="B1058" s="188">
        <v>651902215</v>
      </c>
      <c r="C1058" s="188" t="s">
        <v>7879</v>
      </c>
      <c r="D1058" s="188" t="s">
        <v>183</v>
      </c>
      <c r="E1058" s="186">
        <v>10141258</v>
      </c>
      <c r="F1058" s="186">
        <v>49523145</v>
      </c>
    </row>
    <row r="1059" spans="1:6" x14ac:dyDescent="0.2">
      <c r="A1059" s="188">
        <v>7696</v>
      </c>
      <c r="B1059" s="188">
        <v>651902215</v>
      </c>
      <c r="C1059" s="188" t="s">
        <v>7879</v>
      </c>
      <c r="D1059" s="188" t="s">
        <v>7160</v>
      </c>
      <c r="E1059" s="186">
        <v>12528308</v>
      </c>
      <c r="F1059" s="186">
        <v>45887708</v>
      </c>
    </row>
    <row r="1060" spans="1:6" x14ac:dyDescent="0.2">
      <c r="A1060" s="188">
        <v>7696</v>
      </c>
      <c r="B1060" s="188">
        <v>651902215</v>
      </c>
      <c r="C1060" s="188" t="s">
        <v>7879</v>
      </c>
      <c r="D1060" s="188" t="s">
        <v>7253</v>
      </c>
      <c r="E1060" s="186">
        <v>5634032</v>
      </c>
      <c r="F1060" s="186">
        <v>30987178</v>
      </c>
    </row>
    <row r="1061" spans="1:6" x14ac:dyDescent="0.2">
      <c r="A1061" s="188">
        <v>7713</v>
      </c>
      <c r="B1061" s="188">
        <v>651868661</v>
      </c>
      <c r="C1061" s="188" t="s">
        <v>8213</v>
      </c>
      <c r="D1061" s="188" t="s">
        <v>7236</v>
      </c>
      <c r="E1061" s="186">
        <v>6413280</v>
      </c>
      <c r="F1061" s="186">
        <v>6413280</v>
      </c>
    </row>
    <row r="1062" spans="1:6" x14ac:dyDescent="0.2">
      <c r="A1062" s="188">
        <v>7704</v>
      </c>
      <c r="B1062" s="188">
        <v>651908876</v>
      </c>
      <c r="C1062" s="188" t="s">
        <v>7881</v>
      </c>
      <c r="D1062" s="188" t="s">
        <v>7171</v>
      </c>
      <c r="E1062" s="186">
        <v>11639713</v>
      </c>
      <c r="F1062" s="186">
        <v>61741091</v>
      </c>
    </row>
    <row r="1063" spans="1:6" x14ac:dyDescent="0.2">
      <c r="A1063" s="188">
        <v>7706</v>
      </c>
      <c r="B1063" s="188">
        <v>650837746</v>
      </c>
      <c r="C1063" s="188" t="s">
        <v>7831</v>
      </c>
      <c r="D1063" s="188" t="s">
        <v>7184</v>
      </c>
      <c r="E1063" s="186">
        <v>10780736</v>
      </c>
      <c r="F1063" s="186">
        <v>66356869</v>
      </c>
    </row>
    <row r="1064" spans="1:6" x14ac:dyDescent="0.2">
      <c r="A1064" s="188">
        <v>7706</v>
      </c>
      <c r="B1064" s="188">
        <v>650837746</v>
      </c>
      <c r="C1064" s="188" t="s">
        <v>7831</v>
      </c>
      <c r="D1064" s="188" t="s">
        <v>7170</v>
      </c>
      <c r="E1064" s="186">
        <v>13800201</v>
      </c>
      <c r="F1064" s="186">
        <v>99637121</v>
      </c>
    </row>
    <row r="1065" spans="1:6" x14ac:dyDescent="0.2">
      <c r="A1065" s="188">
        <v>7708</v>
      </c>
      <c r="B1065" s="188">
        <v>651932017</v>
      </c>
      <c r="C1065" s="188" t="s">
        <v>8149</v>
      </c>
      <c r="D1065" s="188" t="s">
        <v>7223</v>
      </c>
      <c r="E1065" s="186">
        <v>6760838</v>
      </c>
      <c r="F1065" s="186">
        <v>30592796</v>
      </c>
    </row>
    <row r="1066" spans="1:6" x14ac:dyDescent="0.2">
      <c r="A1066" s="188">
        <v>7708</v>
      </c>
      <c r="B1066" s="188">
        <v>651932017</v>
      </c>
      <c r="C1066" s="188" t="s">
        <v>8149</v>
      </c>
      <c r="D1066" s="188" t="s">
        <v>8194</v>
      </c>
      <c r="E1066" s="186">
        <v>7660307</v>
      </c>
      <c r="F1066" s="186">
        <v>35089147</v>
      </c>
    </row>
    <row r="1067" spans="1:6" x14ac:dyDescent="0.2">
      <c r="A1067" s="188">
        <v>7708</v>
      </c>
      <c r="B1067" s="188">
        <v>651932017</v>
      </c>
      <c r="C1067" s="188" t="s">
        <v>8149</v>
      </c>
      <c r="D1067" s="188" t="s">
        <v>7350</v>
      </c>
      <c r="E1067" s="186">
        <v>6301220</v>
      </c>
      <c r="F1067" s="186">
        <v>25427276</v>
      </c>
    </row>
    <row r="1068" spans="1:6" x14ac:dyDescent="0.2">
      <c r="A1068" s="188">
        <v>7708</v>
      </c>
      <c r="B1068" s="188">
        <v>651932017</v>
      </c>
      <c r="C1068" s="188" t="s">
        <v>8149</v>
      </c>
      <c r="D1068" s="188" t="s">
        <v>7257</v>
      </c>
      <c r="E1068" s="186">
        <v>8648733</v>
      </c>
      <c r="F1068" s="186">
        <v>39784173</v>
      </c>
    </row>
    <row r="1069" spans="1:6" x14ac:dyDescent="0.2">
      <c r="A1069" s="188">
        <v>7708</v>
      </c>
      <c r="B1069" s="188">
        <v>651932017</v>
      </c>
      <c r="C1069" s="188" t="s">
        <v>8149</v>
      </c>
      <c r="D1069" s="188" t="s">
        <v>7205</v>
      </c>
      <c r="E1069" s="186">
        <v>6301220</v>
      </c>
      <c r="F1069" s="186">
        <v>28985612</v>
      </c>
    </row>
    <row r="1070" spans="1:6" x14ac:dyDescent="0.2">
      <c r="A1070" s="188">
        <v>7713</v>
      </c>
      <c r="B1070" s="188">
        <v>651868661</v>
      </c>
      <c r="C1070" s="188" t="s">
        <v>8213</v>
      </c>
      <c r="D1070" s="188" t="s">
        <v>7188</v>
      </c>
      <c r="E1070" s="186">
        <v>5451288</v>
      </c>
      <c r="F1070" s="186">
        <v>42869674</v>
      </c>
    </row>
    <row r="1071" spans="1:6" x14ac:dyDescent="0.2">
      <c r="A1071" s="188">
        <v>7714</v>
      </c>
      <c r="B1071" s="188">
        <v>651935253</v>
      </c>
      <c r="C1071" s="188" t="s">
        <v>8214</v>
      </c>
      <c r="D1071" s="188" t="s">
        <v>7281</v>
      </c>
      <c r="E1071" s="186">
        <v>11094100</v>
      </c>
      <c r="F1071" s="186">
        <v>72429939</v>
      </c>
    </row>
    <row r="1072" spans="1:6" x14ac:dyDescent="0.2">
      <c r="A1072" s="188">
        <v>7714</v>
      </c>
      <c r="B1072" s="188">
        <v>651935253</v>
      </c>
      <c r="C1072" s="188" t="s">
        <v>8214</v>
      </c>
      <c r="D1072" s="188" t="s">
        <v>7877</v>
      </c>
      <c r="E1072" s="186">
        <v>9093526</v>
      </c>
      <c r="F1072" s="186">
        <v>57289223</v>
      </c>
    </row>
    <row r="1073" spans="1:6" x14ac:dyDescent="0.2">
      <c r="A1073" s="188">
        <v>7717</v>
      </c>
      <c r="B1073" s="188">
        <v>533344577</v>
      </c>
      <c r="C1073" s="188" t="s">
        <v>8187</v>
      </c>
      <c r="D1073" s="188" t="s">
        <v>7271</v>
      </c>
      <c r="E1073" s="186">
        <v>7606589</v>
      </c>
      <c r="F1073" s="186">
        <v>42540483</v>
      </c>
    </row>
    <row r="1074" spans="1:6" x14ac:dyDescent="0.2">
      <c r="A1074" s="188">
        <v>7723</v>
      </c>
      <c r="B1074" s="188">
        <v>651927862</v>
      </c>
      <c r="C1074" s="188" t="s">
        <v>8215</v>
      </c>
      <c r="D1074" s="188" t="s">
        <v>7204</v>
      </c>
      <c r="E1074" s="186">
        <v>22908487</v>
      </c>
      <c r="F1074" s="186">
        <v>49122769</v>
      </c>
    </row>
    <row r="1075" spans="1:6" x14ac:dyDescent="0.2">
      <c r="A1075" s="188">
        <v>7729</v>
      </c>
      <c r="B1075" s="188">
        <v>605110207</v>
      </c>
      <c r="C1075" s="188" t="s">
        <v>8216</v>
      </c>
      <c r="D1075" s="188" t="s">
        <v>7154</v>
      </c>
      <c r="E1075" s="186">
        <v>30221031</v>
      </c>
      <c r="F1075" s="186">
        <v>30221031</v>
      </c>
    </row>
    <row r="1076" spans="1:6" x14ac:dyDescent="0.2">
      <c r="A1076" s="188" t="s">
        <v>7883</v>
      </c>
      <c r="B1076" s="187"/>
    </row>
    <row r="1077" spans="1:6" x14ac:dyDescent="0.2">
      <c r="A1077" s="187"/>
      <c r="B1077" s="187"/>
      <c r="E1077" s="186">
        <v>23319282663</v>
      </c>
      <c r="F1077" s="186">
        <v>137494813364.23508</v>
      </c>
    </row>
    <row r="1078" spans="1:6" x14ac:dyDescent="0.2">
      <c r="A1078" s="187"/>
      <c r="B1078" s="187"/>
    </row>
    <row r="1079" spans="1:6" x14ac:dyDescent="0.2">
      <c r="A1079" s="187"/>
      <c r="B1079" s="187"/>
    </row>
    <row r="1080" spans="1:6" x14ac:dyDescent="0.2">
      <c r="A1080" s="187"/>
      <c r="B1080" s="187"/>
    </row>
    <row r="1081" spans="1:6" x14ac:dyDescent="0.2">
      <c r="A1081" s="187"/>
      <c r="B1081" s="187"/>
    </row>
    <row r="1082" spans="1:6" x14ac:dyDescent="0.2">
      <c r="A1082" s="187"/>
      <c r="B1082" s="187"/>
    </row>
    <row r="1083" spans="1:6" x14ac:dyDescent="0.2">
      <c r="A1083" s="187"/>
      <c r="B1083" s="187"/>
    </row>
    <row r="1084" spans="1:6" x14ac:dyDescent="0.2">
      <c r="A1084" s="187"/>
      <c r="B1084" s="187"/>
    </row>
    <row r="1085" spans="1:6" x14ac:dyDescent="0.2">
      <c r="A1085" s="187"/>
      <c r="B1085" s="187"/>
    </row>
    <row r="1086" spans="1:6" x14ac:dyDescent="0.2">
      <c r="A1086" s="187"/>
      <c r="B1086" s="187"/>
    </row>
    <row r="1087" spans="1:6" x14ac:dyDescent="0.2">
      <c r="A1087" s="187"/>
      <c r="B1087" s="187"/>
    </row>
    <row r="1088" spans="1:6" x14ac:dyDescent="0.2">
      <c r="A1088" s="187"/>
      <c r="B1088" s="187"/>
    </row>
    <row r="1089" spans="1:2" x14ac:dyDescent="0.2">
      <c r="A1089" s="187"/>
      <c r="B1089" s="187"/>
    </row>
    <row r="1090" spans="1:2" x14ac:dyDescent="0.2">
      <c r="A1090" s="187"/>
      <c r="B1090" s="187"/>
    </row>
    <row r="1091" spans="1:2" x14ac:dyDescent="0.2">
      <c r="A1091" s="187"/>
      <c r="B1091" s="187"/>
    </row>
    <row r="1092" spans="1:2" x14ac:dyDescent="0.2">
      <c r="A1092" s="187"/>
      <c r="B1092" s="187"/>
    </row>
    <row r="1093" spans="1:2" x14ac:dyDescent="0.2">
      <c r="A1093" s="187"/>
      <c r="B1093" s="187"/>
    </row>
    <row r="1094" spans="1:2" x14ac:dyDescent="0.2">
      <c r="A1094" s="187"/>
      <c r="B1094" s="187"/>
    </row>
    <row r="1095" spans="1:2" x14ac:dyDescent="0.2">
      <c r="A1095" s="187"/>
      <c r="B1095" s="187"/>
    </row>
    <row r="1096" spans="1:2" x14ac:dyDescent="0.2">
      <c r="A1096" s="187"/>
      <c r="B1096" s="187"/>
    </row>
    <row r="1097" spans="1:2" x14ac:dyDescent="0.2">
      <c r="A1097" s="187"/>
      <c r="B1097" s="187"/>
    </row>
    <row r="1098" spans="1:2" x14ac:dyDescent="0.2">
      <c r="A1098" s="187"/>
      <c r="B1098" s="187"/>
    </row>
    <row r="1099" spans="1:2" x14ac:dyDescent="0.2">
      <c r="A1099" s="187"/>
      <c r="B1099" s="187"/>
    </row>
    <row r="1100" spans="1:2" x14ac:dyDescent="0.2">
      <c r="A1100" s="187"/>
      <c r="B1100" s="187"/>
    </row>
    <row r="1101" spans="1:2" x14ac:dyDescent="0.2">
      <c r="A1101" s="187"/>
      <c r="B1101" s="187"/>
    </row>
    <row r="1102" spans="1:2" x14ac:dyDescent="0.2">
      <c r="A1102" s="187"/>
      <c r="B1102" s="187"/>
    </row>
    <row r="1103" spans="1:2" x14ac:dyDescent="0.2">
      <c r="A1103" s="187"/>
      <c r="B1103" s="187"/>
    </row>
    <row r="1104" spans="1:2" x14ac:dyDescent="0.2">
      <c r="A1104" s="187"/>
      <c r="B1104" s="187"/>
    </row>
    <row r="1105" spans="1:2" x14ac:dyDescent="0.2">
      <c r="A1105" s="187"/>
      <c r="B1105" s="187"/>
    </row>
    <row r="1106" spans="1:2" x14ac:dyDescent="0.2">
      <c r="A1106" s="187"/>
      <c r="B1106" s="187"/>
    </row>
    <row r="1107" spans="1:2" x14ac:dyDescent="0.2">
      <c r="A1107" s="187"/>
      <c r="B1107" s="187"/>
    </row>
    <row r="1108" spans="1:2" x14ac:dyDescent="0.2">
      <c r="A1108" s="187"/>
      <c r="B1108" s="187"/>
    </row>
    <row r="1109" spans="1:2" x14ac:dyDescent="0.2">
      <c r="A1109" s="187"/>
      <c r="B1109" s="187"/>
    </row>
    <row r="1110" spans="1:2" x14ac:dyDescent="0.2">
      <c r="A1110" s="187"/>
      <c r="B1110" s="187"/>
    </row>
    <row r="1111" spans="1:2" x14ac:dyDescent="0.2">
      <c r="A1111" s="187"/>
      <c r="B1111" s="187"/>
    </row>
    <row r="1112" spans="1:2" x14ac:dyDescent="0.2">
      <c r="A1112" s="187"/>
      <c r="B1112" s="187"/>
    </row>
    <row r="1113" spans="1:2" x14ac:dyDescent="0.2">
      <c r="A1113" s="187"/>
      <c r="B1113" s="187"/>
    </row>
    <row r="1114" spans="1:2" x14ac:dyDescent="0.2">
      <c r="A1114" s="187"/>
      <c r="B1114" s="187"/>
    </row>
    <row r="1115" spans="1:2" x14ac:dyDescent="0.2">
      <c r="A1115" s="187"/>
      <c r="B1115" s="187"/>
    </row>
    <row r="1116" spans="1:2" x14ac:dyDescent="0.2">
      <c r="A1116" s="187"/>
      <c r="B1116" s="187"/>
    </row>
    <row r="1117" spans="1:2" x14ac:dyDescent="0.2">
      <c r="A1117" s="187"/>
      <c r="B1117" s="187"/>
    </row>
    <row r="1118" spans="1:2" x14ac:dyDescent="0.2">
      <c r="A1118" s="187"/>
      <c r="B1118" s="187"/>
    </row>
    <row r="1119" spans="1:2" x14ac:dyDescent="0.2">
      <c r="A1119" s="187"/>
      <c r="B1119" s="187"/>
    </row>
    <row r="1120" spans="1:2" x14ac:dyDescent="0.2">
      <c r="A1120" s="187"/>
      <c r="B1120" s="187"/>
    </row>
    <row r="1121" spans="1:2" x14ac:dyDescent="0.2">
      <c r="A1121" s="187"/>
      <c r="B1121" s="187"/>
    </row>
    <row r="1122" spans="1:2" x14ac:dyDescent="0.2">
      <c r="A1122" s="187"/>
      <c r="B1122" s="187"/>
    </row>
    <row r="1123" spans="1:2" x14ac:dyDescent="0.2">
      <c r="A1123" s="187"/>
      <c r="B1123" s="187"/>
    </row>
    <row r="1124" spans="1:2" x14ac:dyDescent="0.2">
      <c r="A1124" s="187"/>
      <c r="B1124" s="187"/>
    </row>
    <row r="1125" spans="1:2" x14ac:dyDescent="0.2">
      <c r="A1125" s="187"/>
      <c r="B1125" s="187"/>
    </row>
    <row r="1126" spans="1:2" x14ac:dyDescent="0.2">
      <c r="A1126" s="187"/>
      <c r="B1126" s="187"/>
    </row>
    <row r="1127" spans="1:2" x14ac:dyDescent="0.2">
      <c r="A1127" s="187"/>
      <c r="B1127" s="187"/>
    </row>
    <row r="1128" spans="1:2" x14ac:dyDescent="0.2">
      <c r="A1128" s="187"/>
      <c r="B1128" s="187"/>
    </row>
    <row r="1129" spans="1:2" x14ac:dyDescent="0.2">
      <c r="A1129" s="187"/>
      <c r="B1129" s="187"/>
    </row>
    <row r="1130" spans="1:2" x14ac:dyDescent="0.2">
      <c r="A1130" s="187"/>
      <c r="B1130" s="187"/>
    </row>
    <row r="1131" spans="1:2" x14ac:dyDescent="0.2">
      <c r="A1131" s="187"/>
      <c r="B1131" s="187"/>
    </row>
    <row r="1132" spans="1:2" x14ac:dyDescent="0.2">
      <c r="A1132" s="187"/>
      <c r="B1132" s="187"/>
    </row>
    <row r="1133" spans="1:2" x14ac:dyDescent="0.2">
      <c r="A1133" s="187"/>
      <c r="B1133" s="187"/>
    </row>
    <row r="1134" spans="1:2" x14ac:dyDescent="0.2">
      <c r="A1134" s="187"/>
      <c r="B1134" s="187"/>
    </row>
    <row r="1135" spans="1:2" x14ac:dyDescent="0.2">
      <c r="A1135" s="187"/>
      <c r="B1135" s="187"/>
    </row>
    <row r="1136" spans="1:2" x14ac:dyDescent="0.2">
      <c r="A1136" s="187"/>
      <c r="B1136" s="187"/>
    </row>
    <row r="1137" spans="1:2" x14ac:dyDescent="0.2">
      <c r="A1137" s="187"/>
      <c r="B1137" s="187"/>
    </row>
    <row r="1138" spans="1:2" x14ac:dyDescent="0.2">
      <c r="A1138" s="187"/>
      <c r="B1138" s="187"/>
    </row>
    <row r="1139" spans="1:2" x14ac:dyDescent="0.2">
      <c r="A1139" s="187"/>
      <c r="B1139" s="187"/>
    </row>
    <row r="1140" spans="1:2" x14ac:dyDescent="0.2">
      <c r="A1140" s="187"/>
      <c r="B1140" s="187"/>
    </row>
    <row r="1141" spans="1:2" x14ac:dyDescent="0.2">
      <c r="A1141" s="187"/>
      <c r="B1141" s="187"/>
    </row>
    <row r="1142" spans="1:2" x14ac:dyDescent="0.2">
      <c r="A1142" s="187"/>
      <c r="B1142" s="187"/>
    </row>
    <row r="1143" spans="1:2" x14ac:dyDescent="0.2">
      <c r="A1143" s="187"/>
      <c r="B1143" s="187"/>
    </row>
    <row r="1144" spans="1:2" x14ac:dyDescent="0.2">
      <c r="A1144" s="187"/>
      <c r="B1144" s="187"/>
    </row>
    <row r="1145" spans="1:2" x14ac:dyDescent="0.2">
      <c r="A1145" s="187"/>
      <c r="B1145" s="187"/>
    </row>
    <row r="1146" spans="1:2" x14ac:dyDescent="0.2">
      <c r="A1146" s="187"/>
      <c r="B1146" s="187"/>
    </row>
    <row r="1147" spans="1:2" x14ac:dyDescent="0.2">
      <c r="A1147" s="187"/>
      <c r="B1147" s="187"/>
    </row>
    <row r="1148" spans="1:2" x14ac:dyDescent="0.2">
      <c r="A1148" s="187"/>
      <c r="B1148" s="187"/>
    </row>
    <row r="1149" spans="1:2" x14ac:dyDescent="0.2">
      <c r="A1149" s="187"/>
      <c r="B1149" s="187"/>
    </row>
    <row r="1150" spans="1:2" x14ac:dyDescent="0.2">
      <c r="A1150" s="187"/>
      <c r="B1150" s="187"/>
    </row>
    <row r="1151" spans="1:2" x14ac:dyDescent="0.2">
      <c r="A1151" s="187"/>
      <c r="B1151" s="187"/>
    </row>
    <row r="1152" spans="1:2" x14ac:dyDescent="0.2">
      <c r="A1152" s="187"/>
      <c r="B1152" s="187"/>
    </row>
    <row r="1153" spans="1:2" x14ac:dyDescent="0.2">
      <c r="A1153" s="187"/>
      <c r="B1153" s="187"/>
    </row>
    <row r="1154" spans="1:2" x14ac:dyDescent="0.2">
      <c r="A1154" s="187"/>
      <c r="B1154" s="187"/>
    </row>
    <row r="1155" spans="1:2" x14ac:dyDescent="0.2">
      <c r="A1155" s="187"/>
      <c r="B1155" s="187"/>
    </row>
    <row r="1156" spans="1:2" x14ac:dyDescent="0.2">
      <c r="A1156" s="187"/>
      <c r="B1156" s="187"/>
    </row>
    <row r="1157" spans="1:2" x14ac:dyDescent="0.2">
      <c r="A1157" s="187"/>
      <c r="B1157" s="187"/>
    </row>
    <row r="1158" spans="1:2" x14ac:dyDescent="0.2">
      <c r="A1158" s="187"/>
      <c r="B1158" s="187"/>
    </row>
    <row r="1159" spans="1:2" x14ac:dyDescent="0.2">
      <c r="A1159" s="187"/>
      <c r="B1159" s="187"/>
    </row>
    <row r="1160" spans="1:2" x14ac:dyDescent="0.2">
      <c r="A1160" s="187"/>
      <c r="B1160" s="187"/>
    </row>
    <row r="1161" spans="1:2" x14ac:dyDescent="0.2">
      <c r="A1161" s="187"/>
      <c r="B1161" s="187"/>
    </row>
    <row r="1162" spans="1:2" x14ac:dyDescent="0.2">
      <c r="A1162" s="187"/>
      <c r="B1162" s="187"/>
    </row>
    <row r="1163" spans="1:2" x14ac:dyDescent="0.2">
      <c r="A1163" s="187"/>
      <c r="B1163" s="187"/>
    </row>
    <row r="1164" spans="1:2" x14ac:dyDescent="0.2">
      <c r="A1164" s="187"/>
      <c r="B1164" s="187"/>
    </row>
    <row r="1165" spans="1:2" x14ac:dyDescent="0.2">
      <c r="A1165" s="187"/>
      <c r="B1165" s="187"/>
    </row>
    <row r="1166" spans="1:2" x14ac:dyDescent="0.2">
      <c r="A1166" s="187"/>
      <c r="B1166" s="187"/>
    </row>
    <row r="1167" spans="1:2" x14ac:dyDescent="0.2">
      <c r="A1167" s="187"/>
      <c r="B1167" s="187"/>
    </row>
    <row r="1168" spans="1:2" x14ac:dyDescent="0.2">
      <c r="A1168" s="187"/>
      <c r="B1168" s="187"/>
    </row>
    <row r="1169" spans="1:2" x14ac:dyDescent="0.2">
      <c r="A1169" s="187"/>
      <c r="B1169" s="187"/>
    </row>
    <row r="1170" spans="1:2" x14ac:dyDescent="0.2">
      <c r="A1170" s="187"/>
      <c r="B1170" s="187"/>
    </row>
    <row r="1171" spans="1:2" x14ac:dyDescent="0.2">
      <c r="A1171" s="187"/>
      <c r="B1171" s="187"/>
    </row>
    <row r="1172" spans="1:2" x14ac:dyDescent="0.2">
      <c r="A1172" s="187"/>
      <c r="B1172" s="187"/>
    </row>
    <row r="1173" spans="1:2" x14ac:dyDescent="0.2">
      <c r="A1173" s="187"/>
      <c r="B1173" s="187"/>
    </row>
    <row r="1174" spans="1:2" x14ac:dyDescent="0.2">
      <c r="A1174" s="187"/>
      <c r="B1174" s="187"/>
    </row>
    <row r="1175" spans="1:2" x14ac:dyDescent="0.2">
      <c r="A1175" s="187"/>
      <c r="B1175" s="187"/>
    </row>
    <row r="1176" spans="1:2" x14ac:dyDescent="0.2">
      <c r="A1176" s="187"/>
      <c r="B1176" s="187"/>
    </row>
    <row r="1177" spans="1:2" x14ac:dyDescent="0.2">
      <c r="A1177" s="187"/>
      <c r="B1177" s="187"/>
    </row>
    <row r="1178" spans="1:2" x14ac:dyDescent="0.2">
      <c r="A1178" s="187"/>
      <c r="B1178" s="187"/>
    </row>
    <row r="1179" spans="1:2" x14ac:dyDescent="0.2">
      <c r="A1179" s="187"/>
      <c r="B1179" s="187"/>
    </row>
    <row r="1180" spans="1:2" x14ac:dyDescent="0.2">
      <c r="A1180" s="187"/>
      <c r="B1180" s="187"/>
    </row>
    <row r="1181" spans="1:2" x14ac:dyDescent="0.2">
      <c r="A1181" s="187"/>
      <c r="B1181" s="187"/>
    </row>
    <row r="1182" spans="1:2" x14ac:dyDescent="0.2">
      <c r="A1182" s="187"/>
      <c r="B1182" s="187"/>
    </row>
    <row r="1183" spans="1:2" x14ac:dyDescent="0.2">
      <c r="A1183" s="187"/>
      <c r="B1183" s="187"/>
    </row>
    <row r="1184" spans="1:2" x14ac:dyDescent="0.2">
      <c r="A1184" s="187"/>
      <c r="B1184" s="187"/>
    </row>
    <row r="1185" spans="1:1" x14ac:dyDescent="0.2">
      <c r="A1185" s="187"/>
    </row>
    <row r="1186" spans="1:1" x14ac:dyDescent="0.2">
      <c r="A1186" s="187"/>
    </row>
    <row r="1187" spans="1:1" x14ac:dyDescent="0.2">
      <c r="A1187" s="187"/>
    </row>
    <row r="1188" spans="1:1" x14ac:dyDescent="0.2">
      <c r="A1188" s="187"/>
    </row>
    <row r="1189" spans="1:1" x14ac:dyDescent="0.2">
      <c r="A1189" s="187"/>
    </row>
    <row r="1190" spans="1:1" x14ac:dyDescent="0.2">
      <c r="A1190" s="187"/>
    </row>
    <row r="1191" spans="1:1" x14ac:dyDescent="0.2">
      <c r="A1191" s="187"/>
    </row>
    <row r="1192" spans="1:1" x14ac:dyDescent="0.2">
      <c r="A1192" s="187"/>
    </row>
    <row r="1193" spans="1:1" x14ac:dyDescent="0.2">
      <c r="A1193" s="187"/>
    </row>
    <row r="1194" spans="1:1" x14ac:dyDescent="0.2">
      <c r="A1194" s="187"/>
    </row>
    <row r="1195" spans="1:1" x14ac:dyDescent="0.2">
      <c r="A1195" s="187"/>
    </row>
    <row r="1196" spans="1:1" x14ac:dyDescent="0.2">
      <c r="A1196" s="187"/>
    </row>
    <row r="1197" spans="1:1" x14ac:dyDescent="0.2">
      <c r="A1197" s="187"/>
    </row>
    <row r="1198" spans="1:1" x14ac:dyDescent="0.2">
      <c r="A1198" s="187"/>
    </row>
    <row r="1199" spans="1:1" x14ac:dyDescent="0.2">
      <c r="A1199" s="187"/>
    </row>
    <row r="1200" spans="1:1" x14ac:dyDescent="0.2">
      <c r="A1200" s="187"/>
    </row>
    <row r="1201" spans="1:1" x14ac:dyDescent="0.2">
      <c r="A1201" s="187"/>
    </row>
    <row r="1202" spans="1:1" x14ac:dyDescent="0.2">
      <c r="A1202" s="187"/>
    </row>
    <row r="1203" spans="1:1" x14ac:dyDescent="0.2">
      <c r="A1203" s="187"/>
    </row>
    <row r="1204" spans="1:1" x14ac:dyDescent="0.2">
      <c r="A1204" s="187"/>
    </row>
    <row r="1205" spans="1:1" x14ac:dyDescent="0.2">
      <c r="A1205" s="187"/>
    </row>
    <row r="1206" spans="1:1" x14ac:dyDescent="0.2">
      <c r="A1206" s="187"/>
    </row>
    <row r="1207" spans="1:1" x14ac:dyDescent="0.2">
      <c r="A1207" s="187"/>
    </row>
    <row r="1208" spans="1:1" x14ac:dyDescent="0.2">
      <c r="A1208" s="187"/>
    </row>
    <row r="1209" spans="1:1" x14ac:dyDescent="0.2">
      <c r="A1209" s="187"/>
    </row>
    <row r="1210" spans="1:1" x14ac:dyDescent="0.2">
      <c r="A1210" s="187"/>
    </row>
    <row r="1211" spans="1:1" x14ac:dyDescent="0.2">
      <c r="A1211" s="187"/>
    </row>
    <row r="1212" spans="1:1" x14ac:dyDescent="0.2">
      <c r="A1212" s="187"/>
    </row>
    <row r="1213" spans="1:1" x14ac:dyDescent="0.2">
      <c r="A1213" s="187"/>
    </row>
    <row r="1214" spans="1:1" x14ac:dyDescent="0.2">
      <c r="A1214" s="187"/>
    </row>
    <row r="1215" spans="1:1" x14ac:dyDescent="0.2">
      <c r="A1215" s="187"/>
    </row>
    <row r="1216" spans="1:1" x14ac:dyDescent="0.2">
      <c r="A1216" s="187"/>
    </row>
    <row r="1217" spans="1:1" x14ac:dyDescent="0.2">
      <c r="A1217" s="187"/>
    </row>
    <row r="1218" spans="1:1" x14ac:dyDescent="0.2">
      <c r="A1218" s="187"/>
    </row>
    <row r="1219" spans="1:1" x14ac:dyDescent="0.2">
      <c r="A1219" s="187"/>
    </row>
    <row r="1220" spans="1:1" x14ac:dyDescent="0.2">
      <c r="A1220" s="187"/>
    </row>
    <row r="1221" spans="1:1" x14ac:dyDescent="0.2">
      <c r="A1221" s="187"/>
    </row>
    <row r="1222" spans="1:1" x14ac:dyDescent="0.2">
      <c r="A1222" s="187"/>
    </row>
    <row r="1223" spans="1:1" x14ac:dyDescent="0.2">
      <c r="A1223" s="187"/>
    </row>
    <row r="1224" spans="1:1" x14ac:dyDescent="0.2">
      <c r="A1224" s="187"/>
    </row>
    <row r="1225" spans="1:1" x14ac:dyDescent="0.2">
      <c r="A1225" s="187"/>
    </row>
    <row r="1226" spans="1:1" x14ac:dyDescent="0.2">
      <c r="A1226" s="187"/>
    </row>
    <row r="1227" spans="1:1" x14ac:dyDescent="0.2">
      <c r="A1227" s="187"/>
    </row>
    <row r="1228" spans="1:1" x14ac:dyDescent="0.2">
      <c r="A1228" s="187"/>
    </row>
    <row r="1229" spans="1:1" x14ac:dyDescent="0.2">
      <c r="A1229" s="187"/>
    </row>
    <row r="1230" spans="1:1" x14ac:dyDescent="0.2">
      <c r="A1230" s="187"/>
    </row>
    <row r="1231" spans="1:1" x14ac:dyDescent="0.2">
      <c r="A1231" s="187"/>
    </row>
    <row r="1232" spans="1:1" x14ac:dyDescent="0.2">
      <c r="A1232" s="187"/>
    </row>
    <row r="1233" spans="1:1" x14ac:dyDescent="0.2">
      <c r="A1233" s="187"/>
    </row>
    <row r="1234" spans="1:1" x14ac:dyDescent="0.2">
      <c r="A1234" s="187"/>
    </row>
    <row r="1235" spans="1:1" x14ac:dyDescent="0.2">
      <c r="A1235" s="187"/>
    </row>
    <row r="1236" spans="1:1" x14ac:dyDescent="0.2">
      <c r="A1236" s="187"/>
    </row>
    <row r="1237" spans="1:1" x14ac:dyDescent="0.2">
      <c r="A1237" s="187"/>
    </row>
    <row r="1238" spans="1:1" x14ac:dyDescent="0.2">
      <c r="A1238" s="187"/>
    </row>
    <row r="1239" spans="1:1" x14ac:dyDescent="0.2">
      <c r="A1239" s="187"/>
    </row>
    <row r="1240" spans="1:1" x14ac:dyDescent="0.2">
      <c r="A1240" s="187"/>
    </row>
    <row r="1241" spans="1:1" x14ac:dyDescent="0.2">
      <c r="A1241" s="187"/>
    </row>
    <row r="1242" spans="1:1" x14ac:dyDescent="0.2">
      <c r="A1242" s="187"/>
    </row>
    <row r="1243" spans="1:1" x14ac:dyDescent="0.2">
      <c r="A1243" s="187"/>
    </row>
    <row r="1244" spans="1:1" x14ac:dyDescent="0.2">
      <c r="A1244" s="187"/>
    </row>
    <row r="1245" spans="1:1" x14ac:dyDescent="0.2">
      <c r="A1245" s="187"/>
    </row>
    <row r="1246" spans="1:1" x14ac:dyDescent="0.2">
      <c r="A1246" s="187"/>
    </row>
    <row r="1247" spans="1:1" x14ac:dyDescent="0.2">
      <c r="A1247" s="187"/>
    </row>
    <row r="1248" spans="1:1" x14ac:dyDescent="0.2">
      <c r="A1248" s="187"/>
    </row>
    <row r="1249" spans="1:1" x14ac:dyDescent="0.2">
      <c r="A1249" s="187"/>
    </row>
    <row r="1250" spans="1:1" x14ac:dyDescent="0.2">
      <c r="A1250" s="187"/>
    </row>
    <row r="1251" spans="1:1" x14ac:dyDescent="0.2">
      <c r="A1251" s="187"/>
    </row>
    <row r="1252" spans="1:1" x14ac:dyDescent="0.2">
      <c r="A1252" s="187"/>
    </row>
    <row r="1253" spans="1:1" x14ac:dyDescent="0.2">
      <c r="A1253" s="187"/>
    </row>
    <row r="1254" spans="1:1" x14ac:dyDescent="0.2">
      <c r="A1254" s="187"/>
    </row>
    <row r="1255" spans="1:1" x14ac:dyDescent="0.2">
      <c r="A1255" s="187"/>
    </row>
    <row r="1256" spans="1:1" x14ac:dyDescent="0.2">
      <c r="A1256" s="187"/>
    </row>
    <row r="1257" spans="1:1" x14ac:dyDescent="0.2">
      <c r="A1257" s="187"/>
    </row>
    <row r="1258" spans="1:1" x14ac:dyDescent="0.2">
      <c r="A1258" s="187"/>
    </row>
    <row r="1259" spans="1:1" x14ac:dyDescent="0.2">
      <c r="A1259" s="187"/>
    </row>
    <row r="1260" spans="1:1" x14ac:dyDescent="0.2">
      <c r="A1260" s="187"/>
    </row>
    <row r="1261" spans="1:1" x14ac:dyDescent="0.2">
      <c r="A1261" s="187"/>
    </row>
    <row r="1262" spans="1:1" x14ac:dyDescent="0.2">
      <c r="A1262" s="187"/>
    </row>
    <row r="1263" spans="1:1" x14ac:dyDescent="0.2">
      <c r="A1263" s="187"/>
    </row>
    <row r="1264" spans="1:1" x14ac:dyDescent="0.2">
      <c r="A1264" s="187"/>
    </row>
    <row r="1265" spans="1:1" x14ac:dyDescent="0.2">
      <c r="A1265" s="187"/>
    </row>
    <row r="1266" spans="1:1" x14ac:dyDescent="0.2">
      <c r="A1266" s="187"/>
    </row>
    <row r="1267" spans="1:1" x14ac:dyDescent="0.2">
      <c r="A1267" s="187"/>
    </row>
    <row r="1268" spans="1:1" x14ac:dyDescent="0.2">
      <c r="A1268" s="187"/>
    </row>
    <row r="1269" spans="1:1" x14ac:dyDescent="0.2">
      <c r="A1269" s="187"/>
    </row>
    <row r="1270" spans="1:1" x14ac:dyDescent="0.2">
      <c r="A1270" s="187"/>
    </row>
    <row r="1271" spans="1:1" x14ac:dyDescent="0.2">
      <c r="A1271" s="187"/>
    </row>
    <row r="1272" spans="1:1" x14ac:dyDescent="0.2">
      <c r="A1272" s="187"/>
    </row>
    <row r="1273" spans="1:1" x14ac:dyDescent="0.2">
      <c r="A1273" s="187"/>
    </row>
    <row r="1274" spans="1:1" x14ac:dyDescent="0.2">
      <c r="A1274" s="187"/>
    </row>
    <row r="1275" spans="1:1" x14ac:dyDescent="0.2">
      <c r="A1275" s="187"/>
    </row>
    <row r="1276" spans="1:1" x14ac:dyDescent="0.2">
      <c r="A1276" s="187"/>
    </row>
    <row r="1277" spans="1:1" x14ac:dyDescent="0.2">
      <c r="A1277" s="187"/>
    </row>
    <row r="1278" spans="1:1" x14ac:dyDescent="0.2">
      <c r="A1278" s="187"/>
    </row>
    <row r="1279" spans="1:1" x14ac:dyDescent="0.2">
      <c r="A1279" s="187"/>
    </row>
    <row r="1280" spans="1:1" x14ac:dyDescent="0.2">
      <c r="A1280" s="187"/>
    </row>
    <row r="1281" spans="1:1" x14ac:dyDescent="0.2">
      <c r="A1281" s="187"/>
    </row>
    <row r="1282" spans="1:1" x14ac:dyDescent="0.2">
      <c r="A1282" s="187"/>
    </row>
    <row r="1283" spans="1:1" x14ac:dyDescent="0.2">
      <c r="A1283" s="187"/>
    </row>
    <row r="1284" spans="1:1" x14ac:dyDescent="0.2">
      <c r="A1284" s="187"/>
    </row>
    <row r="1285" spans="1:1" x14ac:dyDescent="0.2">
      <c r="A1285" s="187"/>
    </row>
    <row r="1286" spans="1:1" x14ac:dyDescent="0.2">
      <c r="A1286" s="187"/>
    </row>
    <row r="1287" spans="1:1" x14ac:dyDescent="0.2">
      <c r="A1287" s="187"/>
    </row>
    <row r="1288" spans="1:1" x14ac:dyDescent="0.2">
      <c r="A1288" s="187"/>
    </row>
    <row r="1289" spans="1:1" x14ac:dyDescent="0.2">
      <c r="A1289" s="187"/>
    </row>
    <row r="1290" spans="1:1" x14ac:dyDescent="0.2">
      <c r="A1290" s="187"/>
    </row>
    <row r="1291" spans="1:1" x14ac:dyDescent="0.2">
      <c r="A1291" s="187"/>
    </row>
    <row r="1292" spans="1:1" x14ac:dyDescent="0.2">
      <c r="A1292" s="187"/>
    </row>
    <row r="1293" spans="1:1" x14ac:dyDescent="0.2">
      <c r="A1293" s="187"/>
    </row>
    <row r="1294" spans="1:1" x14ac:dyDescent="0.2">
      <c r="A1294" s="187"/>
    </row>
    <row r="1295" spans="1:1" x14ac:dyDescent="0.2">
      <c r="A1295" s="187"/>
    </row>
    <row r="1296" spans="1:1" x14ac:dyDescent="0.2">
      <c r="A1296" s="187"/>
    </row>
    <row r="1297" spans="1:1" x14ac:dyDescent="0.2">
      <c r="A1297" s="187"/>
    </row>
    <row r="1298" spans="1:1" x14ac:dyDescent="0.2">
      <c r="A1298" s="187"/>
    </row>
    <row r="1299" spans="1:1" x14ac:dyDescent="0.2">
      <c r="A1299" s="187"/>
    </row>
    <row r="1300" spans="1:1" x14ac:dyDescent="0.2">
      <c r="A1300" s="187"/>
    </row>
    <row r="1301" spans="1:1" x14ac:dyDescent="0.2">
      <c r="A1301" s="187"/>
    </row>
    <row r="1302" spans="1:1" x14ac:dyDescent="0.2">
      <c r="A1302" s="187"/>
    </row>
    <row r="1303" spans="1:1" x14ac:dyDescent="0.2">
      <c r="A1303" s="187"/>
    </row>
    <row r="1304" spans="1:1" x14ac:dyDescent="0.2">
      <c r="A1304" s="187"/>
    </row>
    <row r="1305" spans="1:1" x14ac:dyDescent="0.2">
      <c r="A1305" s="187"/>
    </row>
    <row r="1306" spans="1:1" x14ac:dyDescent="0.2">
      <c r="A1306" s="187"/>
    </row>
    <row r="1307" spans="1:1" x14ac:dyDescent="0.2">
      <c r="A1307" s="187"/>
    </row>
    <row r="1308" spans="1:1" x14ac:dyDescent="0.2">
      <c r="A1308" s="187"/>
    </row>
    <row r="1309" spans="1:1" x14ac:dyDescent="0.2">
      <c r="A1309" s="187"/>
    </row>
    <row r="1310" spans="1:1" x14ac:dyDescent="0.2">
      <c r="A1310" s="187"/>
    </row>
    <row r="1311" spans="1:1" x14ac:dyDescent="0.2">
      <c r="A1311" s="187"/>
    </row>
    <row r="1312" spans="1:1" x14ac:dyDescent="0.2">
      <c r="A1312" s="187"/>
    </row>
    <row r="1313" spans="1:1" x14ac:dyDescent="0.2">
      <c r="A1313" s="187"/>
    </row>
    <row r="1314" spans="1:1" x14ac:dyDescent="0.2">
      <c r="A1314" s="187"/>
    </row>
    <row r="1315" spans="1:1" x14ac:dyDescent="0.2">
      <c r="A1315" s="187"/>
    </row>
    <row r="1316" spans="1:1" x14ac:dyDescent="0.2">
      <c r="A1316" s="187"/>
    </row>
    <row r="1317" spans="1:1" x14ac:dyDescent="0.2">
      <c r="A1317" s="187"/>
    </row>
    <row r="1318" spans="1:1" x14ac:dyDescent="0.2">
      <c r="A1318" s="187"/>
    </row>
    <row r="1319" spans="1:1" x14ac:dyDescent="0.2">
      <c r="A1319" s="187"/>
    </row>
    <row r="1320" spans="1:1" x14ac:dyDescent="0.2">
      <c r="A1320" s="187"/>
    </row>
    <row r="1321" spans="1:1" x14ac:dyDescent="0.2">
      <c r="A1321" s="187"/>
    </row>
    <row r="1322" spans="1:1" x14ac:dyDescent="0.2">
      <c r="A1322" s="187"/>
    </row>
    <row r="1323" spans="1:1" x14ac:dyDescent="0.2">
      <c r="A1323" s="187"/>
    </row>
    <row r="1324" spans="1:1" x14ac:dyDescent="0.2">
      <c r="A1324" s="187"/>
    </row>
    <row r="1325" spans="1:1" x14ac:dyDescent="0.2">
      <c r="A1325" s="187"/>
    </row>
    <row r="1326" spans="1:1" x14ac:dyDescent="0.2">
      <c r="A1326" s="187"/>
    </row>
    <row r="1327" spans="1:1" x14ac:dyDescent="0.2">
      <c r="A1327" s="187"/>
    </row>
    <row r="1328" spans="1:1" x14ac:dyDescent="0.2">
      <c r="A1328" s="187"/>
    </row>
    <row r="1329" spans="1:1" x14ac:dyDescent="0.2">
      <c r="A1329" s="187"/>
    </row>
    <row r="1330" spans="1:1" x14ac:dyDescent="0.2">
      <c r="A1330" s="187"/>
    </row>
  </sheetData>
  <autoFilter ref="A1:F1077"/>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54"/>
  <sheetViews>
    <sheetView workbookViewId="0">
      <selection activeCell="D22" sqref="D22"/>
    </sheetView>
  </sheetViews>
  <sheetFormatPr baseColWidth="10" defaultColWidth="11.42578125" defaultRowHeight="18" customHeight="1" x14ac:dyDescent="0.2"/>
  <cols>
    <col min="1" max="1" width="20.85546875" style="74" customWidth="1"/>
    <col min="2" max="2" width="55.42578125" style="13" customWidth="1"/>
    <col min="3" max="3" width="37.28515625" style="139" customWidth="1"/>
    <col min="4" max="5" width="37.28515625" style="13" customWidth="1"/>
    <col min="6" max="6" width="38.7109375" style="13" customWidth="1"/>
    <col min="7" max="7" width="72.85546875" style="13" customWidth="1"/>
    <col min="8" max="8" width="61.28515625" style="13" customWidth="1"/>
    <col min="9" max="9" width="25.140625" style="13" customWidth="1"/>
    <col min="10" max="10" width="41" style="13" customWidth="1"/>
    <col min="11" max="11" width="43.5703125" style="13" customWidth="1"/>
    <col min="12" max="12" width="46.7109375" style="13" customWidth="1"/>
    <col min="13" max="13" width="29.42578125" style="13" customWidth="1"/>
    <col min="14" max="15" width="22" style="74" customWidth="1"/>
    <col min="16" max="16" width="30.7109375" style="74" customWidth="1"/>
    <col min="17" max="17" width="19.5703125" style="74" customWidth="1"/>
    <col min="18" max="18" width="26.7109375" style="74" customWidth="1"/>
    <col min="19" max="19" width="33.28515625" style="74" customWidth="1"/>
    <col min="20" max="20" width="24.85546875" style="192" customWidth="1"/>
    <col min="21" max="21" width="20.85546875" style="74" customWidth="1"/>
    <col min="22" max="22" width="29.28515625" style="13" hidden="1" customWidth="1"/>
    <col min="23" max="23" width="26.5703125" style="13" hidden="1" customWidth="1"/>
    <col min="24" max="24" width="22.7109375" style="13" hidden="1" customWidth="1"/>
    <col min="25" max="25" width="28.85546875" style="13" hidden="1" customWidth="1"/>
    <col min="26" max="26" width="23.140625" style="13" hidden="1" customWidth="1"/>
    <col min="27" max="27" width="24.42578125" style="13" hidden="1" customWidth="1"/>
    <col min="28" max="28" width="18.7109375" style="13" customWidth="1"/>
    <col min="29" max="29" width="19.140625" style="13" customWidth="1"/>
    <col min="30" max="30" width="16.85546875" style="13" customWidth="1"/>
    <col min="31" max="31" width="29.140625" style="13" customWidth="1"/>
    <col min="32" max="32" width="25.5703125" style="13" customWidth="1"/>
    <col min="33" max="33" width="21.7109375" style="13" customWidth="1"/>
    <col min="34" max="16384" width="11.42578125" style="13"/>
  </cols>
  <sheetData>
    <row r="1" spans="1:33" ht="18" customHeight="1" x14ac:dyDescent="0.2">
      <c r="A1" s="22" t="s">
        <v>18</v>
      </c>
      <c r="B1" s="21" t="s">
        <v>8287</v>
      </c>
      <c r="C1" s="129" t="s">
        <v>8221</v>
      </c>
      <c r="D1" s="21" t="s">
        <v>4</v>
      </c>
      <c r="E1" s="22" t="s">
        <v>5</v>
      </c>
      <c r="F1" s="22" t="s">
        <v>6</v>
      </c>
      <c r="G1" s="22" t="s">
        <v>7</v>
      </c>
      <c r="H1" s="22" t="s">
        <v>8</v>
      </c>
      <c r="I1" s="22" t="s">
        <v>10</v>
      </c>
      <c r="J1" s="22" t="s">
        <v>22</v>
      </c>
      <c r="K1" s="22" t="s">
        <v>9</v>
      </c>
      <c r="L1" s="22" t="s">
        <v>11</v>
      </c>
      <c r="M1" s="22" t="s">
        <v>12</v>
      </c>
      <c r="N1" s="22" t="s">
        <v>13</v>
      </c>
      <c r="O1" s="22" t="s">
        <v>23</v>
      </c>
      <c r="P1" s="23" t="s">
        <v>14</v>
      </c>
      <c r="Q1" s="23" t="s">
        <v>0</v>
      </c>
      <c r="R1" s="22" t="s">
        <v>15</v>
      </c>
      <c r="S1" s="22" t="s">
        <v>16</v>
      </c>
      <c r="T1" s="191" t="s">
        <v>17</v>
      </c>
      <c r="U1" s="22" t="s">
        <v>18</v>
      </c>
      <c r="V1" s="24" t="s">
        <v>7884</v>
      </c>
      <c r="W1" s="24" t="s">
        <v>19</v>
      </c>
      <c r="X1" s="25" t="s">
        <v>20</v>
      </c>
      <c r="Y1" s="24" t="s">
        <v>21</v>
      </c>
      <c r="Z1" s="24" t="s">
        <v>7885</v>
      </c>
      <c r="AA1" s="26" t="s">
        <v>7886</v>
      </c>
      <c r="AB1" s="24" t="s">
        <v>7884</v>
      </c>
      <c r="AC1" s="24" t="s">
        <v>19</v>
      </c>
      <c r="AD1" s="25" t="s">
        <v>20</v>
      </c>
      <c r="AE1" s="24" t="s">
        <v>21</v>
      </c>
      <c r="AF1" s="24" t="s">
        <v>7885</v>
      </c>
      <c r="AG1" s="26" t="s">
        <v>7886</v>
      </c>
    </row>
    <row r="2" spans="1:33" ht="18" customHeight="1" x14ac:dyDescent="0.2">
      <c r="A2" s="97">
        <v>7627</v>
      </c>
      <c r="B2" s="95" t="s">
        <v>8288</v>
      </c>
      <c r="C2" s="130">
        <v>650548949</v>
      </c>
      <c r="D2" s="33" t="s">
        <v>24</v>
      </c>
      <c r="E2" s="96" t="s">
        <v>25</v>
      </c>
      <c r="F2" s="33" t="s">
        <v>7887</v>
      </c>
      <c r="G2" s="96" t="s">
        <v>27</v>
      </c>
      <c r="H2" s="96" t="s">
        <v>28</v>
      </c>
      <c r="I2" s="33" t="s">
        <v>28</v>
      </c>
      <c r="J2" s="33" t="s">
        <v>28</v>
      </c>
      <c r="K2" s="33" t="s">
        <v>7888</v>
      </c>
      <c r="L2" s="33" t="s">
        <v>31</v>
      </c>
      <c r="M2" s="43" t="s">
        <v>47</v>
      </c>
      <c r="N2" s="97" t="s">
        <v>29</v>
      </c>
      <c r="O2" s="97" t="s">
        <v>30</v>
      </c>
      <c r="P2" s="98" t="s">
        <v>32</v>
      </c>
      <c r="Q2" s="97"/>
      <c r="R2" s="98">
        <v>93401</v>
      </c>
      <c r="S2" s="98" t="s">
        <v>7889</v>
      </c>
      <c r="T2" s="99">
        <v>42772</v>
      </c>
      <c r="U2" s="97">
        <v>7627</v>
      </c>
      <c r="V2" s="31"/>
      <c r="W2" s="32"/>
      <c r="X2" s="31"/>
      <c r="Y2" s="31"/>
      <c r="Z2" s="31"/>
      <c r="AA2" s="33"/>
      <c r="AB2" s="14"/>
      <c r="AC2" s="14"/>
      <c r="AD2" s="14"/>
      <c r="AE2" s="14"/>
      <c r="AF2" s="14"/>
      <c r="AG2" s="14"/>
    </row>
    <row r="3" spans="1:33" ht="18" customHeight="1" x14ac:dyDescent="0.2">
      <c r="A3" s="102">
        <v>7727</v>
      </c>
      <c r="B3" s="100" t="s">
        <v>8289</v>
      </c>
      <c r="C3" s="131">
        <v>651677822</v>
      </c>
      <c r="D3" s="37"/>
      <c r="E3" s="101" t="s">
        <v>7890</v>
      </c>
      <c r="F3" s="37" t="s">
        <v>7891</v>
      </c>
      <c r="G3" s="101" t="s">
        <v>7892</v>
      </c>
      <c r="H3" s="101" t="s">
        <v>7893</v>
      </c>
      <c r="I3" s="37" t="s">
        <v>5916</v>
      </c>
      <c r="J3" s="37" t="s">
        <v>7894</v>
      </c>
      <c r="K3" s="37" t="s">
        <v>7895</v>
      </c>
      <c r="L3" s="37" t="s">
        <v>7896</v>
      </c>
      <c r="M3" s="37" t="s">
        <v>313</v>
      </c>
      <c r="N3" s="102" t="s">
        <v>999</v>
      </c>
      <c r="O3" s="102" t="s">
        <v>7897</v>
      </c>
      <c r="P3" s="103" t="s">
        <v>7898</v>
      </c>
      <c r="Q3" s="102"/>
      <c r="R3" s="102">
        <v>93401</v>
      </c>
      <c r="S3" s="102" t="s">
        <v>7899</v>
      </c>
      <c r="T3" s="104">
        <v>44271</v>
      </c>
      <c r="U3" s="102">
        <v>7727</v>
      </c>
      <c r="V3" s="35"/>
      <c r="W3" s="36"/>
      <c r="X3" s="35"/>
      <c r="Y3" s="35"/>
      <c r="Z3" s="35"/>
      <c r="AA3" s="37"/>
      <c r="AB3" s="14"/>
      <c r="AC3" s="14"/>
      <c r="AD3" s="14"/>
      <c r="AE3" s="14"/>
      <c r="AF3" s="14"/>
      <c r="AG3" s="14"/>
    </row>
    <row r="4" spans="1:33" ht="18" customHeight="1" x14ac:dyDescent="0.2">
      <c r="A4" s="28">
        <v>7403</v>
      </c>
      <c r="B4" s="94" t="s">
        <v>8290</v>
      </c>
      <c r="C4" s="132">
        <v>754310006</v>
      </c>
      <c r="D4" s="17" t="s">
        <v>33</v>
      </c>
      <c r="E4" s="17" t="s">
        <v>34</v>
      </c>
      <c r="F4" s="27" t="s">
        <v>35</v>
      </c>
      <c r="G4" s="27" t="s">
        <v>36</v>
      </c>
      <c r="H4" s="27" t="s">
        <v>37</v>
      </c>
      <c r="I4" s="17" t="s">
        <v>38</v>
      </c>
      <c r="J4" s="17" t="s">
        <v>39</v>
      </c>
      <c r="K4" s="17" t="s">
        <v>40</v>
      </c>
      <c r="L4" s="17" t="s">
        <v>41</v>
      </c>
      <c r="M4" s="19" t="s">
        <v>48</v>
      </c>
      <c r="N4" s="28" t="s">
        <v>42</v>
      </c>
      <c r="O4" s="29" t="s">
        <v>43</v>
      </c>
      <c r="P4" s="29" t="s">
        <v>44</v>
      </c>
      <c r="Q4" s="28"/>
      <c r="R4" s="29" t="s">
        <v>45</v>
      </c>
      <c r="S4" s="29" t="s">
        <v>46</v>
      </c>
      <c r="T4" s="30">
        <v>39701</v>
      </c>
      <c r="U4" s="28">
        <v>7403</v>
      </c>
      <c r="V4" s="18"/>
      <c r="W4" s="19"/>
      <c r="X4" s="18"/>
      <c r="Y4" s="18"/>
      <c r="Z4" s="18"/>
      <c r="AA4" s="17"/>
      <c r="AB4" s="14"/>
      <c r="AC4" s="14"/>
      <c r="AD4" s="14"/>
      <c r="AE4" s="14"/>
      <c r="AF4" s="14"/>
      <c r="AG4" s="14"/>
    </row>
    <row r="5" spans="1:33" ht="18" customHeight="1" x14ac:dyDescent="0.2">
      <c r="A5" s="28">
        <v>7589</v>
      </c>
      <c r="B5" s="94" t="s">
        <v>8291</v>
      </c>
      <c r="C5" s="132">
        <v>651076188</v>
      </c>
      <c r="D5" s="17" t="s">
        <v>49</v>
      </c>
      <c r="E5" s="17" t="s">
        <v>50</v>
      </c>
      <c r="F5" s="27" t="s">
        <v>51</v>
      </c>
      <c r="G5" s="27" t="s">
        <v>52</v>
      </c>
      <c r="H5" s="27" t="s">
        <v>53</v>
      </c>
      <c r="I5" s="17" t="s">
        <v>54</v>
      </c>
      <c r="J5" s="27" t="s">
        <v>55</v>
      </c>
      <c r="K5" s="17" t="s">
        <v>56</v>
      </c>
      <c r="L5" s="17" t="s">
        <v>57</v>
      </c>
      <c r="M5" s="19" t="s">
        <v>5589</v>
      </c>
      <c r="N5" s="28" t="s">
        <v>58</v>
      </c>
      <c r="O5" s="28" t="s">
        <v>59</v>
      </c>
      <c r="P5" s="29" t="s">
        <v>59</v>
      </c>
      <c r="Q5" s="28" t="s">
        <v>59</v>
      </c>
      <c r="R5" s="29">
        <v>93401</v>
      </c>
      <c r="S5" s="29" t="s">
        <v>60</v>
      </c>
      <c r="T5" s="30">
        <v>42352</v>
      </c>
      <c r="U5" s="28">
        <v>7589</v>
      </c>
      <c r="V5" s="18"/>
      <c r="W5" s="19"/>
      <c r="X5" s="18"/>
      <c r="Y5" s="18"/>
      <c r="Z5" s="18"/>
      <c r="AA5" s="17"/>
      <c r="AB5" s="14"/>
      <c r="AC5" s="14"/>
      <c r="AD5" s="14"/>
      <c r="AE5" s="14"/>
      <c r="AF5" s="14"/>
      <c r="AG5" s="14"/>
    </row>
    <row r="6" spans="1:33" ht="18" customHeight="1" x14ac:dyDescent="0.2">
      <c r="A6" s="28">
        <v>6902</v>
      </c>
      <c r="B6" s="94" t="s">
        <v>8292</v>
      </c>
      <c r="C6" s="132">
        <v>700516008</v>
      </c>
      <c r="D6" s="17" t="s">
        <v>49</v>
      </c>
      <c r="E6" s="17" t="s">
        <v>61</v>
      </c>
      <c r="F6" s="27" t="s">
        <v>6533</v>
      </c>
      <c r="G6" s="27" t="s">
        <v>62</v>
      </c>
      <c r="H6" s="27" t="s">
        <v>7006</v>
      </c>
      <c r="I6" s="17" t="s">
        <v>63</v>
      </c>
      <c r="J6" s="17" t="s">
        <v>7007</v>
      </c>
      <c r="K6" s="17" t="s">
        <v>6534</v>
      </c>
      <c r="L6" s="17" t="s">
        <v>64</v>
      </c>
      <c r="M6" s="19" t="s">
        <v>47</v>
      </c>
      <c r="N6" s="28" t="s">
        <v>65</v>
      </c>
      <c r="O6" s="28" t="s">
        <v>66</v>
      </c>
      <c r="P6" s="29" t="s">
        <v>67</v>
      </c>
      <c r="Q6" s="28" t="s">
        <v>5646</v>
      </c>
      <c r="R6" s="29">
        <v>93401</v>
      </c>
      <c r="S6" s="29" t="s">
        <v>6536</v>
      </c>
      <c r="T6" s="30">
        <v>37970</v>
      </c>
      <c r="U6" s="28">
        <v>6902</v>
      </c>
      <c r="V6" s="18"/>
      <c r="W6" s="19"/>
      <c r="X6" s="18"/>
      <c r="Y6" s="18"/>
      <c r="Z6" s="18"/>
      <c r="AA6" s="17"/>
      <c r="AB6" s="14"/>
      <c r="AC6" s="14"/>
      <c r="AD6" s="14"/>
      <c r="AE6" s="14"/>
      <c r="AF6" s="14"/>
      <c r="AG6" s="14"/>
    </row>
    <row r="7" spans="1:33" ht="18" customHeight="1" x14ac:dyDescent="0.2">
      <c r="A7" s="28">
        <v>7379</v>
      </c>
      <c r="B7" s="38" t="s">
        <v>68</v>
      </c>
      <c r="C7" s="132">
        <v>735972006</v>
      </c>
      <c r="D7" s="17" t="s">
        <v>49</v>
      </c>
      <c r="E7" s="17" t="s">
        <v>69</v>
      </c>
      <c r="F7" s="105" t="s">
        <v>7900</v>
      </c>
      <c r="G7" s="27" t="s">
        <v>7901</v>
      </c>
      <c r="H7" s="27" t="s">
        <v>7902</v>
      </c>
      <c r="I7" s="17" t="s">
        <v>743</v>
      </c>
      <c r="J7" s="39" t="s">
        <v>7903</v>
      </c>
      <c r="K7" s="17" t="s">
        <v>6223</v>
      </c>
      <c r="L7" s="17" t="s">
        <v>70</v>
      </c>
      <c r="M7" s="19" t="s">
        <v>47</v>
      </c>
      <c r="N7" s="28" t="s">
        <v>71</v>
      </c>
      <c r="O7" s="28">
        <v>228798000</v>
      </c>
      <c r="P7" s="29" t="s">
        <v>7904</v>
      </c>
      <c r="Q7" s="28"/>
      <c r="R7" s="29" t="s">
        <v>72</v>
      </c>
      <c r="S7" s="29" t="s">
        <v>6409</v>
      </c>
      <c r="T7" s="30">
        <v>39381</v>
      </c>
      <c r="U7" s="28">
        <v>7379</v>
      </c>
      <c r="V7" s="18"/>
      <c r="W7" s="19"/>
      <c r="X7" s="18"/>
      <c r="Y7" s="18"/>
      <c r="Z7" s="18"/>
      <c r="AA7" s="17"/>
      <c r="AB7" s="14"/>
      <c r="AC7" s="14"/>
      <c r="AD7" s="14"/>
      <c r="AE7" s="14"/>
      <c r="AF7" s="14"/>
      <c r="AG7" s="14" t="s">
        <v>7905</v>
      </c>
    </row>
    <row r="8" spans="1:33" ht="18" customHeight="1" x14ac:dyDescent="0.2">
      <c r="A8" s="28">
        <v>1900</v>
      </c>
      <c r="B8" s="38" t="s">
        <v>8293</v>
      </c>
      <c r="C8" s="132">
        <v>702783003</v>
      </c>
      <c r="D8" s="17" t="s">
        <v>73</v>
      </c>
      <c r="E8" s="17" t="s">
        <v>74</v>
      </c>
      <c r="F8" s="27" t="s">
        <v>75</v>
      </c>
      <c r="G8" s="27" t="s">
        <v>76</v>
      </c>
      <c r="H8" s="27" t="s">
        <v>77</v>
      </c>
      <c r="I8" s="17" t="s">
        <v>78</v>
      </c>
      <c r="J8" s="17" t="s">
        <v>79</v>
      </c>
      <c r="K8" s="17" t="s">
        <v>80</v>
      </c>
      <c r="L8" s="17" t="s">
        <v>83</v>
      </c>
      <c r="M8" s="19" t="s">
        <v>313</v>
      </c>
      <c r="N8" s="28" t="s">
        <v>71</v>
      </c>
      <c r="O8" s="28" t="s">
        <v>82</v>
      </c>
      <c r="P8" s="29" t="s">
        <v>81</v>
      </c>
      <c r="Q8" s="28"/>
      <c r="R8" s="29" t="s">
        <v>84</v>
      </c>
      <c r="S8" s="29" t="s">
        <v>85</v>
      </c>
      <c r="T8" s="30">
        <v>37970</v>
      </c>
      <c r="U8" s="28">
        <v>1900</v>
      </c>
      <c r="V8" s="18"/>
      <c r="W8" s="19"/>
      <c r="X8" s="18"/>
      <c r="Y8" s="18"/>
      <c r="Z8" s="18"/>
      <c r="AA8" s="17"/>
      <c r="AB8" s="14"/>
      <c r="AC8" s="14"/>
      <c r="AD8" s="14"/>
      <c r="AE8" s="14"/>
      <c r="AF8" s="14"/>
      <c r="AG8" s="14"/>
    </row>
    <row r="9" spans="1:33" ht="18" customHeight="1" x14ac:dyDescent="0.2">
      <c r="A9" s="28">
        <v>50</v>
      </c>
      <c r="B9" s="38" t="s">
        <v>86</v>
      </c>
      <c r="C9" s="132">
        <v>706357009</v>
      </c>
      <c r="D9" s="17" t="s">
        <v>49</v>
      </c>
      <c r="E9" s="17" t="s">
        <v>87</v>
      </c>
      <c r="F9" s="27" t="s">
        <v>88</v>
      </c>
      <c r="G9" s="27" t="s">
        <v>89</v>
      </c>
      <c r="H9" s="27" t="s">
        <v>90</v>
      </c>
      <c r="I9" s="17" t="s">
        <v>91</v>
      </c>
      <c r="J9" s="17" t="s">
        <v>92</v>
      </c>
      <c r="K9" s="17" t="s">
        <v>93</v>
      </c>
      <c r="L9" s="17" t="s">
        <v>95</v>
      </c>
      <c r="M9" s="19" t="s">
        <v>48</v>
      </c>
      <c r="N9" s="28" t="s">
        <v>71</v>
      </c>
      <c r="O9" s="28" t="s">
        <v>94</v>
      </c>
      <c r="P9" s="29" t="s">
        <v>59</v>
      </c>
      <c r="Q9" s="28"/>
      <c r="R9" s="29" t="s">
        <v>45</v>
      </c>
      <c r="S9" s="29" t="s">
        <v>96</v>
      </c>
      <c r="T9" s="30">
        <v>37970</v>
      </c>
      <c r="U9" s="28">
        <v>50</v>
      </c>
      <c r="V9" s="18"/>
      <c r="W9" s="19"/>
      <c r="X9" s="18"/>
      <c r="Y9" s="18"/>
      <c r="Z9" s="18"/>
      <c r="AA9" s="17"/>
      <c r="AB9" s="14"/>
      <c r="AC9" s="14"/>
      <c r="AD9" s="14"/>
      <c r="AE9" s="14"/>
      <c r="AF9" s="14"/>
      <c r="AG9" s="14" t="s">
        <v>7906</v>
      </c>
    </row>
    <row r="10" spans="1:33" ht="18" customHeight="1" x14ac:dyDescent="0.2">
      <c r="A10" s="28">
        <v>6490</v>
      </c>
      <c r="B10" s="38" t="s">
        <v>8775</v>
      </c>
      <c r="C10" s="132">
        <v>710658005</v>
      </c>
      <c r="D10" s="17" t="s">
        <v>73</v>
      </c>
      <c r="E10" s="17" t="s">
        <v>97</v>
      </c>
      <c r="F10" s="27" t="s">
        <v>98</v>
      </c>
      <c r="G10" s="27" t="s">
        <v>99</v>
      </c>
      <c r="H10" s="27" t="s">
        <v>100</v>
      </c>
      <c r="I10" s="17" t="s">
        <v>101</v>
      </c>
      <c r="J10" s="17" t="s">
        <v>102</v>
      </c>
      <c r="K10" s="17" t="s">
        <v>103</v>
      </c>
      <c r="L10" s="17" t="s">
        <v>105</v>
      </c>
      <c r="M10" s="19" t="s">
        <v>5588</v>
      </c>
      <c r="N10" s="28" t="s">
        <v>107</v>
      </c>
      <c r="O10" s="28" t="s">
        <v>104</v>
      </c>
      <c r="P10" s="29" t="s">
        <v>106</v>
      </c>
      <c r="Q10" s="28"/>
      <c r="R10" s="29">
        <v>93401</v>
      </c>
      <c r="S10" s="29" t="s">
        <v>108</v>
      </c>
      <c r="T10" s="30">
        <v>37970</v>
      </c>
      <c r="U10" s="28">
        <v>6490</v>
      </c>
      <c r="V10" s="18"/>
      <c r="W10" s="19"/>
      <c r="X10" s="18"/>
      <c r="Y10" s="18"/>
      <c r="Z10" s="18"/>
      <c r="AA10" s="17"/>
      <c r="AB10" s="14"/>
      <c r="AC10" s="14"/>
      <c r="AD10" s="14"/>
      <c r="AE10" s="14"/>
      <c r="AF10" s="14"/>
      <c r="AG10" s="14"/>
    </row>
    <row r="11" spans="1:33" ht="18" customHeight="1" x14ac:dyDescent="0.2">
      <c r="A11" s="28">
        <v>1910</v>
      </c>
      <c r="B11" s="38" t="s">
        <v>8258</v>
      </c>
      <c r="C11" s="132">
        <v>710002002</v>
      </c>
      <c r="D11" s="17" t="s">
        <v>73</v>
      </c>
      <c r="E11" s="17" t="s">
        <v>109</v>
      </c>
      <c r="F11" s="27" t="s">
        <v>110</v>
      </c>
      <c r="G11" s="27" t="s">
        <v>111</v>
      </c>
      <c r="H11" s="27" t="s">
        <v>112</v>
      </c>
      <c r="I11" s="17" t="s">
        <v>113</v>
      </c>
      <c r="J11" s="17" t="s">
        <v>114</v>
      </c>
      <c r="K11" s="17" t="s">
        <v>115</v>
      </c>
      <c r="L11" s="17" t="s">
        <v>117</v>
      </c>
      <c r="M11" s="19" t="s">
        <v>565</v>
      </c>
      <c r="N11" s="28" t="s">
        <v>118</v>
      </c>
      <c r="O11" s="28" t="s">
        <v>116</v>
      </c>
      <c r="P11" s="29" t="s">
        <v>59</v>
      </c>
      <c r="Q11" s="28"/>
      <c r="R11" s="29">
        <v>93401</v>
      </c>
      <c r="S11" s="29" t="s">
        <v>119</v>
      </c>
      <c r="T11" s="30">
        <v>37970</v>
      </c>
      <c r="U11" s="28">
        <v>1910</v>
      </c>
      <c r="V11" s="18"/>
      <c r="W11" s="19"/>
      <c r="X11" s="18"/>
      <c r="Y11" s="18"/>
      <c r="Z11" s="18"/>
      <c r="AA11" s="17"/>
      <c r="AB11" s="14"/>
      <c r="AC11" s="14"/>
      <c r="AD11" s="14"/>
      <c r="AE11" s="14"/>
      <c r="AF11" s="14"/>
      <c r="AG11" s="14"/>
    </row>
    <row r="12" spans="1:33" ht="18" customHeight="1" x14ac:dyDescent="0.2">
      <c r="A12" s="28">
        <v>25</v>
      </c>
      <c r="B12" s="38" t="s">
        <v>8776</v>
      </c>
      <c r="C12" s="132">
        <v>712763000</v>
      </c>
      <c r="D12" s="17" t="s">
        <v>73</v>
      </c>
      <c r="E12" s="17" t="s">
        <v>120</v>
      </c>
      <c r="F12" s="27" t="s">
        <v>121</v>
      </c>
      <c r="G12" s="27" t="s">
        <v>122</v>
      </c>
      <c r="H12" s="27" t="s">
        <v>123</v>
      </c>
      <c r="I12" s="17" t="s">
        <v>124</v>
      </c>
      <c r="J12" s="17" t="s">
        <v>125</v>
      </c>
      <c r="K12" s="17" t="s">
        <v>126</v>
      </c>
      <c r="L12" s="17" t="s">
        <v>127</v>
      </c>
      <c r="M12" s="19" t="s">
        <v>810</v>
      </c>
      <c r="N12" s="28" t="s">
        <v>128</v>
      </c>
      <c r="O12" s="28" t="s">
        <v>59</v>
      </c>
      <c r="P12" s="29" t="s">
        <v>59</v>
      </c>
      <c r="Q12" s="28"/>
      <c r="R12" s="29" t="s">
        <v>84</v>
      </c>
      <c r="S12" s="29" t="s">
        <v>129</v>
      </c>
      <c r="T12" s="30">
        <v>37970</v>
      </c>
      <c r="U12" s="28">
        <v>25</v>
      </c>
      <c r="V12" s="18"/>
      <c r="W12" s="19"/>
      <c r="X12" s="18"/>
      <c r="Y12" s="18"/>
      <c r="Z12" s="18"/>
      <c r="AA12" s="17"/>
      <c r="AB12" s="14"/>
      <c r="AC12" s="14"/>
      <c r="AD12" s="14"/>
      <c r="AE12" s="14"/>
      <c r="AF12" s="14"/>
      <c r="AG12" s="14" t="s">
        <v>7907</v>
      </c>
    </row>
    <row r="13" spans="1:33" ht="18" customHeight="1" x14ac:dyDescent="0.2">
      <c r="A13" s="28">
        <v>1850</v>
      </c>
      <c r="B13" s="38" t="s">
        <v>8777</v>
      </c>
      <c r="C13" s="132">
        <v>820273001</v>
      </c>
      <c r="D13" s="17" t="s">
        <v>49</v>
      </c>
      <c r="E13" s="17" t="s">
        <v>130</v>
      </c>
      <c r="F13" s="27" t="s">
        <v>131</v>
      </c>
      <c r="G13" s="27" t="s">
        <v>132</v>
      </c>
      <c r="H13" s="27" t="s">
        <v>133</v>
      </c>
      <c r="I13" s="17" t="s">
        <v>113</v>
      </c>
      <c r="J13" s="17" t="s">
        <v>134</v>
      </c>
      <c r="K13" s="17" t="s">
        <v>135</v>
      </c>
      <c r="L13" s="17" t="s">
        <v>137</v>
      </c>
      <c r="M13" s="19" t="s">
        <v>47</v>
      </c>
      <c r="N13" s="28" t="s">
        <v>71</v>
      </c>
      <c r="O13" s="28" t="s">
        <v>136</v>
      </c>
      <c r="P13" s="29" t="s">
        <v>81</v>
      </c>
      <c r="Q13" s="28"/>
      <c r="R13" s="29" t="s">
        <v>84</v>
      </c>
      <c r="S13" s="29" t="s">
        <v>138</v>
      </c>
      <c r="T13" s="30">
        <v>37970</v>
      </c>
      <c r="U13" s="28">
        <v>1850</v>
      </c>
      <c r="V13" s="18"/>
      <c r="W13" s="19"/>
      <c r="X13" s="18"/>
      <c r="Y13" s="18"/>
      <c r="Z13" s="18"/>
      <c r="AA13" s="17"/>
      <c r="AB13" s="14"/>
      <c r="AC13" s="14"/>
      <c r="AD13" s="14"/>
      <c r="AE13" s="14"/>
      <c r="AF13" s="14"/>
      <c r="AG13" s="14"/>
    </row>
    <row r="14" spans="1:33" ht="18" customHeight="1" x14ac:dyDescent="0.2">
      <c r="A14" s="28">
        <v>5550</v>
      </c>
      <c r="B14" s="38" t="s">
        <v>139</v>
      </c>
      <c r="C14" s="132" t="s">
        <v>7069</v>
      </c>
      <c r="D14" s="17" t="s">
        <v>140</v>
      </c>
      <c r="E14" s="17" t="s">
        <v>141</v>
      </c>
      <c r="F14" s="27" t="s">
        <v>26</v>
      </c>
      <c r="G14" s="27" t="s">
        <v>142</v>
      </c>
      <c r="H14" s="27" t="s">
        <v>28</v>
      </c>
      <c r="I14" s="17" t="s">
        <v>143</v>
      </c>
      <c r="J14" s="17"/>
      <c r="K14" s="17" t="s">
        <v>144</v>
      </c>
      <c r="L14" s="17" t="s">
        <v>145</v>
      </c>
      <c r="M14" s="19" t="s">
        <v>810</v>
      </c>
      <c r="N14" s="28" t="s">
        <v>1649</v>
      </c>
      <c r="O14" s="28"/>
      <c r="P14" s="29"/>
      <c r="Q14" s="28" t="s">
        <v>5662</v>
      </c>
      <c r="R14" s="29">
        <v>93910</v>
      </c>
      <c r="S14" s="40" t="s">
        <v>5861</v>
      </c>
      <c r="T14" s="30">
        <v>37970</v>
      </c>
      <c r="U14" s="28">
        <v>5550</v>
      </c>
      <c r="V14" s="18"/>
      <c r="W14" s="19"/>
      <c r="X14" s="18"/>
      <c r="Y14" s="18"/>
      <c r="Z14" s="18"/>
      <c r="AA14" s="17"/>
      <c r="AB14" s="14"/>
      <c r="AC14" s="14"/>
      <c r="AD14" s="14"/>
      <c r="AE14" s="14"/>
      <c r="AF14" s="14"/>
      <c r="AG14" s="14"/>
    </row>
    <row r="15" spans="1:33" ht="18" customHeight="1" x14ac:dyDescent="0.2">
      <c r="A15" s="28">
        <v>6928</v>
      </c>
      <c r="B15" s="38" t="s">
        <v>8294</v>
      </c>
      <c r="C15" s="132">
        <v>800665000</v>
      </c>
      <c r="D15" s="17" t="s">
        <v>142</v>
      </c>
      <c r="E15" s="17" t="s">
        <v>141</v>
      </c>
      <c r="F15" s="27" t="s">
        <v>26</v>
      </c>
      <c r="G15" s="27" t="s">
        <v>142</v>
      </c>
      <c r="H15" s="27" t="s">
        <v>28</v>
      </c>
      <c r="I15" s="17"/>
      <c r="J15" s="17"/>
      <c r="K15" s="17" t="s">
        <v>146</v>
      </c>
      <c r="L15" s="17" t="s">
        <v>148</v>
      </c>
      <c r="M15" s="19" t="s">
        <v>313</v>
      </c>
      <c r="N15" s="28" t="s">
        <v>149</v>
      </c>
      <c r="O15" s="28" t="s">
        <v>147</v>
      </c>
      <c r="P15" s="29"/>
      <c r="Q15" s="28"/>
      <c r="R15" s="29">
        <v>93910</v>
      </c>
      <c r="S15" s="29" t="s">
        <v>150</v>
      </c>
      <c r="T15" s="30">
        <v>37970</v>
      </c>
      <c r="U15" s="28">
        <v>6928</v>
      </c>
      <c r="V15" s="18"/>
      <c r="W15" s="19"/>
      <c r="X15" s="18"/>
      <c r="Y15" s="18"/>
      <c r="Z15" s="18"/>
      <c r="AA15" s="17"/>
      <c r="AB15" s="14"/>
      <c r="AC15" s="14"/>
      <c r="AD15" s="14"/>
      <c r="AE15" s="14"/>
      <c r="AF15" s="14"/>
      <c r="AG15" s="14"/>
    </row>
    <row r="16" spans="1:33" ht="18" customHeight="1" x14ac:dyDescent="0.2">
      <c r="A16" s="28">
        <v>100</v>
      </c>
      <c r="B16" s="38" t="s">
        <v>151</v>
      </c>
      <c r="C16" s="132">
        <v>702085004</v>
      </c>
      <c r="D16" s="17" t="s">
        <v>140</v>
      </c>
      <c r="E16" s="17" t="s">
        <v>141</v>
      </c>
      <c r="F16" s="27" t="s">
        <v>26</v>
      </c>
      <c r="G16" s="27" t="s">
        <v>152</v>
      </c>
      <c r="H16" s="27"/>
      <c r="I16" s="17"/>
      <c r="J16" s="17"/>
      <c r="K16" s="17" t="s">
        <v>153</v>
      </c>
      <c r="L16" s="17" t="s">
        <v>154</v>
      </c>
      <c r="M16" s="19" t="s">
        <v>5588</v>
      </c>
      <c r="N16" s="28" t="s">
        <v>155</v>
      </c>
      <c r="O16" s="28"/>
      <c r="P16" s="29"/>
      <c r="Q16" s="28"/>
      <c r="R16" s="29" t="s">
        <v>156</v>
      </c>
      <c r="S16" s="29" t="s">
        <v>157</v>
      </c>
      <c r="T16" s="30">
        <v>37970</v>
      </c>
      <c r="U16" s="28">
        <v>100</v>
      </c>
      <c r="V16" s="18"/>
      <c r="W16" s="19"/>
      <c r="X16" s="18"/>
      <c r="Y16" s="18"/>
      <c r="Z16" s="18"/>
      <c r="AA16" s="17"/>
      <c r="AB16" s="14"/>
      <c r="AC16" s="14"/>
      <c r="AD16" s="14"/>
      <c r="AE16" s="14"/>
      <c r="AF16" s="14"/>
      <c r="AG16" s="14"/>
    </row>
    <row r="17" spans="1:33" ht="18" customHeight="1" x14ac:dyDescent="0.2">
      <c r="A17" s="28">
        <v>400</v>
      </c>
      <c r="B17" s="38" t="s">
        <v>8778</v>
      </c>
      <c r="C17" s="132">
        <v>700134407</v>
      </c>
      <c r="D17" s="17" t="s">
        <v>73</v>
      </c>
      <c r="E17" s="17" t="s">
        <v>158</v>
      </c>
      <c r="F17" s="27" t="s">
        <v>5985</v>
      </c>
      <c r="G17" s="27" t="s">
        <v>159</v>
      </c>
      <c r="H17" s="27" t="s">
        <v>5986</v>
      </c>
      <c r="I17" s="17" t="s">
        <v>6571</v>
      </c>
      <c r="J17" s="17" t="s">
        <v>5987</v>
      </c>
      <c r="K17" s="17" t="s">
        <v>160</v>
      </c>
      <c r="L17" s="17" t="s">
        <v>161</v>
      </c>
      <c r="M17" s="19" t="s">
        <v>565</v>
      </c>
      <c r="N17" s="28" t="s">
        <v>189</v>
      </c>
      <c r="O17" s="28" t="s">
        <v>163</v>
      </c>
      <c r="P17" s="29" t="s">
        <v>162</v>
      </c>
      <c r="Q17" s="28"/>
      <c r="R17" s="29">
        <v>93401</v>
      </c>
      <c r="S17" s="29" t="s">
        <v>6572</v>
      </c>
      <c r="T17" s="30">
        <v>37970</v>
      </c>
      <c r="U17" s="28">
        <v>400</v>
      </c>
      <c r="V17" s="18"/>
      <c r="W17" s="19"/>
      <c r="X17" s="18"/>
      <c r="Y17" s="18"/>
      <c r="Z17" s="18"/>
      <c r="AA17" s="17"/>
      <c r="AB17" s="14"/>
      <c r="AC17" s="14"/>
      <c r="AD17" s="14"/>
      <c r="AE17" s="14"/>
      <c r="AF17" s="14"/>
      <c r="AG17" s="14"/>
    </row>
    <row r="18" spans="1:33" ht="18" customHeight="1" x14ac:dyDescent="0.2">
      <c r="A18" s="28">
        <v>225</v>
      </c>
      <c r="B18" s="38" t="s">
        <v>8295</v>
      </c>
      <c r="C18" s="132">
        <v>704164009</v>
      </c>
      <c r="D18" s="17" t="s">
        <v>49</v>
      </c>
      <c r="E18" s="17" t="s">
        <v>164</v>
      </c>
      <c r="F18" s="27" t="s">
        <v>6937</v>
      </c>
      <c r="G18" s="27" t="s">
        <v>164</v>
      </c>
      <c r="H18" s="27" t="s">
        <v>6938</v>
      </c>
      <c r="I18" s="17" t="s">
        <v>5988</v>
      </c>
      <c r="J18" s="17" t="s">
        <v>6939</v>
      </c>
      <c r="K18" s="17" t="s">
        <v>165</v>
      </c>
      <c r="L18" s="17" t="s">
        <v>167</v>
      </c>
      <c r="M18" s="19" t="s">
        <v>810</v>
      </c>
      <c r="N18" s="28" t="s">
        <v>168</v>
      </c>
      <c r="O18" s="28" t="s">
        <v>166</v>
      </c>
      <c r="P18" s="29"/>
      <c r="Q18" s="28"/>
      <c r="R18" s="29" t="s">
        <v>72</v>
      </c>
      <c r="S18" s="29" t="s">
        <v>6536</v>
      </c>
      <c r="T18" s="30">
        <v>37970</v>
      </c>
      <c r="U18" s="28">
        <v>225</v>
      </c>
      <c r="V18" s="18"/>
      <c r="W18" s="19"/>
      <c r="X18" s="18"/>
      <c r="Y18" s="18"/>
      <c r="Z18" s="18"/>
      <c r="AA18" s="17"/>
      <c r="AB18" s="14"/>
      <c r="AC18" s="14"/>
      <c r="AD18" s="14"/>
      <c r="AE18" s="14"/>
      <c r="AF18" s="14"/>
      <c r="AG18" s="14"/>
    </row>
    <row r="19" spans="1:33" ht="18" customHeight="1" x14ac:dyDescent="0.2">
      <c r="A19" s="28">
        <v>7070</v>
      </c>
      <c r="B19" s="38" t="s">
        <v>8296</v>
      </c>
      <c r="C19" s="132">
        <v>718395003</v>
      </c>
      <c r="D19" s="17" t="s">
        <v>73</v>
      </c>
      <c r="E19" s="17" t="s">
        <v>169</v>
      </c>
      <c r="F19" s="27" t="s">
        <v>170</v>
      </c>
      <c r="G19" s="27" t="s">
        <v>171</v>
      </c>
      <c r="H19" s="27" t="s">
        <v>5670</v>
      </c>
      <c r="I19" s="17" t="s">
        <v>172</v>
      </c>
      <c r="J19" s="17" t="s">
        <v>5671</v>
      </c>
      <c r="K19" s="17" t="s">
        <v>5672</v>
      </c>
      <c r="L19" s="40" t="s">
        <v>5673</v>
      </c>
      <c r="M19" s="28" t="s">
        <v>554</v>
      </c>
      <c r="N19" s="28" t="s">
        <v>173</v>
      </c>
      <c r="O19" s="28" t="s">
        <v>5674</v>
      </c>
      <c r="P19" s="29" t="s">
        <v>5675</v>
      </c>
      <c r="Q19" s="28"/>
      <c r="R19" s="29">
        <v>93401</v>
      </c>
      <c r="S19" s="40" t="s">
        <v>5808</v>
      </c>
      <c r="T19" s="30">
        <v>37970</v>
      </c>
      <c r="U19" s="28">
        <v>7070</v>
      </c>
      <c r="V19" s="18"/>
      <c r="W19" s="19"/>
      <c r="X19" s="18"/>
      <c r="Y19" s="18"/>
      <c r="Z19" s="18"/>
      <c r="AA19" s="17"/>
      <c r="AB19" s="14"/>
      <c r="AC19" s="14"/>
      <c r="AD19" s="14"/>
      <c r="AE19" s="14"/>
      <c r="AF19" s="14"/>
      <c r="AG19" s="14"/>
    </row>
    <row r="20" spans="1:33" ht="18" customHeight="1" x14ac:dyDescent="0.2">
      <c r="A20" s="28">
        <v>7333</v>
      </c>
      <c r="B20" s="38" t="s">
        <v>8297</v>
      </c>
      <c r="C20" s="132">
        <v>737319008</v>
      </c>
      <c r="D20" s="17" t="s">
        <v>73</v>
      </c>
      <c r="E20" s="17" t="s">
        <v>174</v>
      </c>
      <c r="F20" s="27" t="s">
        <v>175</v>
      </c>
      <c r="G20" s="27" t="s">
        <v>176</v>
      </c>
      <c r="H20" s="27" t="s">
        <v>177</v>
      </c>
      <c r="I20" s="17" t="s">
        <v>178</v>
      </c>
      <c r="J20" s="17" t="s">
        <v>179</v>
      </c>
      <c r="K20" s="17" t="s">
        <v>180</v>
      </c>
      <c r="L20" s="17" t="s">
        <v>184</v>
      </c>
      <c r="M20" s="19" t="s">
        <v>48</v>
      </c>
      <c r="N20" s="28" t="s">
        <v>183</v>
      </c>
      <c r="O20" s="28" t="s">
        <v>182</v>
      </c>
      <c r="P20" s="29" t="s">
        <v>181</v>
      </c>
      <c r="Q20" s="28"/>
      <c r="R20" s="29" t="s">
        <v>84</v>
      </c>
      <c r="S20" s="29" t="s">
        <v>185</v>
      </c>
      <c r="T20" s="30">
        <v>38950</v>
      </c>
      <c r="U20" s="28">
        <v>7333</v>
      </c>
      <c r="V20" s="18"/>
      <c r="W20" s="19"/>
      <c r="X20" s="18"/>
      <c r="Y20" s="18"/>
      <c r="Z20" s="18"/>
      <c r="AA20" s="17"/>
      <c r="AB20" s="14"/>
      <c r="AC20" s="14"/>
      <c r="AD20" s="14"/>
      <c r="AE20" s="14"/>
      <c r="AF20" s="14"/>
      <c r="AG20" s="14"/>
    </row>
    <row r="21" spans="1:33" ht="18" customHeight="1" x14ac:dyDescent="0.2">
      <c r="A21" s="28">
        <v>250</v>
      </c>
      <c r="B21" s="38" t="s">
        <v>8298</v>
      </c>
      <c r="C21" s="132">
        <v>818329008</v>
      </c>
      <c r="D21" s="17" t="s">
        <v>73</v>
      </c>
      <c r="E21" s="17" t="s">
        <v>186</v>
      </c>
      <c r="F21" s="27" t="s">
        <v>6882</v>
      </c>
      <c r="G21" s="27" t="s">
        <v>187</v>
      </c>
      <c r="H21" s="27" t="s">
        <v>6128</v>
      </c>
      <c r="I21" s="17" t="s">
        <v>188</v>
      </c>
      <c r="J21" s="41" t="s">
        <v>6883</v>
      </c>
      <c r="K21" s="17" t="s">
        <v>6129</v>
      </c>
      <c r="L21" s="17" t="s">
        <v>6127</v>
      </c>
      <c r="M21" s="19" t="s">
        <v>565</v>
      </c>
      <c r="N21" s="28" t="s">
        <v>189</v>
      </c>
      <c r="O21" s="28" t="s">
        <v>190</v>
      </c>
      <c r="P21" s="29" t="s">
        <v>191</v>
      </c>
      <c r="Q21" s="28"/>
      <c r="R21" s="29">
        <v>93401</v>
      </c>
      <c r="S21" s="106" t="s">
        <v>6877</v>
      </c>
      <c r="T21" s="30">
        <v>37970</v>
      </c>
      <c r="U21" s="28">
        <v>250</v>
      </c>
      <c r="V21" s="18"/>
      <c r="W21" s="19"/>
      <c r="X21" s="18"/>
      <c r="Y21" s="18"/>
      <c r="Z21" s="18"/>
      <c r="AA21" s="17"/>
      <c r="AB21" s="14"/>
      <c r="AC21" s="14"/>
      <c r="AD21" s="14"/>
      <c r="AE21" s="14"/>
      <c r="AF21" s="14"/>
      <c r="AG21" s="14"/>
    </row>
    <row r="22" spans="1:33" ht="18" customHeight="1" x14ac:dyDescent="0.2">
      <c r="A22" s="28">
        <v>450</v>
      </c>
      <c r="B22" s="38" t="s">
        <v>8299</v>
      </c>
      <c r="C22" s="132">
        <v>702265002</v>
      </c>
      <c r="D22" s="17" t="s">
        <v>73</v>
      </c>
      <c r="E22" s="17" t="s">
        <v>192</v>
      </c>
      <c r="F22" s="27" t="s">
        <v>193</v>
      </c>
      <c r="G22" s="27" t="s">
        <v>194</v>
      </c>
      <c r="H22" s="27" t="s">
        <v>195</v>
      </c>
      <c r="I22" s="17" t="s">
        <v>91</v>
      </c>
      <c r="J22" s="17" t="s">
        <v>196</v>
      </c>
      <c r="K22" s="17" t="s">
        <v>197</v>
      </c>
      <c r="L22" s="17" t="s">
        <v>198</v>
      </c>
      <c r="M22" s="19" t="s">
        <v>554</v>
      </c>
      <c r="N22" s="28" t="s">
        <v>201</v>
      </c>
      <c r="O22" s="28" t="s">
        <v>201</v>
      </c>
      <c r="P22" s="29" t="s">
        <v>199</v>
      </c>
      <c r="Q22" s="28"/>
      <c r="R22" s="29">
        <v>93401</v>
      </c>
      <c r="S22" s="29" t="s">
        <v>202</v>
      </c>
      <c r="T22" s="30">
        <v>37970</v>
      </c>
      <c r="U22" s="28">
        <v>450</v>
      </c>
      <c r="V22" s="18"/>
      <c r="W22" s="19"/>
      <c r="X22" s="18"/>
      <c r="Y22" s="18"/>
      <c r="Z22" s="18"/>
      <c r="AA22" s="17"/>
      <c r="AB22" s="14"/>
      <c r="AC22" s="14"/>
      <c r="AD22" s="14"/>
      <c r="AE22" s="14"/>
      <c r="AF22" s="14"/>
      <c r="AG22" s="14"/>
    </row>
    <row r="23" spans="1:33" ht="18" customHeight="1" x14ac:dyDescent="0.2">
      <c r="A23" s="28">
        <v>870</v>
      </c>
      <c r="B23" s="38" t="s">
        <v>203</v>
      </c>
      <c r="C23" s="132">
        <v>712382007</v>
      </c>
      <c r="D23" s="17" t="s">
        <v>49</v>
      </c>
      <c r="E23" s="17" t="s">
        <v>204</v>
      </c>
      <c r="F23" s="27" t="s">
        <v>205</v>
      </c>
      <c r="G23" s="27" t="s">
        <v>206</v>
      </c>
      <c r="H23" s="27" t="s">
        <v>207</v>
      </c>
      <c r="I23" s="17" t="s">
        <v>208</v>
      </c>
      <c r="J23" s="17" t="s">
        <v>209</v>
      </c>
      <c r="K23" s="17" t="s">
        <v>210</v>
      </c>
      <c r="L23" s="17" t="s">
        <v>211</v>
      </c>
      <c r="M23" s="19" t="s">
        <v>48</v>
      </c>
      <c r="N23" s="28" t="s">
        <v>213</v>
      </c>
      <c r="O23" s="28" t="s">
        <v>212</v>
      </c>
      <c r="P23" s="29"/>
      <c r="Q23" s="28"/>
      <c r="R23" s="29" t="s">
        <v>45</v>
      </c>
      <c r="S23" s="29" t="s">
        <v>214</v>
      </c>
      <c r="T23" s="30">
        <v>37970</v>
      </c>
      <c r="U23" s="28">
        <v>870</v>
      </c>
      <c r="V23" s="18"/>
      <c r="W23" s="19"/>
      <c r="X23" s="18"/>
      <c r="Y23" s="18"/>
      <c r="Z23" s="18"/>
      <c r="AA23" s="17"/>
      <c r="AB23" s="14"/>
      <c r="AC23" s="14"/>
      <c r="AD23" s="14"/>
      <c r="AE23" s="14"/>
      <c r="AF23" s="14"/>
      <c r="AG23" s="14"/>
    </row>
    <row r="24" spans="1:33" ht="18" customHeight="1" x14ac:dyDescent="0.2">
      <c r="A24" s="28">
        <v>6540</v>
      </c>
      <c r="B24" s="38" t="s">
        <v>8300</v>
      </c>
      <c r="C24" s="132">
        <v>716592006</v>
      </c>
      <c r="D24" s="17" t="s">
        <v>49</v>
      </c>
      <c r="E24" s="17" t="s">
        <v>215</v>
      </c>
      <c r="F24" s="27" t="s">
        <v>216</v>
      </c>
      <c r="G24" s="27" t="s">
        <v>217</v>
      </c>
      <c r="H24" s="27" t="s">
        <v>218</v>
      </c>
      <c r="I24" s="17" t="s">
        <v>219</v>
      </c>
      <c r="J24" s="17" t="s">
        <v>220</v>
      </c>
      <c r="K24" s="17" t="s">
        <v>221</v>
      </c>
      <c r="L24" s="17" t="s">
        <v>224</v>
      </c>
      <c r="M24" s="19" t="s">
        <v>313</v>
      </c>
      <c r="N24" s="28" t="s">
        <v>149</v>
      </c>
      <c r="O24" s="28" t="s">
        <v>222</v>
      </c>
      <c r="P24" s="29" t="s">
        <v>223</v>
      </c>
      <c r="Q24" s="28"/>
      <c r="R24" s="29" t="s">
        <v>45</v>
      </c>
      <c r="S24" s="29" t="s">
        <v>225</v>
      </c>
      <c r="T24" s="30">
        <v>37970</v>
      </c>
      <c r="U24" s="28">
        <v>6540</v>
      </c>
      <c r="V24" s="18"/>
      <c r="W24" s="19"/>
      <c r="X24" s="18"/>
      <c r="Y24" s="18"/>
      <c r="Z24" s="18"/>
      <c r="AA24" s="17"/>
      <c r="AB24" s="15"/>
      <c r="AC24" s="15"/>
      <c r="AD24" s="15"/>
      <c r="AE24" s="15"/>
      <c r="AF24" s="15"/>
      <c r="AG24" s="15"/>
    </row>
    <row r="25" spans="1:33" ht="18" customHeight="1" x14ac:dyDescent="0.2">
      <c r="A25" s="28">
        <v>1200</v>
      </c>
      <c r="B25" s="38" t="s">
        <v>8779</v>
      </c>
      <c r="C25" s="132">
        <v>702002001</v>
      </c>
      <c r="D25" s="17" t="s">
        <v>226</v>
      </c>
      <c r="E25" s="17" t="s">
        <v>227</v>
      </c>
      <c r="F25" s="27" t="s">
        <v>26</v>
      </c>
      <c r="G25" s="27" t="s">
        <v>228</v>
      </c>
      <c r="H25" s="27" t="s">
        <v>28</v>
      </c>
      <c r="I25" s="17" t="s">
        <v>28</v>
      </c>
      <c r="J25" s="17" t="s">
        <v>28</v>
      </c>
      <c r="K25" s="17" t="s">
        <v>229</v>
      </c>
      <c r="L25" s="17" t="s">
        <v>230</v>
      </c>
      <c r="M25" s="19" t="s">
        <v>47</v>
      </c>
      <c r="N25" s="28" t="s">
        <v>231</v>
      </c>
      <c r="O25" s="28" t="s">
        <v>5876</v>
      </c>
      <c r="P25" s="29" t="s">
        <v>5875</v>
      </c>
      <c r="Q25" s="28"/>
      <c r="R25" s="29" t="s">
        <v>232</v>
      </c>
      <c r="S25" s="29" t="s">
        <v>7025</v>
      </c>
      <c r="T25" s="30">
        <v>37956</v>
      </c>
      <c r="U25" s="28">
        <v>1200</v>
      </c>
      <c r="V25" s="18"/>
      <c r="W25" s="19"/>
      <c r="X25" s="18"/>
      <c r="Y25" s="18"/>
      <c r="Z25" s="18"/>
      <c r="AA25" s="17"/>
      <c r="AB25" s="14"/>
      <c r="AC25" s="14"/>
      <c r="AD25" s="14"/>
      <c r="AE25" s="14"/>
      <c r="AF25" s="14"/>
      <c r="AG25" s="14"/>
    </row>
    <row r="26" spans="1:33" ht="18" customHeight="1" x14ac:dyDescent="0.2">
      <c r="A26" s="28">
        <v>3844</v>
      </c>
      <c r="B26" s="38" t="s">
        <v>8301</v>
      </c>
      <c r="C26" s="132">
        <v>531710509</v>
      </c>
      <c r="D26" s="17" t="s">
        <v>73</v>
      </c>
      <c r="E26" s="17" t="s">
        <v>233</v>
      </c>
      <c r="F26" s="27" t="s">
        <v>234</v>
      </c>
      <c r="G26" s="27" t="s">
        <v>235</v>
      </c>
      <c r="H26" s="27" t="s">
        <v>236</v>
      </c>
      <c r="I26" s="17" t="s">
        <v>237</v>
      </c>
      <c r="J26" s="17" t="s">
        <v>238</v>
      </c>
      <c r="K26" s="17" t="s">
        <v>239</v>
      </c>
      <c r="L26" s="17" t="s">
        <v>240</v>
      </c>
      <c r="M26" s="19" t="s">
        <v>313</v>
      </c>
      <c r="N26" s="28" t="s">
        <v>242</v>
      </c>
      <c r="O26" s="28" t="s">
        <v>241</v>
      </c>
      <c r="P26" s="29"/>
      <c r="Q26" s="28"/>
      <c r="R26" s="29">
        <v>93401</v>
      </c>
      <c r="S26" s="29" t="s">
        <v>243</v>
      </c>
      <c r="T26" s="30">
        <v>37960</v>
      </c>
      <c r="U26" s="28">
        <v>3844</v>
      </c>
      <c r="V26" s="18"/>
      <c r="W26" s="19"/>
      <c r="X26" s="18"/>
      <c r="Y26" s="18"/>
      <c r="Z26" s="18"/>
      <c r="AA26" s="17"/>
      <c r="AB26" s="14"/>
      <c r="AC26" s="14"/>
      <c r="AD26" s="14"/>
      <c r="AE26" s="14"/>
      <c r="AF26" s="14"/>
      <c r="AG26" s="14"/>
    </row>
    <row r="27" spans="1:33" ht="18" customHeight="1" x14ac:dyDescent="0.2">
      <c r="A27" s="28">
        <v>6760</v>
      </c>
      <c r="B27" s="38" t="s">
        <v>244</v>
      </c>
      <c r="C27" s="132">
        <v>718362008</v>
      </c>
      <c r="D27" s="17" t="s">
        <v>73</v>
      </c>
      <c r="E27" s="17" t="s">
        <v>245</v>
      </c>
      <c r="F27" s="27" t="s">
        <v>6953</v>
      </c>
      <c r="G27" s="27" t="s">
        <v>246</v>
      </c>
      <c r="H27" s="27" t="s">
        <v>247</v>
      </c>
      <c r="I27" s="17" t="s">
        <v>248</v>
      </c>
      <c r="J27" s="17" t="s">
        <v>5977</v>
      </c>
      <c r="K27" s="17" t="s">
        <v>7032</v>
      </c>
      <c r="L27" s="17" t="s">
        <v>5960</v>
      </c>
      <c r="M27" s="19" t="s">
        <v>565</v>
      </c>
      <c r="N27" s="28" t="s">
        <v>189</v>
      </c>
      <c r="O27" s="28" t="s">
        <v>5958</v>
      </c>
      <c r="P27" s="29" t="s">
        <v>5959</v>
      </c>
      <c r="Q27" s="28"/>
      <c r="R27" s="29" t="s">
        <v>84</v>
      </c>
      <c r="S27" s="29" t="s">
        <v>6972</v>
      </c>
      <c r="T27" s="30">
        <v>37970</v>
      </c>
      <c r="U27" s="28">
        <v>6760</v>
      </c>
      <c r="V27" s="18"/>
      <c r="W27" s="19"/>
      <c r="X27" s="18"/>
      <c r="Y27" s="18"/>
      <c r="Z27" s="18"/>
      <c r="AA27" s="17"/>
      <c r="AB27" s="14"/>
      <c r="AC27" s="14"/>
      <c r="AD27" s="14"/>
      <c r="AE27" s="14"/>
      <c r="AF27" s="14"/>
      <c r="AG27" s="14"/>
    </row>
    <row r="28" spans="1:33" ht="18" customHeight="1" x14ac:dyDescent="0.2">
      <c r="A28" s="28">
        <v>7015</v>
      </c>
      <c r="B28" s="38" t="s">
        <v>249</v>
      </c>
      <c r="C28" s="132">
        <v>745046002</v>
      </c>
      <c r="D28" s="17" t="s">
        <v>24</v>
      </c>
      <c r="E28" s="17" t="s">
        <v>250</v>
      </c>
      <c r="F28" s="27" t="s">
        <v>26</v>
      </c>
      <c r="G28" s="27" t="s">
        <v>251</v>
      </c>
      <c r="H28" s="27" t="s">
        <v>28</v>
      </c>
      <c r="I28" s="17"/>
      <c r="J28" s="17"/>
      <c r="K28" s="46" t="s">
        <v>7908</v>
      </c>
      <c r="L28" s="17" t="s">
        <v>31</v>
      </c>
      <c r="M28" s="19" t="s">
        <v>47</v>
      </c>
      <c r="N28" s="28" t="s">
        <v>658</v>
      </c>
      <c r="O28" s="28" t="s">
        <v>252</v>
      </c>
      <c r="P28" s="29" t="s">
        <v>253</v>
      </c>
      <c r="Q28" s="28"/>
      <c r="R28" s="29">
        <v>93401</v>
      </c>
      <c r="S28" s="29" t="s">
        <v>6315</v>
      </c>
      <c r="T28" s="30">
        <v>37970</v>
      </c>
      <c r="U28" s="28">
        <v>7015</v>
      </c>
      <c r="V28" s="18"/>
      <c r="W28" s="19"/>
      <c r="X28" s="18"/>
      <c r="Y28" s="18"/>
      <c r="Z28" s="18"/>
      <c r="AA28" s="17"/>
      <c r="AB28" s="14"/>
      <c r="AC28" s="14"/>
      <c r="AD28" s="14"/>
      <c r="AE28" s="14"/>
      <c r="AF28" s="14"/>
      <c r="AG28" s="14"/>
    </row>
    <row r="29" spans="1:33" ht="18" customHeight="1" x14ac:dyDescent="0.2">
      <c r="A29" s="28">
        <v>900</v>
      </c>
      <c r="B29" s="38" t="s">
        <v>8302</v>
      </c>
      <c r="C29" s="132">
        <v>700156427</v>
      </c>
      <c r="D29" s="17" t="s">
        <v>226</v>
      </c>
      <c r="E29" s="17" t="s">
        <v>227</v>
      </c>
      <c r="F29" s="27" t="s">
        <v>26</v>
      </c>
      <c r="G29" s="27" t="s">
        <v>228</v>
      </c>
      <c r="H29" s="27" t="s">
        <v>28</v>
      </c>
      <c r="I29" s="17"/>
      <c r="J29" s="17"/>
      <c r="K29" s="17" t="s">
        <v>254</v>
      </c>
      <c r="L29" s="17" t="s">
        <v>256</v>
      </c>
      <c r="M29" s="19" t="s">
        <v>47</v>
      </c>
      <c r="N29" s="28" t="s">
        <v>1703</v>
      </c>
      <c r="O29" s="28" t="s">
        <v>257</v>
      </c>
      <c r="P29" s="29" t="s">
        <v>255</v>
      </c>
      <c r="Q29" s="28"/>
      <c r="R29" s="29" t="s">
        <v>259</v>
      </c>
      <c r="S29" s="29" t="s">
        <v>260</v>
      </c>
      <c r="T29" s="30">
        <v>37970</v>
      </c>
      <c r="U29" s="28">
        <v>900</v>
      </c>
      <c r="V29" s="18"/>
      <c r="W29" s="19"/>
      <c r="X29" s="18"/>
      <c r="Y29" s="18"/>
      <c r="Z29" s="18"/>
      <c r="AA29" s="17"/>
      <c r="AB29" s="14"/>
      <c r="AC29" s="14"/>
      <c r="AD29" s="14"/>
      <c r="AE29" s="14"/>
      <c r="AF29" s="14"/>
      <c r="AG29" s="14"/>
    </row>
    <row r="30" spans="1:33" ht="18" customHeight="1" x14ac:dyDescent="0.2">
      <c r="A30" s="28">
        <v>950</v>
      </c>
      <c r="B30" s="38" t="s">
        <v>8303</v>
      </c>
      <c r="C30" s="132">
        <v>703481000</v>
      </c>
      <c r="D30" s="17" t="s">
        <v>226</v>
      </c>
      <c r="E30" s="17" t="s">
        <v>261</v>
      </c>
      <c r="F30" s="27" t="s">
        <v>26</v>
      </c>
      <c r="G30" s="27" t="s">
        <v>228</v>
      </c>
      <c r="H30" s="27" t="s">
        <v>28</v>
      </c>
      <c r="I30" s="17"/>
      <c r="J30" s="17"/>
      <c r="K30" s="17" t="s">
        <v>262</v>
      </c>
      <c r="L30" s="17" t="s">
        <v>264</v>
      </c>
      <c r="M30" s="19" t="s">
        <v>5589</v>
      </c>
      <c r="N30" s="28" t="s">
        <v>266</v>
      </c>
      <c r="O30" s="28" t="s">
        <v>265</v>
      </c>
      <c r="P30" s="29" t="s">
        <v>263</v>
      </c>
      <c r="Q30" s="28"/>
      <c r="R30" s="29">
        <v>93910</v>
      </c>
      <c r="S30" s="29" t="s">
        <v>267</v>
      </c>
      <c r="T30" s="30">
        <v>37970</v>
      </c>
      <c r="U30" s="28">
        <v>950</v>
      </c>
      <c r="V30" s="18"/>
      <c r="W30" s="19"/>
      <c r="X30" s="18"/>
      <c r="Y30" s="18"/>
      <c r="Z30" s="18"/>
      <c r="AA30" s="17"/>
      <c r="AB30" s="14"/>
      <c r="AC30" s="14"/>
      <c r="AD30" s="14"/>
      <c r="AE30" s="14"/>
      <c r="AF30" s="14"/>
      <c r="AG30" s="14"/>
    </row>
    <row r="31" spans="1:33" ht="18" customHeight="1" x14ac:dyDescent="0.2">
      <c r="A31" s="28" t="s">
        <v>8170</v>
      </c>
      <c r="B31" s="38" t="s">
        <v>8760</v>
      </c>
      <c r="C31" s="132">
        <v>825359001</v>
      </c>
      <c r="D31" s="17" t="s">
        <v>226</v>
      </c>
      <c r="E31" s="17" t="s">
        <v>227</v>
      </c>
      <c r="F31" s="27" t="s">
        <v>26</v>
      </c>
      <c r="G31" s="27" t="s">
        <v>228</v>
      </c>
      <c r="H31" s="27" t="s">
        <v>28</v>
      </c>
      <c r="I31" s="17"/>
      <c r="J31" s="17"/>
      <c r="K31" s="17" t="s">
        <v>269</v>
      </c>
      <c r="L31" s="17" t="s">
        <v>271</v>
      </c>
      <c r="M31" s="19" t="s">
        <v>47</v>
      </c>
      <c r="N31" s="28" t="s">
        <v>272</v>
      </c>
      <c r="O31" s="28" t="s">
        <v>270</v>
      </c>
      <c r="P31" s="29"/>
      <c r="Q31" s="28"/>
      <c r="R31" s="29" t="s">
        <v>232</v>
      </c>
      <c r="S31" s="29" t="s">
        <v>273</v>
      </c>
      <c r="T31" s="30">
        <v>37970</v>
      </c>
      <c r="U31" s="28">
        <v>1700</v>
      </c>
      <c r="V31" s="18"/>
      <c r="W31" s="19"/>
      <c r="X31" s="18"/>
      <c r="Y31" s="18"/>
      <c r="Z31" s="18"/>
      <c r="AA31" s="17"/>
      <c r="AB31" s="14"/>
      <c r="AC31" s="14"/>
      <c r="AD31" s="14"/>
      <c r="AE31" s="14"/>
      <c r="AF31" s="14"/>
      <c r="AG31" s="14"/>
    </row>
    <row r="32" spans="1:33" ht="18" customHeight="1" x14ac:dyDescent="0.2">
      <c r="A32" s="28">
        <v>1050</v>
      </c>
      <c r="B32" s="38" t="s">
        <v>8304</v>
      </c>
      <c r="C32" s="132">
        <v>700006700</v>
      </c>
      <c r="D32" s="17" t="s">
        <v>274</v>
      </c>
      <c r="E32" s="17" t="s">
        <v>275</v>
      </c>
      <c r="F32" s="27" t="s">
        <v>26</v>
      </c>
      <c r="G32" s="27" t="s">
        <v>228</v>
      </c>
      <c r="H32" s="27" t="s">
        <v>28</v>
      </c>
      <c r="I32" s="17"/>
      <c r="J32" s="17"/>
      <c r="K32" s="17" t="s">
        <v>7388</v>
      </c>
      <c r="L32" s="17" t="s">
        <v>278</v>
      </c>
      <c r="M32" s="19" t="s">
        <v>47</v>
      </c>
      <c r="N32" s="28" t="s">
        <v>5877</v>
      </c>
      <c r="O32" s="28" t="s">
        <v>277</v>
      </c>
      <c r="P32" s="29" t="s">
        <v>276</v>
      </c>
      <c r="Q32" s="44" t="s">
        <v>5878</v>
      </c>
      <c r="R32" s="29" t="s">
        <v>279</v>
      </c>
      <c r="S32" s="29" t="s">
        <v>6313</v>
      </c>
      <c r="T32" s="30">
        <v>37970</v>
      </c>
      <c r="U32" s="28">
        <v>1050</v>
      </c>
      <c r="V32" s="18"/>
      <c r="W32" s="19"/>
      <c r="X32" s="18"/>
      <c r="Y32" s="18"/>
      <c r="Z32" s="18"/>
      <c r="AA32" s="17"/>
      <c r="AB32" s="14"/>
      <c r="AC32" s="14"/>
      <c r="AD32" s="14"/>
      <c r="AE32" s="14"/>
      <c r="AF32" s="14"/>
      <c r="AG32" s="14"/>
    </row>
    <row r="33" spans="1:33" ht="18" customHeight="1" x14ac:dyDescent="0.2">
      <c r="A33" s="28">
        <v>6861</v>
      </c>
      <c r="B33" s="38" t="s">
        <v>8305</v>
      </c>
      <c r="C33" s="132">
        <v>706363009</v>
      </c>
      <c r="D33" s="17" t="s">
        <v>226</v>
      </c>
      <c r="E33" s="17" t="s">
        <v>280</v>
      </c>
      <c r="F33" s="27" t="s">
        <v>26</v>
      </c>
      <c r="G33" s="27" t="s">
        <v>228</v>
      </c>
      <c r="H33" s="27" t="s">
        <v>28</v>
      </c>
      <c r="I33" s="17"/>
      <c r="J33" s="17"/>
      <c r="K33" s="17" t="s">
        <v>281</v>
      </c>
      <c r="L33" s="17" t="s">
        <v>283</v>
      </c>
      <c r="M33" s="19" t="s">
        <v>5590</v>
      </c>
      <c r="N33" s="28" t="s">
        <v>285</v>
      </c>
      <c r="O33" s="28" t="s">
        <v>284</v>
      </c>
      <c r="P33" s="29" t="s">
        <v>282</v>
      </c>
      <c r="Q33" s="28"/>
      <c r="R33" s="29" t="s">
        <v>232</v>
      </c>
      <c r="S33" s="29" t="s">
        <v>286</v>
      </c>
      <c r="T33" s="30">
        <v>37970</v>
      </c>
      <c r="U33" s="28">
        <v>6861</v>
      </c>
      <c r="V33" s="18"/>
      <c r="W33" s="19"/>
      <c r="X33" s="18"/>
      <c r="Y33" s="18"/>
      <c r="Z33" s="18"/>
      <c r="AA33" s="17"/>
      <c r="AB33" s="14"/>
      <c r="AC33" s="14"/>
      <c r="AD33" s="14"/>
      <c r="AE33" s="14"/>
      <c r="AF33" s="14"/>
      <c r="AG33" s="14"/>
    </row>
    <row r="34" spans="1:33" ht="18" customHeight="1" x14ac:dyDescent="0.2">
      <c r="A34" s="28">
        <v>1100</v>
      </c>
      <c r="B34" s="38" t="s">
        <v>8306</v>
      </c>
      <c r="C34" s="132">
        <v>813748002</v>
      </c>
      <c r="D34" s="17" t="s">
        <v>226</v>
      </c>
      <c r="E34" s="17" t="s">
        <v>287</v>
      </c>
      <c r="F34" s="27" t="s">
        <v>26</v>
      </c>
      <c r="G34" s="27" t="s">
        <v>228</v>
      </c>
      <c r="H34" s="27" t="s">
        <v>28</v>
      </c>
      <c r="I34" s="17"/>
      <c r="J34" s="17"/>
      <c r="K34" s="17" t="s">
        <v>288</v>
      </c>
      <c r="L34" s="17" t="s">
        <v>289</v>
      </c>
      <c r="M34" s="19" t="s">
        <v>47</v>
      </c>
      <c r="N34" s="28" t="s">
        <v>272</v>
      </c>
      <c r="O34" s="28" t="s">
        <v>290</v>
      </c>
      <c r="P34" s="29" t="s">
        <v>293</v>
      </c>
      <c r="Q34" s="28"/>
      <c r="R34" s="29">
        <v>93910</v>
      </c>
      <c r="S34" s="29" t="s">
        <v>291</v>
      </c>
      <c r="T34" s="30">
        <v>37970</v>
      </c>
      <c r="U34" s="28">
        <v>1100</v>
      </c>
      <c r="V34" s="18"/>
      <c r="W34" s="19"/>
      <c r="X34" s="18"/>
      <c r="Y34" s="18"/>
      <c r="Z34" s="18"/>
      <c r="AA34" s="17"/>
      <c r="AB34" s="14"/>
      <c r="AC34" s="14"/>
      <c r="AD34" s="14"/>
      <c r="AE34" s="14"/>
      <c r="AF34" s="14"/>
      <c r="AG34" s="14"/>
    </row>
    <row r="35" spans="1:33" ht="18" customHeight="1" x14ac:dyDescent="0.2">
      <c r="A35" s="28">
        <v>1300</v>
      </c>
      <c r="B35" s="94" t="s">
        <v>8307</v>
      </c>
      <c r="C35" s="132">
        <v>700156303</v>
      </c>
      <c r="D35" s="17" t="s">
        <v>274</v>
      </c>
      <c r="E35" s="17" t="s">
        <v>292</v>
      </c>
      <c r="F35" s="27" t="s">
        <v>26</v>
      </c>
      <c r="G35" s="27" t="s">
        <v>228</v>
      </c>
      <c r="H35" s="27" t="s">
        <v>28</v>
      </c>
      <c r="I35" s="17"/>
      <c r="J35" s="17"/>
      <c r="K35" s="17" t="s">
        <v>5121</v>
      </c>
      <c r="L35" s="17" t="s">
        <v>5122</v>
      </c>
      <c r="M35" s="19" t="s">
        <v>47</v>
      </c>
      <c r="N35" s="28" t="s">
        <v>258</v>
      </c>
      <c r="O35" s="28" t="s">
        <v>5123</v>
      </c>
      <c r="P35" s="29" t="s">
        <v>294</v>
      </c>
      <c r="Q35" s="28"/>
      <c r="R35" s="29">
        <v>93910</v>
      </c>
      <c r="S35" s="29" t="s">
        <v>295</v>
      </c>
      <c r="T35" s="30">
        <v>37970</v>
      </c>
      <c r="U35" s="28">
        <v>1300</v>
      </c>
      <c r="V35" s="18"/>
      <c r="W35" s="19"/>
      <c r="X35" s="18"/>
      <c r="Y35" s="18"/>
      <c r="Z35" s="18"/>
      <c r="AA35" s="17"/>
      <c r="AB35" s="14"/>
      <c r="AC35" s="14"/>
      <c r="AD35" s="14"/>
      <c r="AE35" s="14"/>
      <c r="AF35" s="14"/>
      <c r="AG35" s="14"/>
    </row>
    <row r="36" spans="1:33" ht="18" customHeight="1" x14ac:dyDescent="0.2">
      <c r="A36" s="28">
        <v>1150</v>
      </c>
      <c r="B36" s="38" t="s">
        <v>8761</v>
      </c>
      <c r="C36" s="132">
        <v>706724001</v>
      </c>
      <c r="D36" s="17" t="s">
        <v>226</v>
      </c>
      <c r="E36" s="17" t="s">
        <v>296</v>
      </c>
      <c r="F36" s="27" t="s">
        <v>26</v>
      </c>
      <c r="G36" s="27" t="s">
        <v>228</v>
      </c>
      <c r="H36" s="27" t="s">
        <v>28</v>
      </c>
      <c r="I36" s="17"/>
      <c r="J36" s="17"/>
      <c r="K36" s="17" t="s">
        <v>297</v>
      </c>
      <c r="L36" s="17" t="s">
        <v>298</v>
      </c>
      <c r="M36" s="19" t="s">
        <v>5591</v>
      </c>
      <c r="N36" s="28" t="s">
        <v>300</v>
      </c>
      <c r="O36" s="28" t="s">
        <v>299</v>
      </c>
      <c r="P36" s="29"/>
      <c r="Q36" s="28"/>
      <c r="R36" s="29">
        <v>93910</v>
      </c>
      <c r="S36" s="29" t="s">
        <v>6232</v>
      </c>
      <c r="T36" s="30">
        <v>37970</v>
      </c>
      <c r="U36" s="28">
        <v>1150</v>
      </c>
      <c r="V36" s="18"/>
      <c r="W36" s="19"/>
      <c r="X36" s="18"/>
      <c r="Y36" s="18"/>
      <c r="Z36" s="18"/>
      <c r="AA36" s="17"/>
      <c r="AB36" s="14"/>
      <c r="AC36" s="14"/>
      <c r="AD36" s="14"/>
      <c r="AE36" s="14"/>
      <c r="AF36" s="14"/>
      <c r="AG36" s="14"/>
    </row>
    <row r="37" spans="1:33" ht="18" customHeight="1" x14ac:dyDescent="0.2">
      <c r="A37" s="28">
        <v>1350</v>
      </c>
      <c r="B37" s="38" t="s">
        <v>8762</v>
      </c>
      <c r="C37" s="132">
        <v>829024004</v>
      </c>
      <c r="D37" s="17" t="s">
        <v>226</v>
      </c>
      <c r="E37" s="17" t="s">
        <v>280</v>
      </c>
      <c r="F37" s="27" t="s">
        <v>26</v>
      </c>
      <c r="G37" s="27" t="s">
        <v>228</v>
      </c>
      <c r="H37" s="27" t="s">
        <v>28</v>
      </c>
      <c r="I37" s="17"/>
      <c r="J37" s="17"/>
      <c r="K37" s="17" t="s">
        <v>301</v>
      </c>
      <c r="L37" s="17" t="s">
        <v>303</v>
      </c>
      <c r="M37" s="19" t="s">
        <v>47</v>
      </c>
      <c r="N37" s="28" t="s">
        <v>3010</v>
      </c>
      <c r="O37" s="28" t="s">
        <v>304</v>
      </c>
      <c r="P37" s="29" t="s">
        <v>302</v>
      </c>
      <c r="Q37" s="28"/>
      <c r="R37" s="29" t="s">
        <v>232</v>
      </c>
      <c r="S37" s="29" t="s">
        <v>305</v>
      </c>
      <c r="T37" s="30">
        <v>37970</v>
      </c>
      <c r="U37" s="28">
        <v>1350</v>
      </c>
      <c r="V37" s="18"/>
      <c r="W37" s="19"/>
      <c r="X37" s="18"/>
      <c r="Y37" s="18"/>
      <c r="Z37" s="18"/>
      <c r="AA37" s="17"/>
      <c r="AB37" s="14"/>
      <c r="AC37" s="14"/>
      <c r="AD37" s="14"/>
      <c r="AE37" s="14"/>
      <c r="AF37" s="14"/>
      <c r="AG37" s="14"/>
    </row>
    <row r="38" spans="1:33" ht="18" customHeight="1" x14ac:dyDescent="0.2">
      <c r="A38" s="28">
        <v>1000</v>
      </c>
      <c r="B38" s="38" t="s">
        <v>8308</v>
      </c>
      <c r="C38" s="132">
        <v>703168000</v>
      </c>
      <c r="D38" s="17" t="s">
        <v>274</v>
      </c>
      <c r="E38" s="17" t="s">
        <v>306</v>
      </c>
      <c r="F38" s="27" t="s">
        <v>307</v>
      </c>
      <c r="G38" s="27" t="s">
        <v>228</v>
      </c>
      <c r="H38" s="27" t="s">
        <v>28</v>
      </c>
      <c r="I38" s="17" t="s">
        <v>3166</v>
      </c>
      <c r="J38" s="17" t="s">
        <v>3166</v>
      </c>
      <c r="K38" s="17" t="s">
        <v>6559</v>
      </c>
      <c r="L38" s="17" t="s">
        <v>6305</v>
      </c>
      <c r="M38" s="19" t="s">
        <v>48</v>
      </c>
      <c r="N38" s="28" t="s">
        <v>308</v>
      </c>
      <c r="O38" s="28" t="s">
        <v>6306</v>
      </c>
      <c r="P38" s="47" t="s">
        <v>6307</v>
      </c>
      <c r="Q38" s="28"/>
      <c r="R38" s="29">
        <v>93910</v>
      </c>
      <c r="S38" s="29" t="s">
        <v>5899</v>
      </c>
      <c r="T38" s="30">
        <v>37970</v>
      </c>
      <c r="U38" s="28">
        <v>1000</v>
      </c>
      <c r="V38" s="18"/>
      <c r="W38" s="19"/>
      <c r="X38" s="18"/>
      <c r="Y38" s="18"/>
      <c r="Z38" s="18"/>
      <c r="AA38" s="17"/>
      <c r="AB38" s="14"/>
      <c r="AC38" s="14"/>
      <c r="AD38" s="14"/>
      <c r="AE38" s="14"/>
      <c r="AF38" s="14"/>
      <c r="AG38" s="14"/>
    </row>
    <row r="39" spans="1:33" ht="18" customHeight="1" x14ac:dyDescent="0.2">
      <c r="A39" s="28">
        <v>1325</v>
      </c>
      <c r="B39" s="38" t="s">
        <v>8309</v>
      </c>
      <c r="C39" s="132">
        <v>800665116</v>
      </c>
      <c r="D39" s="17" t="s">
        <v>226</v>
      </c>
      <c r="E39" s="17" t="s">
        <v>141</v>
      </c>
      <c r="F39" s="27" t="s">
        <v>26</v>
      </c>
      <c r="G39" s="27" t="s">
        <v>228</v>
      </c>
      <c r="H39" s="27" t="s">
        <v>28</v>
      </c>
      <c r="I39" s="17"/>
      <c r="J39" s="17"/>
      <c r="K39" s="17" t="s">
        <v>309</v>
      </c>
      <c r="L39" s="17" t="s">
        <v>311</v>
      </c>
      <c r="M39" s="19" t="s">
        <v>313</v>
      </c>
      <c r="N39" s="28" t="s">
        <v>314</v>
      </c>
      <c r="O39" s="28" t="s">
        <v>312</v>
      </c>
      <c r="P39" s="29" t="s">
        <v>310</v>
      </c>
      <c r="Q39" s="28"/>
      <c r="R39" s="29" t="s">
        <v>232</v>
      </c>
      <c r="S39" s="29" t="s">
        <v>315</v>
      </c>
      <c r="T39" s="30">
        <v>37970</v>
      </c>
      <c r="U39" s="28">
        <v>1325</v>
      </c>
      <c r="V39" s="18"/>
      <c r="W39" s="19"/>
      <c r="X39" s="18"/>
      <c r="Y39" s="18"/>
      <c r="Z39" s="18"/>
      <c r="AA39" s="17"/>
      <c r="AB39" s="14"/>
      <c r="AC39" s="14"/>
      <c r="AD39" s="14"/>
      <c r="AE39" s="14"/>
      <c r="AF39" s="14"/>
      <c r="AG39" s="14"/>
    </row>
    <row r="40" spans="1:33" ht="18" customHeight="1" x14ac:dyDescent="0.2">
      <c r="A40" s="28">
        <v>1225</v>
      </c>
      <c r="B40" s="38" t="s">
        <v>8310</v>
      </c>
      <c r="C40" s="132">
        <v>700836002</v>
      </c>
      <c r="D40" s="17" t="s">
        <v>226</v>
      </c>
      <c r="E40" s="17" t="s">
        <v>227</v>
      </c>
      <c r="F40" s="27" t="s">
        <v>26</v>
      </c>
      <c r="G40" s="27" t="s">
        <v>228</v>
      </c>
      <c r="H40" s="27" t="s">
        <v>28</v>
      </c>
      <c r="I40" s="17"/>
      <c r="J40" s="17"/>
      <c r="K40" s="17" t="s">
        <v>316</v>
      </c>
      <c r="L40" s="17" t="s">
        <v>317</v>
      </c>
      <c r="M40" s="19" t="s">
        <v>47</v>
      </c>
      <c r="N40" s="28" t="s">
        <v>3156</v>
      </c>
      <c r="O40" s="28" t="s">
        <v>318</v>
      </c>
      <c r="P40" s="29"/>
      <c r="Q40" s="28"/>
      <c r="R40" s="29" t="s">
        <v>259</v>
      </c>
      <c r="S40" s="29" t="s">
        <v>319</v>
      </c>
      <c r="T40" s="30">
        <v>37970</v>
      </c>
      <c r="U40" s="28">
        <v>1225</v>
      </c>
      <c r="V40" s="18"/>
      <c r="W40" s="19"/>
      <c r="X40" s="18"/>
      <c r="Y40" s="18"/>
      <c r="Z40" s="18"/>
      <c r="AA40" s="17"/>
      <c r="AB40" s="14"/>
      <c r="AC40" s="14"/>
      <c r="AD40" s="14"/>
      <c r="AE40" s="14"/>
      <c r="AF40" s="14"/>
      <c r="AG40" s="14"/>
    </row>
    <row r="41" spans="1:33" ht="18" customHeight="1" x14ac:dyDescent="0.2">
      <c r="A41" s="28">
        <v>1250</v>
      </c>
      <c r="B41" s="38" t="s">
        <v>8311</v>
      </c>
      <c r="C41" s="132">
        <v>826902000</v>
      </c>
      <c r="D41" s="17" t="s">
        <v>226</v>
      </c>
      <c r="E41" s="17" t="s">
        <v>320</v>
      </c>
      <c r="F41" s="27" t="s">
        <v>26</v>
      </c>
      <c r="G41" s="27" t="s">
        <v>228</v>
      </c>
      <c r="H41" s="27" t="s">
        <v>28</v>
      </c>
      <c r="I41" s="17"/>
      <c r="J41" s="17"/>
      <c r="K41" s="17" t="s">
        <v>321</v>
      </c>
      <c r="L41" s="17" t="s">
        <v>6311</v>
      </c>
      <c r="M41" s="19" t="s">
        <v>47</v>
      </c>
      <c r="N41" s="28" t="s">
        <v>258</v>
      </c>
      <c r="O41" s="28" t="s">
        <v>323</v>
      </c>
      <c r="P41" s="29" t="s">
        <v>322</v>
      </c>
      <c r="Q41" s="28"/>
      <c r="R41" s="29">
        <v>93910</v>
      </c>
      <c r="S41" s="29" t="s">
        <v>6312</v>
      </c>
      <c r="T41" s="30">
        <v>37970</v>
      </c>
      <c r="U41" s="28">
        <v>1250</v>
      </c>
      <c r="V41" s="18"/>
      <c r="W41" s="19"/>
      <c r="X41" s="18"/>
      <c r="Y41" s="18"/>
      <c r="Z41" s="18"/>
      <c r="AA41" s="17"/>
      <c r="AB41" s="14"/>
      <c r="AC41" s="14"/>
      <c r="AD41" s="14"/>
      <c r="AE41" s="14"/>
      <c r="AF41" s="14"/>
      <c r="AG41" s="14" t="s">
        <v>7909</v>
      </c>
    </row>
    <row r="42" spans="1:33" ht="18" customHeight="1" x14ac:dyDescent="0.2">
      <c r="A42" s="28">
        <v>1500</v>
      </c>
      <c r="B42" s="38" t="s">
        <v>8780</v>
      </c>
      <c r="C42" s="132">
        <v>821567009</v>
      </c>
      <c r="D42" s="17" t="s">
        <v>274</v>
      </c>
      <c r="E42" s="17" t="s">
        <v>227</v>
      </c>
      <c r="F42" s="27" t="s">
        <v>6859</v>
      </c>
      <c r="G42" s="17" t="s">
        <v>228</v>
      </c>
      <c r="H42" s="27" t="s">
        <v>6860</v>
      </c>
      <c r="I42" s="17"/>
      <c r="J42" s="17"/>
      <c r="K42" s="46" t="s">
        <v>7910</v>
      </c>
      <c r="L42" s="17" t="s">
        <v>6224</v>
      </c>
      <c r="M42" s="19" t="s">
        <v>47</v>
      </c>
      <c r="N42" s="28" t="s">
        <v>324</v>
      </c>
      <c r="O42" s="28" t="s">
        <v>325</v>
      </c>
      <c r="P42" s="29"/>
      <c r="Q42" s="28"/>
      <c r="R42" s="29" t="s">
        <v>232</v>
      </c>
      <c r="S42" s="29" t="s">
        <v>6876</v>
      </c>
      <c r="T42" s="30">
        <v>37970</v>
      </c>
      <c r="U42" s="28">
        <v>1500</v>
      </c>
      <c r="V42" s="18"/>
      <c r="W42" s="19"/>
      <c r="X42" s="18"/>
      <c r="Y42" s="18"/>
      <c r="Z42" s="18"/>
      <c r="AA42" s="17"/>
      <c r="AB42" s="14"/>
      <c r="AC42" s="14"/>
      <c r="AD42" s="14"/>
      <c r="AE42" s="14"/>
      <c r="AF42" s="14"/>
      <c r="AG42" s="14" t="s">
        <v>7911</v>
      </c>
    </row>
    <row r="43" spans="1:33" ht="18" customHeight="1" x14ac:dyDescent="0.2">
      <c r="A43" s="28">
        <v>1450</v>
      </c>
      <c r="B43" s="38" t="s">
        <v>8781</v>
      </c>
      <c r="C43" s="132">
        <v>700813002</v>
      </c>
      <c r="D43" s="17" t="s">
        <v>226</v>
      </c>
      <c r="E43" s="17" t="s">
        <v>280</v>
      </c>
      <c r="F43" s="27" t="s">
        <v>6932</v>
      </c>
      <c r="G43" s="27" t="s">
        <v>228</v>
      </c>
      <c r="H43" s="27" t="s">
        <v>28</v>
      </c>
      <c r="I43" s="17"/>
      <c r="J43" s="17"/>
      <c r="K43" s="17" t="s">
        <v>5842</v>
      </c>
      <c r="L43" s="17" t="s">
        <v>326</v>
      </c>
      <c r="M43" s="19" t="s">
        <v>47</v>
      </c>
      <c r="N43" s="28" t="s">
        <v>324</v>
      </c>
      <c r="O43" s="28" t="s">
        <v>327</v>
      </c>
      <c r="P43" s="29"/>
      <c r="Q43" s="28"/>
      <c r="R43" s="29" t="s">
        <v>232</v>
      </c>
      <c r="S43" s="29" t="s">
        <v>6967</v>
      </c>
      <c r="T43" s="30">
        <v>37970</v>
      </c>
      <c r="U43" s="28">
        <v>1450</v>
      </c>
      <c r="V43" s="18"/>
      <c r="W43" s="19"/>
      <c r="X43" s="18"/>
      <c r="Y43" s="18"/>
      <c r="Z43" s="18"/>
      <c r="AA43" s="17"/>
      <c r="AB43" s="14"/>
      <c r="AC43" s="14"/>
      <c r="AD43" s="14"/>
      <c r="AE43" s="14"/>
      <c r="AF43" s="14"/>
      <c r="AG43" s="14"/>
    </row>
    <row r="44" spans="1:33" ht="18" customHeight="1" x14ac:dyDescent="0.2">
      <c r="A44" s="28">
        <v>1550</v>
      </c>
      <c r="B44" s="38" t="s">
        <v>8312</v>
      </c>
      <c r="C44" s="132">
        <v>700230201</v>
      </c>
      <c r="D44" s="17" t="s">
        <v>226</v>
      </c>
      <c r="E44" s="17" t="s">
        <v>328</v>
      </c>
      <c r="F44" s="27" t="s">
        <v>26</v>
      </c>
      <c r="G44" s="27" t="s">
        <v>228</v>
      </c>
      <c r="H44" s="27" t="s">
        <v>28</v>
      </c>
      <c r="I44" s="17"/>
      <c r="J44" s="17"/>
      <c r="K44" s="17" t="s">
        <v>329</v>
      </c>
      <c r="L44" s="17" t="s">
        <v>330</v>
      </c>
      <c r="M44" s="19" t="s">
        <v>47</v>
      </c>
      <c r="N44" s="28" t="s">
        <v>331</v>
      </c>
      <c r="O44" s="28" t="s">
        <v>7389</v>
      </c>
      <c r="P44" s="47" t="s">
        <v>7390</v>
      </c>
      <c r="Q44" s="28"/>
      <c r="R44" s="29" t="s">
        <v>332</v>
      </c>
      <c r="S44" s="29" t="s">
        <v>7391</v>
      </c>
      <c r="T44" s="30">
        <v>37970</v>
      </c>
      <c r="U44" s="28">
        <v>1550</v>
      </c>
      <c r="V44" s="18"/>
      <c r="W44" s="19"/>
      <c r="X44" s="18"/>
      <c r="Y44" s="18"/>
      <c r="Z44" s="18"/>
      <c r="AA44" s="17"/>
      <c r="AB44" s="14"/>
      <c r="AC44" s="14"/>
      <c r="AD44" s="14"/>
      <c r="AE44" s="14"/>
      <c r="AF44" s="14"/>
      <c r="AG44" s="14"/>
    </row>
    <row r="45" spans="1:33" ht="18" customHeight="1" x14ac:dyDescent="0.2">
      <c r="A45" s="28">
        <v>1600</v>
      </c>
      <c r="B45" s="38" t="s">
        <v>8313</v>
      </c>
      <c r="C45" s="132">
        <v>700218708</v>
      </c>
      <c r="D45" s="17" t="s">
        <v>274</v>
      </c>
      <c r="E45" s="17" t="s">
        <v>320</v>
      </c>
      <c r="F45" s="27" t="s">
        <v>26</v>
      </c>
      <c r="G45" s="27" t="s">
        <v>228</v>
      </c>
      <c r="H45" s="27" t="s">
        <v>28</v>
      </c>
      <c r="I45" s="17"/>
      <c r="J45" s="17"/>
      <c r="K45" s="17" t="s">
        <v>333</v>
      </c>
      <c r="L45" s="17" t="s">
        <v>334</v>
      </c>
      <c r="M45" s="19" t="s">
        <v>47</v>
      </c>
      <c r="N45" s="28" t="s">
        <v>5521</v>
      </c>
      <c r="O45" s="28" t="s">
        <v>335</v>
      </c>
      <c r="P45" s="29"/>
      <c r="Q45" s="28"/>
      <c r="R45" s="29">
        <v>93910</v>
      </c>
      <c r="S45" s="29" t="s">
        <v>336</v>
      </c>
      <c r="T45" s="30">
        <v>37970</v>
      </c>
      <c r="U45" s="28">
        <v>1600</v>
      </c>
      <c r="V45" s="18"/>
      <c r="W45" s="19"/>
      <c r="X45" s="18"/>
      <c r="Y45" s="18"/>
      <c r="Z45" s="18"/>
      <c r="AA45" s="17"/>
      <c r="AB45" s="14"/>
      <c r="AC45" s="14"/>
      <c r="AD45" s="14"/>
      <c r="AE45" s="14"/>
      <c r="AF45" s="14"/>
      <c r="AG45" s="14"/>
    </row>
    <row r="46" spans="1:33" ht="18" customHeight="1" x14ac:dyDescent="0.2">
      <c r="A46" s="28">
        <v>1650</v>
      </c>
      <c r="B46" s="38" t="s">
        <v>8314</v>
      </c>
      <c r="C46" s="132" t="s">
        <v>7070</v>
      </c>
      <c r="D46" s="17" t="s">
        <v>226</v>
      </c>
      <c r="E46" s="17" t="s">
        <v>337</v>
      </c>
      <c r="F46" s="27" t="s">
        <v>26</v>
      </c>
      <c r="G46" s="27" t="s">
        <v>228</v>
      </c>
      <c r="H46" s="27" t="s">
        <v>28</v>
      </c>
      <c r="I46" s="17"/>
      <c r="J46" s="17"/>
      <c r="K46" s="17" t="s">
        <v>6560</v>
      </c>
      <c r="L46" s="17" t="s">
        <v>338</v>
      </c>
      <c r="M46" s="19" t="s">
        <v>47</v>
      </c>
      <c r="N46" s="28" t="s">
        <v>1328</v>
      </c>
      <c r="O46" s="28" t="s">
        <v>339</v>
      </c>
      <c r="P46" s="29"/>
      <c r="Q46" s="28"/>
      <c r="R46" s="29" t="s">
        <v>259</v>
      </c>
      <c r="S46" s="29" t="s">
        <v>340</v>
      </c>
      <c r="T46" s="30">
        <v>37970</v>
      </c>
      <c r="U46" s="28">
        <v>1650</v>
      </c>
      <c r="V46" s="18"/>
      <c r="W46" s="19"/>
      <c r="X46" s="18"/>
      <c r="Y46" s="18"/>
      <c r="Z46" s="18"/>
      <c r="AA46" s="17"/>
      <c r="AB46" s="14"/>
      <c r="AC46" s="14"/>
      <c r="AD46" s="14"/>
      <c r="AE46" s="14"/>
      <c r="AF46" s="14"/>
      <c r="AG46" s="14"/>
    </row>
    <row r="47" spans="1:33" ht="18" customHeight="1" x14ac:dyDescent="0.2">
      <c r="A47" s="28">
        <v>6909</v>
      </c>
      <c r="B47" s="38" t="s">
        <v>8315</v>
      </c>
      <c r="C47" s="132">
        <v>705171009</v>
      </c>
      <c r="D47" s="17" t="s">
        <v>226</v>
      </c>
      <c r="E47" s="17" t="s">
        <v>341</v>
      </c>
      <c r="F47" s="27" t="s">
        <v>26</v>
      </c>
      <c r="G47" s="27" t="s">
        <v>228</v>
      </c>
      <c r="H47" s="27" t="s">
        <v>28</v>
      </c>
      <c r="I47" s="17"/>
      <c r="J47" s="17"/>
      <c r="K47" s="17" t="s">
        <v>342</v>
      </c>
      <c r="L47" s="17" t="s">
        <v>344</v>
      </c>
      <c r="M47" s="19" t="s">
        <v>803</v>
      </c>
      <c r="N47" s="28" t="s">
        <v>5522</v>
      </c>
      <c r="O47" s="28" t="s">
        <v>345</v>
      </c>
      <c r="P47" s="29" t="s">
        <v>343</v>
      </c>
      <c r="Q47" s="28"/>
      <c r="R47" s="29" t="s">
        <v>259</v>
      </c>
      <c r="S47" s="29" t="s">
        <v>346</v>
      </c>
      <c r="T47" s="30">
        <v>37970</v>
      </c>
      <c r="U47" s="28">
        <v>6909</v>
      </c>
      <c r="V47" s="18"/>
      <c r="W47" s="19"/>
      <c r="X47" s="18"/>
      <c r="Y47" s="18"/>
      <c r="Z47" s="18"/>
      <c r="AA47" s="17"/>
      <c r="AB47" s="14"/>
      <c r="AC47" s="14"/>
      <c r="AD47" s="14"/>
      <c r="AE47" s="14"/>
      <c r="AF47" s="14"/>
      <c r="AG47" s="14"/>
    </row>
    <row r="48" spans="1:33" ht="18" customHeight="1" x14ac:dyDescent="0.2">
      <c r="A48" s="28">
        <v>1750</v>
      </c>
      <c r="B48" s="38" t="s">
        <v>8782</v>
      </c>
      <c r="C48" s="132">
        <v>817951724</v>
      </c>
      <c r="D48" s="17" t="s">
        <v>226</v>
      </c>
      <c r="E48" s="17" t="s">
        <v>350</v>
      </c>
      <c r="F48" s="27" t="s">
        <v>26</v>
      </c>
      <c r="G48" s="27" t="s">
        <v>228</v>
      </c>
      <c r="H48" s="27" t="s">
        <v>28</v>
      </c>
      <c r="I48" s="17"/>
      <c r="J48" s="17"/>
      <c r="K48" s="17" t="s">
        <v>347</v>
      </c>
      <c r="L48" s="17" t="s">
        <v>6344</v>
      </c>
      <c r="M48" s="19" t="s">
        <v>313</v>
      </c>
      <c r="N48" s="28" t="s">
        <v>999</v>
      </c>
      <c r="O48" s="28" t="s">
        <v>5873</v>
      </c>
      <c r="P48" s="29" t="s">
        <v>5874</v>
      </c>
      <c r="Q48" s="28"/>
      <c r="R48" s="29" t="s">
        <v>259</v>
      </c>
      <c r="S48" s="29" t="s">
        <v>6314</v>
      </c>
      <c r="T48" s="30">
        <v>37970</v>
      </c>
      <c r="U48" s="28">
        <v>1750</v>
      </c>
      <c r="V48" s="18"/>
      <c r="W48" s="19"/>
      <c r="X48" s="18"/>
      <c r="Y48" s="18"/>
      <c r="Z48" s="18"/>
      <c r="AA48" s="17"/>
      <c r="AB48" s="14"/>
      <c r="AC48" s="14"/>
      <c r="AD48" s="14"/>
      <c r="AE48" s="14"/>
      <c r="AF48" s="14"/>
      <c r="AG48" s="14"/>
    </row>
    <row r="49" spans="1:33" ht="18" customHeight="1" x14ac:dyDescent="0.2">
      <c r="A49" s="28">
        <v>7063</v>
      </c>
      <c r="B49" s="38" t="s">
        <v>8316</v>
      </c>
      <c r="C49" s="132">
        <v>802305002</v>
      </c>
      <c r="D49" s="17" t="s">
        <v>226</v>
      </c>
      <c r="E49" s="17" t="s">
        <v>349</v>
      </c>
      <c r="F49" s="27" t="s">
        <v>26</v>
      </c>
      <c r="G49" s="27" t="s">
        <v>228</v>
      </c>
      <c r="H49" s="27" t="s">
        <v>28</v>
      </c>
      <c r="I49" s="17"/>
      <c r="J49" s="17"/>
      <c r="K49" s="17" t="s">
        <v>351</v>
      </c>
      <c r="L49" s="17" t="s">
        <v>352</v>
      </c>
      <c r="M49" s="19" t="s">
        <v>47</v>
      </c>
      <c r="N49" s="28" t="s">
        <v>354</v>
      </c>
      <c r="O49" s="28" t="s">
        <v>353</v>
      </c>
      <c r="P49" s="29"/>
      <c r="Q49" s="28"/>
      <c r="R49" s="29">
        <v>93910</v>
      </c>
      <c r="S49" s="29" t="s">
        <v>355</v>
      </c>
      <c r="T49" s="30">
        <v>37970</v>
      </c>
      <c r="U49" s="28">
        <v>7063</v>
      </c>
      <c r="V49" s="18"/>
      <c r="W49" s="19"/>
      <c r="X49" s="18"/>
      <c r="Y49" s="18"/>
      <c r="Z49" s="18"/>
      <c r="AA49" s="17"/>
      <c r="AB49" s="14"/>
      <c r="AC49" s="14"/>
      <c r="AD49" s="14"/>
      <c r="AE49" s="14"/>
      <c r="AF49" s="14"/>
      <c r="AG49" s="14"/>
    </row>
    <row r="50" spans="1:33" ht="18" customHeight="1" x14ac:dyDescent="0.2">
      <c r="A50" s="28">
        <v>7013</v>
      </c>
      <c r="B50" s="38" t="s">
        <v>8317</v>
      </c>
      <c r="C50" s="132">
        <v>817951511</v>
      </c>
      <c r="D50" s="17" t="s">
        <v>226</v>
      </c>
      <c r="E50" s="17" t="s">
        <v>356</v>
      </c>
      <c r="F50" s="27" t="s">
        <v>26</v>
      </c>
      <c r="G50" s="27" t="s">
        <v>228</v>
      </c>
      <c r="H50" s="27" t="s">
        <v>28</v>
      </c>
      <c r="I50" s="17"/>
      <c r="J50" s="17"/>
      <c r="K50" s="17" t="s">
        <v>357</v>
      </c>
      <c r="L50" s="17" t="s">
        <v>358</v>
      </c>
      <c r="M50" s="19" t="s">
        <v>47</v>
      </c>
      <c r="N50" s="28" t="s">
        <v>361</v>
      </c>
      <c r="O50" s="28" t="s">
        <v>359</v>
      </c>
      <c r="P50" s="29"/>
      <c r="Q50" s="28"/>
      <c r="R50" s="29" t="s">
        <v>232</v>
      </c>
      <c r="S50" s="29" t="s">
        <v>360</v>
      </c>
      <c r="T50" s="30">
        <v>37970</v>
      </c>
      <c r="U50" s="28">
        <v>7013</v>
      </c>
      <c r="V50" s="18"/>
      <c r="W50" s="19"/>
      <c r="X50" s="18"/>
      <c r="Y50" s="18"/>
      <c r="Z50" s="18"/>
      <c r="AA50" s="17"/>
      <c r="AB50" s="14"/>
      <c r="AC50" s="14"/>
      <c r="AD50" s="14"/>
      <c r="AE50" s="14"/>
      <c r="AF50" s="14"/>
      <c r="AG50" s="14"/>
    </row>
    <row r="51" spans="1:33" ht="18" customHeight="1" x14ac:dyDescent="0.2">
      <c r="A51" s="28">
        <v>7657</v>
      </c>
      <c r="B51" s="38" t="s">
        <v>8318</v>
      </c>
      <c r="C51" s="132">
        <v>651354765</v>
      </c>
      <c r="D51" s="17" t="s">
        <v>362</v>
      </c>
      <c r="E51" s="17" t="s">
        <v>363</v>
      </c>
      <c r="F51" s="27" t="s">
        <v>6032</v>
      </c>
      <c r="G51" s="27" t="s">
        <v>364</v>
      </c>
      <c r="H51" s="27" t="s">
        <v>6326</v>
      </c>
      <c r="I51" s="17" t="s">
        <v>365</v>
      </c>
      <c r="J51" s="17" t="s">
        <v>6327</v>
      </c>
      <c r="K51" s="17" t="s">
        <v>366</v>
      </c>
      <c r="L51" s="17" t="s">
        <v>6156</v>
      </c>
      <c r="M51" s="19" t="s">
        <v>565</v>
      </c>
      <c r="N51" s="28" t="s">
        <v>348</v>
      </c>
      <c r="O51" s="28">
        <v>984478316</v>
      </c>
      <c r="P51" s="47" t="s">
        <v>6033</v>
      </c>
      <c r="Q51" s="28"/>
      <c r="R51" s="29" t="s">
        <v>84</v>
      </c>
      <c r="S51" s="29" t="s">
        <v>6339</v>
      </c>
      <c r="T51" s="30">
        <v>43374</v>
      </c>
      <c r="U51" s="28">
        <v>7657</v>
      </c>
      <c r="V51" s="18"/>
      <c r="W51" s="19"/>
      <c r="X51" s="18"/>
      <c r="Y51" s="18"/>
      <c r="Z51" s="18"/>
      <c r="AA51" s="17"/>
      <c r="AB51" s="14"/>
      <c r="AC51" s="14"/>
      <c r="AD51" s="14"/>
      <c r="AE51" s="14"/>
      <c r="AF51" s="14"/>
      <c r="AG51" s="14"/>
    </row>
    <row r="52" spans="1:33" ht="18" customHeight="1" x14ac:dyDescent="0.2">
      <c r="A52" s="28">
        <v>7461</v>
      </c>
      <c r="B52" s="38" t="s">
        <v>8319</v>
      </c>
      <c r="C52" s="132">
        <v>650413296</v>
      </c>
      <c r="D52" s="17" t="s">
        <v>73</v>
      </c>
      <c r="E52" s="17" t="s">
        <v>367</v>
      </c>
      <c r="F52" s="27" t="s">
        <v>368</v>
      </c>
      <c r="G52" s="27" t="s">
        <v>369</v>
      </c>
      <c r="H52" s="27" t="s">
        <v>370</v>
      </c>
      <c r="I52" s="17" t="s">
        <v>371</v>
      </c>
      <c r="J52" s="17" t="s">
        <v>128</v>
      </c>
      <c r="K52" s="17" t="s">
        <v>372</v>
      </c>
      <c r="L52" s="17" t="s">
        <v>373</v>
      </c>
      <c r="M52" s="19" t="s">
        <v>565</v>
      </c>
      <c r="N52" s="28" t="s">
        <v>374</v>
      </c>
      <c r="O52" s="28"/>
      <c r="P52" s="29"/>
      <c r="Q52" s="28"/>
      <c r="R52" s="29" t="s">
        <v>375</v>
      </c>
      <c r="S52" s="29" t="s">
        <v>376</v>
      </c>
      <c r="T52" s="30">
        <v>40910</v>
      </c>
      <c r="U52" s="28">
        <v>7461</v>
      </c>
      <c r="V52" s="18"/>
      <c r="W52" s="19"/>
      <c r="X52" s="18"/>
      <c r="Y52" s="18"/>
      <c r="Z52" s="18"/>
      <c r="AA52" s="17"/>
      <c r="AB52" s="14"/>
      <c r="AC52" s="14"/>
      <c r="AD52" s="14"/>
      <c r="AE52" s="14"/>
      <c r="AF52" s="14"/>
      <c r="AG52" s="14"/>
    </row>
    <row r="53" spans="1:33" ht="18" customHeight="1" x14ac:dyDescent="0.2">
      <c r="A53" s="28">
        <v>7664</v>
      </c>
      <c r="B53" s="38" t="s">
        <v>8320</v>
      </c>
      <c r="C53" s="132">
        <v>650797612</v>
      </c>
      <c r="D53" s="17" t="s">
        <v>377</v>
      </c>
      <c r="E53" s="17" t="s">
        <v>378</v>
      </c>
      <c r="F53" s="27" t="s">
        <v>379</v>
      </c>
      <c r="G53" s="27" t="s">
        <v>380</v>
      </c>
      <c r="H53" s="27" t="s">
        <v>381</v>
      </c>
      <c r="I53" s="17" t="s">
        <v>382</v>
      </c>
      <c r="J53" s="17" t="s">
        <v>383</v>
      </c>
      <c r="K53" s="17" t="s">
        <v>384</v>
      </c>
      <c r="L53" s="17" t="s">
        <v>386</v>
      </c>
      <c r="M53" s="19" t="s">
        <v>5594</v>
      </c>
      <c r="N53" s="28" t="s">
        <v>388</v>
      </c>
      <c r="O53" s="28" t="s">
        <v>387</v>
      </c>
      <c r="P53" s="29" t="s">
        <v>385</v>
      </c>
      <c r="Q53" s="28"/>
      <c r="R53" s="29" t="s">
        <v>84</v>
      </c>
      <c r="S53" s="29" t="s">
        <v>389</v>
      </c>
      <c r="T53" s="30">
        <v>43453</v>
      </c>
      <c r="U53" s="28">
        <v>7664</v>
      </c>
      <c r="V53" s="18"/>
      <c r="W53" s="19"/>
      <c r="X53" s="18"/>
      <c r="Y53" s="18"/>
      <c r="Z53" s="18"/>
      <c r="AA53" s="17"/>
      <c r="AB53" s="14"/>
      <c r="AC53" s="14"/>
      <c r="AD53" s="14"/>
      <c r="AE53" s="14"/>
      <c r="AF53" s="14"/>
      <c r="AG53" s="14"/>
    </row>
    <row r="54" spans="1:33" ht="18" customHeight="1" x14ac:dyDescent="0.2">
      <c r="A54" s="28">
        <v>7114</v>
      </c>
      <c r="B54" s="38" t="s">
        <v>8321</v>
      </c>
      <c r="C54" s="132">
        <v>725183003</v>
      </c>
      <c r="D54" s="17" t="s">
        <v>73</v>
      </c>
      <c r="E54" s="17" t="s">
        <v>390</v>
      </c>
      <c r="F54" s="27" t="s">
        <v>26</v>
      </c>
      <c r="G54" s="27" t="s">
        <v>391</v>
      </c>
      <c r="H54" s="27" t="s">
        <v>392</v>
      </c>
      <c r="I54" s="17" t="s">
        <v>91</v>
      </c>
      <c r="J54" s="17" t="s">
        <v>393</v>
      </c>
      <c r="K54" s="17" t="s">
        <v>394</v>
      </c>
      <c r="L54" s="17" t="s">
        <v>395</v>
      </c>
      <c r="M54" s="19" t="s">
        <v>47</v>
      </c>
      <c r="N54" s="28" t="s">
        <v>397</v>
      </c>
      <c r="O54" s="28" t="s">
        <v>396</v>
      </c>
      <c r="P54" s="29"/>
      <c r="Q54" s="28"/>
      <c r="R54" s="29">
        <v>93401</v>
      </c>
      <c r="S54" s="29" t="s">
        <v>398</v>
      </c>
      <c r="T54" s="30">
        <v>37970</v>
      </c>
      <c r="U54" s="28">
        <v>7114</v>
      </c>
      <c r="V54" s="18"/>
      <c r="W54" s="19"/>
      <c r="X54" s="18"/>
      <c r="Y54" s="18"/>
      <c r="Z54" s="18"/>
      <c r="AA54" s="17"/>
      <c r="AB54" s="14"/>
      <c r="AC54" s="14"/>
      <c r="AD54" s="14"/>
      <c r="AE54" s="14"/>
      <c r="AF54" s="14"/>
      <c r="AG54" s="14"/>
    </row>
    <row r="55" spans="1:33" ht="18" customHeight="1" x14ac:dyDescent="0.2">
      <c r="A55" s="28">
        <v>2000</v>
      </c>
      <c r="B55" s="38" t="s">
        <v>8322</v>
      </c>
      <c r="C55" s="132">
        <v>707437006</v>
      </c>
      <c r="D55" s="17" t="s">
        <v>73</v>
      </c>
      <c r="E55" s="17" t="s">
        <v>399</v>
      </c>
      <c r="F55" s="27" t="s">
        <v>400</v>
      </c>
      <c r="G55" s="27" t="s">
        <v>401</v>
      </c>
      <c r="H55" s="27" t="s">
        <v>402</v>
      </c>
      <c r="I55" s="17" t="s">
        <v>403</v>
      </c>
      <c r="J55" s="17" t="s">
        <v>404</v>
      </c>
      <c r="K55" s="17" t="s">
        <v>405</v>
      </c>
      <c r="L55" s="17" t="s">
        <v>407</v>
      </c>
      <c r="M55" s="19" t="s">
        <v>48</v>
      </c>
      <c r="N55" s="28" t="s">
        <v>408</v>
      </c>
      <c r="O55" s="28" t="s">
        <v>406</v>
      </c>
      <c r="P55" s="29"/>
      <c r="Q55" s="29"/>
      <c r="R55" s="29" t="s">
        <v>84</v>
      </c>
      <c r="S55" s="29" t="s">
        <v>409</v>
      </c>
      <c r="T55" s="30">
        <v>37970</v>
      </c>
      <c r="U55" s="28">
        <v>2000</v>
      </c>
      <c r="V55" s="18"/>
      <c r="W55" s="19"/>
      <c r="X55" s="18"/>
      <c r="Y55" s="18"/>
      <c r="Z55" s="18"/>
      <c r="AA55" s="17"/>
      <c r="AB55" s="14"/>
      <c r="AC55" s="14"/>
      <c r="AD55" s="14"/>
      <c r="AE55" s="14"/>
      <c r="AF55" s="14"/>
      <c r="AG55" s="14"/>
    </row>
    <row r="56" spans="1:33" ht="18" customHeight="1" x14ac:dyDescent="0.2">
      <c r="A56" s="28">
        <v>6871</v>
      </c>
      <c r="B56" s="38" t="s">
        <v>8323</v>
      </c>
      <c r="C56" s="132">
        <v>710867003</v>
      </c>
      <c r="D56" s="17" t="s">
        <v>49</v>
      </c>
      <c r="E56" s="17" t="s">
        <v>418</v>
      </c>
      <c r="F56" s="27" t="s">
        <v>7392</v>
      </c>
      <c r="G56" s="27" t="s">
        <v>419</v>
      </c>
      <c r="H56" s="27" t="s">
        <v>7393</v>
      </c>
      <c r="I56" s="17" t="s">
        <v>63</v>
      </c>
      <c r="J56" s="17" t="s">
        <v>7394</v>
      </c>
      <c r="K56" s="17" t="s">
        <v>7395</v>
      </c>
      <c r="L56" s="17" t="s">
        <v>420</v>
      </c>
      <c r="M56" s="19" t="s">
        <v>47</v>
      </c>
      <c r="N56" s="28" t="s">
        <v>421</v>
      </c>
      <c r="O56" s="28" t="s">
        <v>7396</v>
      </c>
      <c r="P56" s="47" t="s">
        <v>7397</v>
      </c>
      <c r="Q56" s="28"/>
      <c r="R56" s="29" t="s">
        <v>422</v>
      </c>
      <c r="S56" s="29" t="s">
        <v>7398</v>
      </c>
      <c r="T56" s="30">
        <v>37970</v>
      </c>
      <c r="U56" s="28">
        <v>6871</v>
      </c>
      <c r="V56" s="18"/>
      <c r="W56" s="19"/>
      <c r="X56" s="18"/>
      <c r="Y56" s="18"/>
      <c r="Z56" s="18"/>
      <c r="AA56" s="17"/>
      <c r="AB56" s="14"/>
      <c r="AC56" s="14"/>
      <c r="AD56" s="14"/>
      <c r="AE56" s="14"/>
      <c r="AF56" s="14"/>
      <c r="AG56" s="14"/>
    </row>
    <row r="57" spans="1:33" ht="18" customHeight="1" x14ac:dyDescent="0.2">
      <c r="A57" s="28">
        <v>6988</v>
      </c>
      <c r="B57" s="38" t="s">
        <v>8324</v>
      </c>
      <c r="C57" s="132">
        <v>715787008</v>
      </c>
      <c r="D57" s="17" t="s">
        <v>73</v>
      </c>
      <c r="E57" s="17" t="s">
        <v>411</v>
      </c>
      <c r="F57" s="27" t="s">
        <v>7065</v>
      </c>
      <c r="G57" s="27" t="s">
        <v>412</v>
      </c>
      <c r="H57" s="27" t="s">
        <v>7067</v>
      </c>
      <c r="I57" s="17" t="s">
        <v>413</v>
      </c>
      <c r="J57" s="17" t="s">
        <v>7068</v>
      </c>
      <c r="K57" s="17" t="s">
        <v>414</v>
      </c>
      <c r="L57" s="17" t="s">
        <v>7066</v>
      </c>
      <c r="M57" s="19" t="s">
        <v>565</v>
      </c>
      <c r="N57" s="28" t="s">
        <v>415</v>
      </c>
      <c r="O57" s="28" t="s">
        <v>417</v>
      </c>
      <c r="P57" s="47" t="s">
        <v>416</v>
      </c>
      <c r="Q57" s="28"/>
      <c r="R57" s="29" t="s">
        <v>375</v>
      </c>
      <c r="S57" s="29" t="s">
        <v>7399</v>
      </c>
      <c r="T57" s="30">
        <v>37971</v>
      </c>
      <c r="U57" s="28">
        <v>6988</v>
      </c>
      <c r="V57" s="18"/>
      <c r="W57" s="19"/>
      <c r="X57" s="18"/>
      <c r="Y57" s="18"/>
      <c r="Z57" s="18"/>
      <c r="AA57" s="17"/>
      <c r="AB57" s="14"/>
      <c r="AC57" s="14"/>
      <c r="AD57" s="14"/>
      <c r="AE57" s="14"/>
      <c r="AF57" s="14"/>
      <c r="AG57" s="14"/>
    </row>
    <row r="58" spans="1:33" ht="18" customHeight="1" x14ac:dyDescent="0.2">
      <c r="A58" s="28">
        <v>7003</v>
      </c>
      <c r="B58" s="38" t="s">
        <v>8783</v>
      </c>
      <c r="C58" s="132">
        <v>731013004</v>
      </c>
      <c r="D58" s="17" t="s">
        <v>73</v>
      </c>
      <c r="E58" s="17" t="s">
        <v>423</v>
      </c>
      <c r="F58" s="27" t="s">
        <v>6907</v>
      </c>
      <c r="G58" s="27" t="s">
        <v>424</v>
      </c>
      <c r="H58" s="27" t="s">
        <v>425</v>
      </c>
      <c r="I58" s="17" t="s">
        <v>426</v>
      </c>
      <c r="J58" s="17" t="s">
        <v>427</v>
      </c>
      <c r="K58" s="17" t="s">
        <v>6924</v>
      </c>
      <c r="L58" s="17" t="s">
        <v>6168</v>
      </c>
      <c r="M58" s="19" t="s">
        <v>47</v>
      </c>
      <c r="N58" s="28" t="s">
        <v>769</v>
      </c>
      <c r="O58" s="28">
        <v>223414941</v>
      </c>
      <c r="P58" s="29" t="s">
        <v>6169</v>
      </c>
      <c r="Q58" s="28"/>
      <c r="R58" s="29" t="s">
        <v>428</v>
      </c>
      <c r="S58" s="30" t="s">
        <v>6879</v>
      </c>
      <c r="T58" s="30">
        <v>37970</v>
      </c>
      <c r="U58" s="28">
        <v>7003</v>
      </c>
      <c r="V58" s="18"/>
      <c r="W58" s="19"/>
      <c r="X58" s="18"/>
      <c r="Y58" s="18"/>
      <c r="Z58" s="18"/>
      <c r="AA58" s="17"/>
      <c r="AB58" s="14"/>
      <c r="AC58" s="14"/>
      <c r="AD58" s="14"/>
      <c r="AE58" s="14"/>
      <c r="AF58" s="14"/>
      <c r="AG58" s="14"/>
    </row>
    <row r="59" spans="1:33" ht="18" customHeight="1" x14ac:dyDescent="0.2">
      <c r="A59" s="28">
        <v>7723</v>
      </c>
      <c r="B59" s="38" t="s">
        <v>8784</v>
      </c>
      <c r="C59" s="132">
        <v>651927862</v>
      </c>
      <c r="D59" s="17"/>
      <c r="E59" s="17" t="s">
        <v>7912</v>
      </c>
      <c r="F59" s="27" t="s">
        <v>7401</v>
      </c>
      <c r="G59" s="27" t="s">
        <v>7402</v>
      </c>
      <c r="H59" s="27" t="s">
        <v>7403</v>
      </c>
      <c r="I59" s="17" t="s">
        <v>1616</v>
      </c>
      <c r="J59" s="17" t="s">
        <v>7404</v>
      </c>
      <c r="K59" s="17" t="s">
        <v>7405</v>
      </c>
      <c r="L59" s="17" t="s">
        <v>7406</v>
      </c>
      <c r="M59" s="19" t="s">
        <v>313</v>
      </c>
      <c r="N59" s="28" t="s">
        <v>3618</v>
      </c>
      <c r="O59" s="28" t="s">
        <v>7407</v>
      </c>
      <c r="P59" s="47" t="s">
        <v>7408</v>
      </c>
      <c r="Q59" s="28"/>
      <c r="R59" s="29">
        <v>93401</v>
      </c>
      <c r="S59" s="30" t="s">
        <v>7409</v>
      </c>
      <c r="T59" s="30">
        <v>44187</v>
      </c>
      <c r="U59" s="28">
        <v>7723</v>
      </c>
      <c r="V59" s="18"/>
      <c r="W59" s="19"/>
      <c r="X59" s="18"/>
      <c r="Y59" s="18"/>
      <c r="Z59" s="18"/>
      <c r="AA59" s="17"/>
      <c r="AB59" s="14"/>
      <c r="AC59" s="14"/>
      <c r="AD59" s="14"/>
      <c r="AE59" s="14"/>
      <c r="AF59" s="14"/>
      <c r="AG59" s="14"/>
    </row>
    <row r="60" spans="1:33" ht="18" customHeight="1" x14ac:dyDescent="0.2">
      <c r="A60" s="28">
        <v>7608</v>
      </c>
      <c r="B60" s="38" t="s">
        <v>8763</v>
      </c>
      <c r="C60" s="132">
        <v>650984447</v>
      </c>
      <c r="D60" s="17" t="s">
        <v>73</v>
      </c>
      <c r="E60" s="17" t="s">
        <v>429</v>
      </c>
      <c r="F60" s="27" t="s">
        <v>430</v>
      </c>
      <c r="G60" s="27" t="s">
        <v>431</v>
      </c>
      <c r="H60" s="27" t="s">
        <v>432</v>
      </c>
      <c r="I60" s="17" t="s">
        <v>433</v>
      </c>
      <c r="J60" s="17" t="s">
        <v>434</v>
      </c>
      <c r="K60" s="17" t="s">
        <v>435</v>
      </c>
      <c r="L60" s="17" t="s">
        <v>437</v>
      </c>
      <c r="M60" s="19" t="s">
        <v>47</v>
      </c>
      <c r="N60" s="28"/>
      <c r="O60" s="28" t="s">
        <v>438</v>
      </c>
      <c r="P60" s="29" t="s">
        <v>436</v>
      </c>
      <c r="Q60" s="28"/>
      <c r="R60" s="29" t="s">
        <v>375</v>
      </c>
      <c r="S60" s="29" t="s">
        <v>439</v>
      </c>
      <c r="T60" s="30">
        <v>42538</v>
      </c>
      <c r="U60" s="28">
        <v>7608</v>
      </c>
      <c r="V60" s="18"/>
      <c r="W60" s="19"/>
      <c r="X60" s="18"/>
      <c r="Y60" s="18"/>
      <c r="Z60" s="18"/>
      <c r="AA60" s="17"/>
      <c r="AB60" s="14"/>
      <c r="AC60" s="14"/>
      <c r="AD60" s="14"/>
      <c r="AE60" s="14"/>
      <c r="AF60" s="14"/>
      <c r="AG60" s="14"/>
    </row>
    <row r="61" spans="1:33" ht="18" customHeight="1" x14ac:dyDescent="0.2">
      <c r="A61" s="28">
        <v>6930</v>
      </c>
      <c r="B61" s="38" t="s">
        <v>8325</v>
      </c>
      <c r="C61" s="132">
        <v>719651003</v>
      </c>
      <c r="D61" s="17" t="s">
        <v>8124</v>
      </c>
      <c r="E61" s="17" t="s">
        <v>7913</v>
      </c>
      <c r="F61" s="27" t="s">
        <v>440</v>
      </c>
      <c r="G61" s="27" t="s">
        <v>441</v>
      </c>
      <c r="H61" s="27" t="s">
        <v>442</v>
      </c>
      <c r="I61" s="17" t="s">
        <v>443</v>
      </c>
      <c r="J61" s="17" t="s">
        <v>444</v>
      </c>
      <c r="K61" s="17" t="s">
        <v>445</v>
      </c>
      <c r="L61" s="17" t="s">
        <v>447</v>
      </c>
      <c r="M61" s="19" t="s">
        <v>200</v>
      </c>
      <c r="N61" s="28" t="s">
        <v>449</v>
      </c>
      <c r="O61" s="28" t="s">
        <v>448</v>
      </c>
      <c r="P61" s="29" t="s">
        <v>446</v>
      </c>
      <c r="Q61" s="28"/>
      <c r="R61" s="29" t="s">
        <v>375</v>
      </c>
      <c r="S61" s="29" t="s">
        <v>450</v>
      </c>
      <c r="T61" s="30">
        <v>37970</v>
      </c>
      <c r="U61" s="28">
        <v>6930</v>
      </c>
      <c r="V61" s="18"/>
      <c r="W61" s="19"/>
      <c r="X61" s="18"/>
      <c r="Y61" s="18"/>
      <c r="Z61" s="18"/>
      <c r="AA61" s="17"/>
      <c r="AB61" s="14"/>
      <c r="AC61" s="14"/>
      <c r="AD61" s="14"/>
      <c r="AE61" s="14"/>
      <c r="AF61" s="14"/>
      <c r="AG61" s="14"/>
    </row>
    <row r="62" spans="1:33" ht="18" customHeight="1" x14ac:dyDescent="0.2">
      <c r="A62" s="28">
        <v>7361</v>
      </c>
      <c r="B62" s="38" t="s">
        <v>8785</v>
      </c>
      <c r="C62" s="132">
        <v>708794007</v>
      </c>
      <c r="D62" s="17" t="s">
        <v>73</v>
      </c>
      <c r="E62" s="17" t="s">
        <v>451</v>
      </c>
      <c r="F62" s="27" t="s">
        <v>452</v>
      </c>
      <c r="G62" s="27" t="s">
        <v>453</v>
      </c>
      <c r="H62" s="27" t="s">
        <v>454</v>
      </c>
      <c r="I62" s="17" t="s">
        <v>455</v>
      </c>
      <c r="J62" s="17" t="s">
        <v>456</v>
      </c>
      <c r="K62" s="17" t="s">
        <v>457</v>
      </c>
      <c r="L62" s="17" t="s">
        <v>458</v>
      </c>
      <c r="M62" s="19" t="s">
        <v>47</v>
      </c>
      <c r="N62" s="28" t="s">
        <v>397</v>
      </c>
      <c r="O62" s="28"/>
      <c r="P62" s="29"/>
      <c r="Q62" s="28"/>
      <c r="R62" s="29" t="s">
        <v>375</v>
      </c>
      <c r="S62" s="29" t="s">
        <v>459</v>
      </c>
      <c r="T62" s="30">
        <v>39261</v>
      </c>
      <c r="U62" s="28">
        <v>7361</v>
      </c>
      <c r="V62" s="18"/>
      <c r="W62" s="19"/>
      <c r="X62" s="18"/>
      <c r="Y62" s="18"/>
      <c r="Z62" s="18"/>
      <c r="AA62" s="17"/>
      <c r="AB62" s="14"/>
      <c r="AC62" s="14"/>
      <c r="AD62" s="14"/>
      <c r="AE62" s="14"/>
      <c r="AF62" s="14"/>
      <c r="AG62" s="14"/>
    </row>
    <row r="63" spans="1:33" ht="18" customHeight="1" x14ac:dyDescent="0.2">
      <c r="A63" s="28">
        <v>6971</v>
      </c>
      <c r="B63" s="38" t="s">
        <v>8326</v>
      </c>
      <c r="C63" s="132">
        <v>735534009</v>
      </c>
      <c r="D63" s="17" t="s">
        <v>73</v>
      </c>
      <c r="E63" s="17" t="s">
        <v>460</v>
      </c>
      <c r="F63" s="27" t="s">
        <v>6051</v>
      </c>
      <c r="G63" s="27" t="s">
        <v>461</v>
      </c>
      <c r="H63" s="27" t="s">
        <v>5570</v>
      </c>
      <c r="I63" s="17" t="s">
        <v>462</v>
      </c>
      <c r="J63" s="17" t="s">
        <v>6678</v>
      </c>
      <c r="K63" s="17" t="s">
        <v>5571</v>
      </c>
      <c r="L63" s="17" t="s">
        <v>463</v>
      </c>
      <c r="M63" s="19" t="s">
        <v>48</v>
      </c>
      <c r="N63" s="28" t="s">
        <v>5573</v>
      </c>
      <c r="O63" s="28" t="s">
        <v>5584</v>
      </c>
      <c r="P63" s="29" t="s">
        <v>5572</v>
      </c>
      <c r="Q63" s="28"/>
      <c r="R63" s="29" t="s">
        <v>375</v>
      </c>
      <c r="S63" s="29" t="s">
        <v>6679</v>
      </c>
      <c r="T63" s="30">
        <v>37970</v>
      </c>
      <c r="U63" s="28">
        <v>6971</v>
      </c>
      <c r="V63" s="18"/>
      <c r="W63" s="19"/>
      <c r="X63" s="18"/>
      <c r="Y63" s="18"/>
      <c r="Z63" s="18"/>
      <c r="AA63" s="48" t="s">
        <v>7914</v>
      </c>
      <c r="AB63" s="14"/>
      <c r="AC63" s="14"/>
      <c r="AD63" s="14"/>
      <c r="AE63" s="14"/>
      <c r="AF63" s="14"/>
      <c r="AG63" s="14" t="s">
        <v>7915</v>
      </c>
    </row>
    <row r="64" spans="1:33" ht="18" customHeight="1" x14ac:dyDescent="0.2">
      <c r="A64" s="28">
        <v>7360</v>
      </c>
      <c r="B64" s="38" t="s">
        <v>8327</v>
      </c>
      <c r="C64" s="132">
        <v>653936605</v>
      </c>
      <c r="D64" s="17" t="s">
        <v>464</v>
      </c>
      <c r="E64" s="17" t="s">
        <v>465</v>
      </c>
      <c r="F64" s="27" t="s">
        <v>466</v>
      </c>
      <c r="G64" s="27" t="s">
        <v>467</v>
      </c>
      <c r="H64" s="27" t="s">
        <v>470</v>
      </c>
      <c r="I64" s="27" t="s">
        <v>468</v>
      </c>
      <c r="J64" s="17" t="s">
        <v>469</v>
      </c>
      <c r="K64" s="17" t="s">
        <v>471</v>
      </c>
      <c r="L64" s="17" t="s">
        <v>473</v>
      </c>
      <c r="M64" s="19" t="s">
        <v>47</v>
      </c>
      <c r="N64" s="28" t="s">
        <v>475</v>
      </c>
      <c r="O64" s="28" t="s">
        <v>474</v>
      </c>
      <c r="P64" s="29" t="s">
        <v>472</v>
      </c>
      <c r="Q64" s="28"/>
      <c r="R64" s="29" t="s">
        <v>476</v>
      </c>
      <c r="S64" s="29" t="s">
        <v>477</v>
      </c>
      <c r="T64" s="30">
        <v>39261</v>
      </c>
      <c r="U64" s="28">
        <v>7360</v>
      </c>
      <c r="V64" s="18"/>
      <c r="W64" s="19"/>
      <c r="X64" s="18"/>
      <c r="Y64" s="18"/>
      <c r="Z64" s="18"/>
      <c r="AA64" s="17"/>
      <c r="AB64" s="14"/>
      <c r="AC64" s="14"/>
      <c r="AD64" s="14"/>
      <c r="AE64" s="14"/>
      <c r="AF64" s="14"/>
      <c r="AG64" s="14"/>
    </row>
    <row r="65" spans="1:33" ht="18" customHeight="1" x14ac:dyDescent="0.2">
      <c r="A65" s="28">
        <v>7077</v>
      </c>
      <c r="B65" s="38" t="s">
        <v>8328</v>
      </c>
      <c r="C65" s="132" t="s">
        <v>7071</v>
      </c>
      <c r="D65" s="17" t="s">
        <v>73</v>
      </c>
      <c r="E65" s="17" t="s">
        <v>478</v>
      </c>
      <c r="F65" s="27" t="s">
        <v>479</v>
      </c>
      <c r="G65" s="27" t="s">
        <v>480</v>
      </c>
      <c r="H65" s="27" t="s">
        <v>481</v>
      </c>
      <c r="I65" s="17" t="s">
        <v>482</v>
      </c>
      <c r="J65" s="17" t="s">
        <v>483</v>
      </c>
      <c r="K65" s="17" t="s">
        <v>484</v>
      </c>
      <c r="L65" s="17" t="s">
        <v>485</v>
      </c>
      <c r="M65" s="19" t="s">
        <v>48</v>
      </c>
      <c r="N65" s="28" t="s">
        <v>308</v>
      </c>
      <c r="O65" s="28"/>
      <c r="P65" s="29"/>
      <c r="Q65" s="28"/>
      <c r="R65" s="29" t="s">
        <v>45</v>
      </c>
      <c r="S65" s="29" t="s">
        <v>486</v>
      </c>
      <c r="T65" s="30">
        <v>37970</v>
      </c>
      <c r="U65" s="28">
        <v>7077</v>
      </c>
      <c r="V65" s="18"/>
      <c r="W65" s="19"/>
      <c r="X65" s="18"/>
      <c r="Y65" s="18"/>
      <c r="Z65" s="18"/>
      <c r="AA65" s="17"/>
      <c r="AB65" s="14"/>
      <c r="AC65" s="14"/>
      <c r="AD65" s="14"/>
      <c r="AE65" s="14"/>
      <c r="AF65" s="14"/>
      <c r="AG65" s="14"/>
    </row>
    <row r="66" spans="1:33" ht="18" customHeight="1" x14ac:dyDescent="0.2">
      <c r="A66" s="28">
        <v>7102</v>
      </c>
      <c r="B66" s="38" t="s">
        <v>8329</v>
      </c>
      <c r="C66" s="132">
        <v>651853702</v>
      </c>
      <c r="D66" s="17" t="s">
        <v>73</v>
      </c>
      <c r="E66" s="17" t="s">
        <v>487</v>
      </c>
      <c r="F66" s="27" t="s">
        <v>6561</v>
      </c>
      <c r="G66" s="27" t="s">
        <v>488</v>
      </c>
      <c r="H66" s="27" t="s">
        <v>6564</v>
      </c>
      <c r="I66" s="17" t="s">
        <v>124</v>
      </c>
      <c r="J66" s="17" t="s">
        <v>6565</v>
      </c>
      <c r="K66" s="17" t="s">
        <v>489</v>
      </c>
      <c r="L66" s="17" t="s">
        <v>5660</v>
      </c>
      <c r="M66" s="19" t="s">
        <v>47</v>
      </c>
      <c r="N66" s="28" t="s">
        <v>5661</v>
      </c>
      <c r="O66" s="28" t="s">
        <v>6563</v>
      </c>
      <c r="P66" s="47" t="s">
        <v>6562</v>
      </c>
      <c r="Q66" s="28"/>
      <c r="R66" s="29">
        <v>93991</v>
      </c>
      <c r="S66" s="29" t="s">
        <v>6845</v>
      </c>
      <c r="T66" s="30">
        <v>37970</v>
      </c>
      <c r="U66" s="28">
        <v>7102</v>
      </c>
      <c r="V66" s="18"/>
      <c r="W66" s="19"/>
      <c r="X66" s="18"/>
      <c r="Y66" s="18"/>
      <c r="Z66" s="18"/>
      <c r="AA66" s="17"/>
      <c r="AB66" s="14"/>
      <c r="AC66" s="14"/>
      <c r="AD66" s="14"/>
      <c r="AE66" s="14"/>
      <c r="AF66" s="14"/>
      <c r="AG66" s="14"/>
    </row>
    <row r="67" spans="1:33" ht="18" customHeight="1" x14ac:dyDescent="0.2">
      <c r="A67" s="28">
        <v>7242</v>
      </c>
      <c r="B67" s="107" t="s">
        <v>8786</v>
      </c>
      <c r="C67" s="132">
        <v>654624909</v>
      </c>
      <c r="D67" s="17" t="s">
        <v>73</v>
      </c>
      <c r="E67" s="17" t="s">
        <v>490</v>
      </c>
      <c r="F67" s="27" t="s">
        <v>491</v>
      </c>
      <c r="G67" s="27" t="s">
        <v>492</v>
      </c>
      <c r="H67" s="27" t="s">
        <v>493</v>
      </c>
      <c r="I67" s="17" t="s">
        <v>494</v>
      </c>
      <c r="J67" s="17" t="s">
        <v>495</v>
      </c>
      <c r="K67" s="17" t="s">
        <v>496</v>
      </c>
      <c r="L67" s="17" t="s">
        <v>497</v>
      </c>
      <c r="M67" s="19" t="s">
        <v>47</v>
      </c>
      <c r="N67" s="28" t="s">
        <v>258</v>
      </c>
      <c r="O67" s="28"/>
      <c r="P67" s="29"/>
      <c r="Q67" s="28"/>
      <c r="R67" s="29" t="s">
        <v>498</v>
      </c>
      <c r="S67" s="29" t="s">
        <v>499</v>
      </c>
      <c r="T67" s="30">
        <v>38720</v>
      </c>
      <c r="U67" s="28">
        <v>7242</v>
      </c>
      <c r="V67" s="18"/>
      <c r="W67" s="19"/>
      <c r="X67" s="18"/>
      <c r="Y67" s="18"/>
      <c r="Z67" s="18"/>
      <c r="AA67" s="17"/>
      <c r="AB67" s="14"/>
      <c r="AC67" s="14"/>
      <c r="AD67" s="14"/>
      <c r="AE67" s="14"/>
      <c r="AF67" s="14"/>
      <c r="AG67" s="14"/>
    </row>
    <row r="68" spans="1:33" ht="18" customHeight="1" x14ac:dyDescent="0.2">
      <c r="A68" s="28">
        <v>6934</v>
      </c>
      <c r="B68" s="38" t="s">
        <v>8787</v>
      </c>
      <c r="C68" s="132">
        <v>712782005</v>
      </c>
      <c r="D68" s="17" t="s">
        <v>73</v>
      </c>
      <c r="E68" s="17" t="s">
        <v>500</v>
      </c>
      <c r="F68" s="27" t="s">
        <v>501</v>
      </c>
      <c r="G68" s="27" t="s">
        <v>502</v>
      </c>
      <c r="H68" s="27" t="s">
        <v>6226</v>
      </c>
      <c r="I68" s="17" t="s">
        <v>503</v>
      </c>
      <c r="J68" s="17" t="s">
        <v>6227</v>
      </c>
      <c r="K68" s="17" t="s">
        <v>6228</v>
      </c>
      <c r="L68" s="17" t="s">
        <v>6229</v>
      </c>
      <c r="M68" s="19" t="s">
        <v>5590</v>
      </c>
      <c r="N68" s="28" t="s">
        <v>506</v>
      </c>
      <c r="O68" s="28" t="s">
        <v>505</v>
      </c>
      <c r="P68" s="29" t="s">
        <v>504</v>
      </c>
      <c r="Q68" s="28"/>
      <c r="R68" s="29" t="s">
        <v>375</v>
      </c>
      <c r="S68" s="29" t="s">
        <v>6230</v>
      </c>
      <c r="T68" s="30">
        <v>37970</v>
      </c>
      <c r="U68" s="28">
        <v>6934</v>
      </c>
      <c r="V68" s="18"/>
      <c r="W68" s="19"/>
      <c r="X68" s="18"/>
      <c r="Y68" s="18"/>
      <c r="Z68" s="18"/>
      <c r="AA68" s="17"/>
      <c r="AB68" s="14"/>
      <c r="AC68" s="14"/>
      <c r="AD68" s="14"/>
      <c r="AE68" s="14"/>
      <c r="AF68" s="14"/>
      <c r="AG68" s="14"/>
    </row>
    <row r="69" spans="1:33" ht="18" customHeight="1" x14ac:dyDescent="0.2">
      <c r="A69" s="28">
        <v>7459</v>
      </c>
      <c r="B69" s="38" t="s">
        <v>8330</v>
      </c>
      <c r="C69" s="132">
        <v>650447174</v>
      </c>
      <c r="D69" s="17" t="s">
        <v>49</v>
      </c>
      <c r="E69" s="17" t="s">
        <v>507</v>
      </c>
      <c r="F69" s="27" t="s">
        <v>6913</v>
      </c>
      <c r="G69" s="27" t="s">
        <v>508</v>
      </c>
      <c r="H69" s="27" t="s">
        <v>6914</v>
      </c>
      <c r="I69" s="17" t="s">
        <v>509</v>
      </c>
      <c r="J69" s="17" t="s">
        <v>6069</v>
      </c>
      <c r="K69" s="17" t="s">
        <v>510</v>
      </c>
      <c r="L69" s="17" t="s">
        <v>5862</v>
      </c>
      <c r="M69" s="19" t="s">
        <v>5589</v>
      </c>
      <c r="N69" s="28" t="s">
        <v>511</v>
      </c>
      <c r="O69" s="28" t="s">
        <v>5863</v>
      </c>
      <c r="P69" s="29" t="s">
        <v>6915</v>
      </c>
      <c r="Q69" s="28"/>
      <c r="R69" s="29" t="s">
        <v>375</v>
      </c>
      <c r="S69" s="29" t="s">
        <v>6931</v>
      </c>
      <c r="T69" s="30">
        <v>40882</v>
      </c>
      <c r="U69" s="28">
        <v>7459</v>
      </c>
      <c r="V69" s="18"/>
      <c r="W69" s="19"/>
      <c r="X69" s="18"/>
      <c r="Y69" s="18"/>
      <c r="Z69" s="18"/>
      <c r="AA69" s="17"/>
      <c r="AB69" s="14"/>
      <c r="AC69" s="14"/>
      <c r="AD69" s="14"/>
      <c r="AE69" s="14"/>
      <c r="AF69" s="14"/>
      <c r="AG69" s="14"/>
    </row>
    <row r="70" spans="1:33" ht="18" customHeight="1" x14ac:dyDescent="0.2">
      <c r="A70" s="28">
        <v>650</v>
      </c>
      <c r="B70" s="38" t="s">
        <v>8331</v>
      </c>
      <c r="C70" s="132">
        <v>700151204</v>
      </c>
      <c r="D70" s="17" t="s">
        <v>73</v>
      </c>
      <c r="E70" s="17" t="s">
        <v>512</v>
      </c>
      <c r="F70" s="27" t="s">
        <v>513</v>
      </c>
      <c r="G70" s="27" t="s">
        <v>514</v>
      </c>
      <c r="H70" s="27" t="s">
        <v>515</v>
      </c>
      <c r="I70" s="17" t="s">
        <v>516</v>
      </c>
      <c r="J70" s="17" t="s">
        <v>517</v>
      </c>
      <c r="K70" s="17" t="s">
        <v>518</v>
      </c>
      <c r="L70" s="17" t="s">
        <v>520</v>
      </c>
      <c r="M70" s="19" t="s">
        <v>200</v>
      </c>
      <c r="N70" s="28"/>
      <c r="O70" s="28" t="s">
        <v>521</v>
      </c>
      <c r="P70" s="29" t="s">
        <v>519</v>
      </c>
      <c r="Q70" s="28"/>
      <c r="R70" s="29" t="s">
        <v>375</v>
      </c>
      <c r="S70" s="29" t="s">
        <v>522</v>
      </c>
      <c r="T70" s="30">
        <v>37970</v>
      </c>
      <c r="U70" s="28">
        <v>650</v>
      </c>
      <c r="V70" s="18"/>
      <c r="W70" s="19"/>
      <c r="X70" s="18"/>
      <c r="Y70" s="18"/>
      <c r="Z70" s="18"/>
      <c r="AA70" s="17"/>
      <c r="AB70" s="14"/>
      <c r="AC70" s="14"/>
      <c r="AD70" s="14"/>
      <c r="AE70" s="14"/>
      <c r="AF70" s="14"/>
      <c r="AG70" s="14"/>
    </row>
    <row r="71" spans="1:33" ht="18" customHeight="1" x14ac:dyDescent="0.2">
      <c r="A71" s="28">
        <v>7159</v>
      </c>
      <c r="B71" s="38" t="s">
        <v>8332</v>
      </c>
      <c r="C71" s="132">
        <v>653932502</v>
      </c>
      <c r="D71" s="17" t="s">
        <v>73</v>
      </c>
      <c r="E71" s="17" t="s">
        <v>523</v>
      </c>
      <c r="F71" s="27" t="s">
        <v>5663</v>
      </c>
      <c r="G71" s="27" t="s">
        <v>524</v>
      </c>
      <c r="H71" s="27" t="s">
        <v>5664</v>
      </c>
      <c r="I71" s="17" t="s">
        <v>172</v>
      </c>
      <c r="J71" s="17" t="s">
        <v>5665</v>
      </c>
      <c r="K71" s="27" t="s">
        <v>5664</v>
      </c>
      <c r="L71" s="17" t="s">
        <v>525</v>
      </c>
      <c r="M71" s="19" t="s">
        <v>810</v>
      </c>
      <c r="N71" s="28" t="s">
        <v>1649</v>
      </c>
      <c r="O71" s="28"/>
      <c r="P71" s="29"/>
      <c r="Q71" s="28"/>
      <c r="R71" s="29" t="s">
        <v>375</v>
      </c>
      <c r="S71" s="29" t="s">
        <v>526</v>
      </c>
      <c r="T71" s="30">
        <v>38414</v>
      </c>
      <c r="U71" s="28">
        <v>7159</v>
      </c>
      <c r="V71" s="18"/>
      <c r="W71" s="19"/>
      <c r="X71" s="18"/>
      <c r="Y71" s="18"/>
      <c r="Z71" s="18"/>
      <c r="AA71" s="17"/>
      <c r="AB71" s="14"/>
      <c r="AC71" s="14"/>
      <c r="AD71" s="14"/>
      <c r="AE71" s="14"/>
      <c r="AF71" s="14"/>
      <c r="AG71" s="14"/>
    </row>
    <row r="72" spans="1:33" ht="18" customHeight="1" x14ac:dyDescent="0.2">
      <c r="A72" s="97">
        <v>6866</v>
      </c>
      <c r="B72" s="108" t="s">
        <v>8788</v>
      </c>
      <c r="C72" s="130">
        <v>719926002</v>
      </c>
      <c r="D72" s="33" t="s">
        <v>49</v>
      </c>
      <c r="E72" s="33" t="s">
        <v>527</v>
      </c>
      <c r="F72" s="96" t="s">
        <v>7916</v>
      </c>
      <c r="G72" s="96" t="s">
        <v>528</v>
      </c>
      <c r="H72" s="96" t="s">
        <v>7917</v>
      </c>
      <c r="I72" s="33" t="s">
        <v>529</v>
      </c>
      <c r="J72" s="33" t="s">
        <v>7918</v>
      </c>
      <c r="K72" s="33" t="s">
        <v>530</v>
      </c>
      <c r="L72" s="33" t="s">
        <v>6258</v>
      </c>
      <c r="M72" s="43" t="s">
        <v>5590</v>
      </c>
      <c r="N72" s="97" t="s">
        <v>531</v>
      </c>
      <c r="O72" s="97" t="s">
        <v>7919</v>
      </c>
      <c r="P72" s="98" t="s">
        <v>7920</v>
      </c>
      <c r="Q72" s="97"/>
      <c r="R72" s="98" t="s">
        <v>375</v>
      </c>
      <c r="S72" s="98" t="s">
        <v>7921</v>
      </c>
      <c r="T72" s="99">
        <v>37970</v>
      </c>
      <c r="U72" s="97">
        <v>6866</v>
      </c>
      <c r="V72" s="42"/>
      <c r="W72" s="43"/>
      <c r="X72" s="42"/>
      <c r="Y72" s="42"/>
      <c r="Z72" s="42"/>
      <c r="AA72" s="49" t="s">
        <v>7922</v>
      </c>
      <c r="AB72" s="14"/>
      <c r="AC72" s="14"/>
      <c r="AD72" s="14"/>
      <c r="AE72" s="14"/>
      <c r="AF72" s="14"/>
      <c r="AG72" s="14" t="s">
        <v>7922</v>
      </c>
    </row>
    <row r="73" spans="1:33" ht="18" customHeight="1" x14ac:dyDescent="0.2">
      <c r="A73" s="28">
        <v>7399</v>
      </c>
      <c r="B73" s="38" t="s">
        <v>8333</v>
      </c>
      <c r="C73" s="132">
        <v>650929403</v>
      </c>
      <c r="D73" s="17" t="s">
        <v>532</v>
      </c>
      <c r="E73" s="17" t="s">
        <v>533</v>
      </c>
      <c r="F73" s="27" t="s">
        <v>5879</v>
      </c>
      <c r="G73" s="27" t="s">
        <v>534</v>
      </c>
      <c r="H73" s="27" t="s">
        <v>6049</v>
      </c>
      <c r="I73" s="17" t="s">
        <v>535</v>
      </c>
      <c r="J73" s="17" t="s">
        <v>6050</v>
      </c>
      <c r="K73" s="17" t="s">
        <v>536</v>
      </c>
      <c r="L73" s="17" t="s">
        <v>537</v>
      </c>
      <c r="M73" s="19" t="s">
        <v>47</v>
      </c>
      <c r="N73" s="28" t="s">
        <v>658</v>
      </c>
      <c r="O73" s="28" t="s">
        <v>538</v>
      </c>
      <c r="P73" s="47" t="s">
        <v>5880</v>
      </c>
      <c r="Q73" s="28"/>
      <c r="R73" s="29" t="s">
        <v>375</v>
      </c>
      <c r="S73" s="29" t="s">
        <v>6103</v>
      </c>
      <c r="T73" s="30">
        <v>39636</v>
      </c>
      <c r="U73" s="28">
        <v>7399</v>
      </c>
      <c r="V73" s="18"/>
      <c r="W73" s="19"/>
      <c r="X73" s="18"/>
      <c r="Y73" s="18"/>
      <c r="Z73" s="18"/>
      <c r="AA73" s="17"/>
      <c r="AB73" s="14"/>
      <c r="AC73" s="14"/>
      <c r="AD73" s="14"/>
      <c r="AE73" s="14"/>
      <c r="AF73" s="14"/>
      <c r="AG73" s="14"/>
    </row>
    <row r="74" spans="1:33" ht="18" customHeight="1" x14ac:dyDescent="0.2">
      <c r="A74" s="28">
        <v>6912</v>
      </c>
      <c r="B74" s="38" t="s">
        <v>8334</v>
      </c>
      <c r="C74" s="132">
        <v>708167002</v>
      </c>
      <c r="D74" s="17" t="s">
        <v>539</v>
      </c>
      <c r="E74" s="17" t="s">
        <v>540</v>
      </c>
      <c r="F74" s="27" t="s">
        <v>26</v>
      </c>
      <c r="G74" s="27" t="s">
        <v>541</v>
      </c>
      <c r="H74" s="27" t="s">
        <v>5709</v>
      </c>
      <c r="I74" s="17">
        <v>2017</v>
      </c>
      <c r="J74" s="17" t="s">
        <v>6070</v>
      </c>
      <c r="K74" s="17" t="s">
        <v>5666</v>
      </c>
      <c r="L74" s="17" t="s">
        <v>542</v>
      </c>
      <c r="M74" s="19" t="s">
        <v>313</v>
      </c>
      <c r="N74" s="28" t="s">
        <v>543</v>
      </c>
      <c r="O74" s="28" t="s">
        <v>5667</v>
      </c>
      <c r="P74" s="47" t="s">
        <v>5668</v>
      </c>
      <c r="Q74" s="28" t="s">
        <v>5669</v>
      </c>
      <c r="R74" s="29">
        <v>91001</v>
      </c>
      <c r="S74" s="29" t="s">
        <v>544</v>
      </c>
      <c r="T74" s="30">
        <v>37970</v>
      </c>
      <c r="U74" s="28">
        <v>6912</v>
      </c>
      <c r="V74" s="18"/>
      <c r="W74" s="19"/>
      <c r="X74" s="18"/>
      <c r="Y74" s="18"/>
      <c r="Z74" s="18"/>
      <c r="AA74" s="17"/>
      <c r="AB74" s="14"/>
      <c r="AC74" s="14"/>
      <c r="AD74" s="14"/>
      <c r="AE74" s="14"/>
      <c r="AF74" s="14"/>
      <c r="AG74" s="14"/>
    </row>
    <row r="75" spans="1:33" ht="18" customHeight="1" x14ac:dyDescent="0.2">
      <c r="A75" s="28">
        <v>6947</v>
      </c>
      <c r="B75" s="38" t="s">
        <v>8335</v>
      </c>
      <c r="C75" s="132">
        <v>603180003</v>
      </c>
      <c r="D75" s="17" t="s">
        <v>539</v>
      </c>
      <c r="E75" s="17" t="s">
        <v>546</v>
      </c>
      <c r="F75" s="27" t="s">
        <v>26</v>
      </c>
      <c r="G75" s="27" t="s">
        <v>541</v>
      </c>
      <c r="H75" s="27" t="s">
        <v>547</v>
      </c>
      <c r="I75" s="17" t="s">
        <v>548</v>
      </c>
      <c r="J75" s="17" t="s">
        <v>549</v>
      </c>
      <c r="K75" s="17" t="s">
        <v>550</v>
      </c>
      <c r="L75" s="17" t="s">
        <v>553</v>
      </c>
      <c r="M75" s="28" t="s">
        <v>554</v>
      </c>
      <c r="N75" s="28" t="s">
        <v>555</v>
      </c>
      <c r="O75" s="28" t="s">
        <v>552</v>
      </c>
      <c r="P75" s="29" t="s">
        <v>551</v>
      </c>
      <c r="Q75" s="28"/>
      <c r="R75" s="29">
        <v>91001</v>
      </c>
      <c r="S75" s="29" t="s">
        <v>556</v>
      </c>
      <c r="T75" s="30">
        <v>37970</v>
      </c>
      <c r="U75" s="28">
        <v>6947</v>
      </c>
      <c r="V75" s="18"/>
      <c r="W75" s="19"/>
      <c r="X75" s="18"/>
      <c r="Y75" s="18"/>
      <c r="Z75" s="18"/>
      <c r="AA75" s="17"/>
      <c r="AB75" s="14"/>
      <c r="AC75" s="14"/>
      <c r="AD75" s="14"/>
      <c r="AE75" s="14"/>
      <c r="AF75" s="14"/>
      <c r="AG75" s="14"/>
    </row>
    <row r="76" spans="1:33" ht="18" customHeight="1" x14ac:dyDescent="0.2">
      <c r="A76" s="28">
        <v>6873</v>
      </c>
      <c r="B76" s="38" t="s">
        <v>8336</v>
      </c>
      <c r="C76" s="132">
        <v>708168009</v>
      </c>
      <c r="D76" s="17" t="s">
        <v>539</v>
      </c>
      <c r="E76" s="17" t="s">
        <v>557</v>
      </c>
      <c r="F76" s="27" t="s">
        <v>26</v>
      </c>
      <c r="G76" s="27" t="s">
        <v>541</v>
      </c>
      <c r="H76" s="27" t="s">
        <v>558</v>
      </c>
      <c r="I76" s="17" t="s">
        <v>559</v>
      </c>
      <c r="J76" s="17" t="s">
        <v>560</v>
      </c>
      <c r="K76" s="17" t="s">
        <v>561</v>
      </c>
      <c r="L76" s="17" t="s">
        <v>563</v>
      </c>
      <c r="M76" s="19" t="s">
        <v>565</v>
      </c>
      <c r="N76" s="28" t="s">
        <v>564</v>
      </c>
      <c r="O76" s="28" t="s">
        <v>5704</v>
      </c>
      <c r="P76" s="29" t="s">
        <v>562</v>
      </c>
      <c r="Q76" s="28"/>
      <c r="R76" s="29">
        <v>91001</v>
      </c>
      <c r="S76" s="29" t="s">
        <v>556</v>
      </c>
      <c r="T76" s="30">
        <v>37970</v>
      </c>
      <c r="U76" s="28">
        <v>6873</v>
      </c>
      <c r="V76" s="18"/>
      <c r="W76" s="19"/>
      <c r="X76" s="18"/>
      <c r="Y76" s="18"/>
      <c r="Z76" s="18"/>
      <c r="AA76" s="17"/>
      <c r="AB76" s="14"/>
      <c r="AC76" s="14"/>
      <c r="AD76" s="14"/>
      <c r="AE76" s="14"/>
      <c r="AF76" s="14"/>
      <c r="AG76" s="14"/>
    </row>
    <row r="77" spans="1:33" ht="18" customHeight="1" x14ac:dyDescent="0.2">
      <c r="A77" s="28">
        <v>7519</v>
      </c>
      <c r="B77" s="38" t="s">
        <v>8337</v>
      </c>
      <c r="C77" s="132">
        <v>707862009</v>
      </c>
      <c r="D77" s="17" t="s">
        <v>566</v>
      </c>
      <c r="E77" s="17" t="s">
        <v>567</v>
      </c>
      <c r="F77" s="27" t="s">
        <v>26</v>
      </c>
      <c r="G77" s="27" t="s">
        <v>568</v>
      </c>
      <c r="H77" s="27" t="s">
        <v>5909</v>
      </c>
      <c r="I77" s="17" t="s">
        <v>5912</v>
      </c>
      <c r="J77" s="17" t="s">
        <v>6048</v>
      </c>
      <c r="K77" s="17" t="s">
        <v>5911</v>
      </c>
      <c r="L77" s="17" t="s">
        <v>569</v>
      </c>
      <c r="M77" s="19" t="s">
        <v>47</v>
      </c>
      <c r="N77" s="28" t="s">
        <v>258</v>
      </c>
      <c r="O77" s="28" t="s">
        <v>5907</v>
      </c>
      <c r="P77" s="29" t="s">
        <v>5908</v>
      </c>
      <c r="Q77" s="28"/>
      <c r="R77" s="29">
        <v>91001</v>
      </c>
      <c r="S77" s="40" t="s">
        <v>5910</v>
      </c>
      <c r="T77" s="30">
        <v>41985</v>
      </c>
      <c r="U77" s="28">
        <v>7519</v>
      </c>
      <c r="V77" s="18"/>
      <c r="W77" s="19"/>
      <c r="X77" s="18"/>
      <c r="Y77" s="18"/>
      <c r="Z77" s="18"/>
      <c r="AA77" s="17"/>
      <c r="AB77" s="14"/>
      <c r="AC77" s="14"/>
      <c r="AD77" s="14"/>
      <c r="AE77" s="14"/>
      <c r="AF77" s="14"/>
      <c r="AG77" s="14"/>
    </row>
    <row r="78" spans="1:33" ht="18" customHeight="1" x14ac:dyDescent="0.2">
      <c r="A78" s="28">
        <v>7462</v>
      </c>
      <c r="B78" s="38" t="s">
        <v>8338</v>
      </c>
      <c r="C78" s="132">
        <v>650213203</v>
      </c>
      <c r="D78" s="17" t="s">
        <v>73</v>
      </c>
      <c r="E78" s="17" t="s">
        <v>570</v>
      </c>
      <c r="F78" s="27" t="s">
        <v>5124</v>
      </c>
      <c r="G78" s="27" t="s">
        <v>571</v>
      </c>
      <c r="H78" s="27" t="s">
        <v>5125</v>
      </c>
      <c r="I78" s="17" t="s">
        <v>5126</v>
      </c>
      <c r="J78" s="17" t="s">
        <v>5127</v>
      </c>
      <c r="K78" s="17" t="s">
        <v>5128</v>
      </c>
      <c r="L78" s="17" t="s">
        <v>5129</v>
      </c>
      <c r="M78" s="19" t="s">
        <v>5593</v>
      </c>
      <c r="N78" s="28" t="s">
        <v>572</v>
      </c>
      <c r="O78" s="28"/>
      <c r="P78" s="29"/>
      <c r="Q78" s="28"/>
      <c r="R78" s="29" t="s">
        <v>375</v>
      </c>
      <c r="S78" s="29" t="s">
        <v>6314</v>
      </c>
      <c r="T78" s="30">
        <v>43174</v>
      </c>
      <c r="U78" s="28">
        <v>7462</v>
      </c>
      <c r="V78" s="18"/>
      <c r="W78" s="19"/>
      <c r="X78" s="18"/>
      <c r="Y78" s="18"/>
      <c r="Z78" s="18"/>
      <c r="AA78" s="17"/>
      <c r="AB78" s="14"/>
      <c r="AC78" s="14"/>
      <c r="AD78" s="14"/>
      <c r="AE78" s="14"/>
      <c r="AF78" s="14"/>
      <c r="AG78" s="14" t="s">
        <v>7909</v>
      </c>
    </row>
    <row r="79" spans="1:33" ht="18" customHeight="1" x14ac:dyDescent="0.2">
      <c r="A79" s="28">
        <v>7652</v>
      </c>
      <c r="B79" s="38" t="s">
        <v>8789</v>
      </c>
      <c r="C79" s="132">
        <v>659070006</v>
      </c>
      <c r="D79" s="17" t="s">
        <v>573</v>
      </c>
      <c r="E79" s="17" t="s">
        <v>574</v>
      </c>
      <c r="F79" s="27" t="s">
        <v>575</v>
      </c>
      <c r="G79" s="27" t="s">
        <v>576</v>
      </c>
      <c r="H79" s="27" t="s">
        <v>577</v>
      </c>
      <c r="I79" s="17" t="s">
        <v>578</v>
      </c>
      <c r="J79" s="17" t="s">
        <v>6377</v>
      </c>
      <c r="K79" s="17" t="s">
        <v>6035</v>
      </c>
      <c r="L79" s="17" t="s">
        <v>6380</v>
      </c>
      <c r="M79" s="19" t="s">
        <v>5591</v>
      </c>
      <c r="N79" s="28" t="s">
        <v>579</v>
      </c>
      <c r="O79" s="28" t="s">
        <v>6378</v>
      </c>
      <c r="P79" s="29" t="s">
        <v>6379</v>
      </c>
      <c r="Q79" s="28" t="s">
        <v>6034</v>
      </c>
      <c r="R79" s="29" t="s">
        <v>580</v>
      </c>
      <c r="S79" s="29" t="s">
        <v>6255</v>
      </c>
      <c r="T79" s="30">
        <v>43307</v>
      </c>
      <c r="U79" s="28">
        <v>7652</v>
      </c>
      <c r="V79" s="18"/>
      <c r="W79" s="19"/>
      <c r="X79" s="18"/>
      <c r="Y79" s="18"/>
      <c r="Z79" s="18"/>
      <c r="AA79" s="17"/>
      <c r="AB79" s="14"/>
      <c r="AC79" s="14"/>
      <c r="AD79" s="14"/>
      <c r="AE79" s="14"/>
      <c r="AF79" s="14"/>
      <c r="AG79" s="14"/>
    </row>
    <row r="80" spans="1:33" ht="18" customHeight="1" x14ac:dyDescent="0.2">
      <c r="A80" s="28">
        <v>7671</v>
      </c>
      <c r="B80" s="38" t="s">
        <v>8339</v>
      </c>
      <c r="C80" s="132">
        <v>651653096</v>
      </c>
      <c r="D80" s="17" t="s">
        <v>73</v>
      </c>
      <c r="E80" s="17" t="s">
        <v>4532</v>
      </c>
      <c r="F80" s="27" t="s">
        <v>581</v>
      </c>
      <c r="G80" s="27" t="s">
        <v>4533</v>
      </c>
      <c r="H80" s="27" t="s">
        <v>4534</v>
      </c>
      <c r="I80" s="17" t="s">
        <v>582</v>
      </c>
      <c r="J80" s="17" t="s">
        <v>4535</v>
      </c>
      <c r="K80" s="17" t="s">
        <v>583</v>
      </c>
      <c r="L80" s="17" t="s">
        <v>4536</v>
      </c>
      <c r="M80" s="19" t="s">
        <v>48</v>
      </c>
      <c r="N80" s="28" t="s">
        <v>584</v>
      </c>
      <c r="O80" s="28" t="s">
        <v>585</v>
      </c>
      <c r="P80" s="29" t="s">
        <v>586</v>
      </c>
      <c r="Q80" s="28"/>
      <c r="R80" s="29" t="s">
        <v>128</v>
      </c>
      <c r="S80" s="29" t="s">
        <v>587</v>
      </c>
      <c r="T80" s="30">
        <v>43516</v>
      </c>
      <c r="U80" s="28">
        <v>7671</v>
      </c>
      <c r="V80" s="18"/>
      <c r="W80" s="19"/>
      <c r="X80" s="18"/>
      <c r="Y80" s="18"/>
      <c r="Z80" s="18"/>
      <c r="AA80" s="17"/>
      <c r="AB80" s="14"/>
      <c r="AC80" s="14"/>
      <c r="AD80" s="14"/>
      <c r="AE80" s="14"/>
      <c r="AF80" s="14"/>
      <c r="AG80" s="14"/>
    </row>
    <row r="81" spans="1:33" ht="18" customHeight="1" x14ac:dyDescent="0.2">
      <c r="A81" s="28">
        <v>850</v>
      </c>
      <c r="B81" s="38" t="s">
        <v>8340</v>
      </c>
      <c r="C81" s="132">
        <v>703708005</v>
      </c>
      <c r="D81" s="17" t="s">
        <v>73</v>
      </c>
      <c r="E81" s="17" t="s">
        <v>588</v>
      </c>
      <c r="F81" s="27" t="s">
        <v>589</v>
      </c>
      <c r="G81" s="27" t="s">
        <v>590</v>
      </c>
      <c r="H81" s="27" t="s">
        <v>591</v>
      </c>
      <c r="I81" s="17" t="s">
        <v>592</v>
      </c>
      <c r="J81" s="17" t="s">
        <v>593</v>
      </c>
      <c r="K81" s="17" t="s">
        <v>594</v>
      </c>
      <c r="L81" s="17" t="s">
        <v>596</v>
      </c>
      <c r="M81" s="19" t="s">
        <v>313</v>
      </c>
      <c r="N81" s="28" t="s">
        <v>543</v>
      </c>
      <c r="O81" s="28" t="s">
        <v>595</v>
      </c>
      <c r="P81" s="29"/>
      <c r="Q81" s="28"/>
      <c r="R81" s="29">
        <v>93401</v>
      </c>
      <c r="S81" s="29" t="s">
        <v>597</v>
      </c>
      <c r="T81" s="30">
        <v>37960</v>
      </c>
      <c r="U81" s="28">
        <v>850</v>
      </c>
      <c r="V81" s="18"/>
      <c r="W81" s="19"/>
      <c r="X81" s="18"/>
      <c r="Y81" s="18"/>
      <c r="Z81" s="18"/>
      <c r="AA81" s="17"/>
      <c r="AB81" s="15"/>
      <c r="AC81" s="15"/>
      <c r="AD81" s="15"/>
      <c r="AE81" s="15"/>
      <c r="AF81" s="15"/>
      <c r="AG81" s="15"/>
    </row>
    <row r="82" spans="1:33" ht="18" customHeight="1" x14ac:dyDescent="0.2">
      <c r="A82" s="28">
        <v>7160</v>
      </c>
      <c r="B82" s="38" t="s">
        <v>8341</v>
      </c>
      <c r="C82" s="132">
        <v>712091002</v>
      </c>
      <c r="D82" s="17" t="s">
        <v>73</v>
      </c>
      <c r="E82" s="17" t="s">
        <v>598</v>
      </c>
      <c r="F82" s="27" t="s">
        <v>6396</v>
      </c>
      <c r="G82" s="27" t="s">
        <v>599</v>
      </c>
      <c r="H82" s="27" t="s">
        <v>6397</v>
      </c>
      <c r="I82" s="17" t="s">
        <v>600</v>
      </c>
      <c r="J82" s="17" t="s">
        <v>601</v>
      </c>
      <c r="K82" s="17" t="s">
        <v>6170</v>
      </c>
      <c r="L82" s="17" t="s">
        <v>602</v>
      </c>
      <c r="M82" s="19" t="s">
        <v>47</v>
      </c>
      <c r="N82" s="28" t="s">
        <v>603</v>
      </c>
      <c r="O82" s="28" t="s">
        <v>605</v>
      </c>
      <c r="P82" s="29" t="s">
        <v>6171</v>
      </c>
      <c r="Q82" s="28"/>
      <c r="R82" s="29" t="s">
        <v>375</v>
      </c>
      <c r="S82" s="29" t="s">
        <v>6472</v>
      </c>
      <c r="T82" s="30">
        <v>38344</v>
      </c>
      <c r="U82" s="28">
        <v>7160</v>
      </c>
      <c r="V82" s="18"/>
      <c r="W82" s="19"/>
      <c r="X82" s="18"/>
      <c r="Y82" s="18"/>
      <c r="Z82" s="18"/>
      <c r="AA82" s="17"/>
      <c r="AB82" s="14"/>
      <c r="AC82" s="14"/>
      <c r="AD82" s="14"/>
      <c r="AE82" s="14"/>
      <c r="AF82" s="14"/>
      <c r="AG82" s="14" t="s">
        <v>7923</v>
      </c>
    </row>
    <row r="83" spans="1:33" ht="18" customHeight="1" x14ac:dyDescent="0.2">
      <c r="A83" s="28">
        <v>2200</v>
      </c>
      <c r="B83" s="38" t="s">
        <v>8342</v>
      </c>
      <c r="C83" s="132">
        <v>709659006</v>
      </c>
      <c r="D83" s="17" t="s">
        <v>73</v>
      </c>
      <c r="E83" s="17" t="s">
        <v>606</v>
      </c>
      <c r="F83" s="27" t="s">
        <v>607</v>
      </c>
      <c r="G83" s="27" t="s">
        <v>608</v>
      </c>
      <c r="H83" s="27" t="s">
        <v>609</v>
      </c>
      <c r="I83" s="17" t="s">
        <v>124</v>
      </c>
      <c r="J83" s="17" t="s">
        <v>610</v>
      </c>
      <c r="K83" s="17" t="s">
        <v>611</v>
      </c>
      <c r="L83" s="19" t="s">
        <v>613</v>
      </c>
      <c r="M83" s="19" t="s">
        <v>200</v>
      </c>
      <c r="N83" s="28" t="s">
        <v>449</v>
      </c>
      <c r="O83" s="28"/>
      <c r="P83" s="29" t="s">
        <v>612</v>
      </c>
      <c r="Q83" s="28"/>
      <c r="R83" s="29" t="s">
        <v>375</v>
      </c>
      <c r="S83" s="29" t="s">
        <v>615</v>
      </c>
      <c r="T83" s="30">
        <v>37970</v>
      </c>
      <c r="U83" s="28">
        <v>2200</v>
      </c>
      <c r="V83" s="18"/>
      <c r="W83" s="19"/>
      <c r="X83" s="18"/>
      <c r="Y83" s="18"/>
      <c r="Z83" s="18"/>
      <c r="AA83" s="17"/>
      <c r="AB83" s="14"/>
      <c r="AC83" s="14"/>
      <c r="AD83" s="14"/>
      <c r="AE83" s="14"/>
      <c r="AF83" s="14"/>
      <c r="AG83" s="14"/>
    </row>
    <row r="84" spans="1:33" ht="18" customHeight="1" x14ac:dyDescent="0.2">
      <c r="A84" s="28">
        <v>7605</v>
      </c>
      <c r="B84" s="38" t="s">
        <v>8343</v>
      </c>
      <c r="C84" s="132">
        <v>651131154</v>
      </c>
      <c r="D84" s="17" t="s">
        <v>73</v>
      </c>
      <c r="E84" s="17" t="s">
        <v>616</v>
      </c>
      <c r="F84" s="27" t="s">
        <v>6121</v>
      </c>
      <c r="G84" s="27" t="s">
        <v>617</v>
      </c>
      <c r="H84" s="27" t="s">
        <v>618</v>
      </c>
      <c r="I84" s="17" t="s">
        <v>433</v>
      </c>
      <c r="J84" s="17" t="s">
        <v>619</v>
      </c>
      <c r="K84" s="17" t="s">
        <v>620</v>
      </c>
      <c r="L84" s="17" t="s">
        <v>622</v>
      </c>
      <c r="M84" s="19" t="s">
        <v>5593</v>
      </c>
      <c r="N84" s="28" t="s">
        <v>572</v>
      </c>
      <c r="O84" s="47" t="s">
        <v>623</v>
      </c>
      <c r="P84" s="29" t="s">
        <v>621</v>
      </c>
      <c r="Q84" s="28"/>
      <c r="R84" s="29" t="s">
        <v>375</v>
      </c>
      <c r="S84" s="29" t="s">
        <v>6340</v>
      </c>
      <c r="T84" s="30">
        <v>42472</v>
      </c>
      <c r="U84" s="28">
        <v>7605</v>
      </c>
      <c r="V84" s="18"/>
      <c r="W84" s="19"/>
      <c r="X84" s="18"/>
      <c r="Y84" s="18"/>
      <c r="Z84" s="18"/>
      <c r="AA84" s="17"/>
      <c r="AB84" s="14"/>
      <c r="AC84" s="14"/>
      <c r="AD84" s="14"/>
      <c r="AE84" s="14"/>
      <c r="AF84" s="14"/>
      <c r="AG84" s="14"/>
    </row>
    <row r="85" spans="1:33" ht="18" customHeight="1" x14ac:dyDescent="0.2">
      <c r="A85" s="28">
        <v>7639</v>
      </c>
      <c r="B85" s="38" t="s">
        <v>8344</v>
      </c>
      <c r="C85" s="132">
        <v>650926250</v>
      </c>
      <c r="D85" s="17" t="s">
        <v>73</v>
      </c>
      <c r="E85" s="17" t="s">
        <v>624</v>
      </c>
      <c r="F85" s="27" t="s">
        <v>625</v>
      </c>
      <c r="G85" s="27" t="s">
        <v>626</v>
      </c>
      <c r="H85" s="27" t="s">
        <v>627</v>
      </c>
      <c r="I85" s="17" t="s">
        <v>628</v>
      </c>
      <c r="J85" s="17" t="s">
        <v>629</v>
      </c>
      <c r="K85" s="17" t="s">
        <v>630</v>
      </c>
      <c r="L85" s="17" t="s">
        <v>631</v>
      </c>
      <c r="M85" s="19" t="s">
        <v>313</v>
      </c>
      <c r="N85" s="28" t="s">
        <v>632</v>
      </c>
      <c r="O85" s="28"/>
      <c r="P85" s="29"/>
      <c r="Q85" s="28"/>
      <c r="R85" s="29" t="s">
        <v>633</v>
      </c>
      <c r="S85" s="29" t="s">
        <v>634</v>
      </c>
      <c r="T85" s="30">
        <v>43048</v>
      </c>
      <c r="U85" s="28">
        <v>7639</v>
      </c>
      <c r="V85" s="18"/>
      <c r="W85" s="19"/>
      <c r="X85" s="18"/>
      <c r="Y85" s="18"/>
      <c r="Z85" s="18"/>
      <c r="AA85" s="17"/>
      <c r="AB85" s="15"/>
      <c r="AC85" s="15"/>
      <c r="AD85" s="15"/>
      <c r="AE85" s="15"/>
      <c r="AF85" s="15"/>
      <c r="AG85" s="15"/>
    </row>
    <row r="86" spans="1:33" ht="18" customHeight="1" x14ac:dyDescent="0.2">
      <c r="A86" s="28">
        <v>7707</v>
      </c>
      <c r="B86" s="38" t="s">
        <v>8345</v>
      </c>
      <c r="C86" s="132">
        <v>533330878</v>
      </c>
      <c r="D86" s="17"/>
      <c r="E86" s="17" t="s">
        <v>7924</v>
      </c>
      <c r="F86" s="27" t="s">
        <v>6328</v>
      </c>
      <c r="G86" s="27" t="s">
        <v>6329</v>
      </c>
      <c r="H86" s="27" t="s">
        <v>6330</v>
      </c>
      <c r="I86" s="17" t="s">
        <v>1334</v>
      </c>
      <c r="J86" s="17" t="s">
        <v>6331</v>
      </c>
      <c r="K86" s="17" t="s">
        <v>6332</v>
      </c>
      <c r="L86" s="17" t="s">
        <v>6333</v>
      </c>
      <c r="M86" s="19" t="s">
        <v>565</v>
      </c>
      <c r="N86" s="28" t="s">
        <v>189</v>
      </c>
      <c r="O86" s="28" t="s">
        <v>6334</v>
      </c>
      <c r="P86" s="29" t="s">
        <v>6335</v>
      </c>
      <c r="Q86" s="28"/>
      <c r="R86" s="29">
        <v>93401</v>
      </c>
      <c r="S86" s="50" t="s">
        <v>6222</v>
      </c>
      <c r="T86" s="30">
        <v>44004</v>
      </c>
      <c r="U86" s="28">
        <v>7707</v>
      </c>
      <c r="V86" s="18"/>
      <c r="W86" s="19"/>
      <c r="X86" s="18"/>
      <c r="Y86" s="18"/>
      <c r="Z86" s="18"/>
      <c r="AA86" s="17"/>
      <c r="AB86" s="16"/>
      <c r="AC86" s="15"/>
      <c r="AD86" s="15"/>
      <c r="AE86" s="15"/>
      <c r="AF86" s="15"/>
      <c r="AG86" s="15"/>
    </row>
    <row r="87" spans="1:33" ht="18" customHeight="1" x14ac:dyDescent="0.2">
      <c r="A87" s="28">
        <v>7406</v>
      </c>
      <c r="B87" s="38" t="s">
        <v>8790</v>
      </c>
      <c r="C87" s="132">
        <v>659362805</v>
      </c>
      <c r="D87" s="17" t="s">
        <v>49</v>
      </c>
      <c r="E87" s="17" t="s">
        <v>635</v>
      </c>
      <c r="F87" s="27" t="s">
        <v>6422</v>
      </c>
      <c r="G87" s="27" t="s">
        <v>636</v>
      </c>
      <c r="H87" s="27" t="s">
        <v>6423</v>
      </c>
      <c r="I87" s="17" t="s">
        <v>637</v>
      </c>
      <c r="J87" s="17" t="s">
        <v>6425</v>
      </c>
      <c r="K87" s="17" t="s">
        <v>6424</v>
      </c>
      <c r="L87" s="17" t="s">
        <v>638</v>
      </c>
      <c r="M87" s="19" t="s">
        <v>47</v>
      </c>
      <c r="N87" s="28" t="s">
        <v>639</v>
      </c>
      <c r="O87" s="28" t="s">
        <v>6426</v>
      </c>
      <c r="P87" s="29" t="s">
        <v>6427</v>
      </c>
      <c r="Q87" s="28"/>
      <c r="R87" s="29">
        <v>93991</v>
      </c>
      <c r="S87" s="50" t="s">
        <v>6496</v>
      </c>
      <c r="T87" s="34">
        <v>39720</v>
      </c>
      <c r="U87" s="28">
        <v>7406</v>
      </c>
      <c r="V87" s="18"/>
      <c r="W87" s="19"/>
      <c r="X87" s="18"/>
      <c r="Y87" s="18"/>
      <c r="Z87" s="18"/>
      <c r="AA87" s="17"/>
      <c r="AB87" s="15"/>
      <c r="AC87" s="15"/>
      <c r="AD87" s="15"/>
      <c r="AE87" s="15"/>
      <c r="AF87" s="15"/>
      <c r="AG87" s="15"/>
    </row>
    <row r="88" spans="1:33" ht="18" customHeight="1" x14ac:dyDescent="0.2">
      <c r="A88" s="28">
        <v>6889</v>
      </c>
      <c r="B88" s="38" t="s">
        <v>8346</v>
      </c>
      <c r="C88" s="132">
        <v>721291006</v>
      </c>
      <c r="D88" s="17" t="s">
        <v>640</v>
      </c>
      <c r="E88" s="17" t="s">
        <v>641</v>
      </c>
      <c r="F88" s="27" t="s">
        <v>642</v>
      </c>
      <c r="G88" s="27" t="s">
        <v>643</v>
      </c>
      <c r="H88" s="27" t="s">
        <v>644</v>
      </c>
      <c r="I88" s="17" t="s">
        <v>637</v>
      </c>
      <c r="J88" s="17" t="s">
        <v>645</v>
      </c>
      <c r="K88" s="17" t="s">
        <v>646</v>
      </c>
      <c r="L88" s="17" t="s">
        <v>648</v>
      </c>
      <c r="M88" s="19" t="s">
        <v>313</v>
      </c>
      <c r="N88" s="28" t="s">
        <v>650</v>
      </c>
      <c r="O88" s="28" t="s">
        <v>649</v>
      </c>
      <c r="P88" s="29" t="s">
        <v>647</v>
      </c>
      <c r="Q88" s="28"/>
      <c r="R88" s="29" t="s">
        <v>375</v>
      </c>
      <c r="S88" s="29" t="s">
        <v>651</v>
      </c>
      <c r="T88" s="30">
        <v>37970</v>
      </c>
      <c r="U88" s="28">
        <v>6889</v>
      </c>
      <c r="V88" s="18"/>
      <c r="W88" s="19"/>
      <c r="X88" s="18"/>
      <c r="Y88" s="18"/>
      <c r="Z88" s="18"/>
      <c r="AA88" s="17"/>
      <c r="AB88" s="14"/>
      <c r="AC88" s="14"/>
      <c r="AD88" s="14"/>
      <c r="AE88" s="14"/>
      <c r="AF88" s="14"/>
      <c r="AG88" s="14"/>
    </row>
    <row r="89" spans="1:33" ht="18" customHeight="1" x14ac:dyDescent="0.2">
      <c r="A89" s="28">
        <v>3842</v>
      </c>
      <c r="B89" s="38" t="s">
        <v>8347</v>
      </c>
      <c r="C89" s="132">
        <v>719400000</v>
      </c>
      <c r="D89" s="17" t="s">
        <v>73</v>
      </c>
      <c r="E89" s="17" t="s">
        <v>652</v>
      </c>
      <c r="F89" s="27" t="s">
        <v>6703</v>
      </c>
      <c r="G89" s="27" t="s">
        <v>653</v>
      </c>
      <c r="H89" s="27" t="s">
        <v>6704</v>
      </c>
      <c r="I89" s="17" t="s">
        <v>654</v>
      </c>
      <c r="J89" s="17" t="s">
        <v>655</v>
      </c>
      <c r="K89" s="17" t="s">
        <v>656</v>
      </c>
      <c r="L89" s="17" t="s">
        <v>657</v>
      </c>
      <c r="M89" s="19" t="s">
        <v>47</v>
      </c>
      <c r="N89" s="29" t="s">
        <v>658</v>
      </c>
      <c r="O89" s="28" t="s">
        <v>6705</v>
      </c>
      <c r="P89" s="29" t="s">
        <v>659</v>
      </c>
      <c r="Q89" s="28"/>
      <c r="R89" s="29" t="s">
        <v>375</v>
      </c>
      <c r="S89" s="29" t="s">
        <v>6719</v>
      </c>
      <c r="T89" s="30">
        <v>37970</v>
      </c>
      <c r="U89" s="28">
        <v>3842</v>
      </c>
      <c r="V89" s="18"/>
      <c r="W89" s="19"/>
      <c r="X89" s="18"/>
      <c r="Y89" s="18"/>
      <c r="Z89" s="18"/>
      <c r="AA89" s="48" t="s">
        <v>7922</v>
      </c>
      <c r="AB89" s="14"/>
      <c r="AC89" s="14"/>
      <c r="AD89" s="14"/>
      <c r="AE89" s="14"/>
      <c r="AF89" s="14"/>
      <c r="AG89" s="14" t="s">
        <v>7925</v>
      </c>
    </row>
    <row r="90" spans="1:33" ht="18" customHeight="1" x14ac:dyDescent="0.2">
      <c r="A90" s="28">
        <v>7349</v>
      </c>
      <c r="B90" s="38" t="s">
        <v>8348</v>
      </c>
      <c r="C90" s="132">
        <v>653803206</v>
      </c>
      <c r="D90" s="17" t="s">
        <v>73</v>
      </c>
      <c r="E90" s="17" t="s">
        <v>660</v>
      </c>
      <c r="F90" s="27" t="s">
        <v>661</v>
      </c>
      <c r="G90" s="27" t="s">
        <v>662</v>
      </c>
      <c r="H90" s="27" t="s">
        <v>663</v>
      </c>
      <c r="I90" s="17" t="s">
        <v>664</v>
      </c>
      <c r="J90" s="17" t="s">
        <v>665</v>
      </c>
      <c r="K90" s="17" t="s">
        <v>666</v>
      </c>
      <c r="L90" s="17" t="s">
        <v>668</v>
      </c>
      <c r="M90" s="19" t="s">
        <v>313</v>
      </c>
      <c r="N90" s="28" t="s">
        <v>669</v>
      </c>
      <c r="O90" s="28"/>
      <c r="P90" s="29" t="s">
        <v>667</v>
      </c>
      <c r="Q90" s="28"/>
      <c r="R90" s="29" t="s">
        <v>375</v>
      </c>
      <c r="S90" s="29" t="s">
        <v>670</v>
      </c>
      <c r="T90" s="30">
        <v>39162</v>
      </c>
      <c r="U90" s="28">
        <v>7349</v>
      </c>
      <c r="V90" s="18"/>
      <c r="W90" s="19"/>
      <c r="X90" s="18"/>
      <c r="Y90" s="18"/>
      <c r="Z90" s="18"/>
      <c r="AA90" s="17"/>
      <c r="AB90" s="14"/>
      <c r="AC90" s="14"/>
      <c r="AD90" s="14"/>
      <c r="AE90" s="14"/>
      <c r="AF90" s="14"/>
      <c r="AG90" s="14"/>
    </row>
    <row r="91" spans="1:33" ht="18" customHeight="1" x14ac:dyDescent="0.2">
      <c r="A91" s="28">
        <v>7448</v>
      </c>
      <c r="B91" s="38" t="s">
        <v>8349</v>
      </c>
      <c r="C91" s="132">
        <v>650333195</v>
      </c>
      <c r="D91" s="17" t="s">
        <v>73</v>
      </c>
      <c r="E91" s="17" t="s">
        <v>671</v>
      </c>
      <c r="F91" s="27" t="s">
        <v>672</v>
      </c>
      <c r="G91" s="27" t="s">
        <v>673</v>
      </c>
      <c r="H91" s="27" t="s">
        <v>674</v>
      </c>
      <c r="I91" s="17" t="s">
        <v>675</v>
      </c>
      <c r="J91" s="17" t="s">
        <v>676</v>
      </c>
      <c r="K91" s="17" t="s">
        <v>677</v>
      </c>
      <c r="L91" s="17" t="s">
        <v>679</v>
      </c>
      <c r="M91" s="19" t="s">
        <v>200</v>
      </c>
      <c r="N91" s="28" t="s">
        <v>449</v>
      </c>
      <c r="O91" s="28" t="s">
        <v>680</v>
      </c>
      <c r="P91" s="29" t="s">
        <v>678</v>
      </c>
      <c r="Q91" s="28"/>
      <c r="R91" s="29" t="s">
        <v>375</v>
      </c>
      <c r="S91" s="29" t="s">
        <v>681</v>
      </c>
      <c r="T91" s="30">
        <v>40771</v>
      </c>
      <c r="U91" s="28">
        <v>7448</v>
      </c>
      <c r="V91" s="18"/>
      <c r="W91" s="19"/>
      <c r="X91" s="18"/>
      <c r="Y91" s="18"/>
      <c r="Z91" s="18"/>
      <c r="AA91" s="17"/>
      <c r="AB91" s="14"/>
      <c r="AC91" s="14"/>
      <c r="AD91" s="14"/>
      <c r="AE91" s="14"/>
      <c r="AF91" s="14"/>
      <c r="AG91" s="14"/>
    </row>
    <row r="92" spans="1:33" ht="18" customHeight="1" x14ac:dyDescent="0.2">
      <c r="A92" s="28">
        <v>7479</v>
      </c>
      <c r="B92" s="38" t="s">
        <v>8350</v>
      </c>
      <c r="C92" s="132">
        <v>650662539</v>
      </c>
      <c r="D92" s="17" t="s">
        <v>362</v>
      </c>
      <c r="E92" s="17" t="s">
        <v>682</v>
      </c>
      <c r="F92" s="27" t="s">
        <v>683</v>
      </c>
      <c r="G92" s="27" t="s">
        <v>684</v>
      </c>
      <c r="H92" s="27" t="s">
        <v>685</v>
      </c>
      <c r="I92" s="17" t="s">
        <v>686</v>
      </c>
      <c r="J92" s="17" t="s">
        <v>687</v>
      </c>
      <c r="K92" s="17" t="s">
        <v>688</v>
      </c>
      <c r="L92" s="17" t="s">
        <v>690</v>
      </c>
      <c r="M92" s="19" t="s">
        <v>565</v>
      </c>
      <c r="N92" s="28" t="s">
        <v>692</v>
      </c>
      <c r="O92" s="28" t="s">
        <v>691</v>
      </c>
      <c r="P92" s="29" t="s">
        <v>689</v>
      </c>
      <c r="Q92" s="28"/>
      <c r="R92" s="29" t="s">
        <v>84</v>
      </c>
      <c r="S92" s="29" t="s">
        <v>693</v>
      </c>
      <c r="T92" s="30">
        <v>41436</v>
      </c>
      <c r="U92" s="28">
        <v>7479</v>
      </c>
      <c r="V92" s="18"/>
      <c r="W92" s="19"/>
      <c r="X92" s="18"/>
      <c r="Y92" s="18"/>
      <c r="Z92" s="18"/>
      <c r="AA92" s="17"/>
      <c r="AB92" s="14"/>
      <c r="AC92" s="14"/>
      <c r="AD92" s="14"/>
      <c r="AE92" s="14"/>
      <c r="AF92" s="14"/>
      <c r="AG92" s="14"/>
    </row>
    <row r="93" spans="1:33" ht="18" customHeight="1" x14ac:dyDescent="0.2">
      <c r="A93" s="28">
        <v>7489</v>
      </c>
      <c r="B93" s="38" t="s">
        <v>8351</v>
      </c>
      <c r="C93" s="132">
        <v>650732359</v>
      </c>
      <c r="D93" s="17" t="s">
        <v>49</v>
      </c>
      <c r="E93" s="17" t="s">
        <v>694</v>
      </c>
      <c r="F93" s="27" t="s">
        <v>695</v>
      </c>
      <c r="G93" s="27" t="s">
        <v>696</v>
      </c>
      <c r="H93" s="27" t="s">
        <v>697</v>
      </c>
      <c r="I93" s="17" t="s">
        <v>698</v>
      </c>
      <c r="J93" s="17" t="s">
        <v>28</v>
      </c>
      <c r="K93" s="17" t="s">
        <v>699</v>
      </c>
      <c r="L93" s="17" t="s">
        <v>701</v>
      </c>
      <c r="M93" s="19" t="s">
        <v>48</v>
      </c>
      <c r="N93" s="28" t="s">
        <v>308</v>
      </c>
      <c r="O93" s="28" t="s">
        <v>702</v>
      </c>
      <c r="P93" s="29" t="s">
        <v>700</v>
      </c>
      <c r="Q93" s="28"/>
      <c r="R93" s="29" t="s">
        <v>703</v>
      </c>
      <c r="S93" s="29" t="s">
        <v>704</v>
      </c>
      <c r="T93" s="30">
        <v>41563</v>
      </c>
      <c r="U93" s="28">
        <v>7489</v>
      </c>
      <c r="V93" s="18"/>
      <c r="W93" s="19"/>
      <c r="X93" s="18"/>
      <c r="Y93" s="18"/>
      <c r="Z93" s="18"/>
      <c r="AA93" s="17"/>
      <c r="AB93" s="14"/>
      <c r="AC93" s="14"/>
      <c r="AD93" s="14"/>
      <c r="AE93" s="14"/>
      <c r="AF93" s="14"/>
      <c r="AG93" s="14"/>
    </row>
    <row r="94" spans="1:33" ht="18" customHeight="1" x14ac:dyDescent="0.2">
      <c r="A94" s="28">
        <v>7474</v>
      </c>
      <c r="B94" s="38" t="s">
        <v>8791</v>
      </c>
      <c r="C94" s="132">
        <v>650613848</v>
      </c>
      <c r="D94" s="17" t="s">
        <v>705</v>
      </c>
      <c r="E94" s="17" t="s">
        <v>706</v>
      </c>
      <c r="F94" s="27" t="s">
        <v>707</v>
      </c>
      <c r="G94" s="27" t="s">
        <v>708</v>
      </c>
      <c r="H94" s="27" t="s">
        <v>709</v>
      </c>
      <c r="I94" s="17" t="s">
        <v>710</v>
      </c>
      <c r="J94" s="17" t="s">
        <v>711</v>
      </c>
      <c r="K94" s="17" t="s">
        <v>712</v>
      </c>
      <c r="L94" s="17" t="s">
        <v>714</v>
      </c>
      <c r="M94" s="19" t="s">
        <v>565</v>
      </c>
      <c r="N94" s="28" t="s">
        <v>716</v>
      </c>
      <c r="O94" s="28" t="s">
        <v>715</v>
      </c>
      <c r="P94" s="29" t="s">
        <v>713</v>
      </c>
      <c r="Q94" s="28"/>
      <c r="R94" s="29" t="s">
        <v>45</v>
      </c>
      <c r="S94" s="29" t="s">
        <v>717</v>
      </c>
      <c r="T94" s="30">
        <v>41353</v>
      </c>
      <c r="U94" s="28">
        <v>7474</v>
      </c>
      <c r="V94" s="18"/>
      <c r="W94" s="19"/>
      <c r="X94" s="18"/>
      <c r="Y94" s="18"/>
      <c r="Z94" s="18"/>
      <c r="AA94" s="17"/>
      <c r="AB94" s="14"/>
      <c r="AC94" s="14"/>
      <c r="AD94" s="14"/>
      <c r="AE94" s="14"/>
      <c r="AF94" s="14"/>
      <c r="AG94" s="14"/>
    </row>
    <row r="95" spans="1:33" ht="18" customHeight="1" x14ac:dyDescent="0.2">
      <c r="A95" s="28">
        <v>7563</v>
      </c>
      <c r="B95" s="38" t="s">
        <v>8352</v>
      </c>
      <c r="C95" s="132">
        <v>650797825</v>
      </c>
      <c r="D95" s="17" t="s">
        <v>362</v>
      </c>
      <c r="E95" s="17" t="s">
        <v>718</v>
      </c>
      <c r="F95" s="27" t="s">
        <v>719</v>
      </c>
      <c r="G95" s="27" t="s">
        <v>720</v>
      </c>
      <c r="H95" s="27" t="s">
        <v>721</v>
      </c>
      <c r="I95" s="17" t="s">
        <v>722</v>
      </c>
      <c r="J95" s="17" t="s">
        <v>723</v>
      </c>
      <c r="K95" s="17" t="s">
        <v>724</v>
      </c>
      <c r="L95" s="17" t="s">
        <v>726</v>
      </c>
      <c r="M95" s="19" t="s">
        <v>47</v>
      </c>
      <c r="N95" s="28"/>
      <c r="O95" s="28" t="s">
        <v>727</v>
      </c>
      <c r="P95" s="29" t="s">
        <v>725</v>
      </c>
      <c r="Q95" s="28"/>
      <c r="R95" s="29" t="s">
        <v>84</v>
      </c>
      <c r="S95" s="29" t="s">
        <v>728</v>
      </c>
      <c r="T95" s="30">
        <v>42118</v>
      </c>
      <c r="U95" s="28">
        <v>7563</v>
      </c>
      <c r="V95" s="18"/>
      <c r="W95" s="19"/>
      <c r="X95" s="18"/>
      <c r="Y95" s="18"/>
      <c r="Z95" s="18"/>
      <c r="AA95" s="17"/>
      <c r="AB95" s="14"/>
      <c r="AC95" s="14"/>
      <c r="AD95" s="14"/>
      <c r="AE95" s="14"/>
      <c r="AF95" s="14"/>
      <c r="AG95" s="14"/>
    </row>
    <row r="96" spans="1:33" ht="18" customHeight="1" x14ac:dyDescent="0.2">
      <c r="A96" s="28">
        <v>7680</v>
      </c>
      <c r="B96" s="38" t="s">
        <v>8353</v>
      </c>
      <c r="C96" s="132">
        <v>651484367</v>
      </c>
      <c r="D96" s="17"/>
      <c r="E96" s="17" t="s">
        <v>7926</v>
      </c>
      <c r="F96" s="27" t="s">
        <v>5979</v>
      </c>
      <c r="G96" s="27" t="s">
        <v>5936</v>
      </c>
      <c r="H96" s="27" t="s">
        <v>5937</v>
      </c>
      <c r="I96" s="17" t="s">
        <v>1593</v>
      </c>
      <c r="J96" s="17" t="s">
        <v>5980</v>
      </c>
      <c r="K96" s="17" t="s">
        <v>5938</v>
      </c>
      <c r="L96" s="17" t="s">
        <v>5939</v>
      </c>
      <c r="M96" s="19" t="s">
        <v>5940</v>
      </c>
      <c r="N96" s="28" t="s">
        <v>2930</v>
      </c>
      <c r="O96" s="28" t="s">
        <v>5941</v>
      </c>
      <c r="P96" s="29" t="s">
        <v>5942</v>
      </c>
      <c r="Q96" s="28"/>
      <c r="R96" s="29">
        <v>93401</v>
      </c>
      <c r="S96" s="29" t="s">
        <v>5809</v>
      </c>
      <c r="T96" s="30">
        <v>43635</v>
      </c>
      <c r="U96" s="28">
        <v>7680</v>
      </c>
      <c r="V96" s="18"/>
      <c r="W96" s="19"/>
      <c r="X96" s="18"/>
      <c r="Y96" s="18"/>
      <c r="Z96" s="18"/>
      <c r="AA96" s="17"/>
      <c r="AB96" s="14"/>
      <c r="AC96" s="14"/>
      <c r="AD96" s="14"/>
      <c r="AE96" s="14"/>
      <c r="AF96" s="14"/>
      <c r="AG96" s="14"/>
    </row>
    <row r="97" spans="1:33" ht="18" customHeight="1" x14ac:dyDescent="0.2">
      <c r="A97" s="28">
        <v>6900</v>
      </c>
      <c r="B97" s="38" t="s">
        <v>8354</v>
      </c>
      <c r="C97" s="132" t="s">
        <v>7072</v>
      </c>
      <c r="D97" s="17" t="s">
        <v>49</v>
      </c>
      <c r="E97" s="17" t="s">
        <v>729</v>
      </c>
      <c r="F97" s="27" t="s">
        <v>6416</v>
      </c>
      <c r="G97" s="27" t="s">
        <v>730</v>
      </c>
      <c r="H97" s="27" t="s">
        <v>6417</v>
      </c>
      <c r="I97" s="17" t="s">
        <v>6110</v>
      </c>
      <c r="J97" s="17" t="s">
        <v>6111</v>
      </c>
      <c r="K97" s="17" t="s">
        <v>731</v>
      </c>
      <c r="L97" s="17" t="s">
        <v>5978</v>
      </c>
      <c r="M97" s="19" t="s">
        <v>565</v>
      </c>
      <c r="N97" s="28" t="s">
        <v>732</v>
      </c>
      <c r="O97" s="28" t="s">
        <v>733</v>
      </c>
      <c r="P97" s="29" t="s">
        <v>734</v>
      </c>
      <c r="Q97" s="28"/>
      <c r="R97" s="29">
        <v>93401</v>
      </c>
      <c r="S97" s="29" t="s">
        <v>6476</v>
      </c>
      <c r="T97" s="30">
        <v>37970</v>
      </c>
      <c r="U97" s="28">
        <v>6900</v>
      </c>
      <c r="V97" s="18"/>
      <c r="W97" s="19"/>
      <c r="X97" s="18"/>
      <c r="Y97" s="18"/>
      <c r="Z97" s="18"/>
      <c r="AA97" s="17"/>
      <c r="AB97" s="14"/>
      <c r="AC97" s="14"/>
      <c r="AD97" s="14"/>
      <c r="AE97" s="14"/>
      <c r="AF97" s="14"/>
      <c r="AG97" s="14"/>
    </row>
    <row r="98" spans="1:33" ht="18" customHeight="1" x14ac:dyDescent="0.2">
      <c r="A98" s="28">
        <v>7041</v>
      </c>
      <c r="B98" s="38" t="s">
        <v>8355</v>
      </c>
      <c r="C98" s="132">
        <v>725712006</v>
      </c>
      <c r="D98" s="17" t="s">
        <v>73</v>
      </c>
      <c r="E98" s="17" t="s">
        <v>735</v>
      </c>
      <c r="F98" s="27" t="s">
        <v>6348</v>
      </c>
      <c r="G98" s="27" t="s">
        <v>736</v>
      </c>
      <c r="H98" s="27" t="s">
        <v>5923</v>
      </c>
      <c r="I98" s="17" t="s">
        <v>737</v>
      </c>
      <c r="J98" s="17" t="s">
        <v>6349</v>
      </c>
      <c r="K98" s="17" t="s">
        <v>5924</v>
      </c>
      <c r="L98" s="17" t="s">
        <v>738</v>
      </c>
      <c r="M98" s="19" t="s">
        <v>47</v>
      </c>
      <c r="N98" s="28" t="s">
        <v>739</v>
      </c>
      <c r="O98" s="28" t="s">
        <v>6389</v>
      </c>
      <c r="P98" s="29"/>
      <c r="Q98" s="28"/>
      <c r="R98" s="29" t="s">
        <v>375</v>
      </c>
      <c r="S98" s="29" t="s">
        <v>6352</v>
      </c>
      <c r="T98" s="30">
        <v>37970</v>
      </c>
      <c r="U98" s="28">
        <v>7041</v>
      </c>
      <c r="V98" s="18"/>
      <c r="W98" s="19"/>
      <c r="X98" s="18"/>
      <c r="Y98" s="18"/>
      <c r="Z98" s="18"/>
      <c r="AA98" s="48" t="s">
        <v>7914</v>
      </c>
      <c r="AB98" s="14"/>
      <c r="AC98" s="14"/>
      <c r="AD98" s="14"/>
      <c r="AE98" s="14"/>
      <c r="AF98" s="14"/>
      <c r="AG98" s="14" t="s">
        <v>7915</v>
      </c>
    </row>
    <row r="99" spans="1:33" ht="18" customHeight="1" x14ac:dyDescent="0.2">
      <c r="A99" s="28">
        <v>7588</v>
      </c>
      <c r="B99" s="38" t="s">
        <v>8356</v>
      </c>
      <c r="C99" s="132">
        <v>651114535</v>
      </c>
      <c r="D99" s="17" t="s">
        <v>73</v>
      </c>
      <c r="E99" s="17" t="s">
        <v>740</v>
      </c>
      <c r="F99" s="27" t="s">
        <v>741</v>
      </c>
      <c r="G99" s="27" t="s">
        <v>742</v>
      </c>
      <c r="H99" s="27" t="s">
        <v>6116</v>
      </c>
      <c r="I99" s="17" t="s">
        <v>743</v>
      </c>
      <c r="J99" s="17" t="s">
        <v>744</v>
      </c>
      <c r="K99" s="17" t="s">
        <v>6117</v>
      </c>
      <c r="L99" s="17" t="s">
        <v>746</v>
      </c>
      <c r="M99" s="19" t="s">
        <v>200</v>
      </c>
      <c r="N99" s="28" t="s">
        <v>449</v>
      </c>
      <c r="O99" s="28" t="s">
        <v>747</v>
      </c>
      <c r="P99" s="29" t="s">
        <v>745</v>
      </c>
      <c r="Q99" s="28"/>
      <c r="R99" s="29" t="s">
        <v>375</v>
      </c>
      <c r="S99" s="29" t="s">
        <v>748</v>
      </c>
      <c r="T99" s="30">
        <v>42349</v>
      </c>
      <c r="U99" s="28">
        <v>7588</v>
      </c>
      <c r="V99" s="18"/>
      <c r="W99" s="19"/>
      <c r="X99" s="18"/>
      <c r="Y99" s="18"/>
      <c r="Z99" s="18"/>
      <c r="AA99" s="17"/>
      <c r="AB99" s="14"/>
      <c r="AC99" s="14"/>
      <c r="AD99" s="14"/>
      <c r="AE99" s="14"/>
      <c r="AF99" s="14"/>
      <c r="AG99" s="14"/>
    </row>
    <row r="100" spans="1:33" ht="18" customHeight="1" x14ac:dyDescent="0.2">
      <c r="A100" s="28">
        <v>7314</v>
      </c>
      <c r="B100" s="38" t="s">
        <v>8357</v>
      </c>
      <c r="C100" s="132">
        <v>653776500</v>
      </c>
      <c r="D100" s="17" t="s">
        <v>73</v>
      </c>
      <c r="E100" s="17" t="s">
        <v>749</v>
      </c>
      <c r="F100" s="27" t="s">
        <v>750</v>
      </c>
      <c r="G100" s="27" t="s">
        <v>751</v>
      </c>
      <c r="H100" s="27" t="s">
        <v>752</v>
      </c>
      <c r="I100" s="17" t="s">
        <v>753</v>
      </c>
      <c r="J100" s="17" t="s">
        <v>754</v>
      </c>
      <c r="K100" s="17" t="s">
        <v>755</v>
      </c>
      <c r="L100" s="17" t="s">
        <v>756</v>
      </c>
      <c r="M100" s="19" t="s">
        <v>313</v>
      </c>
      <c r="N100" s="28" t="s">
        <v>543</v>
      </c>
      <c r="O100" s="28" t="s">
        <v>757</v>
      </c>
      <c r="P100" s="29"/>
      <c r="Q100" s="28"/>
      <c r="R100" s="29" t="s">
        <v>375</v>
      </c>
      <c r="S100" s="29" t="s">
        <v>758</v>
      </c>
      <c r="T100" s="30">
        <v>38799</v>
      </c>
      <c r="U100" s="28">
        <v>7314</v>
      </c>
      <c r="V100" s="18"/>
      <c r="W100" s="19"/>
      <c r="X100" s="18"/>
      <c r="Y100" s="18"/>
      <c r="Z100" s="18"/>
      <c r="AA100" s="17"/>
      <c r="AB100" s="14"/>
      <c r="AC100" s="14"/>
      <c r="AD100" s="14"/>
      <c r="AE100" s="14"/>
      <c r="AF100" s="14"/>
      <c r="AG100" s="14"/>
    </row>
    <row r="101" spans="1:33" ht="18" customHeight="1" x14ac:dyDescent="0.2">
      <c r="A101" s="28">
        <v>6830</v>
      </c>
      <c r="B101" s="38" t="s">
        <v>8358</v>
      </c>
      <c r="C101" s="132">
        <v>717449002</v>
      </c>
      <c r="D101" s="17" t="s">
        <v>73</v>
      </c>
      <c r="E101" s="17" t="s">
        <v>759</v>
      </c>
      <c r="F101" s="27" t="s">
        <v>6410</v>
      </c>
      <c r="G101" s="27" t="s">
        <v>760</v>
      </c>
      <c r="H101" s="27" t="s">
        <v>6631</v>
      </c>
      <c r="I101" s="17" t="s">
        <v>761</v>
      </c>
      <c r="J101" s="17" t="s">
        <v>5825</v>
      </c>
      <c r="K101" s="17" t="s">
        <v>762</v>
      </c>
      <c r="L101" s="17" t="s">
        <v>763</v>
      </c>
      <c r="M101" s="19" t="s">
        <v>200</v>
      </c>
      <c r="N101" s="28" t="s">
        <v>449</v>
      </c>
      <c r="O101" s="28" t="s">
        <v>5826</v>
      </c>
      <c r="P101" s="47" t="s">
        <v>5827</v>
      </c>
      <c r="Q101" s="28"/>
      <c r="R101" s="29" t="s">
        <v>375</v>
      </c>
      <c r="S101" s="29" t="s">
        <v>6473</v>
      </c>
      <c r="T101" s="30">
        <v>37970</v>
      </c>
      <c r="U101" s="28">
        <v>6830</v>
      </c>
      <c r="V101" s="18"/>
      <c r="W101" s="19"/>
      <c r="X101" s="18"/>
      <c r="Y101" s="18"/>
      <c r="Z101" s="18"/>
      <c r="AA101" s="17"/>
      <c r="AB101" s="14"/>
      <c r="AC101" s="14"/>
      <c r="AD101" s="14"/>
      <c r="AE101" s="14"/>
      <c r="AF101" s="14"/>
      <c r="AG101" s="14"/>
    </row>
    <row r="102" spans="1:33" ht="18" customHeight="1" x14ac:dyDescent="0.2">
      <c r="A102" s="28">
        <v>6570</v>
      </c>
      <c r="B102" s="38" t="s">
        <v>8359</v>
      </c>
      <c r="C102" s="132">
        <v>717150007</v>
      </c>
      <c r="D102" s="17" t="s">
        <v>73</v>
      </c>
      <c r="E102" s="17" t="s">
        <v>764</v>
      </c>
      <c r="F102" s="27" t="s">
        <v>5838</v>
      </c>
      <c r="G102" s="27" t="s">
        <v>765</v>
      </c>
      <c r="H102" s="27" t="s">
        <v>5839</v>
      </c>
      <c r="I102" s="17" t="s">
        <v>766</v>
      </c>
      <c r="J102" s="17" t="s">
        <v>5840</v>
      </c>
      <c r="K102" s="17" t="s">
        <v>767</v>
      </c>
      <c r="L102" s="17" t="s">
        <v>768</v>
      </c>
      <c r="M102" s="19" t="s">
        <v>47</v>
      </c>
      <c r="N102" s="28" t="s">
        <v>769</v>
      </c>
      <c r="O102" s="28" t="s">
        <v>5841</v>
      </c>
      <c r="P102" s="29"/>
      <c r="Q102" s="28"/>
      <c r="R102" s="29" t="s">
        <v>375</v>
      </c>
      <c r="S102" s="29" t="s">
        <v>6681</v>
      </c>
      <c r="T102" s="30">
        <v>37970</v>
      </c>
      <c r="U102" s="28">
        <v>6570</v>
      </c>
      <c r="V102" s="18"/>
      <c r="W102" s="19"/>
      <c r="X102" s="18"/>
      <c r="Y102" s="18"/>
      <c r="Z102" s="18"/>
      <c r="AA102" s="17" t="s">
        <v>7927</v>
      </c>
      <c r="AB102" s="14"/>
      <c r="AC102" s="14"/>
      <c r="AD102" s="14"/>
      <c r="AE102" s="14"/>
      <c r="AF102" s="14"/>
      <c r="AG102" s="14" t="s">
        <v>7928</v>
      </c>
    </row>
    <row r="103" spans="1:33" ht="18" customHeight="1" x14ac:dyDescent="0.2">
      <c r="A103" s="28">
        <v>7654</v>
      </c>
      <c r="B103" s="38" t="s">
        <v>8360</v>
      </c>
      <c r="C103" s="132">
        <v>651578310</v>
      </c>
      <c r="D103" s="17" t="s">
        <v>73</v>
      </c>
      <c r="E103" s="17" t="s">
        <v>7059</v>
      </c>
      <c r="F103" s="27" t="s">
        <v>7060</v>
      </c>
      <c r="G103" s="27" t="s">
        <v>770</v>
      </c>
      <c r="H103" s="27" t="s">
        <v>7061</v>
      </c>
      <c r="I103" s="17" t="s">
        <v>7063</v>
      </c>
      <c r="J103" s="17" t="s">
        <v>6120</v>
      </c>
      <c r="K103" s="17" t="s">
        <v>772</v>
      </c>
      <c r="L103" s="17" t="s">
        <v>7062</v>
      </c>
      <c r="M103" s="19" t="s">
        <v>565</v>
      </c>
      <c r="N103" s="28" t="s">
        <v>773</v>
      </c>
      <c r="O103" s="28" t="s">
        <v>774</v>
      </c>
      <c r="P103" s="29" t="s">
        <v>775</v>
      </c>
      <c r="Q103" s="28"/>
      <c r="R103" s="29" t="s">
        <v>633</v>
      </c>
      <c r="S103" s="29" t="s">
        <v>6906</v>
      </c>
      <c r="T103" s="30">
        <v>43343</v>
      </c>
      <c r="U103" s="28">
        <v>7654</v>
      </c>
      <c r="V103" s="18"/>
      <c r="W103" s="19"/>
      <c r="X103" s="18"/>
      <c r="Y103" s="18"/>
      <c r="Z103" s="18"/>
      <c r="AA103" s="17"/>
      <c r="AB103" s="14"/>
      <c r="AC103" s="14"/>
      <c r="AD103" s="14"/>
      <c r="AE103" s="14"/>
      <c r="AF103" s="14"/>
      <c r="AG103" s="14"/>
    </row>
    <row r="104" spans="1:33" ht="18" customHeight="1" x14ac:dyDescent="0.2">
      <c r="A104" s="28">
        <v>7686</v>
      </c>
      <c r="B104" s="38" t="s">
        <v>8361</v>
      </c>
      <c r="C104" s="132">
        <v>651753546</v>
      </c>
      <c r="D104" s="17"/>
      <c r="E104" s="17" t="s">
        <v>7929</v>
      </c>
      <c r="F104" s="27" t="s">
        <v>6078</v>
      </c>
      <c r="G104" s="27" t="s">
        <v>6079</v>
      </c>
      <c r="H104" s="27" t="s">
        <v>6080</v>
      </c>
      <c r="I104" s="17" t="s">
        <v>5916</v>
      </c>
      <c r="J104" s="17" t="s">
        <v>6081</v>
      </c>
      <c r="K104" s="17" t="s">
        <v>6082</v>
      </c>
      <c r="L104" s="17" t="s">
        <v>6083</v>
      </c>
      <c r="M104" s="19" t="s">
        <v>554</v>
      </c>
      <c r="N104" s="28" t="s">
        <v>2313</v>
      </c>
      <c r="O104" s="28" t="s">
        <v>6084</v>
      </c>
      <c r="P104" s="47" t="s">
        <v>6085</v>
      </c>
      <c r="Q104" s="28"/>
      <c r="R104" s="29">
        <v>93401</v>
      </c>
      <c r="S104" s="29" t="s">
        <v>5922</v>
      </c>
      <c r="T104" s="30">
        <v>43707</v>
      </c>
      <c r="U104" s="28">
        <v>7686</v>
      </c>
      <c r="V104" s="18"/>
      <c r="W104" s="19"/>
      <c r="X104" s="18"/>
      <c r="Y104" s="18"/>
      <c r="Z104" s="18"/>
      <c r="AA104" s="17"/>
      <c r="AB104" s="14"/>
      <c r="AC104" s="14"/>
      <c r="AD104" s="14"/>
      <c r="AE104" s="14"/>
      <c r="AF104" s="14"/>
      <c r="AG104" s="14"/>
    </row>
    <row r="105" spans="1:33" ht="18" customHeight="1" x14ac:dyDescent="0.2">
      <c r="A105" s="28">
        <v>7617</v>
      </c>
      <c r="B105" s="38" t="s">
        <v>8362</v>
      </c>
      <c r="C105" s="132">
        <v>651018196</v>
      </c>
      <c r="D105" s="27" t="s">
        <v>73</v>
      </c>
      <c r="E105" s="17" t="s">
        <v>777</v>
      </c>
      <c r="F105" s="27" t="s">
        <v>778</v>
      </c>
      <c r="G105" s="27" t="s">
        <v>779</v>
      </c>
      <c r="H105" s="27" t="s">
        <v>780</v>
      </c>
      <c r="I105" s="17" t="s">
        <v>743</v>
      </c>
      <c r="J105" s="17" t="s">
        <v>781</v>
      </c>
      <c r="K105" s="17" t="s">
        <v>782</v>
      </c>
      <c r="L105" s="17" t="s">
        <v>783</v>
      </c>
      <c r="M105" s="19" t="s">
        <v>5589</v>
      </c>
      <c r="N105" s="28" t="s">
        <v>58</v>
      </c>
      <c r="O105" s="28" t="s">
        <v>784</v>
      </c>
      <c r="P105" s="29" t="s">
        <v>785</v>
      </c>
      <c r="Q105" s="28"/>
      <c r="R105" s="28" t="s">
        <v>375</v>
      </c>
      <c r="S105" s="29" t="s">
        <v>439</v>
      </c>
      <c r="T105" s="30">
        <v>42626</v>
      </c>
      <c r="U105" s="28">
        <v>7617</v>
      </c>
      <c r="V105" s="18"/>
      <c r="W105" s="19"/>
      <c r="X105" s="18"/>
      <c r="Y105" s="18"/>
      <c r="Z105" s="18"/>
      <c r="AA105" s="17"/>
      <c r="AB105" s="14"/>
      <c r="AC105" s="14"/>
      <c r="AD105" s="14"/>
      <c r="AE105" s="14"/>
      <c r="AF105" s="14"/>
      <c r="AG105" s="14"/>
    </row>
    <row r="106" spans="1:33" ht="18" customHeight="1" x14ac:dyDescent="0.2">
      <c r="A106" s="28">
        <v>6980</v>
      </c>
      <c r="B106" s="38" t="s">
        <v>8363</v>
      </c>
      <c r="C106" s="132">
        <v>735342002</v>
      </c>
      <c r="D106" s="17" t="s">
        <v>73</v>
      </c>
      <c r="E106" s="17" t="s">
        <v>786</v>
      </c>
      <c r="F106" s="27" t="s">
        <v>787</v>
      </c>
      <c r="G106" s="27" t="s">
        <v>788</v>
      </c>
      <c r="H106" s="27" t="s">
        <v>789</v>
      </c>
      <c r="I106" s="17" t="s">
        <v>790</v>
      </c>
      <c r="J106" s="17" t="s">
        <v>791</v>
      </c>
      <c r="K106" s="17" t="s">
        <v>792</v>
      </c>
      <c r="L106" s="17" t="s">
        <v>794</v>
      </c>
      <c r="M106" s="19" t="s">
        <v>5635</v>
      </c>
      <c r="N106" s="28" t="s">
        <v>795</v>
      </c>
      <c r="O106" s="28"/>
      <c r="P106" s="29" t="s">
        <v>793</v>
      </c>
      <c r="Q106" s="28"/>
      <c r="R106" s="29" t="s">
        <v>45</v>
      </c>
      <c r="S106" s="29" t="s">
        <v>450</v>
      </c>
      <c r="T106" s="30">
        <v>37970</v>
      </c>
      <c r="U106" s="28">
        <v>6980</v>
      </c>
      <c r="V106" s="18"/>
      <c r="W106" s="19"/>
      <c r="X106" s="18"/>
      <c r="Y106" s="18"/>
      <c r="Z106" s="18"/>
      <c r="AA106" s="17"/>
      <c r="AB106" s="14"/>
      <c r="AC106" s="14"/>
      <c r="AD106" s="14"/>
      <c r="AE106" s="14"/>
      <c r="AF106" s="14"/>
      <c r="AG106" s="14"/>
    </row>
    <row r="107" spans="1:33" ht="18" customHeight="1" x14ac:dyDescent="0.2">
      <c r="A107" s="28">
        <v>7156</v>
      </c>
      <c r="B107" s="38" t="s">
        <v>8364</v>
      </c>
      <c r="C107" s="132">
        <v>652919804</v>
      </c>
      <c r="D107" s="17" t="s">
        <v>49</v>
      </c>
      <c r="E107" s="17" t="s">
        <v>796</v>
      </c>
      <c r="F107" s="27" t="s">
        <v>797</v>
      </c>
      <c r="G107" s="27" t="s">
        <v>798</v>
      </c>
      <c r="H107" s="27" t="s">
        <v>799</v>
      </c>
      <c r="I107" s="17" t="s">
        <v>637</v>
      </c>
      <c r="J107" s="29" t="s">
        <v>800</v>
      </c>
      <c r="K107" s="17" t="s">
        <v>801</v>
      </c>
      <c r="L107" s="17" t="s">
        <v>802</v>
      </c>
      <c r="M107" s="19" t="s">
        <v>803</v>
      </c>
      <c r="N107" s="28" t="s">
        <v>804</v>
      </c>
      <c r="O107" s="28"/>
      <c r="P107" s="29"/>
      <c r="Q107" s="28"/>
      <c r="R107" s="29" t="s">
        <v>84</v>
      </c>
      <c r="S107" s="29" t="s">
        <v>805</v>
      </c>
      <c r="T107" s="30">
        <v>38384</v>
      </c>
      <c r="U107" s="28">
        <v>7156</v>
      </c>
      <c r="V107" s="18"/>
      <c r="W107" s="19"/>
      <c r="X107" s="18"/>
      <c r="Y107" s="18"/>
      <c r="Z107" s="18"/>
      <c r="AA107" s="17"/>
      <c r="AB107" s="14"/>
      <c r="AC107" s="14"/>
      <c r="AD107" s="14"/>
      <c r="AE107" s="14"/>
      <c r="AF107" s="14"/>
      <c r="AG107" s="14"/>
    </row>
    <row r="108" spans="1:33" ht="18" customHeight="1" x14ac:dyDescent="0.2">
      <c r="A108" s="28">
        <v>6903</v>
      </c>
      <c r="B108" s="38" t="s">
        <v>8365</v>
      </c>
      <c r="C108" s="132">
        <v>725997000</v>
      </c>
      <c r="D108" s="17" t="s">
        <v>73</v>
      </c>
      <c r="E108" s="17" t="s">
        <v>806</v>
      </c>
      <c r="F108" s="27" t="s">
        <v>8110</v>
      </c>
      <c r="G108" s="27" t="s">
        <v>807</v>
      </c>
      <c r="H108" s="27" t="s">
        <v>7410</v>
      </c>
      <c r="I108" s="17" t="s">
        <v>124</v>
      </c>
      <c r="J108" s="17" t="s">
        <v>7411</v>
      </c>
      <c r="K108" s="17" t="s">
        <v>808</v>
      </c>
      <c r="L108" s="17" t="s">
        <v>809</v>
      </c>
      <c r="M108" s="19" t="s">
        <v>810</v>
      </c>
      <c r="N108" s="28" t="s">
        <v>811</v>
      </c>
      <c r="O108" s="28"/>
      <c r="P108" s="29"/>
      <c r="Q108" s="28"/>
      <c r="R108" s="29" t="s">
        <v>375</v>
      </c>
      <c r="S108" s="29" t="s">
        <v>7412</v>
      </c>
      <c r="T108" s="30">
        <v>37970</v>
      </c>
      <c r="U108" s="28">
        <v>6903</v>
      </c>
      <c r="V108" s="18"/>
      <c r="W108" s="19"/>
      <c r="X108" s="18"/>
      <c r="Y108" s="18"/>
      <c r="Z108" s="18"/>
      <c r="AA108" s="17"/>
      <c r="AB108" s="14"/>
      <c r="AC108" s="14"/>
      <c r="AD108" s="14"/>
      <c r="AE108" s="14"/>
      <c r="AF108" s="14"/>
      <c r="AG108" s="14"/>
    </row>
    <row r="109" spans="1:33" ht="18" customHeight="1" x14ac:dyDescent="0.2">
      <c r="A109" s="28">
        <v>6899</v>
      </c>
      <c r="B109" s="38" t="s">
        <v>8366</v>
      </c>
      <c r="C109" s="132">
        <v>719365000</v>
      </c>
      <c r="D109" s="17" t="s">
        <v>73</v>
      </c>
      <c r="E109" s="17" t="s">
        <v>812</v>
      </c>
      <c r="F109" s="27" t="s">
        <v>7049</v>
      </c>
      <c r="G109" s="27" t="s">
        <v>813</v>
      </c>
      <c r="H109" s="27" t="s">
        <v>6172</v>
      </c>
      <c r="I109" s="17" t="s">
        <v>814</v>
      </c>
      <c r="J109" s="17" t="s">
        <v>815</v>
      </c>
      <c r="K109" s="17" t="s">
        <v>6173</v>
      </c>
      <c r="L109" s="17" t="s">
        <v>816</v>
      </c>
      <c r="M109" s="19" t="s">
        <v>47</v>
      </c>
      <c r="N109" s="28" t="s">
        <v>817</v>
      </c>
      <c r="O109" s="28" t="s">
        <v>6174</v>
      </c>
      <c r="P109" s="47" t="s">
        <v>6175</v>
      </c>
      <c r="Q109" s="28"/>
      <c r="R109" s="29" t="s">
        <v>375</v>
      </c>
      <c r="S109" s="29" t="s">
        <v>7055</v>
      </c>
      <c r="T109" s="30">
        <v>37970</v>
      </c>
      <c r="U109" s="28">
        <v>6899</v>
      </c>
      <c r="V109" s="18"/>
      <c r="W109" s="19"/>
      <c r="X109" s="18"/>
      <c r="Y109" s="18"/>
      <c r="Z109" s="18"/>
      <c r="AA109" s="17"/>
      <c r="AB109" s="14"/>
      <c r="AC109" s="14"/>
      <c r="AD109" s="14"/>
      <c r="AE109" s="14"/>
      <c r="AF109" s="14"/>
      <c r="AG109" s="14"/>
    </row>
    <row r="110" spans="1:33" ht="18" customHeight="1" x14ac:dyDescent="0.2">
      <c r="A110" s="28">
        <v>6926</v>
      </c>
      <c r="B110" s="38" t="s">
        <v>8367</v>
      </c>
      <c r="C110" s="132">
        <v>725129009</v>
      </c>
      <c r="D110" s="17" t="s">
        <v>73</v>
      </c>
      <c r="E110" s="17" t="s">
        <v>818</v>
      </c>
      <c r="F110" s="27" t="s">
        <v>6854</v>
      </c>
      <c r="G110" s="27" t="s">
        <v>819</v>
      </c>
      <c r="H110" s="27" t="s">
        <v>6855</v>
      </c>
      <c r="I110" s="17" t="s">
        <v>124</v>
      </c>
      <c r="J110" s="17" t="s">
        <v>6122</v>
      </c>
      <c r="K110" s="17" t="s">
        <v>820</v>
      </c>
      <c r="L110" s="17" t="s">
        <v>821</v>
      </c>
      <c r="M110" s="19" t="s">
        <v>5593</v>
      </c>
      <c r="N110" s="28" t="s">
        <v>572</v>
      </c>
      <c r="O110" s="28" t="s">
        <v>5658</v>
      </c>
      <c r="P110" s="29" t="s">
        <v>5659</v>
      </c>
      <c r="Q110" s="28"/>
      <c r="R110" s="29" t="s">
        <v>375</v>
      </c>
      <c r="S110" s="29" t="s">
        <v>6856</v>
      </c>
      <c r="T110" s="30">
        <v>37970</v>
      </c>
      <c r="U110" s="28">
        <v>6926</v>
      </c>
      <c r="V110" s="18"/>
      <c r="W110" s="19"/>
      <c r="X110" s="18"/>
      <c r="Y110" s="18"/>
      <c r="Z110" s="18"/>
      <c r="AA110" s="17"/>
      <c r="AB110" s="14"/>
      <c r="AC110" s="14"/>
      <c r="AD110" s="14"/>
      <c r="AE110" s="14"/>
      <c r="AF110" s="14"/>
      <c r="AG110" s="14"/>
    </row>
    <row r="111" spans="1:33" ht="18" customHeight="1" x14ac:dyDescent="0.2">
      <c r="A111" s="28">
        <v>7718</v>
      </c>
      <c r="B111" s="38" t="s">
        <v>8368</v>
      </c>
      <c r="C111" s="132">
        <v>651460891</v>
      </c>
      <c r="D111" s="17"/>
      <c r="E111" s="17" t="s">
        <v>7930</v>
      </c>
      <c r="F111" s="27" t="s">
        <v>6778</v>
      </c>
      <c r="G111" s="27" t="s">
        <v>6777</v>
      </c>
      <c r="H111" s="27" t="s">
        <v>6779</v>
      </c>
      <c r="I111" s="17" t="s">
        <v>1334</v>
      </c>
      <c r="J111" s="17" t="s">
        <v>6780</v>
      </c>
      <c r="K111" s="17" t="s">
        <v>6781</v>
      </c>
      <c r="L111" s="17" t="s">
        <v>6782</v>
      </c>
      <c r="M111" s="19" t="s">
        <v>47</v>
      </c>
      <c r="N111" s="28" t="s">
        <v>3551</v>
      </c>
      <c r="O111" s="28" t="s">
        <v>6783</v>
      </c>
      <c r="P111" s="47" t="s">
        <v>6784</v>
      </c>
      <c r="Q111" s="28"/>
      <c r="R111" s="29">
        <v>93401</v>
      </c>
      <c r="S111" s="29" t="s">
        <v>6785</v>
      </c>
      <c r="T111" s="30">
        <v>44119</v>
      </c>
      <c r="U111" s="28">
        <v>7718</v>
      </c>
      <c r="V111" s="18"/>
      <c r="W111" s="19"/>
      <c r="X111" s="18"/>
      <c r="Y111" s="18"/>
      <c r="Z111" s="18"/>
      <c r="AA111" s="17"/>
      <c r="AB111" s="14"/>
      <c r="AC111" s="14"/>
      <c r="AD111" s="14"/>
      <c r="AE111" s="14"/>
      <c r="AF111" s="14"/>
      <c r="AG111" s="14"/>
    </row>
    <row r="112" spans="1:33" ht="18" customHeight="1" x14ac:dyDescent="0.2">
      <c r="A112" s="28">
        <v>7161</v>
      </c>
      <c r="B112" s="38" t="s">
        <v>8369</v>
      </c>
      <c r="C112" s="132">
        <v>727861009</v>
      </c>
      <c r="D112" s="17" t="s">
        <v>73</v>
      </c>
      <c r="E112" s="17" t="s">
        <v>822</v>
      </c>
      <c r="F112" s="27" t="s">
        <v>823</v>
      </c>
      <c r="G112" s="27" t="s">
        <v>824</v>
      </c>
      <c r="H112" s="27" t="s">
        <v>825</v>
      </c>
      <c r="I112" s="17" t="s">
        <v>172</v>
      </c>
      <c r="J112" s="17" t="s">
        <v>826</v>
      </c>
      <c r="K112" s="17" t="s">
        <v>827</v>
      </c>
      <c r="L112" s="17" t="s">
        <v>828</v>
      </c>
      <c r="M112" s="19" t="s">
        <v>47</v>
      </c>
      <c r="N112" s="28" t="s">
        <v>830</v>
      </c>
      <c r="O112" s="28" t="s">
        <v>829</v>
      </c>
      <c r="P112" s="29"/>
      <c r="Q112" s="28"/>
      <c r="R112" s="29" t="s">
        <v>498</v>
      </c>
      <c r="S112" s="29" t="s">
        <v>831</v>
      </c>
      <c r="T112" s="30">
        <v>38443</v>
      </c>
      <c r="U112" s="28">
        <v>7161</v>
      </c>
      <c r="V112" s="18"/>
      <c r="W112" s="19"/>
      <c r="X112" s="18"/>
      <c r="Y112" s="18"/>
      <c r="Z112" s="18"/>
      <c r="AA112" s="17"/>
      <c r="AB112" s="14"/>
      <c r="AC112" s="14"/>
      <c r="AD112" s="14"/>
      <c r="AE112" s="14"/>
      <c r="AF112" s="14"/>
      <c r="AG112" s="14"/>
    </row>
    <row r="113" spans="1:33" ht="18" customHeight="1" x14ac:dyDescent="0.2">
      <c r="A113" s="28">
        <v>6932</v>
      </c>
      <c r="B113" s="38" t="s">
        <v>8370</v>
      </c>
      <c r="C113" s="132">
        <v>726414009</v>
      </c>
      <c r="D113" s="17" t="s">
        <v>73</v>
      </c>
      <c r="E113" s="17" t="s">
        <v>832</v>
      </c>
      <c r="F113" s="27" t="s">
        <v>833</v>
      </c>
      <c r="G113" s="27" t="s">
        <v>834</v>
      </c>
      <c r="H113" s="27" t="s">
        <v>835</v>
      </c>
      <c r="I113" s="17" t="s">
        <v>124</v>
      </c>
      <c r="J113" s="17" t="s">
        <v>836</v>
      </c>
      <c r="K113" s="17" t="s">
        <v>837</v>
      </c>
      <c r="L113" s="17" t="s">
        <v>838</v>
      </c>
      <c r="M113" s="19" t="s">
        <v>47</v>
      </c>
      <c r="N113" s="28" t="s">
        <v>840</v>
      </c>
      <c r="O113" s="28" t="s">
        <v>839</v>
      </c>
      <c r="P113" s="29"/>
      <c r="Q113" s="28"/>
      <c r="R113" s="29" t="s">
        <v>375</v>
      </c>
      <c r="S113" s="29" t="s">
        <v>841</v>
      </c>
      <c r="T113" s="30">
        <v>37970</v>
      </c>
      <c r="U113" s="28">
        <v>6932</v>
      </c>
      <c r="V113" s="18"/>
      <c r="W113" s="19"/>
      <c r="X113" s="18"/>
      <c r="Y113" s="18"/>
      <c r="Z113" s="18"/>
      <c r="AA113" s="17"/>
      <c r="AB113" s="14"/>
      <c r="AC113" s="14"/>
      <c r="AD113" s="14"/>
      <c r="AE113" s="14"/>
      <c r="AF113" s="14"/>
      <c r="AG113" s="14"/>
    </row>
    <row r="114" spans="1:33" ht="18" customHeight="1" x14ac:dyDescent="0.2">
      <c r="A114" s="28">
        <v>2260</v>
      </c>
      <c r="B114" s="38" t="s">
        <v>8371</v>
      </c>
      <c r="C114" s="132">
        <v>711620001</v>
      </c>
      <c r="D114" s="17" t="s">
        <v>73</v>
      </c>
      <c r="E114" s="17" t="s">
        <v>842</v>
      </c>
      <c r="F114" s="27" t="s">
        <v>6497</v>
      </c>
      <c r="G114" s="27" t="s">
        <v>843</v>
      </c>
      <c r="H114" s="27" t="s">
        <v>6498</v>
      </c>
      <c r="I114" s="17" t="s">
        <v>6499</v>
      </c>
      <c r="J114" s="17" t="s">
        <v>6094</v>
      </c>
      <c r="K114" s="17" t="s">
        <v>844</v>
      </c>
      <c r="L114" s="17" t="s">
        <v>845</v>
      </c>
      <c r="M114" s="19" t="s">
        <v>47</v>
      </c>
      <c r="N114" s="28" t="s">
        <v>603</v>
      </c>
      <c r="O114" s="28">
        <v>225589874</v>
      </c>
      <c r="P114" s="47" t="s">
        <v>6000</v>
      </c>
      <c r="Q114" s="28"/>
      <c r="R114" s="29">
        <v>93401</v>
      </c>
      <c r="S114" s="29" t="s">
        <v>6547</v>
      </c>
      <c r="T114" s="30">
        <v>37970</v>
      </c>
      <c r="U114" s="28">
        <v>2260</v>
      </c>
      <c r="V114" s="18"/>
      <c r="W114" s="19"/>
      <c r="X114" s="18"/>
      <c r="Y114" s="18"/>
      <c r="Z114" s="18"/>
      <c r="AA114" s="17"/>
      <c r="AB114" s="14"/>
      <c r="AC114" s="14"/>
      <c r="AD114" s="14"/>
      <c r="AE114" s="14"/>
      <c r="AF114" s="14"/>
      <c r="AG114" s="14"/>
    </row>
    <row r="115" spans="1:33" ht="18" customHeight="1" x14ac:dyDescent="0.2">
      <c r="A115" s="28">
        <v>7085</v>
      </c>
      <c r="B115" s="38" t="s">
        <v>8372</v>
      </c>
      <c r="C115" s="132">
        <v>730998007</v>
      </c>
      <c r="D115" s="17" t="s">
        <v>73</v>
      </c>
      <c r="E115" s="17" t="s">
        <v>846</v>
      </c>
      <c r="F115" s="27" t="s">
        <v>6957</v>
      </c>
      <c r="G115" s="27" t="s">
        <v>847</v>
      </c>
      <c r="H115" s="27" t="s">
        <v>6958</v>
      </c>
      <c r="I115" s="17" t="s">
        <v>737</v>
      </c>
      <c r="J115" s="17" t="s">
        <v>5994</v>
      </c>
      <c r="K115" s="17" t="s">
        <v>5995</v>
      </c>
      <c r="L115" s="17" t="s">
        <v>848</v>
      </c>
      <c r="M115" s="19" t="s">
        <v>47</v>
      </c>
      <c r="N115" s="28" t="s">
        <v>840</v>
      </c>
      <c r="O115" s="28" t="s">
        <v>849</v>
      </c>
      <c r="P115" s="29" t="s">
        <v>850</v>
      </c>
      <c r="Q115" s="28"/>
      <c r="R115" s="29" t="s">
        <v>375</v>
      </c>
      <c r="S115" s="29" t="s">
        <v>6971</v>
      </c>
      <c r="T115" s="30">
        <v>37970</v>
      </c>
      <c r="U115" s="28">
        <v>7085</v>
      </c>
      <c r="V115" s="18"/>
      <c r="W115" s="19"/>
      <c r="X115" s="18"/>
      <c r="Y115" s="18"/>
      <c r="Z115" s="18"/>
      <c r="AA115" s="17"/>
      <c r="AB115" s="14"/>
      <c r="AC115" s="14"/>
      <c r="AD115" s="14"/>
      <c r="AE115" s="14"/>
      <c r="AF115" s="14"/>
      <c r="AG115" s="14"/>
    </row>
    <row r="116" spans="1:33" ht="18" customHeight="1" x14ac:dyDescent="0.2">
      <c r="A116" s="28">
        <v>3500</v>
      </c>
      <c r="B116" s="38" t="s">
        <v>8373</v>
      </c>
      <c r="C116" s="132">
        <v>700230007</v>
      </c>
      <c r="D116" s="17" t="s">
        <v>73</v>
      </c>
      <c r="E116" s="17" t="s">
        <v>851</v>
      </c>
      <c r="F116" s="27" t="s">
        <v>852</v>
      </c>
      <c r="G116" s="27" t="s">
        <v>853</v>
      </c>
      <c r="H116" s="27" t="s">
        <v>854</v>
      </c>
      <c r="I116" s="17" t="s">
        <v>855</v>
      </c>
      <c r="J116" s="17" t="s">
        <v>856</v>
      </c>
      <c r="K116" s="17" t="s">
        <v>857</v>
      </c>
      <c r="L116" s="17" t="s">
        <v>859</v>
      </c>
      <c r="M116" s="19" t="s">
        <v>47</v>
      </c>
      <c r="N116" s="28" t="s">
        <v>658</v>
      </c>
      <c r="O116" s="28" t="s">
        <v>858</v>
      </c>
      <c r="P116" s="29" t="s">
        <v>860</v>
      </c>
      <c r="Q116" s="28"/>
      <c r="R116" s="29" t="s">
        <v>375</v>
      </c>
      <c r="S116" s="29" t="s">
        <v>861</v>
      </c>
      <c r="T116" s="30">
        <v>37970</v>
      </c>
      <c r="U116" s="28">
        <v>3500</v>
      </c>
      <c r="V116" s="18"/>
      <c r="W116" s="19"/>
      <c r="X116" s="18"/>
      <c r="Y116" s="18"/>
      <c r="Z116" s="18"/>
      <c r="AA116" s="17"/>
      <c r="AB116" s="14"/>
      <c r="AC116" s="14"/>
      <c r="AD116" s="14"/>
      <c r="AE116" s="14"/>
      <c r="AF116" s="14"/>
      <c r="AG116" s="14"/>
    </row>
    <row r="117" spans="1:33" ht="18" customHeight="1" x14ac:dyDescent="0.2">
      <c r="A117" s="28">
        <v>7638</v>
      </c>
      <c r="B117" s="38" t="s">
        <v>8374</v>
      </c>
      <c r="C117" s="132" t="s">
        <v>7073</v>
      </c>
      <c r="D117" s="17" t="s">
        <v>862</v>
      </c>
      <c r="E117" s="17" t="s">
        <v>863</v>
      </c>
      <c r="F117" s="27" t="s">
        <v>6959</v>
      </c>
      <c r="G117" s="27" t="s">
        <v>864</v>
      </c>
      <c r="H117" s="27" t="s">
        <v>6960</v>
      </c>
      <c r="I117" s="17" t="s">
        <v>865</v>
      </c>
      <c r="J117" s="17" t="s">
        <v>6961</v>
      </c>
      <c r="K117" s="17" t="s">
        <v>6962</v>
      </c>
      <c r="L117" s="17" t="s">
        <v>867</v>
      </c>
      <c r="M117" s="19" t="s">
        <v>5593</v>
      </c>
      <c r="N117" s="28" t="s">
        <v>869</v>
      </c>
      <c r="O117" s="28" t="s">
        <v>868</v>
      </c>
      <c r="P117" s="29" t="s">
        <v>866</v>
      </c>
      <c r="Q117" s="28"/>
      <c r="R117" s="29">
        <v>93401</v>
      </c>
      <c r="S117" s="29" t="s">
        <v>6975</v>
      </c>
      <c r="T117" s="30">
        <v>43014</v>
      </c>
      <c r="U117" s="28">
        <v>7638</v>
      </c>
      <c r="V117" s="18"/>
      <c r="W117" s="19"/>
      <c r="X117" s="18"/>
      <c r="Y117" s="18"/>
      <c r="Z117" s="18"/>
      <c r="AA117" s="17"/>
      <c r="AB117" s="14"/>
      <c r="AC117" s="14"/>
      <c r="AD117" s="14"/>
      <c r="AE117" s="14"/>
      <c r="AF117" s="14"/>
      <c r="AG117" s="14" t="s">
        <v>7909</v>
      </c>
    </row>
    <row r="118" spans="1:33" ht="18" customHeight="1" x14ac:dyDescent="0.2">
      <c r="A118" s="28">
        <v>7492</v>
      </c>
      <c r="B118" s="38" t="s">
        <v>8375</v>
      </c>
      <c r="C118" s="132">
        <v>650744136</v>
      </c>
      <c r="D118" s="17" t="s">
        <v>49</v>
      </c>
      <c r="E118" s="17" t="s">
        <v>870</v>
      </c>
      <c r="F118" s="27" t="s">
        <v>6801</v>
      </c>
      <c r="G118" s="27" t="s">
        <v>871</v>
      </c>
      <c r="H118" s="27" t="s">
        <v>6802</v>
      </c>
      <c r="I118" s="17" t="s">
        <v>6803</v>
      </c>
      <c r="J118" s="17" t="s">
        <v>6804</v>
      </c>
      <c r="K118" s="17" t="s">
        <v>6283</v>
      </c>
      <c r="L118" s="40" t="s">
        <v>6285</v>
      </c>
      <c r="M118" s="19" t="s">
        <v>5593</v>
      </c>
      <c r="N118" s="28" t="s">
        <v>872</v>
      </c>
      <c r="O118" s="28" t="s">
        <v>5677</v>
      </c>
      <c r="P118" s="47" t="s">
        <v>6284</v>
      </c>
      <c r="Q118" s="28"/>
      <c r="R118" s="29" t="s">
        <v>873</v>
      </c>
      <c r="S118" s="29" t="s">
        <v>6710</v>
      </c>
      <c r="T118" s="30">
        <v>41599</v>
      </c>
      <c r="U118" s="28">
        <v>7492</v>
      </c>
      <c r="V118" s="18"/>
      <c r="W118" s="19"/>
      <c r="X118" s="18"/>
      <c r="Y118" s="18"/>
      <c r="Z118" s="18"/>
      <c r="AA118" s="17"/>
      <c r="AB118" s="14"/>
      <c r="AC118" s="14"/>
      <c r="AD118" s="14"/>
      <c r="AE118" s="14"/>
      <c r="AF118" s="14"/>
      <c r="AG118" s="14" t="s">
        <v>7909</v>
      </c>
    </row>
    <row r="119" spans="1:33" ht="18" customHeight="1" x14ac:dyDescent="0.2">
      <c r="A119" s="28">
        <v>7650</v>
      </c>
      <c r="B119" s="38" t="s">
        <v>8376</v>
      </c>
      <c r="C119" s="132">
        <v>651589657</v>
      </c>
      <c r="D119" s="17" t="s">
        <v>874</v>
      </c>
      <c r="E119" s="17" t="s">
        <v>875</v>
      </c>
      <c r="F119" s="27" t="s">
        <v>6963</v>
      </c>
      <c r="G119" s="27" t="s">
        <v>876</v>
      </c>
      <c r="H119" s="27" t="s">
        <v>6989</v>
      </c>
      <c r="I119" s="17" t="s">
        <v>877</v>
      </c>
      <c r="J119" s="17" t="s">
        <v>6990</v>
      </c>
      <c r="K119" s="17" t="s">
        <v>878</v>
      </c>
      <c r="L119" s="17" t="s">
        <v>6964</v>
      </c>
      <c r="M119" s="19" t="s">
        <v>47</v>
      </c>
      <c r="N119" s="28" t="s">
        <v>1340</v>
      </c>
      <c r="O119" s="28" t="s">
        <v>6965</v>
      </c>
      <c r="P119" s="47" t="s">
        <v>6966</v>
      </c>
      <c r="Q119" s="28"/>
      <c r="R119" s="29" t="s">
        <v>84</v>
      </c>
      <c r="S119" s="29" t="s">
        <v>6974</v>
      </c>
      <c r="T119" s="30">
        <v>43276</v>
      </c>
      <c r="U119" s="28">
        <v>7650</v>
      </c>
      <c r="V119" s="18"/>
      <c r="W119" s="19"/>
      <c r="X119" s="18"/>
      <c r="Y119" s="18"/>
      <c r="Z119" s="18"/>
      <c r="AA119" s="17"/>
      <c r="AB119" s="14"/>
      <c r="AC119" s="14"/>
      <c r="AD119" s="14"/>
      <c r="AE119" s="14"/>
      <c r="AF119" s="14"/>
      <c r="AG119" s="14"/>
    </row>
    <row r="120" spans="1:33" ht="18" customHeight="1" x14ac:dyDescent="0.2">
      <c r="A120" s="28">
        <v>7506</v>
      </c>
      <c r="B120" s="109" t="s">
        <v>8377</v>
      </c>
      <c r="C120" s="133">
        <v>650153464</v>
      </c>
      <c r="D120" s="17" t="s">
        <v>73</v>
      </c>
      <c r="E120" s="17" t="s">
        <v>5596</v>
      </c>
      <c r="F120" s="27" t="s">
        <v>5597</v>
      </c>
      <c r="G120" s="27" t="s">
        <v>4182</v>
      </c>
      <c r="H120" s="27" t="s">
        <v>5598</v>
      </c>
      <c r="I120" s="17" t="s">
        <v>5599</v>
      </c>
      <c r="J120" s="17" t="s">
        <v>5600</v>
      </c>
      <c r="K120" s="17" t="s">
        <v>5601</v>
      </c>
      <c r="L120" s="17" t="s">
        <v>5602</v>
      </c>
      <c r="M120" s="19" t="s">
        <v>47</v>
      </c>
      <c r="N120" s="28" t="s">
        <v>1328</v>
      </c>
      <c r="O120" s="28"/>
      <c r="P120" s="29"/>
      <c r="Q120" s="28"/>
      <c r="R120" s="29" t="s">
        <v>375</v>
      </c>
      <c r="S120" s="29" t="s">
        <v>5603</v>
      </c>
      <c r="T120" s="30">
        <v>41890</v>
      </c>
      <c r="U120" s="28">
        <v>7506</v>
      </c>
      <c r="V120" s="18"/>
      <c r="W120" s="19"/>
      <c r="X120" s="18"/>
      <c r="Y120" s="18"/>
      <c r="Z120" s="18"/>
      <c r="AA120" s="17"/>
      <c r="AB120" s="14"/>
      <c r="AC120" s="14"/>
      <c r="AD120" s="14"/>
      <c r="AE120" s="14"/>
      <c r="AF120" s="14"/>
      <c r="AG120" s="14"/>
    </row>
    <row r="121" spans="1:33" ht="18" customHeight="1" x14ac:dyDescent="0.2">
      <c r="A121" s="28">
        <v>7394</v>
      </c>
      <c r="B121" s="38" t="s">
        <v>8378</v>
      </c>
      <c r="C121" s="132">
        <v>718391008</v>
      </c>
      <c r="D121" s="17" t="s">
        <v>73</v>
      </c>
      <c r="E121" s="17" t="s">
        <v>880</v>
      </c>
      <c r="F121" s="27" t="s">
        <v>881</v>
      </c>
      <c r="G121" s="27" t="s">
        <v>882</v>
      </c>
      <c r="H121" s="27" t="s">
        <v>883</v>
      </c>
      <c r="I121" s="17" t="s">
        <v>884</v>
      </c>
      <c r="J121" s="17" t="s">
        <v>885</v>
      </c>
      <c r="K121" s="17" t="s">
        <v>886</v>
      </c>
      <c r="L121" s="17" t="s">
        <v>888</v>
      </c>
      <c r="M121" s="19" t="s">
        <v>47</v>
      </c>
      <c r="N121" s="28" t="s">
        <v>889</v>
      </c>
      <c r="O121" s="28"/>
      <c r="P121" s="29" t="s">
        <v>887</v>
      </c>
      <c r="Q121" s="28"/>
      <c r="R121" s="29" t="s">
        <v>375</v>
      </c>
      <c r="S121" s="29" t="s">
        <v>890</v>
      </c>
      <c r="T121" s="30">
        <v>39608</v>
      </c>
      <c r="U121" s="28">
        <v>7394</v>
      </c>
      <c r="V121" s="18"/>
      <c r="W121" s="19"/>
      <c r="X121" s="18"/>
      <c r="Y121" s="18"/>
      <c r="Z121" s="18"/>
      <c r="AA121" s="17"/>
      <c r="AB121" s="14"/>
      <c r="AC121" s="14"/>
      <c r="AD121" s="14"/>
      <c r="AE121" s="14"/>
      <c r="AF121" s="14"/>
      <c r="AG121" s="14"/>
    </row>
    <row r="122" spans="1:33" ht="18" customHeight="1" x14ac:dyDescent="0.2">
      <c r="A122" s="28">
        <v>2330</v>
      </c>
      <c r="B122" s="38" t="s">
        <v>8379</v>
      </c>
      <c r="C122" s="132">
        <v>713523003</v>
      </c>
      <c r="D122" s="17" t="s">
        <v>73</v>
      </c>
      <c r="E122" s="17" t="s">
        <v>891</v>
      </c>
      <c r="F122" s="27" t="s">
        <v>6390</v>
      </c>
      <c r="G122" s="27" t="s">
        <v>892</v>
      </c>
      <c r="H122" s="27" t="s">
        <v>6391</v>
      </c>
      <c r="I122" s="17" t="s">
        <v>814</v>
      </c>
      <c r="J122" s="17" t="s">
        <v>6392</v>
      </c>
      <c r="K122" s="17" t="s">
        <v>893</v>
      </c>
      <c r="L122" s="17" t="s">
        <v>6394</v>
      </c>
      <c r="M122" s="19" t="s">
        <v>5591</v>
      </c>
      <c r="N122" s="28" t="s">
        <v>894</v>
      </c>
      <c r="O122" s="28" t="s">
        <v>895</v>
      </c>
      <c r="P122" s="29" t="s">
        <v>6393</v>
      </c>
      <c r="Q122" s="28" t="s">
        <v>6395</v>
      </c>
      <c r="R122" s="28" t="s">
        <v>375</v>
      </c>
      <c r="S122" s="29" t="s">
        <v>6471</v>
      </c>
      <c r="T122" s="30">
        <v>37970</v>
      </c>
      <c r="U122" s="28">
        <v>2330</v>
      </c>
      <c r="V122" s="18"/>
      <c r="W122" s="19"/>
      <c r="X122" s="18"/>
      <c r="Y122" s="18"/>
      <c r="Z122" s="18"/>
      <c r="AA122" s="17" t="s">
        <v>7931</v>
      </c>
      <c r="AB122" s="14"/>
      <c r="AC122" s="14"/>
      <c r="AD122" s="14"/>
      <c r="AE122" s="14"/>
      <c r="AF122" s="14"/>
      <c r="AG122" s="14" t="s">
        <v>7932</v>
      </c>
    </row>
    <row r="123" spans="1:33" ht="18" customHeight="1" x14ac:dyDescent="0.2">
      <c r="A123" s="28">
        <v>7576</v>
      </c>
      <c r="B123" s="38" t="s">
        <v>8380</v>
      </c>
      <c r="C123" s="132">
        <v>653213700</v>
      </c>
      <c r="D123" s="17" t="s">
        <v>73</v>
      </c>
      <c r="E123" s="17" t="s">
        <v>896</v>
      </c>
      <c r="F123" s="27" t="s">
        <v>897</v>
      </c>
      <c r="G123" s="27" t="s">
        <v>898</v>
      </c>
      <c r="H123" s="27" t="s">
        <v>899</v>
      </c>
      <c r="I123" s="17" t="s">
        <v>900</v>
      </c>
      <c r="J123" s="17" t="s">
        <v>901</v>
      </c>
      <c r="K123" s="17" t="s">
        <v>902</v>
      </c>
      <c r="L123" s="17" t="s">
        <v>904</v>
      </c>
      <c r="M123" s="19" t="s">
        <v>5593</v>
      </c>
      <c r="N123" s="28" t="s">
        <v>906</v>
      </c>
      <c r="O123" s="28" t="s">
        <v>905</v>
      </c>
      <c r="P123" s="29" t="s">
        <v>903</v>
      </c>
      <c r="Q123" s="28"/>
      <c r="R123" s="29">
        <v>93401</v>
      </c>
      <c r="S123" s="29" t="s">
        <v>907</v>
      </c>
      <c r="T123" s="30">
        <v>42209</v>
      </c>
      <c r="U123" s="28">
        <v>7576</v>
      </c>
      <c r="V123" s="18"/>
      <c r="W123" s="19"/>
      <c r="X123" s="18"/>
      <c r="Y123" s="18"/>
      <c r="Z123" s="18"/>
      <c r="AA123" s="17"/>
      <c r="AB123" s="14"/>
      <c r="AC123" s="14"/>
      <c r="AD123" s="14"/>
      <c r="AE123" s="14"/>
      <c r="AF123" s="14"/>
      <c r="AG123" s="14"/>
    </row>
    <row r="124" spans="1:33" ht="18" customHeight="1" x14ac:dyDescent="0.2">
      <c r="A124" s="28">
        <v>6973</v>
      </c>
      <c r="B124" s="38" t="s">
        <v>8381</v>
      </c>
      <c r="C124" s="132">
        <v>727581006</v>
      </c>
      <c r="D124" s="17" t="s">
        <v>73</v>
      </c>
      <c r="E124" s="17" t="s">
        <v>908</v>
      </c>
      <c r="F124" s="27" t="s">
        <v>6460</v>
      </c>
      <c r="G124" s="27" t="s">
        <v>909</v>
      </c>
      <c r="H124" s="27" t="s">
        <v>6461</v>
      </c>
      <c r="I124" s="17" t="s">
        <v>910</v>
      </c>
      <c r="J124" s="17" t="s">
        <v>5998</v>
      </c>
      <c r="K124" s="17" t="s">
        <v>5999</v>
      </c>
      <c r="L124" s="17" t="s">
        <v>6247</v>
      </c>
      <c r="M124" s="19" t="s">
        <v>5593</v>
      </c>
      <c r="N124" s="28" t="s">
        <v>913</v>
      </c>
      <c r="O124" s="28" t="s">
        <v>912</v>
      </c>
      <c r="P124" s="29" t="s">
        <v>911</v>
      </c>
      <c r="Q124" s="28"/>
      <c r="R124" s="29" t="s">
        <v>375</v>
      </c>
      <c r="S124" s="29" t="s">
        <v>6463</v>
      </c>
      <c r="T124" s="30">
        <v>37970</v>
      </c>
      <c r="U124" s="28">
        <v>6973</v>
      </c>
      <c r="V124" s="18"/>
      <c r="W124" s="19"/>
      <c r="X124" s="18"/>
      <c r="Y124" s="18"/>
      <c r="Z124" s="18"/>
      <c r="AA124" s="17"/>
      <c r="AB124" s="14"/>
      <c r="AC124" s="14"/>
      <c r="AD124" s="14"/>
      <c r="AE124" s="14"/>
      <c r="AF124" s="14"/>
      <c r="AG124" s="14" t="s">
        <v>7909</v>
      </c>
    </row>
    <row r="125" spans="1:33" ht="18" customHeight="1" x14ac:dyDescent="0.2">
      <c r="A125" s="28">
        <v>6580</v>
      </c>
      <c r="B125" s="38" t="s">
        <v>8382</v>
      </c>
      <c r="C125" s="132">
        <v>714523007</v>
      </c>
      <c r="D125" s="17" t="s">
        <v>73</v>
      </c>
      <c r="E125" s="17" t="s">
        <v>914</v>
      </c>
      <c r="F125" s="27" t="s">
        <v>6991</v>
      </c>
      <c r="G125" s="27" t="s">
        <v>915</v>
      </c>
      <c r="H125" s="27" t="s">
        <v>916</v>
      </c>
      <c r="I125" s="17" t="s">
        <v>917</v>
      </c>
      <c r="J125" s="17" t="s">
        <v>5828</v>
      </c>
      <c r="K125" s="17" t="s">
        <v>918</v>
      </c>
      <c r="L125" s="17" t="s">
        <v>919</v>
      </c>
      <c r="M125" s="19" t="s">
        <v>47</v>
      </c>
      <c r="N125" s="28" t="s">
        <v>920</v>
      </c>
      <c r="O125" s="28" t="s">
        <v>5829</v>
      </c>
      <c r="P125" s="29" t="s">
        <v>5830</v>
      </c>
      <c r="Q125" s="28"/>
      <c r="R125" s="29">
        <v>93401</v>
      </c>
      <c r="S125" s="34" t="s">
        <v>6992</v>
      </c>
      <c r="T125" s="30">
        <v>37970</v>
      </c>
      <c r="U125" s="28">
        <v>6580</v>
      </c>
      <c r="V125" s="18"/>
      <c r="W125" s="19"/>
      <c r="X125" s="18"/>
      <c r="Y125" s="18"/>
      <c r="Z125" s="18"/>
      <c r="AA125" s="17"/>
      <c r="AB125" s="14"/>
      <c r="AC125" s="14"/>
      <c r="AD125" s="14"/>
      <c r="AE125" s="14"/>
      <c r="AF125" s="14"/>
      <c r="AG125" s="14"/>
    </row>
    <row r="126" spans="1:33" ht="18" customHeight="1" x14ac:dyDescent="0.2">
      <c r="A126" s="28">
        <v>7722</v>
      </c>
      <c r="B126" s="38" t="s">
        <v>8383</v>
      </c>
      <c r="C126" s="132" t="s">
        <v>7834</v>
      </c>
      <c r="D126" s="17"/>
      <c r="E126" s="17" t="s">
        <v>7933</v>
      </c>
      <c r="F126" s="27" t="s">
        <v>7413</v>
      </c>
      <c r="G126" s="27" t="s">
        <v>7414</v>
      </c>
      <c r="H126" s="27" t="s">
        <v>7415</v>
      </c>
      <c r="I126" s="17" t="s">
        <v>5916</v>
      </c>
      <c r="J126" s="17" t="s">
        <v>7416</v>
      </c>
      <c r="K126" s="17" t="s">
        <v>7417</v>
      </c>
      <c r="L126" s="17" t="s">
        <v>7418</v>
      </c>
      <c r="M126" s="19" t="s">
        <v>565</v>
      </c>
      <c r="N126" s="28" t="s">
        <v>732</v>
      </c>
      <c r="O126" s="28" t="s">
        <v>7419</v>
      </c>
      <c r="P126" s="47" t="s">
        <v>7420</v>
      </c>
      <c r="Q126" s="28"/>
      <c r="R126" s="29">
        <v>93401</v>
      </c>
      <c r="S126" s="34" t="s">
        <v>7421</v>
      </c>
      <c r="T126" s="30">
        <v>44186</v>
      </c>
      <c r="U126" s="28">
        <v>7722</v>
      </c>
      <c r="V126" s="18"/>
      <c r="W126" s="19"/>
      <c r="X126" s="18"/>
      <c r="Y126" s="18"/>
      <c r="Z126" s="18"/>
      <c r="AA126" s="17"/>
      <c r="AB126" s="14"/>
      <c r="AC126" s="14"/>
      <c r="AD126" s="14"/>
      <c r="AE126" s="14"/>
      <c r="AF126" s="14"/>
      <c r="AG126" s="14"/>
    </row>
    <row r="127" spans="1:33" ht="18" customHeight="1" x14ac:dyDescent="0.2">
      <c r="A127" s="28">
        <v>7262</v>
      </c>
      <c r="B127" s="38" t="s">
        <v>8384</v>
      </c>
      <c r="C127" s="132">
        <v>650944208</v>
      </c>
      <c r="D127" s="17" t="s">
        <v>73</v>
      </c>
      <c r="E127" s="17" t="s">
        <v>921</v>
      </c>
      <c r="F127" s="27" t="s">
        <v>922</v>
      </c>
      <c r="G127" s="27" t="s">
        <v>923</v>
      </c>
      <c r="H127" s="27" t="s">
        <v>924</v>
      </c>
      <c r="I127" s="17" t="s">
        <v>925</v>
      </c>
      <c r="J127" s="17" t="s">
        <v>926</v>
      </c>
      <c r="K127" s="17" t="s">
        <v>927</v>
      </c>
      <c r="L127" s="17" t="s">
        <v>928</v>
      </c>
      <c r="M127" s="19" t="s">
        <v>313</v>
      </c>
      <c r="N127" s="28" t="s">
        <v>929</v>
      </c>
      <c r="O127" s="28"/>
      <c r="P127" s="29"/>
      <c r="Q127" s="28"/>
      <c r="R127" s="29">
        <v>93401</v>
      </c>
      <c r="S127" s="29" t="s">
        <v>930</v>
      </c>
      <c r="T127" s="30">
        <v>38733</v>
      </c>
      <c r="U127" s="28">
        <v>7262</v>
      </c>
      <c r="V127" s="18"/>
      <c r="W127" s="19"/>
      <c r="X127" s="18"/>
      <c r="Y127" s="18"/>
      <c r="Z127" s="18"/>
      <c r="AA127" s="17"/>
      <c r="AB127" s="14"/>
      <c r="AC127" s="14"/>
      <c r="AD127" s="14"/>
      <c r="AE127" s="14"/>
      <c r="AF127" s="14"/>
      <c r="AG127" s="14"/>
    </row>
    <row r="128" spans="1:33" ht="18" customHeight="1" x14ac:dyDescent="0.2">
      <c r="A128" s="28">
        <v>7616</v>
      </c>
      <c r="B128" s="38" t="s">
        <v>8792</v>
      </c>
      <c r="C128" s="132">
        <v>650651170</v>
      </c>
      <c r="D128" s="17" t="s">
        <v>49</v>
      </c>
      <c r="E128" s="17" t="s">
        <v>931</v>
      </c>
      <c r="F128" s="27" t="s">
        <v>932</v>
      </c>
      <c r="G128" s="27" t="s">
        <v>933</v>
      </c>
      <c r="H128" s="27" t="s">
        <v>934</v>
      </c>
      <c r="I128" s="17" t="s">
        <v>433</v>
      </c>
      <c r="J128" s="17" t="s">
        <v>935</v>
      </c>
      <c r="K128" s="17" t="s">
        <v>936</v>
      </c>
      <c r="L128" s="17" t="s">
        <v>937</v>
      </c>
      <c r="M128" s="19" t="s">
        <v>47</v>
      </c>
      <c r="N128" s="28" t="s">
        <v>658</v>
      </c>
      <c r="O128" s="28">
        <v>954202602</v>
      </c>
      <c r="P128" s="29" t="s">
        <v>938</v>
      </c>
      <c r="Q128" s="28"/>
      <c r="R128" s="29" t="s">
        <v>45</v>
      </c>
      <c r="S128" s="29" t="s">
        <v>939</v>
      </c>
      <c r="T128" s="30">
        <v>42618</v>
      </c>
      <c r="U128" s="28">
        <v>7616</v>
      </c>
      <c r="V128" s="18" t="s">
        <v>293</v>
      </c>
      <c r="W128" s="19"/>
      <c r="X128" s="18"/>
      <c r="Y128" s="18"/>
      <c r="Z128" s="18"/>
      <c r="AA128" s="17"/>
      <c r="AB128" s="14"/>
      <c r="AC128" s="14"/>
      <c r="AD128" s="14"/>
      <c r="AE128" s="14"/>
      <c r="AF128" s="14"/>
      <c r="AG128" s="14"/>
    </row>
    <row r="129" spans="1:33" ht="18" customHeight="1" x14ac:dyDescent="0.2">
      <c r="A129" s="28">
        <v>7352</v>
      </c>
      <c r="B129" s="38" t="s">
        <v>8385</v>
      </c>
      <c r="C129" s="132">
        <v>657349402</v>
      </c>
      <c r="D129" s="17" t="s">
        <v>73</v>
      </c>
      <c r="E129" s="17" t="s">
        <v>940</v>
      </c>
      <c r="F129" s="27" t="s">
        <v>941</v>
      </c>
      <c r="G129" s="27" t="s">
        <v>942</v>
      </c>
      <c r="H129" s="27" t="s">
        <v>943</v>
      </c>
      <c r="I129" s="17" t="s">
        <v>664</v>
      </c>
      <c r="J129" s="17" t="s">
        <v>944</v>
      </c>
      <c r="K129" s="17" t="s">
        <v>945</v>
      </c>
      <c r="L129" s="18" t="s">
        <v>947</v>
      </c>
      <c r="M129" s="19" t="s">
        <v>47</v>
      </c>
      <c r="N129" s="28" t="s">
        <v>948</v>
      </c>
      <c r="O129" s="28"/>
      <c r="P129" s="29" t="s">
        <v>946</v>
      </c>
      <c r="Q129" s="28"/>
      <c r="R129" s="29" t="s">
        <v>375</v>
      </c>
      <c r="S129" s="29" t="s">
        <v>949</v>
      </c>
      <c r="T129" s="30">
        <v>39198</v>
      </c>
      <c r="U129" s="28">
        <v>7352</v>
      </c>
      <c r="V129" s="18"/>
      <c r="W129" s="19"/>
      <c r="X129" s="18"/>
      <c r="Y129" s="18"/>
      <c r="Z129" s="18"/>
      <c r="AA129" s="17"/>
      <c r="AB129" s="14"/>
      <c r="AC129" s="14"/>
      <c r="AD129" s="14"/>
      <c r="AE129" s="14"/>
      <c r="AF129" s="14"/>
      <c r="AG129" s="14"/>
    </row>
    <row r="130" spans="1:33" ht="18" customHeight="1" x14ac:dyDescent="0.2">
      <c r="A130" s="28">
        <v>7393</v>
      </c>
      <c r="B130" s="38" t="s">
        <v>8386</v>
      </c>
      <c r="C130" s="132">
        <v>654597200</v>
      </c>
      <c r="D130" s="17" t="s">
        <v>73</v>
      </c>
      <c r="E130" s="17" t="s">
        <v>950</v>
      </c>
      <c r="F130" s="27" t="s">
        <v>951</v>
      </c>
      <c r="G130" s="27" t="s">
        <v>952</v>
      </c>
      <c r="H130" s="27" t="s">
        <v>953</v>
      </c>
      <c r="I130" s="17" t="s">
        <v>954</v>
      </c>
      <c r="J130" s="17" t="s">
        <v>955</v>
      </c>
      <c r="K130" s="17" t="s">
        <v>956</v>
      </c>
      <c r="L130" s="17" t="s">
        <v>958</v>
      </c>
      <c r="M130" s="19" t="s">
        <v>47</v>
      </c>
      <c r="N130" s="28" t="s">
        <v>658</v>
      </c>
      <c r="O130" s="28" t="s">
        <v>959</v>
      </c>
      <c r="P130" s="29" t="s">
        <v>957</v>
      </c>
      <c r="Q130" s="28"/>
      <c r="R130" s="29" t="s">
        <v>375</v>
      </c>
      <c r="S130" s="29" t="s">
        <v>960</v>
      </c>
      <c r="T130" s="30">
        <v>39608</v>
      </c>
      <c r="U130" s="28">
        <v>7393</v>
      </c>
      <c r="V130" s="18"/>
      <c r="W130" s="19"/>
      <c r="X130" s="18"/>
      <c r="Y130" s="18"/>
      <c r="Z130" s="18"/>
      <c r="AA130" s="17"/>
      <c r="AB130" s="14"/>
      <c r="AC130" s="14"/>
      <c r="AD130" s="14"/>
      <c r="AE130" s="14"/>
      <c r="AF130" s="14"/>
      <c r="AG130" s="14"/>
    </row>
    <row r="131" spans="1:33" ht="18" customHeight="1" x14ac:dyDescent="0.2">
      <c r="A131" s="28">
        <v>6965</v>
      </c>
      <c r="B131" s="38" t="s">
        <v>8387</v>
      </c>
      <c r="C131" s="132">
        <v>722448006</v>
      </c>
      <c r="D131" s="17" t="s">
        <v>73</v>
      </c>
      <c r="E131" s="17" t="s">
        <v>961</v>
      </c>
      <c r="F131" s="27" t="s">
        <v>962</v>
      </c>
      <c r="G131" s="27" t="s">
        <v>963</v>
      </c>
      <c r="H131" s="27" t="s">
        <v>964</v>
      </c>
      <c r="I131" s="17" t="s">
        <v>965</v>
      </c>
      <c r="J131" s="17" t="s">
        <v>966</v>
      </c>
      <c r="K131" s="17" t="s">
        <v>967</v>
      </c>
      <c r="L131" s="17" t="s">
        <v>968</v>
      </c>
      <c r="M131" s="19" t="s">
        <v>47</v>
      </c>
      <c r="N131" s="28" t="s">
        <v>970</v>
      </c>
      <c r="O131" s="28" t="s">
        <v>969</v>
      </c>
      <c r="P131" s="29"/>
      <c r="Q131" s="28"/>
      <c r="R131" s="29" t="s">
        <v>45</v>
      </c>
      <c r="S131" s="29" t="s">
        <v>971</v>
      </c>
      <c r="T131" s="30">
        <v>37970</v>
      </c>
      <c r="U131" s="28">
        <v>6965</v>
      </c>
      <c r="V131" s="18"/>
      <c r="W131" s="19"/>
      <c r="X131" s="18"/>
      <c r="Y131" s="18"/>
      <c r="Z131" s="18"/>
      <c r="AA131" s="17"/>
      <c r="AB131" s="14"/>
      <c r="AC131" s="14"/>
      <c r="AD131" s="14"/>
      <c r="AE131" s="14"/>
      <c r="AF131" s="14"/>
      <c r="AG131" s="14"/>
    </row>
    <row r="132" spans="1:33" ht="18" customHeight="1" x14ac:dyDescent="0.2">
      <c r="A132" s="28">
        <v>2400</v>
      </c>
      <c r="B132" s="38" t="s">
        <v>8388</v>
      </c>
      <c r="C132" s="132">
        <v>700198006</v>
      </c>
      <c r="D132" s="17" t="s">
        <v>73</v>
      </c>
      <c r="E132" s="17" t="s">
        <v>972</v>
      </c>
      <c r="F132" s="27" t="s">
        <v>973</v>
      </c>
      <c r="G132" s="27" t="s">
        <v>974</v>
      </c>
      <c r="H132" s="27" t="s">
        <v>975</v>
      </c>
      <c r="I132" s="17" t="s">
        <v>976</v>
      </c>
      <c r="J132" s="17" t="s">
        <v>977</v>
      </c>
      <c r="K132" s="51" t="s">
        <v>978</v>
      </c>
      <c r="L132" s="17" t="s">
        <v>980</v>
      </c>
      <c r="M132" s="19" t="s">
        <v>47</v>
      </c>
      <c r="N132" s="28" t="s">
        <v>658</v>
      </c>
      <c r="O132" s="28" t="s">
        <v>981</v>
      </c>
      <c r="P132" s="29" t="s">
        <v>979</v>
      </c>
      <c r="Q132" s="28"/>
      <c r="R132" s="29">
        <v>93401</v>
      </c>
      <c r="S132" s="29" t="s">
        <v>982</v>
      </c>
      <c r="T132" s="30">
        <v>37970</v>
      </c>
      <c r="U132" s="28">
        <v>2400</v>
      </c>
      <c r="V132" s="18"/>
      <c r="W132" s="19"/>
      <c r="X132" s="18"/>
      <c r="Y132" s="18"/>
      <c r="Z132" s="18"/>
      <c r="AA132" s="17"/>
      <c r="AB132" s="14"/>
      <c r="AC132" s="14"/>
      <c r="AD132" s="14"/>
      <c r="AE132" s="14"/>
      <c r="AF132" s="14"/>
      <c r="AG132" s="14"/>
    </row>
    <row r="133" spans="1:33" ht="18" customHeight="1" x14ac:dyDescent="0.2">
      <c r="A133" s="28">
        <v>7471</v>
      </c>
      <c r="B133" s="38" t="s">
        <v>8389</v>
      </c>
      <c r="C133" s="132">
        <v>759442504</v>
      </c>
      <c r="D133" s="17" t="s">
        <v>73</v>
      </c>
      <c r="E133" s="17" t="s">
        <v>984</v>
      </c>
      <c r="F133" s="27" t="s">
        <v>985</v>
      </c>
      <c r="G133" s="27" t="s">
        <v>983</v>
      </c>
      <c r="H133" s="27" t="s">
        <v>986</v>
      </c>
      <c r="I133" s="17" t="s">
        <v>987</v>
      </c>
      <c r="J133" s="17" t="s">
        <v>128</v>
      </c>
      <c r="K133" s="17" t="s">
        <v>988</v>
      </c>
      <c r="L133" s="17" t="s">
        <v>989</v>
      </c>
      <c r="M133" s="19" t="s">
        <v>47</v>
      </c>
      <c r="N133" s="28" t="s">
        <v>990</v>
      </c>
      <c r="O133" s="28"/>
      <c r="P133" s="29"/>
      <c r="Q133" s="28"/>
      <c r="R133" s="29" t="s">
        <v>375</v>
      </c>
      <c r="S133" s="29" t="s">
        <v>991</v>
      </c>
      <c r="T133" s="30">
        <v>41323</v>
      </c>
      <c r="U133" s="28">
        <v>7471</v>
      </c>
      <c r="V133" s="18"/>
      <c r="W133" s="19"/>
      <c r="X133" s="18"/>
      <c r="Y133" s="18"/>
      <c r="Z133" s="18"/>
      <c r="AA133" s="17"/>
      <c r="AB133" s="14"/>
      <c r="AC133" s="14"/>
      <c r="AD133" s="14"/>
      <c r="AE133" s="14"/>
      <c r="AF133" s="14"/>
      <c r="AG133" s="14"/>
    </row>
    <row r="134" spans="1:33" ht="18" customHeight="1" x14ac:dyDescent="0.2">
      <c r="A134" s="28">
        <v>6510</v>
      </c>
      <c r="B134" s="38" t="s">
        <v>8390</v>
      </c>
      <c r="C134" s="132">
        <v>713707007</v>
      </c>
      <c r="D134" s="17" t="s">
        <v>73</v>
      </c>
      <c r="E134" s="17" t="s">
        <v>992</v>
      </c>
      <c r="F134" s="27" t="s">
        <v>993</v>
      </c>
      <c r="G134" s="27" t="s">
        <v>994</v>
      </c>
      <c r="H134" s="27" t="s">
        <v>995</v>
      </c>
      <c r="I134" s="17" t="s">
        <v>965</v>
      </c>
      <c r="J134" s="17" t="s">
        <v>996</v>
      </c>
      <c r="K134" s="17" t="s">
        <v>997</v>
      </c>
      <c r="L134" s="17" t="s">
        <v>998</v>
      </c>
      <c r="M134" s="19" t="s">
        <v>313</v>
      </c>
      <c r="N134" s="28" t="s">
        <v>999</v>
      </c>
      <c r="O134" s="28"/>
      <c r="P134" s="29"/>
      <c r="Q134" s="28"/>
      <c r="R134" s="29" t="s">
        <v>375</v>
      </c>
      <c r="S134" s="29" t="s">
        <v>1000</v>
      </c>
      <c r="T134" s="30">
        <v>37970</v>
      </c>
      <c r="U134" s="28">
        <v>6510</v>
      </c>
      <c r="V134" s="18"/>
      <c r="W134" s="19"/>
      <c r="X134" s="18"/>
      <c r="Y134" s="18"/>
      <c r="Z134" s="18"/>
      <c r="AA134" s="17"/>
      <c r="AB134" s="14"/>
      <c r="AC134" s="14"/>
      <c r="AD134" s="14"/>
      <c r="AE134" s="14"/>
      <c r="AF134" s="14"/>
      <c r="AG134" s="14"/>
    </row>
    <row r="135" spans="1:33" ht="18" customHeight="1" x14ac:dyDescent="0.2">
      <c r="A135" s="28">
        <v>6968</v>
      </c>
      <c r="B135" s="38" t="s">
        <v>8391</v>
      </c>
      <c r="C135" s="134">
        <v>720434008</v>
      </c>
      <c r="D135" s="19" t="s">
        <v>73</v>
      </c>
      <c r="E135" s="19" t="s">
        <v>1001</v>
      </c>
      <c r="F135" s="52" t="s">
        <v>6428</v>
      </c>
      <c r="G135" s="52" t="s">
        <v>1002</v>
      </c>
      <c r="H135" s="52" t="s">
        <v>6429</v>
      </c>
      <c r="I135" s="19" t="s">
        <v>1003</v>
      </c>
      <c r="J135" s="19" t="s">
        <v>6257</v>
      </c>
      <c r="K135" s="19" t="s">
        <v>6430</v>
      </c>
      <c r="L135" s="19" t="s">
        <v>6256</v>
      </c>
      <c r="M135" s="19" t="s">
        <v>5594</v>
      </c>
      <c r="N135" s="28" t="s">
        <v>1004</v>
      </c>
      <c r="O135" s="28" t="s">
        <v>6432</v>
      </c>
      <c r="P135" s="28" t="s">
        <v>6431</v>
      </c>
      <c r="Q135" s="28"/>
      <c r="R135" s="28">
        <v>93401</v>
      </c>
      <c r="S135" s="28" t="s">
        <v>6475</v>
      </c>
      <c r="T135" s="30">
        <v>37970</v>
      </c>
      <c r="U135" s="28">
        <v>6968</v>
      </c>
      <c r="V135" s="110"/>
      <c r="W135" s="19"/>
      <c r="X135" s="110"/>
      <c r="Y135" s="110"/>
      <c r="Z135" s="110"/>
      <c r="AA135" s="19"/>
      <c r="AB135" s="14"/>
      <c r="AC135" s="14"/>
      <c r="AD135" s="14"/>
      <c r="AE135" s="14"/>
      <c r="AF135" s="14"/>
      <c r="AG135" s="14"/>
    </row>
    <row r="136" spans="1:33" ht="18" customHeight="1" x14ac:dyDescent="0.2">
      <c r="A136" s="28">
        <v>2450</v>
      </c>
      <c r="B136" s="38" t="s">
        <v>8392</v>
      </c>
      <c r="C136" s="132">
        <v>700028100</v>
      </c>
      <c r="D136" s="17" t="s">
        <v>49</v>
      </c>
      <c r="E136" s="17" t="s">
        <v>1005</v>
      </c>
      <c r="F136" s="27" t="s">
        <v>6886</v>
      </c>
      <c r="G136" s="27" t="s">
        <v>1006</v>
      </c>
      <c r="H136" s="27" t="s">
        <v>6887</v>
      </c>
      <c r="I136" s="17" t="s">
        <v>1007</v>
      </c>
      <c r="J136" s="17" t="s">
        <v>6888</v>
      </c>
      <c r="K136" s="17" t="s">
        <v>8111</v>
      </c>
      <c r="L136" s="17" t="s">
        <v>1008</v>
      </c>
      <c r="M136" s="19" t="s">
        <v>47</v>
      </c>
      <c r="N136" s="28" t="s">
        <v>658</v>
      </c>
      <c r="O136" s="28" t="s">
        <v>6098</v>
      </c>
      <c r="P136" s="29" t="s">
        <v>1009</v>
      </c>
      <c r="Q136" s="28"/>
      <c r="R136" s="29">
        <v>93401</v>
      </c>
      <c r="S136" s="30" t="s">
        <v>6968</v>
      </c>
      <c r="T136" s="30">
        <v>37970</v>
      </c>
      <c r="U136" s="28">
        <v>2450</v>
      </c>
      <c r="V136" s="18"/>
      <c r="W136" s="19"/>
      <c r="X136" s="18"/>
      <c r="Y136" s="18"/>
      <c r="Z136" s="18"/>
      <c r="AA136" s="17"/>
      <c r="AB136" s="14"/>
      <c r="AC136" s="14"/>
      <c r="AD136" s="14"/>
      <c r="AE136" s="14"/>
      <c r="AF136" s="14"/>
      <c r="AG136" s="14"/>
    </row>
    <row r="137" spans="1:33" ht="18" customHeight="1" x14ac:dyDescent="0.2">
      <c r="A137" s="28">
        <v>6935</v>
      </c>
      <c r="B137" s="38" t="s">
        <v>8393</v>
      </c>
      <c r="C137" s="132">
        <v>725984006</v>
      </c>
      <c r="D137" s="17" t="s">
        <v>49</v>
      </c>
      <c r="E137" s="17" t="s">
        <v>1010</v>
      </c>
      <c r="F137" s="27" t="s">
        <v>1011</v>
      </c>
      <c r="G137" s="27" t="s">
        <v>1012</v>
      </c>
      <c r="H137" s="27" t="s">
        <v>6286</v>
      </c>
      <c r="I137" s="17" t="s">
        <v>1007</v>
      </c>
      <c r="J137" s="17" t="s">
        <v>6287</v>
      </c>
      <c r="K137" s="17" t="s">
        <v>1013</v>
      </c>
      <c r="L137" s="17" t="s">
        <v>1014</v>
      </c>
      <c r="M137" s="19" t="s">
        <v>47</v>
      </c>
      <c r="N137" s="28" t="s">
        <v>604</v>
      </c>
      <c r="O137" s="28" t="s">
        <v>1015</v>
      </c>
      <c r="P137" s="29"/>
      <c r="Q137" s="28"/>
      <c r="R137" s="29">
        <v>93401</v>
      </c>
      <c r="S137" s="29" t="s">
        <v>6291</v>
      </c>
      <c r="T137" s="30">
        <v>37970</v>
      </c>
      <c r="U137" s="28">
        <v>6935</v>
      </c>
      <c r="V137" s="18"/>
      <c r="W137" s="19"/>
      <c r="X137" s="18"/>
      <c r="Y137" s="18"/>
      <c r="Z137" s="18"/>
      <c r="AA137" s="17"/>
      <c r="AB137" s="14"/>
      <c r="AC137" s="14"/>
      <c r="AD137" s="14"/>
      <c r="AE137" s="14"/>
      <c r="AF137" s="14"/>
      <c r="AG137" s="14"/>
    </row>
    <row r="138" spans="1:33" ht="18" customHeight="1" x14ac:dyDescent="0.2">
      <c r="A138" s="28">
        <v>6958</v>
      </c>
      <c r="B138" s="38" t="s">
        <v>8394</v>
      </c>
      <c r="C138" s="132">
        <v>714141007</v>
      </c>
      <c r="D138" s="17" t="s">
        <v>49</v>
      </c>
      <c r="E138" s="17" t="s">
        <v>1016</v>
      </c>
      <c r="F138" s="27" t="s">
        <v>1017</v>
      </c>
      <c r="G138" s="27" t="s">
        <v>1018</v>
      </c>
      <c r="H138" s="27" t="s">
        <v>1019</v>
      </c>
      <c r="I138" s="17" t="s">
        <v>1007</v>
      </c>
      <c r="J138" s="17" t="s">
        <v>1020</v>
      </c>
      <c r="K138" s="17" t="s">
        <v>1021</v>
      </c>
      <c r="L138" s="17" t="s">
        <v>1023</v>
      </c>
      <c r="M138" s="19" t="s">
        <v>47</v>
      </c>
      <c r="N138" s="28" t="s">
        <v>769</v>
      </c>
      <c r="O138" s="28" t="s">
        <v>1024</v>
      </c>
      <c r="P138" s="29" t="s">
        <v>1022</v>
      </c>
      <c r="Q138" s="28"/>
      <c r="R138" s="29">
        <v>93509</v>
      </c>
      <c r="S138" s="29" t="s">
        <v>1025</v>
      </c>
      <c r="T138" s="30">
        <v>37970</v>
      </c>
      <c r="U138" s="28">
        <v>6958</v>
      </c>
      <c r="V138" s="18"/>
      <c r="W138" s="19"/>
      <c r="X138" s="18"/>
      <c r="Y138" s="18"/>
      <c r="Z138" s="18"/>
      <c r="AA138" s="17"/>
      <c r="AB138" s="14"/>
      <c r="AC138" s="14"/>
      <c r="AD138" s="14"/>
      <c r="AE138" s="14"/>
      <c r="AF138" s="14"/>
      <c r="AG138" s="14"/>
    </row>
    <row r="139" spans="1:33" ht="18" customHeight="1" x14ac:dyDescent="0.2">
      <c r="A139" s="28">
        <v>7079</v>
      </c>
      <c r="B139" s="38" t="s">
        <v>8395</v>
      </c>
      <c r="C139" s="132">
        <v>711497005</v>
      </c>
      <c r="D139" s="17" t="s">
        <v>73</v>
      </c>
      <c r="E139" s="17" t="s">
        <v>1026</v>
      </c>
      <c r="F139" s="27" t="s">
        <v>7422</v>
      </c>
      <c r="G139" s="27" t="s">
        <v>1027</v>
      </c>
      <c r="H139" s="27" t="s">
        <v>7423</v>
      </c>
      <c r="I139" s="17" t="s">
        <v>413</v>
      </c>
      <c r="J139" s="17" t="s">
        <v>5837</v>
      </c>
      <c r="K139" s="17" t="s">
        <v>8112</v>
      </c>
      <c r="L139" s="17" t="s">
        <v>1028</v>
      </c>
      <c r="M139" s="19" t="s">
        <v>5588</v>
      </c>
      <c r="N139" s="28" t="s">
        <v>1029</v>
      </c>
      <c r="O139" s="28" t="s">
        <v>7424</v>
      </c>
      <c r="P139" s="47" t="s">
        <v>7425</v>
      </c>
      <c r="Q139" s="28"/>
      <c r="R139" s="29">
        <v>93401</v>
      </c>
      <c r="S139" s="29" t="s">
        <v>7426</v>
      </c>
      <c r="T139" s="30">
        <v>37970</v>
      </c>
      <c r="U139" s="28">
        <v>7079</v>
      </c>
      <c r="V139" s="18"/>
      <c r="W139" s="19"/>
      <c r="X139" s="18"/>
      <c r="Y139" s="18"/>
      <c r="Z139" s="18"/>
      <c r="AA139" s="17"/>
      <c r="AB139" s="14"/>
      <c r="AC139" s="14"/>
      <c r="AD139" s="14"/>
      <c r="AE139" s="14"/>
      <c r="AF139" s="14"/>
      <c r="AG139" s="14"/>
    </row>
    <row r="140" spans="1:33" ht="18" customHeight="1" x14ac:dyDescent="0.2">
      <c r="A140" s="28">
        <v>7094</v>
      </c>
      <c r="B140" s="38" t="s">
        <v>8396</v>
      </c>
      <c r="C140" s="132">
        <v>709419005</v>
      </c>
      <c r="D140" s="17" t="s">
        <v>73</v>
      </c>
      <c r="E140" s="17" t="s">
        <v>1030</v>
      </c>
      <c r="F140" s="27" t="s">
        <v>1031</v>
      </c>
      <c r="G140" s="27" t="s">
        <v>1032</v>
      </c>
      <c r="H140" s="27" t="s">
        <v>1033</v>
      </c>
      <c r="I140" s="17" t="s">
        <v>1034</v>
      </c>
      <c r="J140" s="17" t="s">
        <v>1035</v>
      </c>
      <c r="K140" s="17" t="s">
        <v>1036</v>
      </c>
      <c r="L140" s="17" t="s">
        <v>1037</v>
      </c>
      <c r="M140" s="19" t="s">
        <v>47</v>
      </c>
      <c r="N140" s="28" t="s">
        <v>1039</v>
      </c>
      <c r="O140" s="28" t="s">
        <v>1038</v>
      </c>
      <c r="P140" s="29"/>
      <c r="Q140" s="28"/>
      <c r="R140" s="29">
        <v>93401</v>
      </c>
      <c r="S140" s="29" t="s">
        <v>5758</v>
      </c>
      <c r="T140" s="30">
        <v>37970</v>
      </c>
      <c r="U140" s="28">
        <v>7094</v>
      </c>
      <c r="V140" s="18"/>
      <c r="W140" s="19"/>
      <c r="X140" s="18"/>
      <c r="Y140" s="18"/>
      <c r="Z140" s="18"/>
      <c r="AA140" s="17"/>
      <c r="AB140" s="14"/>
      <c r="AC140" s="14"/>
      <c r="AD140" s="14"/>
      <c r="AE140" s="14"/>
      <c r="AF140" s="14"/>
      <c r="AG140" s="14"/>
    </row>
    <row r="141" spans="1:33" ht="18" customHeight="1" x14ac:dyDescent="0.2">
      <c r="A141" s="28">
        <v>2550</v>
      </c>
      <c r="B141" s="38" t="s">
        <v>8397</v>
      </c>
      <c r="C141" s="132">
        <v>708781002</v>
      </c>
      <c r="D141" s="17" t="s">
        <v>73</v>
      </c>
      <c r="E141" s="17" t="s">
        <v>1040</v>
      </c>
      <c r="F141" s="27" t="s">
        <v>6864</v>
      </c>
      <c r="G141" s="27" t="s">
        <v>1041</v>
      </c>
      <c r="H141" s="27" t="s">
        <v>6884</v>
      </c>
      <c r="I141" s="17" t="s">
        <v>976</v>
      </c>
      <c r="J141" s="39" t="s">
        <v>6885</v>
      </c>
      <c r="K141" s="17" t="s">
        <v>5872</v>
      </c>
      <c r="L141" s="17" t="s">
        <v>1043</v>
      </c>
      <c r="M141" s="19" t="s">
        <v>47</v>
      </c>
      <c r="N141" s="28" t="s">
        <v>1045</v>
      </c>
      <c r="O141" s="28" t="s">
        <v>1044</v>
      </c>
      <c r="P141" s="29" t="s">
        <v>1042</v>
      </c>
      <c r="Q141" s="28"/>
      <c r="R141" s="29">
        <v>93101</v>
      </c>
      <c r="S141" s="29" t="s">
        <v>6863</v>
      </c>
      <c r="T141" s="30">
        <v>37970</v>
      </c>
      <c r="U141" s="28">
        <v>2550</v>
      </c>
      <c r="V141" s="18"/>
      <c r="W141" s="19"/>
      <c r="X141" s="18"/>
      <c r="Y141" s="18"/>
      <c r="Z141" s="18"/>
      <c r="AA141" s="17"/>
      <c r="AB141" s="14"/>
      <c r="AC141" s="14"/>
      <c r="AD141" s="14"/>
      <c r="AE141" s="14"/>
      <c r="AF141" s="14"/>
      <c r="AG141" s="14"/>
    </row>
    <row r="142" spans="1:33" ht="18" customHeight="1" x14ac:dyDescent="0.2">
      <c r="A142" s="28">
        <v>7005</v>
      </c>
      <c r="B142" s="38" t="s">
        <v>8398</v>
      </c>
      <c r="C142" s="132">
        <v>709542001</v>
      </c>
      <c r="D142" s="17" t="s">
        <v>73</v>
      </c>
      <c r="E142" s="17" t="s">
        <v>1046</v>
      </c>
      <c r="F142" s="27" t="s">
        <v>1047</v>
      </c>
      <c r="G142" s="27" t="s">
        <v>1048</v>
      </c>
      <c r="H142" s="27" t="s">
        <v>1049</v>
      </c>
      <c r="I142" s="17" t="s">
        <v>1050</v>
      </c>
      <c r="J142" s="39" t="s">
        <v>1051</v>
      </c>
      <c r="K142" s="17" t="s">
        <v>1052</v>
      </c>
      <c r="L142" s="17" t="s">
        <v>1053</v>
      </c>
      <c r="M142" s="19" t="s">
        <v>47</v>
      </c>
      <c r="N142" s="28" t="s">
        <v>1055</v>
      </c>
      <c r="O142" s="28" t="s">
        <v>1054</v>
      </c>
      <c r="P142" s="29"/>
      <c r="Q142" s="28"/>
      <c r="R142" s="29">
        <v>93401</v>
      </c>
      <c r="S142" s="29" t="s">
        <v>1056</v>
      </c>
      <c r="T142" s="30">
        <v>37970</v>
      </c>
      <c r="U142" s="28">
        <v>7005</v>
      </c>
      <c r="V142" s="18"/>
      <c r="W142" s="19"/>
      <c r="X142" s="18"/>
      <c r="Y142" s="18"/>
      <c r="Z142" s="18"/>
      <c r="AA142" s="17"/>
      <c r="AB142" s="14"/>
      <c r="AC142" s="14"/>
      <c r="AD142" s="14"/>
      <c r="AE142" s="14"/>
      <c r="AF142" s="14"/>
      <c r="AG142" s="14"/>
    </row>
    <row r="143" spans="1:33" ht="18" customHeight="1" x14ac:dyDescent="0.2">
      <c r="A143" s="28">
        <v>3025</v>
      </c>
      <c r="B143" s="38" t="s">
        <v>8399</v>
      </c>
      <c r="C143" s="132">
        <v>713039004</v>
      </c>
      <c r="D143" s="17" t="s">
        <v>73</v>
      </c>
      <c r="E143" s="17" t="s">
        <v>1057</v>
      </c>
      <c r="F143" s="27" t="s">
        <v>6793</v>
      </c>
      <c r="G143" s="27" t="s">
        <v>1058</v>
      </c>
      <c r="H143" s="19" t="s">
        <v>1059</v>
      </c>
      <c r="I143" s="17" t="s">
        <v>1060</v>
      </c>
      <c r="J143" s="17" t="s">
        <v>1061</v>
      </c>
      <c r="K143" s="53" t="s">
        <v>6671</v>
      </c>
      <c r="L143" s="17" t="s">
        <v>1062</v>
      </c>
      <c r="M143" s="19" t="s">
        <v>47</v>
      </c>
      <c r="N143" s="28" t="s">
        <v>1064</v>
      </c>
      <c r="O143" s="28" t="s">
        <v>1063</v>
      </c>
      <c r="P143" s="47" t="s">
        <v>6669</v>
      </c>
      <c r="Q143" s="28"/>
      <c r="R143" s="29">
        <v>93401</v>
      </c>
      <c r="S143" s="29" t="s">
        <v>6670</v>
      </c>
      <c r="T143" s="30">
        <v>37970</v>
      </c>
      <c r="U143" s="28">
        <v>3025</v>
      </c>
      <c r="V143" s="18"/>
      <c r="W143" s="19"/>
      <c r="X143" s="18"/>
      <c r="Y143" s="18"/>
      <c r="Z143" s="18"/>
      <c r="AA143" s="17"/>
      <c r="AB143" s="14"/>
      <c r="AC143" s="14"/>
      <c r="AD143" s="14"/>
      <c r="AE143" s="14"/>
      <c r="AF143" s="14"/>
      <c r="AG143" s="14"/>
    </row>
    <row r="144" spans="1:33" ht="18" customHeight="1" x14ac:dyDescent="0.2">
      <c r="A144" s="28">
        <v>7074</v>
      </c>
      <c r="B144" s="38" t="s">
        <v>8400</v>
      </c>
      <c r="C144" s="132">
        <v>708564001</v>
      </c>
      <c r="D144" s="17" t="s">
        <v>73</v>
      </c>
      <c r="E144" s="17" t="s">
        <v>1065</v>
      </c>
      <c r="F144" s="27" t="s">
        <v>6513</v>
      </c>
      <c r="G144" s="27" t="s">
        <v>1066</v>
      </c>
      <c r="H144" s="27" t="s">
        <v>1067</v>
      </c>
      <c r="I144" s="17" t="s">
        <v>637</v>
      </c>
      <c r="J144" s="17" t="s">
        <v>1068</v>
      </c>
      <c r="K144" s="17" t="s">
        <v>1069</v>
      </c>
      <c r="L144" s="17" t="s">
        <v>1070</v>
      </c>
      <c r="M144" s="19" t="s">
        <v>47</v>
      </c>
      <c r="N144" s="28" t="s">
        <v>990</v>
      </c>
      <c r="O144" s="28" t="s">
        <v>1071</v>
      </c>
      <c r="P144" s="29"/>
      <c r="Q144" s="29"/>
      <c r="R144" s="29">
        <v>93401</v>
      </c>
      <c r="S144" s="29" t="s">
        <v>6521</v>
      </c>
      <c r="T144" s="30">
        <v>37970</v>
      </c>
      <c r="U144" s="28">
        <v>7074</v>
      </c>
      <c r="V144" s="18"/>
      <c r="W144" s="19"/>
      <c r="X144" s="18"/>
      <c r="Y144" s="18"/>
      <c r="Z144" s="18"/>
      <c r="AA144" s="17"/>
      <c r="AB144" s="14"/>
      <c r="AC144" s="14"/>
      <c r="AD144" s="14"/>
      <c r="AE144" s="14"/>
      <c r="AF144" s="14"/>
      <c r="AG144" s="14"/>
    </row>
    <row r="145" spans="1:33" ht="18" customHeight="1" x14ac:dyDescent="0.2">
      <c r="A145" s="28">
        <v>6400</v>
      </c>
      <c r="B145" s="38" t="s">
        <v>8401</v>
      </c>
      <c r="C145" s="132">
        <v>714506005</v>
      </c>
      <c r="D145" s="17" t="s">
        <v>73</v>
      </c>
      <c r="E145" s="17" t="s">
        <v>1072</v>
      </c>
      <c r="F145" s="27" t="s">
        <v>6798</v>
      </c>
      <c r="G145" s="27" t="s">
        <v>1073</v>
      </c>
      <c r="H145" s="27" t="s">
        <v>6799</v>
      </c>
      <c r="I145" s="17" t="s">
        <v>1074</v>
      </c>
      <c r="J145" s="17" t="s">
        <v>6800</v>
      </c>
      <c r="K145" s="17" t="s">
        <v>6067</v>
      </c>
      <c r="L145" s="17" t="s">
        <v>6246</v>
      </c>
      <c r="M145" s="19" t="s">
        <v>5588</v>
      </c>
      <c r="N145" s="28" t="s">
        <v>1075</v>
      </c>
      <c r="O145" s="28" t="s">
        <v>6065</v>
      </c>
      <c r="P145" s="29" t="s">
        <v>6066</v>
      </c>
      <c r="Q145" s="28"/>
      <c r="R145" s="29">
        <v>93401</v>
      </c>
      <c r="S145" s="29" t="s">
        <v>6776</v>
      </c>
      <c r="T145" s="30">
        <v>37970</v>
      </c>
      <c r="U145" s="28">
        <v>6400</v>
      </c>
      <c r="V145" s="18"/>
      <c r="W145" s="19"/>
      <c r="X145" s="18"/>
      <c r="Y145" s="18"/>
      <c r="Z145" s="18"/>
      <c r="AA145" s="17"/>
      <c r="AB145" s="14"/>
      <c r="AC145" s="14"/>
      <c r="AD145" s="14"/>
      <c r="AE145" s="14"/>
      <c r="AF145" s="14"/>
      <c r="AG145" s="14" t="s">
        <v>7934</v>
      </c>
    </row>
    <row r="146" spans="1:33" ht="18" customHeight="1" x14ac:dyDescent="0.2">
      <c r="A146" s="28">
        <v>2950</v>
      </c>
      <c r="B146" s="38" t="s">
        <v>8402</v>
      </c>
      <c r="C146" s="132">
        <v>708352004</v>
      </c>
      <c r="D146" s="17" t="s">
        <v>73</v>
      </c>
      <c r="E146" s="17" t="s">
        <v>1076</v>
      </c>
      <c r="F146" s="27" t="s">
        <v>1077</v>
      </c>
      <c r="G146" s="27" t="s">
        <v>1078</v>
      </c>
      <c r="H146" s="27" t="s">
        <v>1079</v>
      </c>
      <c r="I146" s="17" t="s">
        <v>637</v>
      </c>
      <c r="J146" s="17" t="s">
        <v>1080</v>
      </c>
      <c r="K146" s="17" t="s">
        <v>1081</v>
      </c>
      <c r="L146" s="17" t="s">
        <v>1082</v>
      </c>
      <c r="M146" s="19" t="s">
        <v>47</v>
      </c>
      <c r="N146" s="28" t="s">
        <v>1084</v>
      </c>
      <c r="O146" s="28" t="s">
        <v>1083</v>
      </c>
      <c r="P146" s="29"/>
      <c r="Q146" s="28"/>
      <c r="R146" s="29">
        <v>93401</v>
      </c>
      <c r="S146" s="29" t="s">
        <v>1085</v>
      </c>
      <c r="T146" s="30">
        <v>37970</v>
      </c>
      <c r="U146" s="28">
        <v>2950</v>
      </c>
      <c r="V146" s="18"/>
      <c r="W146" s="19"/>
      <c r="X146" s="18"/>
      <c r="Y146" s="18"/>
      <c r="Z146" s="18"/>
      <c r="AA146" s="17"/>
      <c r="AB146" s="14"/>
      <c r="AC146" s="14"/>
      <c r="AD146" s="14"/>
      <c r="AE146" s="14"/>
      <c r="AF146" s="14"/>
      <c r="AG146" s="14"/>
    </row>
    <row r="147" spans="1:33" ht="18" customHeight="1" x14ac:dyDescent="0.2">
      <c r="A147" s="28">
        <v>7463</v>
      </c>
      <c r="B147" s="38" t="s">
        <v>8403</v>
      </c>
      <c r="C147" s="132">
        <v>714555006</v>
      </c>
      <c r="D147" s="17" t="s">
        <v>73</v>
      </c>
      <c r="E147" s="17" t="s">
        <v>1086</v>
      </c>
      <c r="F147" s="27" t="s">
        <v>6706</v>
      </c>
      <c r="G147" s="27" t="s">
        <v>1087</v>
      </c>
      <c r="H147" s="27" t="s">
        <v>6707</v>
      </c>
      <c r="I147" s="17" t="s">
        <v>6708</v>
      </c>
      <c r="J147" s="17" t="s">
        <v>6717</v>
      </c>
      <c r="K147" s="17" t="s">
        <v>6718</v>
      </c>
      <c r="L147" s="17" t="s">
        <v>1088</v>
      </c>
      <c r="M147" s="19" t="s">
        <v>47</v>
      </c>
      <c r="N147" s="28" t="s">
        <v>1089</v>
      </c>
      <c r="O147" s="28">
        <v>3604100</v>
      </c>
      <c r="P147" s="47" t="s">
        <v>6709</v>
      </c>
      <c r="Q147" s="28"/>
      <c r="R147" s="29">
        <v>93401</v>
      </c>
      <c r="S147" s="29" t="s">
        <v>6710</v>
      </c>
      <c r="T147" s="30">
        <v>41012</v>
      </c>
      <c r="U147" s="28">
        <v>7463</v>
      </c>
      <c r="V147" s="18"/>
      <c r="W147" s="19"/>
      <c r="X147" s="18"/>
      <c r="Y147" s="18"/>
      <c r="Z147" s="18"/>
      <c r="AA147" s="17"/>
      <c r="AB147" s="14"/>
      <c r="AC147" s="14"/>
      <c r="AD147" s="14"/>
      <c r="AE147" s="14"/>
      <c r="AF147" s="14"/>
      <c r="AG147" s="14"/>
    </row>
    <row r="148" spans="1:33" ht="18" customHeight="1" x14ac:dyDescent="0.2">
      <c r="A148" s="28">
        <v>7439</v>
      </c>
      <c r="B148" s="38" t="s">
        <v>8404</v>
      </c>
      <c r="C148" s="132">
        <v>710153000</v>
      </c>
      <c r="D148" s="17" t="s">
        <v>1090</v>
      </c>
      <c r="E148" s="17" t="s">
        <v>1091</v>
      </c>
      <c r="F148" s="27" t="s">
        <v>6515</v>
      </c>
      <c r="G148" s="27" t="s">
        <v>1092</v>
      </c>
      <c r="H148" s="27" t="s">
        <v>6516</v>
      </c>
      <c r="I148" s="17" t="s">
        <v>6517</v>
      </c>
      <c r="J148" s="17" t="s">
        <v>6518</v>
      </c>
      <c r="K148" s="17" t="s">
        <v>6519</v>
      </c>
      <c r="L148" s="17" t="s">
        <v>1093</v>
      </c>
      <c r="M148" s="19" t="s">
        <v>5592</v>
      </c>
      <c r="N148" s="28" t="s">
        <v>6520</v>
      </c>
      <c r="O148" s="28" t="s">
        <v>1094</v>
      </c>
      <c r="P148" s="29"/>
      <c r="Q148" s="28"/>
      <c r="R148" s="29" t="s">
        <v>1095</v>
      </c>
      <c r="S148" s="29" t="s">
        <v>6532</v>
      </c>
      <c r="T148" s="30">
        <v>40542</v>
      </c>
      <c r="U148" s="28">
        <v>7439</v>
      </c>
      <c r="V148" s="18"/>
      <c r="W148" s="19"/>
      <c r="X148" s="18"/>
      <c r="Y148" s="18"/>
      <c r="Z148" s="18"/>
      <c r="AA148" s="17"/>
      <c r="AB148" s="14"/>
      <c r="AC148" s="14"/>
      <c r="AD148" s="14"/>
      <c r="AE148" s="14"/>
      <c r="AF148" s="14"/>
      <c r="AG148" s="14"/>
    </row>
    <row r="149" spans="1:33" ht="18" customHeight="1" x14ac:dyDescent="0.2">
      <c r="A149" s="54">
        <v>6410</v>
      </c>
      <c r="B149" s="38" t="s">
        <v>8405</v>
      </c>
      <c r="C149" s="132">
        <v>709836005</v>
      </c>
      <c r="D149" s="17" t="s">
        <v>73</v>
      </c>
      <c r="E149" s="17" t="s">
        <v>1096</v>
      </c>
      <c r="F149" s="27" t="s">
        <v>5676</v>
      </c>
      <c r="G149" s="27" t="s">
        <v>1097</v>
      </c>
      <c r="H149" s="27" t="s">
        <v>6951</v>
      </c>
      <c r="I149" s="17" t="s">
        <v>1098</v>
      </c>
      <c r="J149" s="17" t="s">
        <v>1099</v>
      </c>
      <c r="K149" s="17" t="s">
        <v>1100</v>
      </c>
      <c r="L149" s="17" t="s">
        <v>1101</v>
      </c>
      <c r="M149" s="19" t="s">
        <v>565</v>
      </c>
      <c r="N149" s="28" t="s">
        <v>732</v>
      </c>
      <c r="O149" s="28"/>
      <c r="P149" s="29"/>
      <c r="Q149" s="28"/>
      <c r="R149" s="29">
        <v>93401</v>
      </c>
      <c r="S149" s="29" t="s">
        <v>6970</v>
      </c>
      <c r="T149" s="30">
        <v>37970</v>
      </c>
      <c r="U149" s="54">
        <v>6410</v>
      </c>
      <c r="V149" s="18"/>
      <c r="W149" s="19"/>
      <c r="X149" s="18"/>
      <c r="Y149" s="18"/>
      <c r="Z149" s="18"/>
      <c r="AA149" s="17"/>
      <c r="AB149" s="14"/>
      <c r="AC149" s="14"/>
      <c r="AD149" s="14"/>
      <c r="AE149" s="14"/>
      <c r="AF149" s="14"/>
      <c r="AG149" s="14"/>
    </row>
    <row r="150" spans="1:33" ht="18" customHeight="1" x14ac:dyDescent="0.2">
      <c r="A150" s="54"/>
      <c r="B150" s="38" t="s">
        <v>8406</v>
      </c>
      <c r="C150" s="132">
        <v>711731008</v>
      </c>
      <c r="D150" s="17" t="s">
        <v>73</v>
      </c>
      <c r="E150" s="17" t="s">
        <v>1102</v>
      </c>
      <c r="F150" s="27" t="s">
        <v>1103</v>
      </c>
      <c r="G150" s="27" t="s">
        <v>1104</v>
      </c>
      <c r="H150" s="27" t="s">
        <v>1105</v>
      </c>
      <c r="I150" s="17" t="s">
        <v>1106</v>
      </c>
      <c r="J150" s="17" t="s">
        <v>1107</v>
      </c>
      <c r="K150" s="17" t="s">
        <v>1108</v>
      </c>
      <c r="L150" s="17" t="s">
        <v>1110</v>
      </c>
      <c r="M150" s="19" t="s">
        <v>5588</v>
      </c>
      <c r="N150" s="28" t="s">
        <v>1113</v>
      </c>
      <c r="O150" s="28" t="s">
        <v>1111</v>
      </c>
      <c r="P150" s="29" t="s">
        <v>1109</v>
      </c>
      <c r="Q150" s="28"/>
      <c r="R150" s="29">
        <v>93401</v>
      </c>
      <c r="S150" s="29" t="s">
        <v>982</v>
      </c>
      <c r="T150" s="30">
        <v>37970</v>
      </c>
      <c r="U150" s="54"/>
      <c r="V150" s="18"/>
      <c r="W150" s="19"/>
      <c r="X150" s="18"/>
      <c r="Y150" s="18"/>
      <c r="Z150" s="18"/>
      <c r="AA150" s="17"/>
      <c r="AB150" s="14"/>
      <c r="AC150" s="14"/>
      <c r="AD150" s="14"/>
      <c r="AE150" s="14"/>
      <c r="AF150" s="14"/>
      <c r="AG150" s="14"/>
    </row>
    <row r="151" spans="1:33" ht="18" customHeight="1" x14ac:dyDescent="0.2">
      <c r="A151" s="54">
        <v>6898</v>
      </c>
      <c r="B151" s="38" t="s">
        <v>8407</v>
      </c>
      <c r="C151" s="132">
        <v>712939001</v>
      </c>
      <c r="D151" s="17" t="s">
        <v>73</v>
      </c>
      <c r="E151" s="17" t="s">
        <v>1115</v>
      </c>
      <c r="F151" s="27" t="s">
        <v>7052</v>
      </c>
      <c r="G151" s="27" t="s">
        <v>1116</v>
      </c>
      <c r="H151" s="27" t="s">
        <v>6062</v>
      </c>
      <c r="I151" s="17" t="s">
        <v>1117</v>
      </c>
      <c r="J151" s="17" t="s">
        <v>6063</v>
      </c>
      <c r="K151" s="29" t="s">
        <v>6064</v>
      </c>
      <c r="L151" s="17" t="s">
        <v>6059</v>
      </c>
      <c r="M151" s="19" t="s">
        <v>47</v>
      </c>
      <c r="N151" s="28" t="s">
        <v>1118</v>
      </c>
      <c r="O151" s="28" t="s">
        <v>6060</v>
      </c>
      <c r="P151" s="29" t="s">
        <v>6061</v>
      </c>
      <c r="Q151" s="28"/>
      <c r="R151" s="28">
        <v>93401</v>
      </c>
      <c r="S151" s="29" t="s">
        <v>7057</v>
      </c>
      <c r="T151" s="30">
        <v>37970</v>
      </c>
      <c r="U151" s="54"/>
      <c r="V151" s="18"/>
      <c r="W151" s="19"/>
      <c r="X151" s="18"/>
      <c r="Y151" s="18"/>
      <c r="Z151" s="18"/>
      <c r="AA151" s="17"/>
      <c r="AB151" s="14"/>
      <c r="AC151" s="14"/>
      <c r="AD151" s="14"/>
      <c r="AE151" s="14"/>
      <c r="AF151" s="14"/>
      <c r="AG151" s="14"/>
    </row>
    <row r="152" spans="1:33" ht="18" customHeight="1" x14ac:dyDescent="0.2">
      <c r="A152" s="28">
        <v>7446</v>
      </c>
      <c r="B152" s="38" t="s">
        <v>8793</v>
      </c>
      <c r="C152" s="132">
        <v>712341009</v>
      </c>
      <c r="D152" s="17" t="s">
        <v>73</v>
      </c>
      <c r="E152" s="17" t="s">
        <v>1119</v>
      </c>
      <c r="F152" s="27" t="s">
        <v>6891</v>
      </c>
      <c r="G152" s="27" t="s">
        <v>1120</v>
      </c>
      <c r="H152" s="27" t="s">
        <v>1122</v>
      </c>
      <c r="I152" s="17" t="s">
        <v>1121</v>
      </c>
      <c r="J152" s="17" t="s">
        <v>1123</v>
      </c>
      <c r="K152" s="17" t="s">
        <v>1124</v>
      </c>
      <c r="L152" s="17" t="s">
        <v>1125</v>
      </c>
      <c r="M152" s="19" t="s">
        <v>47</v>
      </c>
      <c r="N152" s="28" t="s">
        <v>1125</v>
      </c>
      <c r="O152" s="28" t="s">
        <v>1126</v>
      </c>
      <c r="P152" s="29" t="s">
        <v>1127</v>
      </c>
      <c r="Q152" s="28"/>
      <c r="R152" s="29">
        <v>93401</v>
      </c>
      <c r="S152" s="29" t="s">
        <v>6880</v>
      </c>
      <c r="T152" s="30">
        <v>40745</v>
      </c>
      <c r="U152" s="28">
        <v>7446</v>
      </c>
      <c r="V152" s="18"/>
      <c r="W152" s="19"/>
      <c r="X152" s="18"/>
      <c r="Y152" s="18"/>
      <c r="Z152" s="18"/>
      <c r="AA152" s="17"/>
      <c r="AB152" s="14"/>
      <c r="AC152" s="14"/>
      <c r="AD152" s="14"/>
      <c r="AE152" s="14"/>
      <c r="AF152" s="14"/>
      <c r="AG152" s="14"/>
    </row>
    <row r="153" spans="1:33" ht="18" customHeight="1" x14ac:dyDescent="0.2">
      <c r="A153" s="28">
        <v>6990</v>
      </c>
      <c r="B153" s="38" t="s">
        <v>8408</v>
      </c>
      <c r="C153" s="132" t="s">
        <v>7074</v>
      </c>
      <c r="D153" s="17" t="s">
        <v>73</v>
      </c>
      <c r="E153" s="17" t="s">
        <v>1128</v>
      </c>
      <c r="F153" s="27" t="s">
        <v>1129</v>
      </c>
      <c r="G153" s="27" t="s">
        <v>1130</v>
      </c>
      <c r="H153" s="27" t="s">
        <v>1131</v>
      </c>
      <c r="I153" s="17" t="s">
        <v>637</v>
      </c>
      <c r="J153" s="17" t="s">
        <v>1132</v>
      </c>
      <c r="K153" s="17" t="s">
        <v>1133</v>
      </c>
      <c r="L153" s="17" t="s">
        <v>1134</v>
      </c>
      <c r="M153" s="19" t="s">
        <v>5635</v>
      </c>
      <c r="N153" s="28" t="s">
        <v>1136</v>
      </c>
      <c r="O153" s="28" t="s">
        <v>1135</v>
      </c>
      <c r="P153" s="29"/>
      <c r="Q153" s="28"/>
      <c r="R153" s="29">
        <v>93401</v>
      </c>
      <c r="S153" s="29" t="s">
        <v>1137</v>
      </c>
      <c r="T153" s="30">
        <v>37970</v>
      </c>
      <c r="U153" s="28">
        <v>6990</v>
      </c>
      <c r="V153" s="18"/>
      <c r="W153" s="19"/>
      <c r="X153" s="18"/>
      <c r="Y153" s="18"/>
      <c r="Z153" s="18"/>
      <c r="AA153" s="17"/>
      <c r="AB153" s="14"/>
      <c r="AC153" s="14"/>
      <c r="AD153" s="14"/>
      <c r="AE153" s="14"/>
      <c r="AF153" s="14"/>
      <c r="AG153" s="14"/>
    </row>
    <row r="154" spans="1:33" ht="18" customHeight="1" x14ac:dyDescent="0.2">
      <c r="A154" s="28">
        <v>2800</v>
      </c>
      <c r="B154" s="38" t="s">
        <v>8409</v>
      </c>
      <c r="C154" s="132">
        <v>713286001</v>
      </c>
      <c r="D154" s="17" t="s">
        <v>49</v>
      </c>
      <c r="E154" s="17" t="s">
        <v>1138</v>
      </c>
      <c r="F154" s="27" t="s">
        <v>1140</v>
      </c>
      <c r="G154" s="27" t="s">
        <v>1139</v>
      </c>
      <c r="H154" s="27" t="s">
        <v>1141</v>
      </c>
      <c r="I154" s="17" t="s">
        <v>761</v>
      </c>
      <c r="J154" s="17" t="s">
        <v>1142</v>
      </c>
      <c r="K154" s="17" t="s">
        <v>1143</v>
      </c>
      <c r="L154" s="17" t="s">
        <v>1144</v>
      </c>
      <c r="M154" s="19" t="s">
        <v>5592</v>
      </c>
      <c r="N154" s="28" t="s">
        <v>1145</v>
      </c>
      <c r="O154" s="28" t="s">
        <v>1146</v>
      </c>
      <c r="P154" s="29"/>
      <c r="Q154" s="28"/>
      <c r="R154" s="29" t="s">
        <v>1147</v>
      </c>
      <c r="S154" s="29" t="s">
        <v>5582</v>
      </c>
      <c r="T154" s="30">
        <v>37970</v>
      </c>
      <c r="U154" s="28">
        <v>2800</v>
      </c>
      <c r="V154" s="18"/>
      <c r="W154" s="19"/>
      <c r="X154" s="18"/>
      <c r="Y154" s="18"/>
      <c r="Z154" s="18"/>
      <c r="AA154" s="17"/>
      <c r="AB154" s="14"/>
      <c r="AC154" s="14"/>
      <c r="AD154" s="14"/>
      <c r="AE154" s="14"/>
      <c r="AF154" s="14"/>
      <c r="AG154" s="14"/>
    </row>
    <row r="155" spans="1:33" ht="18" customHeight="1" x14ac:dyDescent="0.2">
      <c r="A155" s="28">
        <v>3100</v>
      </c>
      <c r="B155" s="38" t="s">
        <v>8410</v>
      </c>
      <c r="C155" s="132">
        <v>709337009</v>
      </c>
      <c r="D155" s="17" t="s">
        <v>73</v>
      </c>
      <c r="E155" s="17" t="s">
        <v>1148</v>
      </c>
      <c r="F155" s="27" t="s">
        <v>1149</v>
      </c>
      <c r="G155" s="27" t="s">
        <v>1150</v>
      </c>
      <c r="H155" s="27" t="s">
        <v>5535</v>
      </c>
      <c r="I155" s="17" t="s">
        <v>1151</v>
      </c>
      <c r="J155" s="17" t="s">
        <v>1152</v>
      </c>
      <c r="K155" s="17" t="s">
        <v>1153</v>
      </c>
      <c r="L155" s="17" t="s">
        <v>1154</v>
      </c>
      <c r="M155" s="19" t="s">
        <v>47</v>
      </c>
      <c r="N155" s="28" t="s">
        <v>603</v>
      </c>
      <c r="O155" s="28">
        <v>226785712</v>
      </c>
      <c r="P155" s="29" t="s">
        <v>1155</v>
      </c>
      <c r="Q155" s="28"/>
      <c r="R155" s="28">
        <v>93401</v>
      </c>
      <c r="S155" s="29" t="s">
        <v>1156</v>
      </c>
      <c r="T155" s="30">
        <v>37970</v>
      </c>
      <c r="U155" s="28">
        <v>3100</v>
      </c>
      <c r="V155" s="18"/>
      <c r="W155" s="19"/>
      <c r="X155" s="18"/>
      <c r="Y155" s="18"/>
      <c r="Z155" s="18"/>
      <c r="AA155" s="17"/>
      <c r="AB155" s="14"/>
      <c r="AC155" s="14"/>
      <c r="AD155" s="14"/>
      <c r="AE155" s="14"/>
      <c r="AF155" s="14"/>
      <c r="AG155" s="14"/>
    </row>
    <row r="156" spans="1:33" ht="18" customHeight="1" x14ac:dyDescent="0.2">
      <c r="A156" s="28">
        <v>6730</v>
      </c>
      <c r="B156" s="38" t="s">
        <v>8411</v>
      </c>
      <c r="C156" s="132">
        <v>708789003</v>
      </c>
      <c r="D156" s="17" t="s">
        <v>73</v>
      </c>
      <c r="E156" s="17" t="s">
        <v>1157</v>
      </c>
      <c r="F156" s="27" t="s">
        <v>1158</v>
      </c>
      <c r="G156" s="27" t="s">
        <v>1159</v>
      </c>
      <c r="H156" s="27" t="s">
        <v>1160</v>
      </c>
      <c r="I156" s="17" t="s">
        <v>1161</v>
      </c>
      <c r="J156" s="17" t="s">
        <v>1162</v>
      </c>
      <c r="K156" s="17" t="s">
        <v>1163</v>
      </c>
      <c r="L156" s="17" t="s">
        <v>1164</v>
      </c>
      <c r="M156" s="19" t="s">
        <v>565</v>
      </c>
      <c r="N156" s="28" t="s">
        <v>1166</v>
      </c>
      <c r="O156" s="28" t="s">
        <v>1165</v>
      </c>
      <c r="P156" s="29"/>
      <c r="Q156" s="28"/>
      <c r="R156" s="29">
        <v>93101</v>
      </c>
      <c r="S156" s="29" t="s">
        <v>1167</v>
      </c>
      <c r="T156" s="30">
        <v>37970</v>
      </c>
      <c r="U156" s="28">
        <v>6730</v>
      </c>
      <c r="V156" s="18"/>
      <c r="W156" s="19"/>
      <c r="X156" s="18"/>
      <c r="Y156" s="18"/>
      <c r="Z156" s="18"/>
      <c r="AA156" s="17"/>
      <c r="AB156" s="14"/>
      <c r="AC156" s="14"/>
      <c r="AD156" s="14"/>
      <c r="AE156" s="14"/>
      <c r="AF156" s="14"/>
      <c r="AG156" s="14"/>
    </row>
    <row r="157" spans="1:33" ht="18" customHeight="1" x14ac:dyDescent="0.2">
      <c r="A157" s="28">
        <v>7726</v>
      </c>
      <c r="B157" s="38" t="s">
        <v>8412</v>
      </c>
      <c r="C157" s="132">
        <v>651897564</v>
      </c>
      <c r="D157" s="17"/>
      <c r="E157" s="17" t="s">
        <v>7935</v>
      </c>
      <c r="F157" s="27" t="s">
        <v>7936</v>
      </c>
      <c r="G157" s="27" t="s">
        <v>7937</v>
      </c>
      <c r="H157" s="27" t="s">
        <v>7938</v>
      </c>
      <c r="I157" s="17" t="s">
        <v>1616</v>
      </c>
      <c r="J157" s="17" t="s">
        <v>7939</v>
      </c>
      <c r="K157" s="17" t="s">
        <v>7940</v>
      </c>
      <c r="L157" s="17" t="s">
        <v>7941</v>
      </c>
      <c r="M157" s="19" t="s">
        <v>5589</v>
      </c>
      <c r="N157" s="28" t="s">
        <v>2724</v>
      </c>
      <c r="O157" s="28" t="s">
        <v>7942</v>
      </c>
      <c r="P157" s="47" t="s">
        <v>7943</v>
      </c>
      <c r="Q157" s="28"/>
      <c r="R157" s="29">
        <v>93401</v>
      </c>
      <c r="S157" s="29" t="s">
        <v>7944</v>
      </c>
      <c r="T157" s="30">
        <v>44259</v>
      </c>
      <c r="U157" s="28">
        <v>7726</v>
      </c>
      <c r="V157" s="18"/>
      <c r="W157" s="19"/>
      <c r="X157" s="18"/>
      <c r="Y157" s="18"/>
      <c r="Z157" s="18"/>
      <c r="AA157" s="17"/>
      <c r="AB157" s="14"/>
      <c r="AC157" s="14"/>
      <c r="AD157" s="14"/>
      <c r="AE157" s="14"/>
      <c r="AF157" s="14"/>
      <c r="AG157" s="14"/>
    </row>
    <row r="158" spans="1:33" ht="18" customHeight="1" x14ac:dyDescent="0.2">
      <c r="A158" s="28">
        <v>7000</v>
      </c>
      <c r="B158" s="38" t="s">
        <v>8794</v>
      </c>
      <c r="C158" s="132">
        <v>718323002</v>
      </c>
      <c r="D158" s="17" t="s">
        <v>73</v>
      </c>
      <c r="E158" s="17" t="s">
        <v>1168</v>
      </c>
      <c r="F158" s="27" t="s">
        <v>1169</v>
      </c>
      <c r="G158" s="27" t="s">
        <v>1170</v>
      </c>
      <c r="H158" s="27" t="s">
        <v>1171</v>
      </c>
      <c r="I158" s="17" t="s">
        <v>1007</v>
      </c>
      <c r="J158" s="17" t="s">
        <v>1172</v>
      </c>
      <c r="K158" s="17" t="s">
        <v>1173</v>
      </c>
      <c r="L158" s="17" t="s">
        <v>1174</v>
      </c>
      <c r="M158" s="19" t="s">
        <v>47</v>
      </c>
      <c r="N158" s="28" t="s">
        <v>840</v>
      </c>
      <c r="O158" s="28" t="s">
        <v>1175</v>
      </c>
      <c r="P158" s="29" t="s">
        <v>1176</v>
      </c>
      <c r="Q158" s="28"/>
      <c r="R158" s="29">
        <v>93401</v>
      </c>
      <c r="S158" s="29" t="s">
        <v>1177</v>
      </c>
      <c r="T158" s="30">
        <v>37970</v>
      </c>
      <c r="U158" s="28">
        <v>7000</v>
      </c>
      <c r="V158" s="18"/>
      <c r="W158" s="19"/>
      <c r="X158" s="18"/>
      <c r="Y158" s="18"/>
      <c r="Z158" s="18"/>
      <c r="AA158" s="17"/>
      <c r="AB158" s="14"/>
      <c r="AC158" s="14"/>
      <c r="AD158" s="14"/>
      <c r="AE158" s="14"/>
      <c r="AF158" s="14"/>
      <c r="AG158" s="14"/>
    </row>
    <row r="159" spans="1:33" ht="18" customHeight="1" x14ac:dyDescent="0.2">
      <c r="A159" s="28">
        <v>7044</v>
      </c>
      <c r="B159" s="38" t="s">
        <v>8413</v>
      </c>
      <c r="C159" s="132">
        <v>726469008</v>
      </c>
      <c r="D159" s="17" t="s">
        <v>49</v>
      </c>
      <c r="E159" s="17" t="s">
        <v>1178</v>
      </c>
      <c r="F159" s="27" t="s">
        <v>1179</v>
      </c>
      <c r="G159" s="27" t="s">
        <v>1180</v>
      </c>
      <c r="H159" s="27" t="s">
        <v>1181</v>
      </c>
      <c r="I159" s="17" t="s">
        <v>1182</v>
      </c>
      <c r="J159" s="17" t="s">
        <v>1183</v>
      </c>
      <c r="K159" s="17" t="s">
        <v>1184</v>
      </c>
      <c r="L159" s="17" t="s">
        <v>1185</v>
      </c>
      <c r="M159" s="19" t="s">
        <v>47</v>
      </c>
      <c r="N159" s="28" t="s">
        <v>603</v>
      </c>
      <c r="O159" s="28" t="s">
        <v>1186</v>
      </c>
      <c r="P159" s="29"/>
      <c r="Q159" s="28"/>
      <c r="R159" s="29" t="s">
        <v>45</v>
      </c>
      <c r="S159" s="29" t="s">
        <v>1187</v>
      </c>
      <c r="T159" s="30">
        <v>37970</v>
      </c>
      <c r="U159" s="28">
        <v>7044</v>
      </c>
      <c r="V159" s="18"/>
      <c r="W159" s="19"/>
      <c r="X159" s="18"/>
      <c r="Y159" s="18"/>
      <c r="Z159" s="18"/>
      <c r="AA159" s="17"/>
      <c r="AB159" s="14"/>
      <c r="AC159" s="14"/>
      <c r="AD159" s="14"/>
      <c r="AE159" s="14"/>
      <c r="AF159" s="14"/>
      <c r="AG159" s="14"/>
    </row>
    <row r="160" spans="1:33" ht="18" customHeight="1" x14ac:dyDescent="0.2">
      <c r="A160" s="28">
        <v>7173</v>
      </c>
      <c r="B160" s="38" t="s">
        <v>8414</v>
      </c>
      <c r="C160" s="132">
        <v>653686706</v>
      </c>
      <c r="D160" s="17" t="s">
        <v>49</v>
      </c>
      <c r="E160" s="17" t="s">
        <v>1188</v>
      </c>
      <c r="F160" s="27" t="s">
        <v>6889</v>
      </c>
      <c r="G160" s="27" t="s">
        <v>1189</v>
      </c>
      <c r="H160" s="27" t="s">
        <v>6890</v>
      </c>
      <c r="I160" s="17" t="s">
        <v>1190</v>
      </c>
      <c r="J160" s="17" t="s">
        <v>5996</v>
      </c>
      <c r="K160" s="17" t="s">
        <v>5997</v>
      </c>
      <c r="L160" s="17" t="s">
        <v>1191</v>
      </c>
      <c r="M160" s="19" t="s">
        <v>5593</v>
      </c>
      <c r="N160" s="28" t="s">
        <v>1193</v>
      </c>
      <c r="O160" s="28" t="s">
        <v>1194</v>
      </c>
      <c r="P160" s="29" t="s">
        <v>1195</v>
      </c>
      <c r="Q160" s="28"/>
      <c r="R160" s="29" t="s">
        <v>45</v>
      </c>
      <c r="S160" s="29" t="s">
        <v>6878</v>
      </c>
      <c r="T160" s="30">
        <v>38523</v>
      </c>
      <c r="U160" s="28">
        <v>7173</v>
      </c>
      <c r="V160" s="18"/>
      <c r="W160" s="19"/>
      <c r="X160" s="18"/>
      <c r="Y160" s="18"/>
      <c r="Z160" s="18"/>
      <c r="AA160" s="17"/>
      <c r="AB160" s="14"/>
      <c r="AC160" s="14"/>
      <c r="AD160" s="14"/>
      <c r="AE160" s="14"/>
      <c r="AF160" s="14"/>
      <c r="AG160" s="14"/>
    </row>
    <row r="161" spans="1:33" ht="18" customHeight="1" x14ac:dyDescent="0.2">
      <c r="A161" s="28">
        <v>5800</v>
      </c>
      <c r="B161" s="38" t="s">
        <v>8415</v>
      </c>
      <c r="C161" s="132">
        <v>700159108</v>
      </c>
      <c r="D161" s="17" t="s">
        <v>73</v>
      </c>
      <c r="E161" s="17" t="s">
        <v>1196</v>
      </c>
      <c r="F161" s="27" t="s">
        <v>7427</v>
      </c>
      <c r="G161" s="27" t="s">
        <v>1197</v>
      </c>
      <c r="H161" s="27" t="s">
        <v>1198</v>
      </c>
      <c r="I161" s="17" t="s">
        <v>1199</v>
      </c>
      <c r="J161" s="17" t="s">
        <v>1200</v>
      </c>
      <c r="K161" s="17" t="s">
        <v>1201</v>
      </c>
      <c r="L161" s="17" t="s">
        <v>1203</v>
      </c>
      <c r="M161" s="19" t="s">
        <v>47</v>
      </c>
      <c r="N161" s="28" t="s">
        <v>1205</v>
      </c>
      <c r="O161" s="28" t="s">
        <v>1204</v>
      </c>
      <c r="P161" s="29" t="s">
        <v>1202</v>
      </c>
      <c r="Q161" s="28"/>
      <c r="R161" s="29">
        <v>93401</v>
      </c>
      <c r="S161" s="29" t="s">
        <v>7428</v>
      </c>
      <c r="T161" s="30">
        <v>37970</v>
      </c>
      <c r="U161" s="28">
        <v>5800</v>
      </c>
      <c r="V161" s="18"/>
      <c r="W161" s="19"/>
      <c r="X161" s="18"/>
      <c r="Y161" s="18"/>
      <c r="Z161" s="18"/>
      <c r="AA161" s="17"/>
      <c r="AB161" s="14"/>
      <c r="AC161" s="14"/>
      <c r="AD161" s="14"/>
      <c r="AE161" s="14"/>
      <c r="AF161" s="14"/>
      <c r="AG161" s="14"/>
    </row>
    <row r="162" spans="1:33" ht="18" customHeight="1" x14ac:dyDescent="0.2">
      <c r="A162" s="28">
        <v>6660</v>
      </c>
      <c r="B162" s="38" t="s">
        <v>8416</v>
      </c>
      <c r="C162" s="132">
        <v>716594009</v>
      </c>
      <c r="D162" s="17" t="s">
        <v>49</v>
      </c>
      <c r="E162" s="17" t="s">
        <v>1206</v>
      </c>
      <c r="F162" s="27" t="s">
        <v>1207</v>
      </c>
      <c r="G162" s="27" t="s">
        <v>1208</v>
      </c>
      <c r="H162" s="27" t="s">
        <v>1209</v>
      </c>
      <c r="I162" s="17" t="s">
        <v>1106</v>
      </c>
      <c r="J162" s="17" t="s">
        <v>1210</v>
      </c>
      <c r="K162" s="17" t="s">
        <v>1211</v>
      </c>
      <c r="L162" s="17" t="s">
        <v>1212</v>
      </c>
      <c r="M162" s="19" t="s">
        <v>565</v>
      </c>
      <c r="N162" s="28" t="s">
        <v>1213</v>
      </c>
      <c r="O162" s="28" t="s">
        <v>1214</v>
      </c>
      <c r="P162" s="29"/>
      <c r="Q162" s="28"/>
      <c r="R162" s="29" t="s">
        <v>45</v>
      </c>
      <c r="S162" s="29" t="s">
        <v>1215</v>
      </c>
      <c r="T162" s="30">
        <v>37970</v>
      </c>
      <c r="U162" s="28">
        <v>6660</v>
      </c>
      <c r="V162" s="18"/>
      <c r="W162" s="19"/>
      <c r="X162" s="18"/>
      <c r="Y162" s="18"/>
      <c r="Z162" s="18"/>
      <c r="AA162" s="17"/>
      <c r="AB162" s="14"/>
      <c r="AC162" s="14"/>
      <c r="AD162" s="14"/>
      <c r="AE162" s="14"/>
      <c r="AF162" s="14"/>
      <c r="AG162" s="14"/>
    </row>
    <row r="163" spans="1:33" ht="18" customHeight="1" x14ac:dyDescent="0.2">
      <c r="A163" s="28">
        <v>6670</v>
      </c>
      <c r="B163" s="38" t="s">
        <v>8417</v>
      </c>
      <c r="C163" s="132">
        <v>706381007</v>
      </c>
      <c r="D163" s="17" t="s">
        <v>73</v>
      </c>
      <c r="E163" s="17" t="s">
        <v>1216</v>
      </c>
      <c r="F163" s="27" t="s">
        <v>1217</v>
      </c>
      <c r="G163" s="27" t="s">
        <v>1218</v>
      </c>
      <c r="H163" s="27" t="s">
        <v>1219</v>
      </c>
      <c r="I163" s="17" t="s">
        <v>1220</v>
      </c>
      <c r="J163" s="17" t="s">
        <v>1221</v>
      </c>
      <c r="K163" s="17" t="s">
        <v>1222</v>
      </c>
      <c r="L163" s="17" t="s">
        <v>1223</v>
      </c>
      <c r="M163" s="19" t="s">
        <v>47</v>
      </c>
      <c r="N163" s="28" t="s">
        <v>817</v>
      </c>
      <c r="O163" s="28" t="s">
        <v>1224</v>
      </c>
      <c r="P163" s="29"/>
      <c r="Q163" s="28"/>
      <c r="R163" s="29">
        <v>93401</v>
      </c>
      <c r="S163" s="29" t="s">
        <v>1225</v>
      </c>
      <c r="T163" s="30">
        <v>37970</v>
      </c>
      <c r="U163" s="28">
        <v>6670</v>
      </c>
      <c r="V163" s="18"/>
      <c r="W163" s="19"/>
      <c r="X163" s="18"/>
      <c r="Y163" s="18"/>
      <c r="Z163" s="18"/>
      <c r="AA163" s="17"/>
      <c r="AB163" s="14"/>
      <c r="AC163" s="14"/>
      <c r="AD163" s="14"/>
      <c r="AE163" s="14"/>
      <c r="AF163" s="14"/>
      <c r="AG163" s="14"/>
    </row>
    <row r="164" spans="1:33" ht="18" customHeight="1" x14ac:dyDescent="0.2">
      <c r="A164" s="28">
        <v>7511</v>
      </c>
      <c r="B164" s="38" t="s">
        <v>8418</v>
      </c>
      <c r="C164" s="132">
        <v>650602730</v>
      </c>
      <c r="D164" s="17" t="s">
        <v>362</v>
      </c>
      <c r="E164" s="17" t="s">
        <v>682</v>
      </c>
      <c r="F164" s="27" t="s">
        <v>1226</v>
      </c>
      <c r="G164" s="27" t="s">
        <v>1227</v>
      </c>
      <c r="H164" s="27" t="s">
        <v>1228</v>
      </c>
      <c r="I164" s="17" t="s">
        <v>1229</v>
      </c>
      <c r="J164" s="17" t="s">
        <v>1230</v>
      </c>
      <c r="K164" s="17" t="s">
        <v>1231</v>
      </c>
      <c r="L164" s="17" t="s">
        <v>5604</v>
      </c>
      <c r="M164" s="19" t="s">
        <v>5590</v>
      </c>
      <c r="N164" s="28" t="s">
        <v>1234</v>
      </c>
      <c r="O164" s="28" t="s">
        <v>1233</v>
      </c>
      <c r="P164" s="29" t="s">
        <v>1232</v>
      </c>
      <c r="Q164" s="28"/>
      <c r="R164" s="29" t="s">
        <v>84</v>
      </c>
      <c r="S164" s="29" t="s">
        <v>1235</v>
      </c>
      <c r="T164" s="30">
        <v>41919</v>
      </c>
      <c r="U164" s="28">
        <v>7511</v>
      </c>
      <c r="V164" s="18"/>
      <c r="W164" s="19"/>
      <c r="X164" s="18"/>
      <c r="Y164" s="18"/>
      <c r="Z164" s="18"/>
      <c r="AA164" s="17"/>
      <c r="AB164" s="14"/>
      <c r="AC164" s="14"/>
      <c r="AD164" s="14"/>
      <c r="AE164" s="14"/>
      <c r="AF164" s="14"/>
      <c r="AG164" s="14"/>
    </row>
    <row r="165" spans="1:33" ht="18" customHeight="1" x14ac:dyDescent="0.2">
      <c r="A165" s="28">
        <v>7609</v>
      </c>
      <c r="B165" s="38" t="s">
        <v>8419</v>
      </c>
      <c r="C165" s="132" t="s">
        <v>7075</v>
      </c>
      <c r="D165" s="17" t="s">
        <v>49</v>
      </c>
      <c r="E165" s="17" t="s">
        <v>1236</v>
      </c>
      <c r="F165" s="105" t="s">
        <v>7429</v>
      </c>
      <c r="G165" s="27" t="s">
        <v>1237</v>
      </c>
      <c r="H165" s="27" t="s">
        <v>7430</v>
      </c>
      <c r="I165" s="17" t="s">
        <v>509</v>
      </c>
      <c r="J165" s="17" t="s">
        <v>7431</v>
      </c>
      <c r="K165" s="17" t="s">
        <v>1238</v>
      </c>
      <c r="L165" s="17" t="s">
        <v>1239</v>
      </c>
      <c r="M165" s="19" t="s">
        <v>5591</v>
      </c>
      <c r="N165" s="28" t="s">
        <v>1240</v>
      </c>
      <c r="O165" s="28" t="s">
        <v>7054</v>
      </c>
      <c r="P165" s="29" t="s">
        <v>1241</v>
      </c>
      <c r="Q165" s="28"/>
      <c r="R165" s="29" t="s">
        <v>45</v>
      </c>
      <c r="S165" s="29" t="s">
        <v>7033</v>
      </c>
      <c r="T165" s="30">
        <v>42538</v>
      </c>
      <c r="U165" s="28">
        <v>7609</v>
      </c>
      <c r="V165" s="18"/>
      <c r="W165" s="19"/>
      <c r="X165" s="18"/>
      <c r="Y165" s="18"/>
      <c r="Z165" s="18"/>
      <c r="AA165" s="17"/>
      <c r="AB165" s="14"/>
      <c r="AC165" s="14"/>
      <c r="AD165" s="14"/>
      <c r="AE165" s="14"/>
      <c r="AF165" s="14"/>
      <c r="AG165" s="14"/>
    </row>
    <row r="166" spans="1:33" ht="18" customHeight="1" x14ac:dyDescent="0.2">
      <c r="A166" s="28">
        <v>6943</v>
      </c>
      <c r="B166" s="38" t="s">
        <v>8420</v>
      </c>
      <c r="C166" s="132">
        <v>726079005</v>
      </c>
      <c r="D166" s="17" t="s">
        <v>49</v>
      </c>
      <c r="E166" s="17" t="s">
        <v>1242</v>
      </c>
      <c r="F166" s="27" t="s">
        <v>7000</v>
      </c>
      <c r="G166" s="27" t="s">
        <v>1243</v>
      </c>
      <c r="H166" s="27" t="s">
        <v>6036</v>
      </c>
      <c r="I166" s="17" t="s">
        <v>1244</v>
      </c>
      <c r="J166" s="17" t="s">
        <v>6934</v>
      </c>
      <c r="K166" s="17" t="s">
        <v>5759</v>
      </c>
      <c r="L166" s="17" t="s">
        <v>1245</v>
      </c>
      <c r="M166" s="19" t="s">
        <v>313</v>
      </c>
      <c r="N166" s="28" t="s">
        <v>1247</v>
      </c>
      <c r="O166" s="28" t="s">
        <v>1246</v>
      </c>
      <c r="P166" s="29" t="s">
        <v>6933</v>
      </c>
      <c r="Q166" s="28"/>
      <c r="R166" s="29" t="s">
        <v>45</v>
      </c>
      <c r="S166" s="29" t="s">
        <v>6935</v>
      </c>
      <c r="T166" s="30">
        <v>37970</v>
      </c>
      <c r="U166" s="28">
        <v>6943</v>
      </c>
      <c r="V166" s="18"/>
      <c r="W166" s="19"/>
      <c r="X166" s="18"/>
      <c r="Y166" s="18"/>
      <c r="Z166" s="18"/>
      <c r="AA166" s="17"/>
      <c r="AB166" s="14"/>
      <c r="AC166" s="14"/>
      <c r="AD166" s="14"/>
      <c r="AE166" s="14"/>
      <c r="AF166" s="14"/>
      <c r="AG166" s="14"/>
    </row>
    <row r="167" spans="1:33" ht="18" customHeight="1" x14ac:dyDescent="0.2">
      <c r="A167" s="28">
        <v>7699</v>
      </c>
      <c r="B167" s="111" t="s">
        <v>8421</v>
      </c>
      <c r="C167" s="132">
        <v>651920485</v>
      </c>
      <c r="D167" s="17"/>
      <c r="E167" s="17" t="s">
        <v>7945</v>
      </c>
      <c r="F167" s="27" t="s">
        <v>6436</v>
      </c>
      <c r="G167" s="27" t="s">
        <v>6215</v>
      </c>
      <c r="H167" s="27" t="s">
        <v>6216</v>
      </c>
      <c r="I167" s="17" t="s">
        <v>1593</v>
      </c>
      <c r="J167" s="17" t="s">
        <v>6217</v>
      </c>
      <c r="K167" s="17" t="s">
        <v>6218</v>
      </c>
      <c r="L167" s="17" t="s">
        <v>6219</v>
      </c>
      <c r="M167" s="19" t="s">
        <v>565</v>
      </c>
      <c r="N167" s="28" t="s">
        <v>189</v>
      </c>
      <c r="O167" s="28" t="s">
        <v>6220</v>
      </c>
      <c r="P167" s="47" t="s">
        <v>6221</v>
      </c>
      <c r="Q167" s="28"/>
      <c r="R167" s="29">
        <v>93401</v>
      </c>
      <c r="S167" s="29" t="s">
        <v>6222</v>
      </c>
      <c r="T167" s="30">
        <v>43902</v>
      </c>
      <c r="U167" s="28">
        <v>7699</v>
      </c>
      <c r="V167" s="18"/>
      <c r="W167" s="19"/>
      <c r="X167" s="18"/>
      <c r="Y167" s="18"/>
      <c r="Z167" s="18"/>
      <c r="AA167" s="17"/>
      <c r="AB167" s="14"/>
      <c r="AC167" s="14"/>
      <c r="AD167" s="14"/>
      <c r="AE167" s="14"/>
      <c r="AF167" s="14"/>
      <c r="AG167" s="14"/>
    </row>
    <row r="168" spans="1:33" ht="18" customHeight="1" x14ac:dyDescent="0.2">
      <c r="A168" s="28">
        <v>3250</v>
      </c>
      <c r="B168" s="38" t="s">
        <v>8422</v>
      </c>
      <c r="C168" s="132">
        <v>703620000</v>
      </c>
      <c r="D168" s="17" t="s">
        <v>73</v>
      </c>
      <c r="E168" s="17" t="s">
        <v>1249</v>
      </c>
      <c r="F168" s="27" t="s">
        <v>73</v>
      </c>
      <c r="G168" s="27" t="s">
        <v>1248</v>
      </c>
      <c r="H168" s="27" t="s">
        <v>1251</v>
      </c>
      <c r="I168" s="17" t="s">
        <v>1250</v>
      </c>
      <c r="J168" s="17" t="s">
        <v>1252</v>
      </c>
      <c r="K168" s="17" t="s">
        <v>1253</v>
      </c>
      <c r="L168" s="17" t="s">
        <v>1255</v>
      </c>
      <c r="M168" s="19" t="s">
        <v>47</v>
      </c>
      <c r="N168" s="28" t="s">
        <v>769</v>
      </c>
      <c r="O168" s="28" t="s">
        <v>1256</v>
      </c>
      <c r="P168" s="29" t="s">
        <v>1254</v>
      </c>
      <c r="Q168" s="28"/>
      <c r="R168" s="29">
        <v>93401</v>
      </c>
      <c r="S168" s="29" t="s">
        <v>1257</v>
      </c>
      <c r="T168" s="30">
        <v>37970</v>
      </c>
      <c r="U168" s="28">
        <v>3250</v>
      </c>
      <c r="V168" s="18"/>
      <c r="W168" s="19"/>
      <c r="X168" s="18"/>
      <c r="Y168" s="18"/>
      <c r="Z168" s="18"/>
      <c r="AA168" s="17"/>
      <c r="AB168" s="14"/>
      <c r="AC168" s="14"/>
      <c r="AD168" s="14"/>
      <c r="AE168" s="14"/>
      <c r="AF168" s="14"/>
      <c r="AG168" s="14"/>
    </row>
    <row r="169" spans="1:33" ht="18" customHeight="1" x14ac:dyDescent="0.2">
      <c r="A169" s="28">
        <v>7568</v>
      </c>
      <c r="B169" s="38" t="s">
        <v>8423</v>
      </c>
      <c r="C169" s="132">
        <v>651800501</v>
      </c>
      <c r="D169" s="17" t="s">
        <v>73</v>
      </c>
      <c r="E169" s="17" t="s">
        <v>1258</v>
      </c>
      <c r="F169" s="27" t="s">
        <v>1259</v>
      </c>
      <c r="G169" s="27" t="s">
        <v>898</v>
      </c>
      <c r="H169" s="27" t="s">
        <v>1260</v>
      </c>
      <c r="I169" s="17" t="s">
        <v>1261</v>
      </c>
      <c r="J169" s="17" t="s">
        <v>1262</v>
      </c>
      <c r="K169" s="17" t="s">
        <v>1263</v>
      </c>
      <c r="L169" s="17" t="s">
        <v>1264</v>
      </c>
      <c r="M169" s="19" t="s">
        <v>47</v>
      </c>
      <c r="N169" s="28" t="s">
        <v>1084</v>
      </c>
      <c r="O169" s="28" t="s">
        <v>1265</v>
      </c>
      <c r="P169" s="29" t="s">
        <v>1266</v>
      </c>
      <c r="Q169" s="28"/>
      <c r="R169" s="29">
        <v>93401</v>
      </c>
      <c r="S169" s="29" t="s">
        <v>1267</v>
      </c>
      <c r="T169" s="30">
        <v>42158</v>
      </c>
      <c r="U169" s="28">
        <v>7568</v>
      </c>
      <c r="V169" s="18"/>
      <c r="W169" s="19"/>
      <c r="X169" s="18"/>
      <c r="Y169" s="18"/>
      <c r="Z169" s="18"/>
      <c r="AA169" s="17"/>
      <c r="AB169" s="14"/>
      <c r="AC169" s="14"/>
      <c r="AD169" s="14"/>
      <c r="AE169" s="14"/>
      <c r="AF169" s="14"/>
      <c r="AG169" s="14"/>
    </row>
    <row r="170" spans="1:33" ht="18" customHeight="1" thickBot="1" x14ac:dyDescent="0.25">
      <c r="A170" s="28">
        <v>7705</v>
      </c>
      <c r="B170" s="38" t="s">
        <v>8424</v>
      </c>
      <c r="C170" s="132">
        <v>651712394</v>
      </c>
      <c r="D170" s="17"/>
      <c r="E170" s="17" t="s">
        <v>7946</v>
      </c>
      <c r="F170" s="55" t="s">
        <v>6293</v>
      </c>
      <c r="G170" s="27" t="s">
        <v>6294</v>
      </c>
      <c r="H170" s="27" t="s">
        <v>6295</v>
      </c>
      <c r="I170" s="17" t="s">
        <v>1593</v>
      </c>
      <c r="J170" s="17" t="s">
        <v>6297</v>
      </c>
      <c r="K170" s="17" t="s">
        <v>6296</v>
      </c>
      <c r="L170" s="17" t="s">
        <v>6298</v>
      </c>
      <c r="M170" s="19" t="s">
        <v>200</v>
      </c>
      <c r="N170" s="28" t="s">
        <v>614</v>
      </c>
      <c r="O170" s="28">
        <v>582431705</v>
      </c>
      <c r="P170" s="47" t="s">
        <v>6299</v>
      </c>
      <c r="Q170" s="28"/>
      <c r="R170" s="29">
        <v>93401</v>
      </c>
      <c r="S170" s="29" t="s">
        <v>6189</v>
      </c>
      <c r="T170" s="30">
        <v>43944</v>
      </c>
      <c r="U170" s="28">
        <v>7705</v>
      </c>
      <c r="V170" s="18"/>
      <c r="W170" s="19"/>
      <c r="X170" s="18"/>
      <c r="Y170" s="18"/>
      <c r="Z170" s="18"/>
      <c r="AA170" s="17"/>
      <c r="AB170" s="14"/>
      <c r="AC170" s="14"/>
      <c r="AD170" s="14"/>
      <c r="AE170" s="14"/>
      <c r="AF170" s="14"/>
      <c r="AG170" s="14"/>
    </row>
    <row r="171" spans="1:33" ht="18" customHeight="1" thickBot="1" x14ac:dyDescent="0.25">
      <c r="A171" s="28">
        <v>3200</v>
      </c>
      <c r="B171" s="38" t="s">
        <v>8425</v>
      </c>
      <c r="C171" s="132">
        <v>709963007</v>
      </c>
      <c r="D171" s="17" t="s">
        <v>8125</v>
      </c>
      <c r="E171" s="17" t="s">
        <v>7947</v>
      </c>
      <c r="F171" s="56" t="s">
        <v>6927</v>
      </c>
      <c r="G171" s="27" t="s">
        <v>1268</v>
      </c>
      <c r="H171" s="27" t="s">
        <v>5929</v>
      </c>
      <c r="I171" s="17" t="s">
        <v>1269</v>
      </c>
      <c r="J171" s="17" t="s">
        <v>6928</v>
      </c>
      <c r="K171" s="17" t="s">
        <v>5706</v>
      </c>
      <c r="L171" s="17" t="s">
        <v>1271</v>
      </c>
      <c r="M171" s="19" t="s">
        <v>47</v>
      </c>
      <c r="N171" s="28" t="s">
        <v>1272</v>
      </c>
      <c r="O171" s="28"/>
      <c r="P171" s="29" t="s">
        <v>1270</v>
      </c>
      <c r="Q171" s="28"/>
      <c r="R171" s="29" t="s">
        <v>45</v>
      </c>
      <c r="S171" s="29" t="s">
        <v>6916</v>
      </c>
      <c r="T171" s="30">
        <v>37970</v>
      </c>
      <c r="U171" s="28">
        <v>3200</v>
      </c>
      <c r="V171" s="18"/>
      <c r="W171" s="19"/>
      <c r="X171" s="18"/>
      <c r="Y171" s="18"/>
      <c r="Z171" s="18"/>
      <c r="AA171" s="17"/>
      <c r="AB171" s="14"/>
      <c r="AC171" s="14"/>
      <c r="AD171" s="14"/>
      <c r="AE171" s="14"/>
      <c r="AF171" s="14"/>
      <c r="AG171" s="14"/>
    </row>
    <row r="172" spans="1:33" ht="18" customHeight="1" x14ac:dyDescent="0.2">
      <c r="A172" s="28">
        <v>7684</v>
      </c>
      <c r="B172" s="38" t="s">
        <v>8795</v>
      </c>
      <c r="C172" s="132">
        <v>651775523</v>
      </c>
      <c r="D172" s="17"/>
      <c r="E172" s="17" t="s">
        <v>7948</v>
      </c>
      <c r="F172" s="55" t="s">
        <v>5927</v>
      </c>
      <c r="G172" s="27" t="s">
        <v>5928</v>
      </c>
      <c r="H172" s="27" t="s">
        <v>5930</v>
      </c>
      <c r="I172" s="17" t="s">
        <v>1334</v>
      </c>
      <c r="J172" s="17" t="s">
        <v>5931</v>
      </c>
      <c r="K172" s="17" t="s">
        <v>5932</v>
      </c>
      <c r="L172" s="17" t="s">
        <v>5933</v>
      </c>
      <c r="M172" s="19" t="s">
        <v>5589</v>
      </c>
      <c r="N172" s="28" t="s">
        <v>168</v>
      </c>
      <c r="O172" s="28" t="s">
        <v>5934</v>
      </c>
      <c r="P172" s="47" t="s">
        <v>5935</v>
      </c>
      <c r="Q172" s="28"/>
      <c r="R172" s="29">
        <v>93401</v>
      </c>
      <c r="S172" s="29" t="s">
        <v>5609</v>
      </c>
      <c r="T172" s="30">
        <v>43644</v>
      </c>
      <c r="U172" s="28">
        <v>7684</v>
      </c>
      <c r="V172" s="18"/>
      <c r="W172" s="19"/>
      <c r="X172" s="18"/>
      <c r="Y172" s="18"/>
      <c r="Z172" s="18"/>
      <c r="AA172" s="17"/>
      <c r="AB172" s="14"/>
      <c r="AC172" s="14"/>
      <c r="AD172" s="14"/>
      <c r="AE172" s="14"/>
      <c r="AF172" s="14"/>
      <c r="AG172" s="14"/>
    </row>
    <row r="173" spans="1:33" ht="18" customHeight="1" x14ac:dyDescent="0.2">
      <c r="A173" s="28">
        <v>7720</v>
      </c>
      <c r="B173" s="38" t="s">
        <v>8426</v>
      </c>
      <c r="C173" s="132" t="s">
        <v>7832</v>
      </c>
      <c r="D173" s="17"/>
      <c r="E173" s="17" t="s">
        <v>7949</v>
      </c>
      <c r="F173" s="55" t="s">
        <v>7432</v>
      </c>
      <c r="G173" s="27" t="s">
        <v>7433</v>
      </c>
      <c r="H173" s="27" t="s">
        <v>7434</v>
      </c>
      <c r="I173" s="17" t="s">
        <v>1415</v>
      </c>
      <c r="J173" s="17" t="s">
        <v>7435</v>
      </c>
      <c r="K173" s="17" t="s">
        <v>7436</v>
      </c>
      <c r="L173" s="17" t="s">
        <v>7437</v>
      </c>
      <c r="M173" s="19" t="s">
        <v>803</v>
      </c>
      <c r="N173" s="28" t="s">
        <v>804</v>
      </c>
      <c r="O173" s="47">
        <v>994571291</v>
      </c>
      <c r="P173" s="47" t="s">
        <v>7438</v>
      </c>
      <c r="Q173" s="28"/>
      <c r="R173" s="29">
        <v>93401</v>
      </c>
      <c r="S173" s="29" t="s">
        <v>7439</v>
      </c>
      <c r="T173" s="30">
        <v>44167</v>
      </c>
      <c r="U173" s="28">
        <v>7720</v>
      </c>
      <c r="V173" s="18"/>
      <c r="W173" s="19"/>
      <c r="X173" s="18"/>
      <c r="Y173" s="18"/>
      <c r="Z173" s="18"/>
      <c r="AA173" s="17"/>
      <c r="AB173" s="14"/>
      <c r="AC173" s="14"/>
      <c r="AD173" s="14"/>
      <c r="AE173" s="14"/>
      <c r="AF173" s="14"/>
      <c r="AG173" s="14"/>
    </row>
    <row r="174" spans="1:33" ht="18" customHeight="1" x14ac:dyDescent="0.2">
      <c r="A174" s="28">
        <v>6870</v>
      </c>
      <c r="B174" s="38" t="s">
        <v>8427</v>
      </c>
      <c r="C174" s="132">
        <v>717461002</v>
      </c>
      <c r="D174" s="17" t="s">
        <v>73</v>
      </c>
      <c r="E174" s="17" t="s">
        <v>1273</v>
      </c>
      <c r="F174" s="27" t="s">
        <v>1274</v>
      </c>
      <c r="G174" s="27" t="s">
        <v>1275</v>
      </c>
      <c r="H174" s="27" t="s">
        <v>1276</v>
      </c>
      <c r="I174" s="17" t="s">
        <v>1277</v>
      </c>
      <c r="J174" s="17" t="s">
        <v>1278</v>
      </c>
      <c r="K174" s="17" t="s">
        <v>1279</v>
      </c>
      <c r="L174" s="17" t="s">
        <v>1280</v>
      </c>
      <c r="M174" s="19" t="s">
        <v>565</v>
      </c>
      <c r="N174" s="28" t="s">
        <v>415</v>
      </c>
      <c r="O174" s="28" t="s">
        <v>1281</v>
      </c>
      <c r="P174" s="29"/>
      <c r="Q174" s="28"/>
      <c r="R174" s="29">
        <v>93401</v>
      </c>
      <c r="S174" s="29" t="s">
        <v>1282</v>
      </c>
      <c r="T174" s="30">
        <v>37970</v>
      </c>
      <c r="U174" s="28">
        <v>6870</v>
      </c>
      <c r="V174" s="18"/>
      <c r="W174" s="19"/>
      <c r="X174" s="18"/>
      <c r="Y174" s="18"/>
      <c r="Z174" s="18"/>
      <c r="AA174" s="17"/>
      <c r="AB174" s="14"/>
      <c r="AC174" s="14"/>
      <c r="AD174" s="14"/>
      <c r="AE174" s="14"/>
      <c r="AF174" s="14"/>
      <c r="AG174" s="14"/>
    </row>
    <row r="175" spans="1:33" ht="18" customHeight="1" x14ac:dyDescent="0.2">
      <c r="A175" s="28">
        <v>7388</v>
      </c>
      <c r="B175" s="38" t="s">
        <v>8428</v>
      </c>
      <c r="C175" s="132">
        <v>713394009</v>
      </c>
      <c r="D175" s="17" t="s">
        <v>49</v>
      </c>
      <c r="E175" s="17" t="s">
        <v>1283</v>
      </c>
      <c r="F175" s="27" t="s">
        <v>6810</v>
      </c>
      <c r="G175" s="27" t="s">
        <v>1284</v>
      </c>
      <c r="H175" s="27" t="s">
        <v>5882</v>
      </c>
      <c r="I175" s="17" t="s">
        <v>1106</v>
      </c>
      <c r="J175" s="17" t="s">
        <v>5585</v>
      </c>
      <c r="K175" s="17" t="s">
        <v>1285</v>
      </c>
      <c r="L175" s="17" t="s">
        <v>6259</v>
      </c>
      <c r="M175" s="19" t="s">
        <v>48</v>
      </c>
      <c r="N175" s="28" t="s">
        <v>1286</v>
      </c>
      <c r="O175" s="28" t="s">
        <v>6260</v>
      </c>
      <c r="P175" s="47" t="s">
        <v>5925</v>
      </c>
      <c r="Q175" s="28"/>
      <c r="R175" s="29">
        <v>93401</v>
      </c>
      <c r="S175" s="29" t="s">
        <v>6345</v>
      </c>
      <c r="T175" s="30">
        <v>39476</v>
      </c>
      <c r="U175" s="28">
        <v>7388</v>
      </c>
      <c r="V175" s="18"/>
      <c r="W175" s="19"/>
      <c r="X175" s="18"/>
      <c r="Y175" s="18"/>
      <c r="Z175" s="18"/>
      <c r="AA175" s="17"/>
      <c r="AB175" s="14"/>
      <c r="AC175" s="14"/>
      <c r="AD175" s="14"/>
      <c r="AE175" s="14"/>
      <c r="AF175" s="14"/>
      <c r="AG175" s="14" t="s">
        <v>7950</v>
      </c>
    </row>
    <row r="176" spans="1:33" ht="18" customHeight="1" x14ac:dyDescent="0.2">
      <c r="A176" s="28">
        <v>7345</v>
      </c>
      <c r="B176" s="38" t="s">
        <v>8429</v>
      </c>
      <c r="C176" s="132">
        <v>702006007</v>
      </c>
      <c r="D176" s="17" t="s">
        <v>73</v>
      </c>
      <c r="E176" s="17" t="s">
        <v>1287</v>
      </c>
      <c r="F176" s="27" t="s">
        <v>1288</v>
      </c>
      <c r="G176" s="27" t="s">
        <v>1289</v>
      </c>
      <c r="H176" s="27" t="s">
        <v>1290</v>
      </c>
      <c r="I176" s="17" t="s">
        <v>664</v>
      </c>
      <c r="J176" s="17" t="s">
        <v>128</v>
      </c>
      <c r="K176" s="17" t="s">
        <v>1291</v>
      </c>
      <c r="L176" s="17" t="s">
        <v>1293</v>
      </c>
      <c r="M176" s="19" t="s">
        <v>5591</v>
      </c>
      <c r="N176" s="28" t="s">
        <v>1294</v>
      </c>
      <c r="O176" s="28"/>
      <c r="P176" s="29" t="s">
        <v>1292</v>
      </c>
      <c r="Q176" s="28"/>
      <c r="R176" s="29" t="s">
        <v>375</v>
      </c>
      <c r="S176" s="29" t="s">
        <v>1295</v>
      </c>
      <c r="T176" s="30">
        <v>39122</v>
      </c>
      <c r="U176" s="28">
        <v>7345</v>
      </c>
      <c r="V176" s="18"/>
      <c r="W176" s="19"/>
      <c r="X176" s="18"/>
      <c r="Y176" s="18"/>
      <c r="Z176" s="18"/>
      <c r="AA176" s="17"/>
      <c r="AB176" s="14"/>
      <c r="AC176" s="14"/>
      <c r="AD176" s="14"/>
      <c r="AE176" s="14"/>
      <c r="AF176" s="14"/>
      <c r="AG176" s="14"/>
    </row>
    <row r="177" spans="1:33" ht="18" customHeight="1" x14ac:dyDescent="0.2">
      <c r="A177" s="28">
        <v>7320</v>
      </c>
      <c r="B177" s="38" t="s">
        <v>8430</v>
      </c>
      <c r="C177" s="132">
        <v>656288108</v>
      </c>
      <c r="D177" s="17" t="s">
        <v>73</v>
      </c>
      <c r="E177" s="17" t="s">
        <v>1296</v>
      </c>
      <c r="F177" s="27" t="s">
        <v>6387</v>
      </c>
      <c r="G177" s="27" t="s">
        <v>1297</v>
      </c>
      <c r="H177" s="27" t="s">
        <v>6388</v>
      </c>
      <c r="I177" s="17" t="s">
        <v>1298</v>
      </c>
      <c r="J177" s="17" t="s">
        <v>5884</v>
      </c>
      <c r="K177" s="17" t="s">
        <v>1299</v>
      </c>
      <c r="L177" s="17" t="s">
        <v>1301</v>
      </c>
      <c r="M177" s="19" t="s">
        <v>565</v>
      </c>
      <c r="N177" s="28" t="s">
        <v>5091</v>
      </c>
      <c r="O177" s="28" t="s">
        <v>5883</v>
      </c>
      <c r="P177" s="29" t="s">
        <v>1300</v>
      </c>
      <c r="Q177" s="28"/>
      <c r="R177" s="29">
        <v>93401</v>
      </c>
      <c r="S177" s="29" t="s">
        <v>7951</v>
      </c>
      <c r="T177" s="30">
        <v>38848</v>
      </c>
      <c r="U177" s="28">
        <v>7320</v>
      </c>
      <c r="V177" s="18"/>
      <c r="W177" s="19"/>
      <c r="X177" s="18"/>
      <c r="Y177" s="18"/>
      <c r="Z177" s="18"/>
      <c r="AA177" s="48" t="s">
        <v>7922</v>
      </c>
      <c r="AB177" s="14"/>
      <c r="AC177" s="14"/>
      <c r="AD177" s="14"/>
      <c r="AE177" s="14"/>
      <c r="AF177" s="14"/>
      <c r="AG177" s="14" t="s">
        <v>7952</v>
      </c>
    </row>
    <row r="178" spans="1:33" ht="18" customHeight="1" x14ac:dyDescent="0.2">
      <c r="A178" s="28">
        <v>6972</v>
      </c>
      <c r="B178" s="38" t="s">
        <v>8796</v>
      </c>
      <c r="C178" s="132">
        <v>732420002</v>
      </c>
      <c r="D178" s="17" t="s">
        <v>73</v>
      </c>
      <c r="E178" s="17" t="s">
        <v>1302</v>
      </c>
      <c r="F178" s="27" t="s">
        <v>6012</v>
      </c>
      <c r="G178" s="27" t="s">
        <v>1303</v>
      </c>
      <c r="H178" s="27" t="s">
        <v>1304</v>
      </c>
      <c r="I178" s="17" t="s">
        <v>1106</v>
      </c>
      <c r="J178" s="17" t="s">
        <v>6013</v>
      </c>
      <c r="K178" s="17" t="s">
        <v>7440</v>
      </c>
      <c r="L178" s="17" t="s">
        <v>6350</v>
      </c>
      <c r="M178" s="19" t="s">
        <v>47</v>
      </c>
      <c r="N178" s="28" t="s">
        <v>1307</v>
      </c>
      <c r="O178" s="28" t="s">
        <v>1306</v>
      </c>
      <c r="P178" s="29" t="s">
        <v>1305</v>
      </c>
      <c r="Q178" s="28"/>
      <c r="R178" s="29">
        <v>93401</v>
      </c>
      <c r="S178" s="29" t="s">
        <v>6351</v>
      </c>
      <c r="T178" s="30">
        <v>37970</v>
      </c>
      <c r="U178" s="28">
        <v>6972</v>
      </c>
      <c r="V178" s="18"/>
      <c r="W178" s="19"/>
      <c r="X178" s="18"/>
      <c r="Y178" s="18"/>
      <c r="Z178" s="18"/>
      <c r="AA178" s="17"/>
      <c r="AB178" s="14"/>
      <c r="AC178" s="14"/>
      <c r="AD178" s="14"/>
      <c r="AE178" s="14"/>
      <c r="AF178" s="14"/>
      <c r="AG178" s="14"/>
    </row>
    <row r="179" spans="1:33" ht="18" customHeight="1" x14ac:dyDescent="0.2">
      <c r="A179" s="28">
        <v>7328</v>
      </c>
      <c r="B179" s="38" t="s">
        <v>8431</v>
      </c>
      <c r="C179" s="132">
        <v>720462001</v>
      </c>
      <c r="D179" s="17" t="s">
        <v>73</v>
      </c>
      <c r="E179" s="17" t="s">
        <v>1308</v>
      </c>
      <c r="F179" s="27" t="s">
        <v>1309</v>
      </c>
      <c r="G179" s="27" t="s">
        <v>1310</v>
      </c>
      <c r="H179" s="27" t="s">
        <v>1311</v>
      </c>
      <c r="I179" s="17" t="s">
        <v>1007</v>
      </c>
      <c r="J179" s="17" t="s">
        <v>1312</v>
      </c>
      <c r="K179" s="17" t="s">
        <v>1313</v>
      </c>
      <c r="L179" s="17" t="s">
        <v>1315</v>
      </c>
      <c r="M179" s="19" t="s">
        <v>47</v>
      </c>
      <c r="N179" s="28" t="s">
        <v>769</v>
      </c>
      <c r="O179" s="28" t="s">
        <v>1316</v>
      </c>
      <c r="P179" s="29" t="s">
        <v>1314</v>
      </c>
      <c r="Q179" s="28"/>
      <c r="R179" s="29">
        <v>93401</v>
      </c>
      <c r="S179" s="29" t="s">
        <v>1317</v>
      </c>
      <c r="T179" s="30">
        <v>38905</v>
      </c>
      <c r="U179" s="28">
        <v>7328</v>
      </c>
      <c r="V179" s="18"/>
      <c r="W179" s="19"/>
      <c r="X179" s="18"/>
      <c r="Y179" s="18"/>
      <c r="Z179" s="18"/>
      <c r="AA179" s="17"/>
      <c r="AB179" s="14"/>
      <c r="AC179" s="14"/>
      <c r="AD179" s="14"/>
      <c r="AE179" s="14"/>
      <c r="AF179" s="14"/>
      <c r="AG179" s="14"/>
    </row>
    <row r="180" spans="1:33" ht="18" customHeight="1" x14ac:dyDescent="0.2">
      <c r="A180" s="28">
        <v>7055</v>
      </c>
      <c r="B180" s="38" t="s">
        <v>8432</v>
      </c>
      <c r="C180" s="132">
        <v>724416004</v>
      </c>
      <c r="D180" s="17" t="s">
        <v>73</v>
      </c>
      <c r="E180" s="17" t="s">
        <v>1318</v>
      </c>
      <c r="F180" s="27" t="s">
        <v>1319</v>
      </c>
      <c r="G180" s="27" t="s">
        <v>1320</v>
      </c>
      <c r="H180" s="27" t="s">
        <v>1321</v>
      </c>
      <c r="I180" s="17" t="s">
        <v>1322</v>
      </c>
      <c r="J180" s="17" t="s">
        <v>1323</v>
      </c>
      <c r="K180" s="17" t="s">
        <v>1324</v>
      </c>
      <c r="L180" s="17" t="s">
        <v>1326</v>
      </c>
      <c r="M180" s="19" t="s">
        <v>47</v>
      </c>
      <c r="N180" s="28" t="s">
        <v>1328</v>
      </c>
      <c r="O180" s="28" t="s">
        <v>1327</v>
      </c>
      <c r="P180" s="29" t="s">
        <v>1325</v>
      </c>
      <c r="Q180" s="28"/>
      <c r="R180" s="29"/>
      <c r="S180" s="29" t="s">
        <v>1329</v>
      </c>
      <c r="T180" s="30">
        <v>37970</v>
      </c>
      <c r="U180" s="28">
        <v>7055</v>
      </c>
      <c r="V180" s="18"/>
      <c r="W180" s="19"/>
      <c r="X180" s="18"/>
      <c r="Y180" s="18"/>
      <c r="Z180" s="18"/>
      <c r="AA180" s="17"/>
      <c r="AB180" s="14"/>
      <c r="AC180" s="14"/>
      <c r="AD180" s="14"/>
      <c r="AE180" s="14"/>
      <c r="AF180" s="14"/>
      <c r="AG180" s="14"/>
    </row>
    <row r="181" spans="1:33" ht="18" customHeight="1" x14ac:dyDescent="0.2">
      <c r="A181" s="28">
        <v>7674</v>
      </c>
      <c r="B181" s="112" t="s">
        <v>8433</v>
      </c>
      <c r="C181" s="135">
        <v>657495808</v>
      </c>
      <c r="D181" s="17" t="s">
        <v>73</v>
      </c>
      <c r="E181" s="17" t="s">
        <v>5605</v>
      </c>
      <c r="F181" s="27" t="s">
        <v>6483</v>
      </c>
      <c r="G181" s="27" t="s">
        <v>5606</v>
      </c>
      <c r="H181" s="27" t="s">
        <v>6484</v>
      </c>
      <c r="I181" s="17" t="s">
        <v>1322</v>
      </c>
      <c r="J181" s="17" t="s">
        <v>6485</v>
      </c>
      <c r="K181" s="17" t="s">
        <v>5607</v>
      </c>
      <c r="L181" s="17" t="s">
        <v>5547</v>
      </c>
      <c r="M181" s="19" t="s">
        <v>5588</v>
      </c>
      <c r="N181" s="28" t="s">
        <v>1552</v>
      </c>
      <c r="O181" s="28" t="s">
        <v>5608</v>
      </c>
      <c r="P181" s="47" t="s">
        <v>5548</v>
      </c>
      <c r="Q181" s="28"/>
      <c r="R181" s="29" t="s">
        <v>375</v>
      </c>
      <c r="S181" s="29" t="s">
        <v>6577</v>
      </c>
      <c r="T181" s="30">
        <v>43567</v>
      </c>
      <c r="U181" s="28">
        <v>7674</v>
      </c>
      <c r="V181" s="18"/>
      <c r="W181" s="19"/>
      <c r="X181" s="18"/>
      <c r="Y181" s="18"/>
      <c r="Z181" s="18"/>
      <c r="AA181" s="17"/>
      <c r="AB181" s="14"/>
      <c r="AC181" s="14"/>
      <c r="AD181" s="14"/>
      <c r="AE181" s="14"/>
      <c r="AF181" s="14"/>
      <c r="AG181" s="14"/>
    </row>
    <row r="182" spans="1:33" ht="18" customHeight="1" x14ac:dyDescent="0.2">
      <c r="A182" s="28">
        <v>7681</v>
      </c>
      <c r="B182" s="113" t="s">
        <v>8434</v>
      </c>
      <c r="C182" s="136">
        <v>651773733</v>
      </c>
      <c r="D182" s="17"/>
      <c r="E182" s="17" t="s">
        <v>7953</v>
      </c>
      <c r="F182" s="27" t="s">
        <v>5913</v>
      </c>
      <c r="G182" s="27" t="s">
        <v>5914</v>
      </c>
      <c r="H182" s="27" t="s">
        <v>5915</v>
      </c>
      <c r="I182" s="17" t="s">
        <v>5916</v>
      </c>
      <c r="J182" s="17" t="s">
        <v>5917</v>
      </c>
      <c r="K182" s="17" t="s">
        <v>5918</v>
      </c>
      <c r="L182" s="17" t="s">
        <v>5919</v>
      </c>
      <c r="M182" s="19" t="s">
        <v>5592</v>
      </c>
      <c r="N182" s="28" t="s">
        <v>3333</v>
      </c>
      <c r="O182" s="28" t="s">
        <v>5920</v>
      </c>
      <c r="P182" s="47" t="s">
        <v>5921</v>
      </c>
      <c r="Q182" s="28"/>
      <c r="R182" s="29">
        <v>93401</v>
      </c>
      <c r="S182" s="29" t="s">
        <v>5922</v>
      </c>
      <c r="T182" s="30">
        <v>43643</v>
      </c>
      <c r="U182" s="28">
        <v>7681</v>
      </c>
      <c r="V182" s="18"/>
      <c r="W182" s="19"/>
      <c r="X182" s="18"/>
      <c r="Y182" s="18"/>
      <c r="Z182" s="18"/>
      <c r="AA182" s="17"/>
      <c r="AB182" s="14"/>
      <c r="AC182" s="14"/>
      <c r="AD182" s="14"/>
      <c r="AE182" s="14"/>
      <c r="AF182" s="14"/>
      <c r="AG182" s="14"/>
    </row>
    <row r="183" spans="1:33" ht="18" customHeight="1" x14ac:dyDescent="0.2">
      <c r="A183" s="28">
        <v>7600</v>
      </c>
      <c r="B183" s="38" t="s">
        <v>8435</v>
      </c>
      <c r="C183" s="132" t="s">
        <v>7076</v>
      </c>
      <c r="D183" s="17" t="s">
        <v>73</v>
      </c>
      <c r="E183" s="17" t="s">
        <v>1330</v>
      </c>
      <c r="F183" s="27" t="s">
        <v>1331</v>
      </c>
      <c r="G183" s="27" t="s">
        <v>1332</v>
      </c>
      <c r="H183" s="27" t="s">
        <v>1333</v>
      </c>
      <c r="I183" s="17" t="s">
        <v>1334</v>
      </c>
      <c r="J183" s="17" t="s">
        <v>1335</v>
      </c>
      <c r="K183" s="17" t="s">
        <v>1336</v>
      </c>
      <c r="L183" s="17" t="s">
        <v>1338</v>
      </c>
      <c r="M183" s="19" t="s">
        <v>47</v>
      </c>
      <c r="N183" s="28" t="s">
        <v>1340</v>
      </c>
      <c r="O183" s="28" t="s">
        <v>1339</v>
      </c>
      <c r="P183" s="29" t="s">
        <v>1337</v>
      </c>
      <c r="Q183" s="28"/>
      <c r="R183" s="29" t="s">
        <v>375</v>
      </c>
      <c r="S183" s="29" t="s">
        <v>1341</v>
      </c>
      <c r="T183" s="30">
        <v>42417</v>
      </c>
      <c r="U183" s="28">
        <v>7600</v>
      </c>
      <c r="V183" s="18"/>
      <c r="W183" s="19"/>
      <c r="X183" s="18"/>
      <c r="Y183" s="18"/>
      <c r="Z183" s="18"/>
      <c r="AA183" s="17"/>
      <c r="AB183" s="14"/>
      <c r="AC183" s="14"/>
      <c r="AD183" s="14"/>
      <c r="AE183" s="14"/>
      <c r="AF183" s="14"/>
      <c r="AG183" s="14"/>
    </row>
    <row r="184" spans="1:33" ht="18" customHeight="1" x14ac:dyDescent="0.2">
      <c r="A184" s="28">
        <v>7499</v>
      </c>
      <c r="B184" s="38" t="s">
        <v>8436</v>
      </c>
      <c r="C184" s="132">
        <v>650794826</v>
      </c>
      <c r="D184" s="17" t="s">
        <v>1342</v>
      </c>
      <c r="E184" s="17" t="s">
        <v>1343</v>
      </c>
      <c r="F184" s="27" t="s">
        <v>5814</v>
      </c>
      <c r="G184" s="27" t="s">
        <v>1344</v>
      </c>
      <c r="H184" s="27" t="s">
        <v>5815</v>
      </c>
      <c r="I184" s="17" t="s">
        <v>1345</v>
      </c>
      <c r="J184" s="17" t="s">
        <v>6904</v>
      </c>
      <c r="K184" s="17" t="s">
        <v>1346</v>
      </c>
      <c r="L184" s="17" t="s">
        <v>1347</v>
      </c>
      <c r="M184" s="19" t="s">
        <v>5589</v>
      </c>
      <c r="N184" s="28" t="s">
        <v>1348</v>
      </c>
      <c r="O184" s="28" t="s">
        <v>6902</v>
      </c>
      <c r="P184" s="29" t="s">
        <v>6903</v>
      </c>
      <c r="Q184" s="28"/>
      <c r="R184" s="29" t="s">
        <v>375</v>
      </c>
      <c r="S184" s="29" t="s">
        <v>6897</v>
      </c>
      <c r="T184" s="30">
        <v>41739</v>
      </c>
      <c r="U184" s="28">
        <v>7499</v>
      </c>
      <c r="V184" s="18"/>
      <c r="W184" s="19"/>
      <c r="X184" s="18"/>
      <c r="Y184" s="18"/>
      <c r="Z184" s="18"/>
      <c r="AA184" s="17"/>
      <c r="AB184" s="14"/>
      <c r="AC184" s="14"/>
      <c r="AD184" s="14"/>
      <c r="AE184" s="14"/>
      <c r="AF184" s="14"/>
      <c r="AG184" s="14"/>
    </row>
    <row r="185" spans="1:33" ht="18" customHeight="1" x14ac:dyDescent="0.2">
      <c r="A185" s="28">
        <v>7062</v>
      </c>
      <c r="B185" s="38" t="s">
        <v>8437</v>
      </c>
      <c r="C185" s="132">
        <v>705568006</v>
      </c>
      <c r="D185" s="17" t="s">
        <v>73</v>
      </c>
      <c r="E185" s="17" t="s">
        <v>1349</v>
      </c>
      <c r="F185" s="27" t="s">
        <v>1350</v>
      </c>
      <c r="G185" s="27" t="s">
        <v>1351</v>
      </c>
      <c r="H185" s="27" t="s">
        <v>1352</v>
      </c>
      <c r="I185" s="17" t="s">
        <v>1353</v>
      </c>
      <c r="J185" s="17" t="s">
        <v>1354</v>
      </c>
      <c r="K185" s="17" t="s">
        <v>1355</v>
      </c>
      <c r="L185" s="17" t="s">
        <v>1357</v>
      </c>
      <c r="M185" s="19" t="s">
        <v>47</v>
      </c>
      <c r="N185" s="28" t="s">
        <v>658</v>
      </c>
      <c r="O185" s="28" t="s">
        <v>1358</v>
      </c>
      <c r="P185" s="29" t="s">
        <v>1356</v>
      </c>
      <c r="Q185" s="28"/>
      <c r="R185" s="29" t="s">
        <v>1147</v>
      </c>
      <c r="S185" s="29" t="s">
        <v>1359</v>
      </c>
      <c r="T185" s="30">
        <v>37970</v>
      </c>
      <c r="U185" s="28">
        <v>7062</v>
      </c>
      <c r="V185" s="18"/>
      <c r="W185" s="19"/>
      <c r="X185" s="18"/>
      <c r="Y185" s="18"/>
      <c r="Z185" s="18"/>
      <c r="AA185" s="17"/>
      <c r="AB185" s="14"/>
      <c r="AC185" s="14"/>
      <c r="AD185" s="14"/>
      <c r="AE185" s="14"/>
      <c r="AF185" s="14"/>
      <c r="AG185" s="14"/>
    </row>
    <row r="186" spans="1:33" ht="18" customHeight="1" x14ac:dyDescent="0.2">
      <c r="A186" s="28">
        <v>6915</v>
      </c>
      <c r="B186" s="38" t="s">
        <v>8438</v>
      </c>
      <c r="C186" s="132">
        <v>721694003</v>
      </c>
      <c r="D186" s="17" t="s">
        <v>73</v>
      </c>
      <c r="E186" s="17" t="s">
        <v>1360</v>
      </c>
      <c r="F186" s="27" t="s">
        <v>6850</v>
      </c>
      <c r="G186" s="27" t="s">
        <v>1361</v>
      </c>
      <c r="H186" s="27" t="s">
        <v>6851</v>
      </c>
      <c r="I186" s="17" t="s">
        <v>1696</v>
      </c>
      <c r="J186" s="17" t="s">
        <v>6852</v>
      </c>
      <c r="K186" s="17" t="s">
        <v>1362</v>
      </c>
      <c r="L186" s="17" t="s">
        <v>1363</v>
      </c>
      <c r="M186" s="19" t="s">
        <v>565</v>
      </c>
      <c r="N186" s="28" t="s">
        <v>189</v>
      </c>
      <c r="O186" s="89" t="s">
        <v>7954</v>
      </c>
      <c r="P186" s="29" t="s">
        <v>1364</v>
      </c>
      <c r="Q186" s="28"/>
      <c r="R186" s="29">
        <v>93401</v>
      </c>
      <c r="S186" s="29" t="s">
        <v>6853</v>
      </c>
      <c r="T186" s="30">
        <v>37970</v>
      </c>
      <c r="U186" s="28">
        <v>6915</v>
      </c>
      <c r="V186" s="18"/>
      <c r="W186" s="19"/>
      <c r="X186" s="18"/>
      <c r="Y186" s="18"/>
      <c r="Z186" s="18"/>
      <c r="AA186" s="48" t="s">
        <v>7955</v>
      </c>
      <c r="AB186" s="14"/>
      <c r="AC186" s="14"/>
      <c r="AD186" s="14"/>
      <c r="AE186" s="14"/>
      <c r="AF186" s="14"/>
      <c r="AG186" s="14" t="s">
        <v>7955</v>
      </c>
    </row>
    <row r="187" spans="1:33" ht="18" customHeight="1" x14ac:dyDescent="0.2">
      <c r="A187" s="28">
        <v>7649</v>
      </c>
      <c r="B187" s="38" t="s">
        <v>8439</v>
      </c>
      <c r="C187" s="132">
        <v>651559219</v>
      </c>
      <c r="D187" s="17" t="s">
        <v>573</v>
      </c>
      <c r="E187" s="17" t="s">
        <v>1365</v>
      </c>
      <c r="F187" s="27" t="s">
        <v>1366</v>
      </c>
      <c r="G187" s="27" t="s">
        <v>1367</v>
      </c>
      <c r="H187" s="27" t="s">
        <v>1368</v>
      </c>
      <c r="I187" s="17" t="s">
        <v>1369</v>
      </c>
      <c r="J187" s="17" t="s">
        <v>1370</v>
      </c>
      <c r="K187" s="17" t="s">
        <v>1371</v>
      </c>
      <c r="L187" s="17" t="s">
        <v>1372</v>
      </c>
      <c r="M187" s="19" t="s">
        <v>47</v>
      </c>
      <c r="N187" s="28" t="s">
        <v>1039</v>
      </c>
      <c r="O187" s="28">
        <v>56930800728</v>
      </c>
      <c r="P187" s="29" t="s">
        <v>1373</v>
      </c>
      <c r="Q187" s="28"/>
      <c r="R187" s="29" t="s">
        <v>633</v>
      </c>
      <c r="S187" s="29" t="s">
        <v>1374</v>
      </c>
      <c r="T187" s="30">
        <v>43227</v>
      </c>
      <c r="U187" s="28">
        <v>7649</v>
      </c>
      <c r="V187" s="18"/>
      <c r="W187" s="19"/>
      <c r="X187" s="18"/>
      <c r="Y187" s="18"/>
      <c r="Z187" s="18"/>
      <c r="AA187" s="17"/>
      <c r="AB187" s="14"/>
      <c r="AC187" s="14"/>
      <c r="AD187" s="14"/>
      <c r="AE187" s="14"/>
      <c r="AF187" s="14"/>
      <c r="AG187" s="14"/>
    </row>
    <row r="188" spans="1:33" ht="18" customHeight="1" x14ac:dyDescent="0.2">
      <c r="A188" s="28">
        <v>7338</v>
      </c>
      <c r="B188" s="38" t="s">
        <v>8440</v>
      </c>
      <c r="C188" s="132">
        <v>653872801</v>
      </c>
      <c r="D188" s="17" t="s">
        <v>73</v>
      </c>
      <c r="E188" s="17" t="s">
        <v>1375</v>
      </c>
      <c r="F188" s="27" t="s">
        <v>1376</v>
      </c>
      <c r="G188" s="27" t="s">
        <v>1377</v>
      </c>
      <c r="H188" s="27" t="s">
        <v>1378</v>
      </c>
      <c r="I188" s="17" t="s">
        <v>172</v>
      </c>
      <c r="J188" s="17" t="s">
        <v>1379</v>
      </c>
      <c r="K188" s="17" t="s">
        <v>1380</v>
      </c>
      <c r="L188" s="17" t="s">
        <v>1382</v>
      </c>
      <c r="M188" s="19" t="s">
        <v>47</v>
      </c>
      <c r="N188" s="28" t="s">
        <v>1055</v>
      </c>
      <c r="O188" s="28" t="s">
        <v>1383</v>
      </c>
      <c r="P188" s="29" t="s">
        <v>1381</v>
      </c>
      <c r="Q188" s="28"/>
      <c r="R188" s="29" t="s">
        <v>84</v>
      </c>
      <c r="S188" s="29" t="s">
        <v>1384</v>
      </c>
      <c r="T188" s="30">
        <v>39015</v>
      </c>
      <c r="U188" s="28">
        <v>7338</v>
      </c>
      <c r="V188" s="18"/>
      <c r="W188" s="19"/>
      <c r="X188" s="18"/>
      <c r="Y188" s="18"/>
      <c r="Z188" s="18"/>
      <c r="AA188" s="17"/>
      <c r="AB188" s="14"/>
      <c r="AC188" s="14"/>
      <c r="AD188" s="14"/>
      <c r="AE188" s="14"/>
      <c r="AF188" s="14"/>
      <c r="AG188" s="14"/>
    </row>
    <row r="189" spans="1:33" ht="18" customHeight="1" x14ac:dyDescent="0.2">
      <c r="A189" s="28">
        <v>7669</v>
      </c>
      <c r="B189" s="38" t="s">
        <v>8441</v>
      </c>
      <c r="C189" s="132">
        <v>651384842</v>
      </c>
      <c r="D189" s="17" t="s">
        <v>73</v>
      </c>
      <c r="E189" s="17" t="s">
        <v>1385</v>
      </c>
      <c r="F189" s="27" t="s">
        <v>1386</v>
      </c>
      <c r="G189" s="27" t="s">
        <v>1387</v>
      </c>
      <c r="H189" s="27" t="s">
        <v>1388</v>
      </c>
      <c r="I189" s="17" t="s">
        <v>865</v>
      </c>
      <c r="J189" s="17" t="s">
        <v>1389</v>
      </c>
      <c r="K189" s="17" t="s">
        <v>1390</v>
      </c>
      <c r="L189" s="17" t="s">
        <v>1391</v>
      </c>
      <c r="M189" s="19" t="s">
        <v>5593</v>
      </c>
      <c r="N189" s="28" t="s">
        <v>1193</v>
      </c>
      <c r="O189" s="28" t="s">
        <v>1393</v>
      </c>
      <c r="P189" s="29" t="s">
        <v>1392</v>
      </c>
      <c r="Q189" s="28"/>
      <c r="R189" s="29" t="s">
        <v>633</v>
      </c>
      <c r="S189" s="29" t="s">
        <v>776</v>
      </c>
      <c r="T189" s="30">
        <v>43501</v>
      </c>
      <c r="U189" s="28">
        <v>7669</v>
      </c>
      <c r="V189" s="18"/>
      <c r="W189" s="19"/>
      <c r="X189" s="18"/>
      <c r="Y189" s="18"/>
      <c r="Z189" s="18"/>
      <c r="AA189" s="17"/>
      <c r="AB189" s="14"/>
      <c r="AC189" s="14"/>
      <c r="AD189" s="14"/>
      <c r="AE189" s="14"/>
      <c r="AF189" s="14"/>
      <c r="AG189" s="14"/>
    </row>
    <row r="190" spans="1:33" ht="18" customHeight="1" x14ac:dyDescent="0.2">
      <c r="A190" s="28">
        <v>7717</v>
      </c>
      <c r="B190" s="38" t="s">
        <v>8442</v>
      </c>
      <c r="C190" s="132">
        <v>533344577</v>
      </c>
      <c r="D190" s="17"/>
      <c r="E190" s="17" t="s">
        <v>7956</v>
      </c>
      <c r="F190" s="27" t="s">
        <v>6756</v>
      </c>
      <c r="G190" s="27" t="s">
        <v>6755</v>
      </c>
      <c r="H190" s="27" t="s">
        <v>6757</v>
      </c>
      <c r="I190" s="17" t="s">
        <v>5811</v>
      </c>
      <c r="J190" s="17" t="s">
        <v>6758</v>
      </c>
      <c r="K190" s="17" t="s">
        <v>6759</v>
      </c>
      <c r="L190" s="17" t="s">
        <v>6760</v>
      </c>
      <c r="M190" s="19" t="s">
        <v>565</v>
      </c>
      <c r="N190" s="28" t="s">
        <v>189</v>
      </c>
      <c r="O190" s="28">
        <v>56977591646</v>
      </c>
      <c r="P190" s="47" t="s">
        <v>6761</v>
      </c>
      <c r="Q190" s="28"/>
      <c r="R190" s="29">
        <v>93401</v>
      </c>
      <c r="S190" s="29" t="s">
        <v>6762</v>
      </c>
      <c r="T190" s="30">
        <v>44050</v>
      </c>
      <c r="U190" s="28">
        <v>7717</v>
      </c>
      <c r="V190" s="18"/>
      <c r="W190" s="19"/>
      <c r="X190" s="18"/>
      <c r="Y190" s="18"/>
      <c r="Z190" s="18"/>
      <c r="AA190" s="17"/>
      <c r="AB190" s="14"/>
      <c r="AC190" s="14"/>
      <c r="AD190" s="14"/>
      <c r="AE190" s="14"/>
      <c r="AF190" s="14"/>
      <c r="AG190" s="14"/>
    </row>
    <row r="191" spans="1:33" ht="18" customHeight="1" x14ac:dyDescent="0.2">
      <c r="A191" s="28">
        <v>7152</v>
      </c>
      <c r="B191" s="38" t="s">
        <v>1394</v>
      </c>
      <c r="C191" s="132">
        <v>721766004</v>
      </c>
      <c r="D191" s="17" t="s">
        <v>73</v>
      </c>
      <c r="E191" s="17" t="s">
        <v>1395</v>
      </c>
      <c r="F191" s="27" t="s">
        <v>1396</v>
      </c>
      <c r="G191" s="27" t="s">
        <v>1397</v>
      </c>
      <c r="H191" s="27" t="s">
        <v>1398</v>
      </c>
      <c r="I191" s="17" t="s">
        <v>1399</v>
      </c>
      <c r="J191" s="17" t="s">
        <v>1400</v>
      </c>
      <c r="K191" s="17" t="s">
        <v>1401</v>
      </c>
      <c r="L191" s="17" t="s">
        <v>1402</v>
      </c>
      <c r="M191" s="19" t="s">
        <v>565</v>
      </c>
      <c r="N191" s="28" t="s">
        <v>189</v>
      </c>
      <c r="O191" s="28"/>
      <c r="P191" s="29" t="s">
        <v>1403</v>
      </c>
      <c r="Q191" s="28"/>
      <c r="R191" s="29">
        <v>93401</v>
      </c>
      <c r="S191" s="29" t="s">
        <v>1404</v>
      </c>
      <c r="T191" s="30">
        <v>38327</v>
      </c>
      <c r="U191" s="28">
        <v>7152</v>
      </c>
      <c r="V191" s="18"/>
      <c r="W191" s="19"/>
      <c r="X191" s="18"/>
      <c r="Y191" s="18"/>
      <c r="Z191" s="18"/>
      <c r="AA191" s="17"/>
      <c r="AB191" s="14"/>
      <c r="AC191" s="14"/>
      <c r="AD191" s="14"/>
      <c r="AE191" s="14"/>
      <c r="AF191" s="14"/>
      <c r="AG191" s="14"/>
    </row>
    <row r="192" spans="1:33" ht="18" customHeight="1" x14ac:dyDescent="0.2">
      <c r="A192" s="28">
        <v>3450</v>
      </c>
      <c r="B192" s="38" t="s">
        <v>1405</v>
      </c>
      <c r="C192" s="132">
        <v>705121001</v>
      </c>
      <c r="D192" s="17" t="s">
        <v>1406</v>
      </c>
      <c r="E192" s="17" t="s">
        <v>1407</v>
      </c>
      <c r="F192" s="27" t="s">
        <v>26</v>
      </c>
      <c r="G192" s="27" t="s">
        <v>1408</v>
      </c>
      <c r="H192" s="27" t="s">
        <v>7044</v>
      </c>
      <c r="I192" s="17" t="s">
        <v>7047</v>
      </c>
      <c r="J192" s="17" t="s">
        <v>7045</v>
      </c>
      <c r="K192" s="17" t="s">
        <v>7046</v>
      </c>
      <c r="L192" s="17" t="s">
        <v>1409</v>
      </c>
      <c r="M192" s="19" t="s">
        <v>47</v>
      </c>
      <c r="N192" s="28" t="s">
        <v>769</v>
      </c>
      <c r="O192" s="28" t="s">
        <v>7042</v>
      </c>
      <c r="P192" s="29" t="s">
        <v>7043</v>
      </c>
      <c r="Q192" s="28"/>
      <c r="R192" s="29" t="s">
        <v>45</v>
      </c>
      <c r="S192" s="29" t="s">
        <v>7039</v>
      </c>
      <c r="T192" s="30">
        <v>37970</v>
      </c>
      <c r="U192" s="28">
        <v>3450</v>
      </c>
      <c r="V192" s="18"/>
      <c r="W192" s="19"/>
      <c r="X192" s="18"/>
      <c r="Y192" s="18"/>
      <c r="Z192" s="18"/>
      <c r="AA192" s="17"/>
      <c r="AB192" s="14"/>
      <c r="AC192" s="14"/>
      <c r="AD192" s="14"/>
      <c r="AE192" s="14"/>
      <c r="AF192" s="14"/>
      <c r="AG192" s="14"/>
    </row>
    <row r="193" spans="1:33" ht="18" customHeight="1" x14ac:dyDescent="0.2">
      <c r="A193" s="28">
        <v>7570</v>
      </c>
      <c r="B193" s="38" t="s">
        <v>8797</v>
      </c>
      <c r="C193" s="132">
        <v>650719832</v>
      </c>
      <c r="D193" s="17" t="s">
        <v>1410</v>
      </c>
      <c r="E193" s="17" t="s">
        <v>1411</v>
      </c>
      <c r="F193" s="27" t="s">
        <v>1412</v>
      </c>
      <c r="G193" s="27" t="s">
        <v>1413</v>
      </c>
      <c r="H193" s="27" t="s">
        <v>1414</v>
      </c>
      <c r="I193" s="17" t="s">
        <v>1415</v>
      </c>
      <c r="J193" s="17" t="s">
        <v>1416</v>
      </c>
      <c r="K193" s="17" t="s">
        <v>1417</v>
      </c>
      <c r="L193" s="17" t="s">
        <v>1419</v>
      </c>
      <c r="M193" s="19" t="s">
        <v>47</v>
      </c>
      <c r="N193" s="28" t="s">
        <v>658</v>
      </c>
      <c r="O193" s="28" t="s">
        <v>1420</v>
      </c>
      <c r="P193" s="29" t="s">
        <v>1418</v>
      </c>
      <c r="Q193" s="28"/>
      <c r="R193" s="29">
        <v>93401</v>
      </c>
      <c r="S193" s="29" t="s">
        <v>1421</v>
      </c>
      <c r="T193" s="30">
        <v>42180</v>
      </c>
      <c r="U193" s="28">
        <v>7570</v>
      </c>
      <c r="V193" s="18"/>
      <c r="W193" s="19"/>
      <c r="X193" s="18"/>
      <c r="Y193" s="18"/>
      <c r="Z193" s="18"/>
      <c r="AA193" s="17"/>
      <c r="AB193" s="14"/>
      <c r="AC193" s="14"/>
      <c r="AD193" s="14"/>
      <c r="AE193" s="14"/>
      <c r="AF193" s="14"/>
      <c r="AG193" s="14"/>
    </row>
    <row r="194" spans="1:33" ht="18" customHeight="1" x14ac:dyDescent="0.2">
      <c r="A194" s="28">
        <v>7635</v>
      </c>
      <c r="B194" s="38" t="s">
        <v>8443</v>
      </c>
      <c r="C194" s="132" t="s">
        <v>7077</v>
      </c>
      <c r="D194" s="17" t="s">
        <v>1422</v>
      </c>
      <c r="E194" s="17" t="s">
        <v>1423</v>
      </c>
      <c r="F194" s="27" t="s">
        <v>1424</v>
      </c>
      <c r="G194" s="27" t="s">
        <v>1425</v>
      </c>
      <c r="H194" s="27" t="s">
        <v>1426</v>
      </c>
      <c r="I194" s="17" t="s">
        <v>1427</v>
      </c>
      <c r="J194" s="17" t="s">
        <v>1428</v>
      </c>
      <c r="K194" s="17" t="s">
        <v>1429</v>
      </c>
      <c r="L194" s="17" t="s">
        <v>1430</v>
      </c>
      <c r="M194" s="19" t="s">
        <v>5591</v>
      </c>
      <c r="N194" s="28" t="s">
        <v>1431</v>
      </c>
      <c r="O194" s="28" t="s">
        <v>1432</v>
      </c>
      <c r="P194" s="29" t="s">
        <v>1433</v>
      </c>
      <c r="Q194" s="28"/>
      <c r="R194" s="29" t="s">
        <v>1434</v>
      </c>
      <c r="S194" s="29" t="s">
        <v>1435</v>
      </c>
      <c r="T194" s="30">
        <v>42982</v>
      </c>
      <c r="U194" s="28">
        <v>7635</v>
      </c>
      <c r="V194" s="18"/>
      <c r="W194" s="19"/>
      <c r="X194" s="18"/>
      <c r="Y194" s="18"/>
      <c r="Z194" s="18"/>
      <c r="AA194" s="17"/>
      <c r="AB194" s="14"/>
      <c r="AC194" s="14"/>
      <c r="AD194" s="14"/>
      <c r="AE194" s="14"/>
      <c r="AF194" s="14"/>
      <c r="AG194" s="14"/>
    </row>
    <row r="195" spans="1:33" ht="18" customHeight="1" x14ac:dyDescent="0.2">
      <c r="A195" s="97">
        <v>7630</v>
      </c>
      <c r="B195" s="108" t="s">
        <v>8444</v>
      </c>
      <c r="C195" s="130">
        <v>651023297</v>
      </c>
      <c r="D195" s="33" t="s">
        <v>1422</v>
      </c>
      <c r="E195" s="33" t="s">
        <v>1436</v>
      </c>
      <c r="F195" s="96" t="s">
        <v>7957</v>
      </c>
      <c r="G195" s="96" t="s">
        <v>1437</v>
      </c>
      <c r="H195" s="96" t="s">
        <v>7958</v>
      </c>
      <c r="I195" s="33" t="s">
        <v>1438</v>
      </c>
      <c r="J195" s="33" t="s">
        <v>7959</v>
      </c>
      <c r="K195" s="33" t="s">
        <v>1439</v>
      </c>
      <c r="L195" s="33" t="s">
        <v>1440</v>
      </c>
      <c r="M195" s="43" t="s">
        <v>565</v>
      </c>
      <c r="N195" s="97" t="s">
        <v>1441</v>
      </c>
      <c r="O195" s="97">
        <v>998761252</v>
      </c>
      <c r="P195" s="98" t="s">
        <v>1442</v>
      </c>
      <c r="Q195" s="97"/>
      <c r="R195" s="98" t="s">
        <v>1434</v>
      </c>
      <c r="S195" s="98" t="s">
        <v>8126</v>
      </c>
      <c r="T195" s="99">
        <v>42818</v>
      </c>
      <c r="U195" s="97">
        <v>7630</v>
      </c>
      <c r="V195" s="42"/>
      <c r="W195" s="43"/>
      <c r="X195" s="42"/>
      <c r="Y195" s="42"/>
      <c r="Z195" s="42"/>
      <c r="AA195" s="33"/>
      <c r="AB195" s="14"/>
      <c r="AC195" s="14"/>
      <c r="AD195" s="14"/>
      <c r="AE195" s="14"/>
      <c r="AF195" s="14"/>
      <c r="AG195" s="14"/>
    </row>
    <row r="196" spans="1:33" ht="18" customHeight="1" x14ac:dyDescent="0.2">
      <c r="A196" s="28">
        <v>7494</v>
      </c>
      <c r="B196" s="38" t="s">
        <v>8798</v>
      </c>
      <c r="C196" s="132">
        <v>650702913</v>
      </c>
      <c r="D196" s="17" t="s">
        <v>1410</v>
      </c>
      <c r="E196" s="17" t="s">
        <v>1443</v>
      </c>
      <c r="F196" s="27" t="s">
        <v>1444</v>
      </c>
      <c r="G196" s="27" t="s">
        <v>1445</v>
      </c>
      <c r="H196" s="27" t="s">
        <v>1446</v>
      </c>
      <c r="I196" s="17" t="s">
        <v>1447</v>
      </c>
      <c r="J196" s="17" t="s">
        <v>1448</v>
      </c>
      <c r="K196" s="17" t="s">
        <v>1449</v>
      </c>
      <c r="L196" s="17" t="s">
        <v>1451</v>
      </c>
      <c r="M196" s="28" t="s">
        <v>47</v>
      </c>
      <c r="N196" s="28" t="s">
        <v>1453</v>
      </c>
      <c r="O196" s="28" t="s">
        <v>1452</v>
      </c>
      <c r="P196" s="29" t="s">
        <v>1450</v>
      </c>
      <c r="Q196" s="28"/>
      <c r="R196" s="29">
        <v>93401</v>
      </c>
      <c r="S196" s="29" t="s">
        <v>1454</v>
      </c>
      <c r="T196" s="30">
        <v>41600</v>
      </c>
      <c r="U196" s="28">
        <v>7494</v>
      </c>
      <c r="V196" s="18"/>
      <c r="W196" s="19"/>
      <c r="X196" s="18"/>
      <c r="Y196" s="18"/>
      <c r="Z196" s="18"/>
      <c r="AA196" s="17"/>
      <c r="AB196" s="14"/>
      <c r="AC196" s="14"/>
      <c r="AD196" s="14"/>
      <c r="AE196" s="14"/>
      <c r="AF196" s="14"/>
      <c r="AG196" s="14"/>
    </row>
    <row r="197" spans="1:33" ht="18" customHeight="1" x14ac:dyDescent="0.2">
      <c r="A197" s="28">
        <v>3700</v>
      </c>
      <c r="B197" s="38" t="s">
        <v>8445</v>
      </c>
      <c r="C197" s="132">
        <v>700043126</v>
      </c>
      <c r="D197" s="17" t="s">
        <v>1422</v>
      </c>
      <c r="E197" s="17" t="s">
        <v>1455</v>
      </c>
      <c r="F197" s="27" t="s">
        <v>1456</v>
      </c>
      <c r="G197" s="27" t="s">
        <v>45</v>
      </c>
      <c r="H197" s="27" t="s">
        <v>1457</v>
      </c>
      <c r="I197" s="17" t="s">
        <v>1458</v>
      </c>
      <c r="J197" s="17" t="s">
        <v>128</v>
      </c>
      <c r="K197" s="17" t="s">
        <v>1459</v>
      </c>
      <c r="L197" s="17" t="s">
        <v>1461</v>
      </c>
      <c r="M197" s="19" t="s">
        <v>5593</v>
      </c>
      <c r="N197" s="28" t="s">
        <v>1463</v>
      </c>
      <c r="O197" s="28" t="s">
        <v>1462</v>
      </c>
      <c r="P197" s="29" t="s">
        <v>1460</v>
      </c>
      <c r="Q197" s="28"/>
      <c r="R197" s="29" t="s">
        <v>45</v>
      </c>
      <c r="S197" s="29" t="s">
        <v>1464</v>
      </c>
      <c r="T197" s="30">
        <v>37970</v>
      </c>
      <c r="U197" s="28">
        <v>3700</v>
      </c>
      <c r="V197" s="18"/>
      <c r="W197" s="19"/>
      <c r="X197" s="18"/>
      <c r="Y197" s="18"/>
      <c r="Z197" s="18"/>
      <c r="AA197" s="17"/>
      <c r="AB197" s="14"/>
      <c r="AC197" s="14"/>
      <c r="AD197" s="14"/>
      <c r="AE197" s="14"/>
      <c r="AF197" s="14"/>
      <c r="AG197" s="14"/>
    </row>
    <row r="198" spans="1:33" ht="18" customHeight="1" x14ac:dyDescent="0.2">
      <c r="A198" s="28">
        <v>7322</v>
      </c>
      <c r="B198" s="38" t="s">
        <v>8446</v>
      </c>
      <c r="C198" s="132" t="s">
        <v>7078</v>
      </c>
      <c r="D198" s="17" t="s">
        <v>1465</v>
      </c>
      <c r="E198" s="17" t="s">
        <v>1466</v>
      </c>
      <c r="F198" s="27" t="s">
        <v>1467</v>
      </c>
      <c r="G198" s="27" t="s">
        <v>1468</v>
      </c>
      <c r="H198" s="27" t="s">
        <v>1469</v>
      </c>
      <c r="I198" s="17" t="s">
        <v>1470</v>
      </c>
      <c r="J198" s="17" t="s">
        <v>128</v>
      </c>
      <c r="K198" s="17" t="s">
        <v>128</v>
      </c>
      <c r="L198" s="17" t="s">
        <v>1471</v>
      </c>
      <c r="M198" s="19" t="s">
        <v>48</v>
      </c>
      <c r="N198" s="28" t="s">
        <v>1472</v>
      </c>
      <c r="O198" s="28"/>
      <c r="P198" s="29"/>
      <c r="Q198" s="28"/>
      <c r="R198" s="29" t="s">
        <v>1147</v>
      </c>
      <c r="S198" s="29" t="s">
        <v>1473</v>
      </c>
      <c r="T198" s="30">
        <v>38867</v>
      </c>
      <c r="U198" s="28">
        <v>7322</v>
      </c>
      <c r="V198" s="18"/>
      <c r="W198" s="19"/>
      <c r="X198" s="18"/>
      <c r="Y198" s="18"/>
      <c r="Z198" s="18"/>
      <c r="AA198" s="17"/>
      <c r="AB198" s="14"/>
      <c r="AC198" s="14"/>
      <c r="AD198" s="14"/>
      <c r="AE198" s="14"/>
      <c r="AF198" s="14"/>
      <c r="AG198" s="14"/>
    </row>
    <row r="199" spans="1:33" ht="18" customHeight="1" x14ac:dyDescent="0.2">
      <c r="A199" s="28">
        <v>7376</v>
      </c>
      <c r="B199" s="38" t="s">
        <v>8799</v>
      </c>
      <c r="C199" s="132">
        <v>719991009</v>
      </c>
      <c r="D199" s="17" t="s">
        <v>1474</v>
      </c>
      <c r="E199" s="17" t="s">
        <v>1475</v>
      </c>
      <c r="F199" s="27" t="s">
        <v>6905</v>
      </c>
      <c r="G199" s="27" t="s">
        <v>1476</v>
      </c>
      <c r="H199" s="27" t="s">
        <v>6554</v>
      </c>
      <c r="I199" s="17" t="s">
        <v>1477</v>
      </c>
      <c r="J199" s="17" t="s">
        <v>5926</v>
      </c>
      <c r="K199" s="17" t="s">
        <v>1478</v>
      </c>
      <c r="L199" s="17" t="s">
        <v>1479</v>
      </c>
      <c r="M199" s="19" t="s">
        <v>47</v>
      </c>
      <c r="N199" s="28" t="s">
        <v>658</v>
      </c>
      <c r="O199" s="28" t="s">
        <v>1480</v>
      </c>
      <c r="P199" s="47" t="s">
        <v>6892</v>
      </c>
      <c r="Q199" s="28"/>
      <c r="R199" s="29">
        <v>93401</v>
      </c>
      <c r="S199" s="29" t="s">
        <v>6893</v>
      </c>
      <c r="T199" s="30">
        <v>39352</v>
      </c>
      <c r="U199" s="28">
        <v>7376</v>
      </c>
      <c r="V199" s="18"/>
      <c r="W199" s="19"/>
      <c r="X199" s="18"/>
      <c r="Y199" s="18"/>
      <c r="Z199" s="18"/>
      <c r="AA199" s="17"/>
      <c r="AB199" s="14"/>
      <c r="AC199" s="14"/>
      <c r="AD199" s="14"/>
      <c r="AE199" s="14"/>
      <c r="AF199" s="14"/>
      <c r="AG199" s="14"/>
    </row>
    <row r="200" spans="1:33" ht="18" customHeight="1" x14ac:dyDescent="0.2">
      <c r="A200" s="28">
        <v>7431</v>
      </c>
      <c r="B200" s="38" t="s">
        <v>8447</v>
      </c>
      <c r="C200" s="132">
        <v>658771205</v>
      </c>
      <c r="D200" s="17" t="s">
        <v>1410</v>
      </c>
      <c r="E200" s="17" t="s">
        <v>1481</v>
      </c>
      <c r="F200" s="27" t="s">
        <v>1482</v>
      </c>
      <c r="G200" s="27" t="s">
        <v>1483</v>
      </c>
      <c r="H200" s="27" t="s">
        <v>1484</v>
      </c>
      <c r="I200" s="17" t="s">
        <v>1485</v>
      </c>
      <c r="J200" s="17" t="s">
        <v>1486</v>
      </c>
      <c r="K200" s="17" t="s">
        <v>1487</v>
      </c>
      <c r="L200" s="17" t="s">
        <v>1488</v>
      </c>
      <c r="M200" s="19" t="s">
        <v>47</v>
      </c>
      <c r="N200" s="28" t="s">
        <v>658</v>
      </c>
      <c r="O200" s="28" t="s">
        <v>1489</v>
      </c>
      <c r="P200" s="29"/>
      <c r="Q200" s="28"/>
      <c r="R200" s="29" t="s">
        <v>84</v>
      </c>
      <c r="S200" s="29" t="s">
        <v>1490</v>
      </c>
      <c r="T200" s="30">
        <v>40374</v>
      </c>
      <c r="U200" s="28">
        <v>7431</v>
      </c>
      <c r="V200" s="18"/>
      <c r="W200" s="19"/>
      <c r="X200" s="18"/>
      <c r="Y200" s="18"/>
      <c r="Z200" s="18"/>
      <c r="AA200" s="17"/>
      <c r="AB200" s="14"/>
      <c r="AC200" s="14"/>
      <c r="AD200" s="14"/>
      <c r="AE200" s="14"/>
      <c r="AF200" s="14"/>
      <c r="AG200" s="14"/>
    </row>
    <row r="201" spans="1:33" ht="18" customHeight="1" x14ac:dyDescent="0.2">
      <c r="A201" s="28">
        <v>7060</v>
      </c>
      <c r="B201" s="38" t="s">
        <v>8448</v>
      </c>
      <c r="C201" s="132" t="s">
        <v>7079</v>
      </c>
      <c r="D201" s="17" t="s">
        <v>1491</v>
      </c>
      <c r="E201" s="17" t="s">
        <v>1492</v>
      </c>
      <c r="F201" s="27" t="s">
        <v>26</v>
      </c>
      <c r="G201" s="27" t="s">
        <v>1493</v>
      </c>
      <c r="H201" s="27" t="s">
        <v>1494</v>
      </c>
      <c r="I201" s="17" t="s">
        <v>172</v>
      </c>
      <c r="J201" s="17" t="s">
        <v>1495</v>
      </c>
      <c r="K201" s="17" t="s">
        <v>1496</v>
      </c>
      <c r="L201" s="19" t="s">
        <v>1498</v>
      </c>
      <c r="M201" s="19" t="s">
        <v>5592</v>
      </c>
      <c r="N201" s="28" t="s">
        <v>1499</v>
      </c>
      <c r="O201" s="28"/>
      <c r="P201" s="29" t="s">
        <v>1497</v>
      </c>
      <c r="Q201" s="28"/>
      <c r="R201" s="29">
        <v>93401</v>
      </c>
      <c r="S201" s="29" t="s">
        <v>1500</v>
      </c>
      <c r="T201" s="30">
        <v>37970</v>
      </c>
      <c r="U201" s="28">
        <v>7060</v>
      </c>
      <c r="V201" s="18"/>
      <c r="W201" s="19"/>
      <c r="X201" s="18"/>
      <c r="Y201" s="18"/>
      <c r="Z201" s="18"/>
      <c r="AA201" s="17"/>
      <c r="AB201" s="14"/>
      <c r="AC201" s="14"/>
      <c r="AD201" s="14"/>
      <c r="AE201" s="14"/>
      <c r="AF201" s="14"/>
      <c r="AG201" s="14"/>
    </row>
    <row r="202" spans="1:33" ht="18" customHeight="1" x14ac:dyDescent="0.2">
      <c r="A202" s="28">
        <v>7435</v>
      </c>
      <c r="B202" s="38" t="s">
        <v>8449</v>
      </c>
      <c r="C202" s="132">
        <v>650149939</v>
      </c>
      <c r="D202" s="17" t="s">
        <v>1410</v>
      </c>
      <c r="E202" s="17" t="s">
        <v>1501</v>
      </c>
      <c r="F202" s="27" t="s">
        <v>1502</v>
      </c>
      <c r="G202" s="27" t="s">
        <v>1503</v>
      </c>
      <c r="H202" s="27" t="s">
        <v>1504</v>
      </c>
      <c r="I202" s="17" t="s">
        <v>1505</v>
      </c>
      <c r="J202" s="17" t="s">
        <v>1506</v>
      </c>
      <c r="K202" s="17" t="s">
        <v>1507</v>
      </c>
      <c r="L202" s="17" t="s">
        <v>1508</v>
      </c>
      <c r="M202" s="19" t="s">
        <v>47</v>
      </c>
      <c r="N202" s="28" t="s">
        <v>1510</v>
      </c>
      <c r="O202" s="28" t="s">
        <v>1509</v>
      </c>
      <c r="P202" s="29"/>
      <c r="Q202" s="28"/>
      <c r="R202" s="29">
        <v>93401</v>
      </c>
      <c r="S202" s="29" t="s">
        <v>1511</v>
      </c>
      <c r="T202" s="30">
        <v>40494</v>
      </c>
      <c r="U202" s="28">
        <v>7435</v>
      </c>
      <c r="V202" s="18"/>
      <c r="W202" s="19"/>
      <c r="X202" s="18"/>
      <c r="Y202" s="18"/>
      <c r="Z202" s="18"/>
      <c r="AA202" s="17"/>
      <c r="AB202" s="14"/>
      <c r="AC202" s="14"/>
      <c r="AD202" s="14"/>
      <c r="AE202" s="14"/>
      <c r="AF202" s="14"/>
      <c r="AG202" s="14"/>
    </row>
    <row r="203" spans="1:33" ht="18" customHeight="1" x14ac:dyDescent="0.2">
      <c r="A203" s="28">
        <v>7718</v>
      </c>
      <c r="B203" s="38" t="s">
        <v>8450</v>
      </c>
      <c r="C203" s="132">
        <v>651940532</v>
      </c>
      <c r="D203" s="17"/>
      <c r="E203" s="17" t="s">
        <v>7960</v>
      </c>
      <c r="F203" s="27" t="s">
        <v>6766</v>
      </c>
      <c r="G203" s="27" t="s">
        <v>6765</v>
      </c>
      <c r="H203" s="27" t="s">
        <v>6767</v>
      </c>
      <c r="I203" s="17" t="s">
        <v>5916</v>
      </c>
      <c r="J203" s="17" t="s">
        <v>6768</v>
      </c>
      <c r="K203" s="17" t="s">
        <v>6769</v>
      </c>
      <c r="L203" s="17" t="s">
        <v>6770</v>
      </c>
      <c r="M203" s="19" t="s">
        <v>810</v>
      </c>
      <c r="N203" s="28" t="s">
        <v>1649</v>
      </c>
      <c r="O203" s="28" t="s">
        <v>6771</v>
      </c>
      <c r="P203" s="29" t="s">
        <v>6772</v>
      </c>
      <c r="Q203" s="28"/>
      <c r="R203" s="29">
        <v>93401</v>
      </c>
      <c r="S203" s="29" t="s">
        <v>6773</v>
      </c>
      <c r="T203" s="30">
        <v>44111</v>
      </c>
      <c r="U203" s="28">
        <v>7718</v>
      </c>
      <c r="V203" s="18"/>
      <c r="W203" s="19"/>
      <c r="X203" s="18"/>
      <c r="Y203" s="18"/>
      <c r="Z203" s="18"/>
      <c r="AA203" s="17"/>
      <c r="AB203" s="14"/>
      <c r="AC203" s="14"/>
      <c r="AD203" s="14"/>
      <c r="AE203" s="14"/>
      <c r="AF203" s="14"/>
      <c r="AG203" s="14"/>
    </row>
    <row r="204" spans="1:33" ht="18" customHeight="1" x14ac:dyDescent="0.2">
      <c r="A204" s="28">
        <v>7316</v>
      </c>
      <c r="B204" s="38" t="s">
        <v>8451</v>
      </c>
      <c r="C204" s="132">
        <v>753958002</v>
      </c>
      <c r="D204" s="17" t="s">
        <v>1512</v>
      </c>
      <c r="E204" s="17" t="s">
        <v>1513</v>
      </c>
      <c r="F204" s="27" t="s">
        <v>1514</v>
      </c>
      <c r="G204" s="27" t="s">
        <v>1515</v>
      </c>
      <c r="H204" s="27" t="s">
        <v>1516</v>
      </c>
      <c r="I204" s="17" t="s">
        <v>1517</v>
      </c>
      <c r="J204" s="17" t="s">
        <v>1518</v>
      </c>
      <c r="K204" s="17" t="s">
        <v>1519</v>
      </c>
      <c r="L204" s="17" t="s">
        <v>1520</v>
      </c>
      <c r="M204" s="19" t="s">
        <v>48</v>
      </c>
      <c r="N204" s="28" t="s">
        <v>1521</v>
      </c>
      <c r="O204" s="28"/>
      <c r="P204" s="29"/>
      <c r="Q204" s="28"/>
      <c r="R204" s="29" t="s">
        <v>45</v>
      </c>
      <c r="S204" s="29" t="s">
        <v>1522</v>
      </c>
      <c r="T204" s="30">
        <v>38804</v>
      </c>
      <c r="U204" s="28">
        <v>7316</v>
      </c>
      <c r="V204" s="18"/>
      <c r="W204" s="19"/>
      <c r="X204" s="18"/>
      <c r="Y204" s="18"/>
      <c r="Z204" s="18"/>
      <c r="AA204" s="17"/>
      <c r="AB204" s="14"/>
      <c r="AC204" s="14"/>
      <c r="AD204" s="14"/>
      <c r="AE204" s="14"/>
      <c r="AF204" s="14"/>
      <c r="AG204" s="14"/>
    </row>
    <row r="205" spans="1:33" ht="18" customHeight="1" x14ac:dyDescent="0.2">
      <c r="A205" s="28">
        <v>7189</v>
      </c>
      <c r="B205" s="38" t="s">
        <v>8452</v>
      </c>
      <c r="C205" s="132">
        <v>754634006</v>
      </c>
      <c r="D205" s="17" t="s">
        <v>1491</v>
      </c>
      <c r="E205" s="17" t="s">
        <v>1523</v>
      </c>
      <c r="F205" s="27" t="s">
        <v>6978</v>
      </c>
      <c r="G205" s="27" t="s">
        <v>1524</v>
      </c>
      <c r="H205" s="27" t="s">
        <v>6979</v>
      </c>
      <c r="I205" s="17" t="s">
        <v>1525</v>
      </c>
      <c r="J205" s="17" t="s">
        <v>1526</v>
      </c>
      <c r="K205" s="17" t="s">
        <v>6981</v>
      </c>
      <c r="L205" s="17" t="s">
        <v>6302</v>
      </c>
      <c r="M205" s="19" t="s">
        <v>5593</v>
      </c>
      <c r="N205" s="28" t="s">
        <v>1527</v>
      </c>
      <c r="O205" s="28" t="s">
        <v>6303</v>
      </c>
      <c r="P205" s="29" t="s">
        <v>6304</v>
      </c>
      <c r="Q205" s="28"/>
      <c r="R205" s="29">
        <v>93401</v>
      </c>
      <c r="S205" s="29" t="s">
        <v>6980</v>
      </c>
      <c r="T205" s="30">
        <v>38600</v>
      </c>
      <c r="U205" s="28">
        <v>7189</v>
      </c>
      <c r="V205" s="18"/>
      <c r="W205" s="19"/>
      <c r="X205" s="18"/>
      <c r="Y205" s="18"/>
      <c r="Z205" s="18"/>
      <c r="AA205" s="17"/>
      <c r="AB205" s="14"/>
      <c r="AC205" s="14"/>
      <c r="AD205" s="14"/>
      <c r="AE205" s="14"/>
      <c r="AF205" s="14"/>
      <c r="AG205" s="14"/>
    </row>
    <row r="206" spans="1:33" ht="18" customHeight="1" x14ac:dyDescent="0.2">
      <c r="A206" s="28">
        <v>6957</v>
      </c>
      <c r="B206" s="38" t="s">
        <v>8453</v>
      </c>
      <c r="C206" s="132">
        <v>725761007</v>
      </c>
      <c r="D206" s="17" t="s">
        <v>1491</v>
      </c>
      <c r="E206" s="17" t="s">
        <v>1528</v>
      </c>
      <c r="F206" s="27" t="s">
        <v>1529</v>
      </c>
      <c r="G206" s="27" t="s">
        <v>1530</v>
      </c>
      <c r="H206" s="27" t="s">
        <v>1531</v>
      </c>
      <c r="I206" s="17" t="s">
        <v>1532</v>
      </c>
      <c r="J206" s="17" t="s">
        <v>1533</v>
      </c>
      <c r="K206" s="17" t="s">
        <v>1534</v>
      </c>
      <c r="L206" s="17" t="s">
        <v>1535</v>
      </c>
      <c r="M206" s="19" t="s">
        <v>48</v>
      </c>
      <c r="N206" s="28" t="s">
        <v>1286</v>
      </c>
      <c r="O206" s="28" t="s">
        <v>1536</v>
      </c>
      <c r="P206" s="29"/>
      <c r="Q206" s="28"/>
      <c r="R206" s="29" t="s">
        <v>1147</v>
      </c>
      <c r="S206" s="29" t="s">
        <v>1537</v>
      </c>
      <c r="T206" s="30">
        <v>37970</v>
      </c>
      <c r="U206" s="28">
        <v>6957</v>
      </c>
      <c r="V206" s="18"/>
      <c r="W206" s="19"/>
      <c r="X206" s="18"/>
      <c r="Y206" s="18"/>
      <c r="Z206" s="18"/>
      <c r="AA206" s="17"/>
      <c r="AB206" s="14"/>
      <c r="AC206" s="14"/>
      <c r="AD206" s="14"/>
      <c r="AE206" s="14"/>
      <c r="AF206" s="14"/>
      <c r="AG206" s="14"/>
    </row>
    <row r="207" spans="1:33" ht="18" customHeight="1" x14ac:dyDescent="0.2">
      <c r="A207" s="28">
        <v>7689</v>
      </c>
      <c r="B207" s="38" t="s">
        <v>8454</v>
      </c>
      <c r="C207" s="132">
        <v>651239339</v>
      </c>
      <c r="D207" s="17"/>
      <c r="E207" s="17" t="s">
        <v>7961</v>
      </c>
      <c r="F207" s="27" t="s">
        <v>6176</v>
      </c>
      <c r="G207" s="27" t="s">
        <v>6177</v>
      </c>
      <c r="H207" s="27" t="s">
        <v>6178</v>
      </c>
      <c r="I207" s="17" t="s">
        <v>1532</v>
      </c>
      <c r="J207" s="17" t="s">
        <v>6179</v>
      </c>
      <c r="K207" s="17" t="s">
        <v>6180</v>
      </c>
      <c r="L207" s="17" t="s">
        <v>6181</v>
      </c>
      <c r="M207" s="19" t="s">
        <v>47</v>
      </c>
      <c r="N207" s="28" t="s">
        <v>2625</v>
      </c>
      <c r="O207" s="28" t="s">
        <v>6182</v>
      </c>
      <c r="P207" s="29" t="s">
        <v>6183</v>
      </c>
      <c r="Q207" s="28"/>
      <c r="R207" s="29">
        <v>93401</v>
      </c>
      <c r="S207" s="29" t="s">
        <v>6044</v>
      </c>
      <c r="T207" s="30">
        <v>43745</v>
      </c>
      <c r="U207" s="28">
        <v>7689</v>
      </c>
      <c r="V207" s="18"/>
      <c r="W207" s="19"/>
      <c r="X207" s="18"/>
      <c r="Y207" s="18"/>
      <c r="Z207" s="18"/>
      <c r="AA207" s="17"/>
      <c r="AB207" s="17"/>
      <c r="AC207" s="14"/>
      <c r="AD207" s="14"/>
      <c r="AE207" s="14"/>
      <c r="AF207" s="14"/>
      <c r="AG207" s="14"/>
    </row>
    <row r="208" spans="1:33" ht="18" customHeight="1" x14ac:dyDescent="0.2">
      <c r="A208" s="28">
        <v>7721</v>
      </c>
      <c r="B208" s="38" t="s">
        <v>8455</v>
      </c>
      <c r="C208" s="132" t="s">
        <v>7833</v>
      </c>
      <c r="D208" s="17"/>
      <c r="E208" s="17" t="s">
        <v>7962</v>
      </c>
      <c r="F208" s="27" t="s">
        <v>7441</v>
      </c>
      <c r="G208" s="27" t="s">
        <v>7442</v>
      </c>
      <c r="H208" s="27" t="s">
        <v>7443</v>
      </c>
      <c r="I208" s="17" t="s">
        <v>5916</v>
      </c>
      <c r="J208" s="17" t="s">
        <v>7444</v>
      </c>
      <c r="K208" s="17" t="s">
        <v>7445</v>
      </c>
      <c r="L208" s="17" t="s">
        <v>7446</v>
      </c>
      <c r="M208" s="19" t="s">
        <v>47</v>
      </c>
      <c r="N208" s="28" t="s">
        <v>7447</v>
      </c>
      <c r="O208" s="28" t="s">
        <v>7448</v>
      </c>
      <c r="P208" s="47" t="s">
        <v>7449</v>
      </c>
      <c r="Q208" s="28"/>
      <c r="R208" s="29">
        <v>93401</v>
      </c>
      <c r="S208" s="29" t="s">
        <v>7421</v>
      </c>
      <c r="T208" s="30">
        <v>44186</v>
      </c>
      <c r="U208" s="28">
        <v>7721</v>
      </c>
      <c r="V208" s="18"/>
      <c r="W208" s="19"/>
      <c r="X208" s="18"/>
      <c r="Y208" s="18"/>
      <c r="Z208" s="18"/>
      <c r="AA208" s="17"/>
      <c r="AB208" s="17"/>
      <c r="AC208" s="14"/>
      <c r="AD208" s="14"/>
      <c r="AE208" s="14"/>
      <c r="AF208" s="14"/>
      <c r="AG208" s="14"/>
    </row>
    <row r="209" spans="1:33" ht="18" customHeight="1" x14ac:dyDescent="0.2">
      <c r="A209" s="28">
        <v>7158</v>
      </c>
      <c r="B209" s="38" t="s">
        <v>8456</v>
      </c>
      <c r="C209" s="132">
        <v>652041302</v>
      </c>
      <c r="D209" s="17" t="s">
        <v>1410</v>
      </c>
      <c r="E209" s="17" t="s">
        <v>1538</v>
      </c>
      <c r="F209" s="27" t="s">
        <v>6999</v>
      </c>
      <c r="G209" s="27" t="s">
        <v>1539</v>
      </c>
      <c r="H209" s="27" t="s">
        <v>28</v>
      </c>
      <c r="I209" s="17" t="s">
        <v>3166</v>
      </c>
      <c r="J209" s="17" t="s">
        <v>28</v>
      </c>
      <c r="K209" s="17" t="s">
        <v>1540</v>
      </c>
      <c r="L209" s="19" t="s">
        <v>8113</v>
      </c>
      <c r="M209" s="17" t="s">
        <v>5594</v>
      </c>
      <c r="N209" s="28" t="s">
        <v>1004</v>
      </c>
      <c r="O209" s="28" t="s">
        <v>5890</v>
      </c>
      <c r="P209" s="29" t="s">
        <v>1541</v>
      </c>
      <c r="Q209" s="28"/>
      <c r="R209" s="29">
        <v>93401</v>
      </c>
      <c r="S209" s="29" t="s">
        <v>6936</v>
      </c>
      <c r="T209" s="30">
        <v>38412</v>
      </c>
      <c r="U209" s="28">
        <v>7158</v>
      </c>
      <c r="V209" s="18"/>
      <c r="W209" s="19"/>
      <c r="X209" s="18"/>
      <c r="Y209" s="18"/>
      <c r="Z209" s="18"/>
      <c r="AA209" s="17"/>
      <c r="AB209" s="14"/>
      <c r="AC209" s="14"/>
      <c r="AD209" s="14"/>
      <c r="AE209" s="14"/>
      <c r="AF209" s="14"/>
      <c r="AG209" s="14"/>
    </row>
    <row r="210" spans="1:33" ht="18" customHeight="1" x14ac:dyDescent="0.2">
      <c r="A210" s="28">
        <v>7337</v>
      </c>
      <c r="B210" s="38" t="s">
        <v>8800</v>
      </c>
      <c r="C210" s="132">
        <v>655461604</v>
      </c>
      <c r="D210" s="17" t="s">
        <v>1410</v>
      </c>
      <c r="E210" s="17" t="s">
        <v>1542</v>
      </c>
      <c r="F210" s="27" t="s">
        <v>1543</v>
      </c>
      <c r="G210" s="27" t="s">
        <v>1544</v>
      </c>
      <c r="H210" s="27" t="s">
        <v>1545</v>
      </c>
      <c r="I210" s="17" t="s">
        <v>1546</v>
      </c>
      <c r="J210" s="17" t="s">
        <v>1547</v>
      </c>
      <c r="K210" s="17" t="s">
        <v>1548</v>
      </c>
      <c r="L210" s="17" t="s">
        <v>1550</v>
      </c>
      <c r="M210" s="19" t="s">
        <v>5588</v>
      </c>
      <c r="N210" s="28" t="s">
        <v>1552</v>
      </c>
      <c r="O210" s="28" t="s">
        <v>1551</v>
      </c>
      <c r="P210" s="29" t="s">
        <v>1549</v>
      </c>
      <c r="Q210" s="28"/>
      <c r="R210" s="29" t="s">
        <v>1147</v>
      </c>
      <c r="S210" s="29" t="s">
        <v>1553</v>
      </c>
      <c r="T210" s="30">
        <v>39013</v>
      </c>
      <c r="U210" s="28">
        <v>7337</v>
      </c>
      <c r="V210" s="18"/>
      <c r="W210" s="19"/>
      <c r="X210" s="18"/>
      <c r="Y210" s="18"/>
      <c r="Z210" s="18"/>
      <c r="AA210" s="17"/>
      <c r="AB210" s="14"/>
      <c r="AC210" s="14"/>
      <c r="AD210" s="14"/>
      <c r="AE210" s="14"/>
      <c r="AF210" s="14"/>
      <c r="AG210" s="14"/>
    </row>
    <row r="211" spans="1:33" ht="18" customHeight="1" x14ac:dyDescent="0.2">
      <c r="A211" s="28">
        <v>7467</v>
      </c>
      <c r="B211" s="38" t="s">
        <v>8457</v>
      </c>
      <c r="C211" s="132">
        <v>752181004</v>
      </c>
      <c r="D211" s="17" t="s">
        <v>1422</v>
      </c>
      <c r="E211" s="17" t="s">
        <v>1554</v>
      </c>
      <c r="F211" s="27" t="s">
        <v>1555</v>
      </c>
      <c r="G211" s="27" t="s">
        <v>1556</v>
      </c>
      <c r="H211" s="27" t="s">
        <v>1557</v>
      </c>
      <c r="I211" s="17" t="s">
        <v>1558</v>
      </c>
      <c r="J211" s="17" t="s">
        <v>1559</v>
      </c>
      <c r="K211" s="17" t="s">
        <v>1560</v>
      </c>
      <c r="L211" s="17" t="s">
        <v>1561</v>
      </c>
      <c r="M211" s="19" t="s">
        <v>313</v>
      </c>
      <c r="N211" s="28" t="s">
        <v>1562</v>
      </c>
      <c r="O211" s="28" t="s">
        <v>1563</v>
      </c>
      <c r="P211" s="29" t="s">
        <v>1564</v>
      </c>
      <c r="Q211" s="28"/>
      <c r="R211" s="29" t="s">
        <v>45</v>
      </c>
      <c r="S211" s="29" t="s">
        <v>717</v>
      </c>
      <c r="T211" s="30">
        <v>41234</v>
      </c>
      <c r="U211" s="28">
        <v>7467</v>
      </c>
      <c r="V211" s="18"/>
      <c r="W211" s="19"/>
      <c r="X211" s="18"/>
      <c r="Y211" s="18"/>
      <c r="Z211" s="18"/>
      <c r="AA211" s="17"/>
      <c r="AB211" s="14"/>
      <c r="AC211" s="14"/>
      <c r="AD211" s="14"/>
      <c r="AE211" s="14"/>
      <c r="AF211" s="14"/>
      <c r="AG211" s="14"/>
    </row>
    <row r="212" spans="1:33" ht="18" customHeight="1" x14ac:dyDescent="0.2">
      <c r="A212" s="28">
        <v>7287</v>
      </c>
      <c r="B212" s="38" t="s">
        <v>8458</v>
      </c>
      <c r="C212" s="132">
        <v>655466509</v>
      </c>
      <c r="D212" s="17" t="s">
        <v>1410</v>
      </c>
      <c r="E212" s="17" t="s">
        <v>1565</v>
      </c>
      <c r="F212" s="27" t="s">
        <v>1566</v>
      </c>
      <c r="G212" s="27" t="s">
        <v>1567</v>
      </c>
      <c r="H212" s="27" t="s">
        <v>1568</v>
      </c>
      <c r="I212" s="17" t="s">
        <v>1569</v>
      </c>
      <c r="J212" s="17" t="s">
        <v>1570</v>
      </c>
      <c r="K212" s="17" t="s">
        <v>1571</v>
      </c>
      <c r="L212" s="17" t="s">
        <v>1572</v>
      </c>
      <c r="M212" s="19" t="s">
        <v>47</v>
      </c>
      <c r="N212" s="28" t="s">
        <v>1039</v>
      </c>
      <c r="O212" s="28"/>
      <c r="P212" s="29" t="s">
        <v>1573</v>
      </c>
      <c r="Q212" s="28"/>
      <c r="R212" s="29" t="s">
        <v>84</v>
      </c>
      <c r="S212" s="29" t="s">
        <v>1574</v>
      </c>
      <c r="T212" s="30">
        <v>38742</v>
      </c>
      <c r="U212" s="28">
        <v>7287</v>
      </c>
      <c r="V212" s="18"/>
      <c r="W212" s="19"/>
      <c r="X212" s="18"/>
      <c r="Y212" s="18"/>
      <c r="Z212" s="18"/>
      <c r="AA212" s="17"/>
      <c r="AB212" s="14"/>
      <c r="AC212" s="14"/>
      <c r="AD212" s="14"/>
      <c r="AE212" s="14"/>
      <c r="AF212" s="14"/>
      <c r="AG212" s="14"/>
    </row>
    <row r="213" spans="1:33" ht="18" customHeight="1" x14ac:dyDescent="0.2">
      <c r="A213" s="28">
        <v>7465</v>
      </c>
      <c r="B213" s="38" t="s">
        <v>8459</v>
      </c>
      <c r="C213" s="132">
        <v>706427007</v>
      </c>
      <c r="D213" s="17" t="s">
        <v>1575</v>
      </c>
      <c r="E213" s="17" t="s">
        <v>1576</v>
      </c>
      <c r="F213" s="27" t="s">
        <v>6632</v>
      </c>
      <c r="G213" s="27" t="s">
        <v>1577</v>
      </c>
      <c r="H213" s="27" t="s">
        <v>6633</v>
      </c>
      <c r="I213" s="17" t="s">
        <v>6634</v>
      </c>
      <c r="J213" s="17" t="s">
        <v>6635</v>
      </c>
      <c r="K213" s="17" t="s">
        <v>6636</v>
      </c>
      <c r="L213" s="17" t="s">
        <v>1578</v>
      </c>
      <c r="M213" s="19" t="s">
        <v>47</v>
      </c>
      <c r="N213" s="28" t="s">
        <v>1580</v>
      </c>
      <c r="O213" s="28" t="s">
        <v>1579</v>
      </c>
      <c r="P213" s="29"/>
      <c r="Q213" s="28"/>
      <c r="R213" s="29">
        <v>93401</v>
      </c>
      <c r="S213" s="20" t="s">
        <v>6648</v>
      </c>
      <c r="T213" s="30">
        <v>41113</v>
      </c>
      <c r="U213" s="28">
        <v>7465</v>
      </c>
      <c r="V213" s="18"/>
      <c r="W213" s="19"/>
      <c r="X213" s="18"/>
      <c r="Y213" s="18"/>
      <c r="Z213" s="18"/>
      <c r="AA213" s="17"/>
      <c r="AB213" s="14"/>
      <c r="AC213" s="14"/>
      <c r="AD213" s="14"/>
      <c r="AE213" s="14"/>
      <c r="AF213" s="14"/>
      <c r="AG213" s="14"/>
    </row>
    <row r="214" spans="1:33" ht="18" customHeight="1" x14ac:dyDescent="0.2">
      <c r="A214" s="28">
        <v>6880</v>
      </c>
      <c r="B214" s="38" t="s">
        <v>8460</v>
      </c>
      <c r="C214" s="132">
        <v>705528004</v>
      </c>
      <c r="D214" s="17" t="s">
        <v>1410</v>
      </c>
      <c r="E214" s="17" t="s">
        <v>1581</v>
      </c>
      <c r="F214" s="27" t="s">
        <v>7026</v>
      </c>
      <c r="G214" s="27" t="s">
        <v>1582</v>
      </c>
      <c r="H214" s="27" t="s">
        <v>7028</v>
      </c>
      <c r="I214" s="17" t="s">
        <v>7029</v>
      </c>
      <c r="J214" s="17" t="s">
        <v>7030</v>
      </c>
      <c r="K214" s="17" t="s">
        <v>1583</v>
      </c>
      <c r="L214" s="17" t="s">
        <v>1585</v>
      </c>
      <c r="M214" s="19" t="s">
        <v>5593</v>
      </c>
      <c r="N214" s="28" t="s">
        <v>913</v>
      </c>
      <c r="O214" s="28" t="s">
        <v>7027</v>
      </c>
      <c r="P214" s="29" t="s">
        <v>1584</v>
      </c>
      <c r="Q214" s="28"/>
      <c r="R214" s="29">
        <v>93401</v>
      </c>
      <c r="S214" s="29" t="s">
        <v>6386</v>
      </c>
      <c r="T214" s="30">
        <v>37970</v>
      </c>
      <c r="U214" s="28">
        <v>6880</v>
      </c>
      <c r="V214" s="18"/>
      <c r="W214" s="19"/>
      <c r="X214" s="18"/>
      <c r="Y214" s="18"/>
      <c r="Z214" s="18"/>
      <c r="AA214" s="17"/>
      <c r="AB214" s="14"/>
      <c r="AC214" s="14"/>
      <c r="AD214" s="14"/>
      <c r="AE214" s="14"/>
      <c r="AF214" s="14"/>
      <c r="AG214" s="14"/>
    </row>
    <row r="215" spans="1:33" ht="18" customHeight="1" x14ac:dyDescent="0.2">
      <c r="A215" s="28">
        <v>7069</v>
      </c>
      <c r="B215" s="38" t="s">
        <v>8461</v>
      </c>
      <c r="C215" s="132">
        <v>725172001</v>
      </c>
      <c r="D215" s="17" t="s">
        <v>1491</v>
      </c>
      <c r="E215" s="17" t="s">
        <v>1586</v>
      </c>
      <c r="F215" s="27" t="s">
        <v>1529</v>
      </c>
      <c r="G215" s="27" t="s">
        <v>1587</v>
      </c>
      <c r="H215" s="27" t="s">
        <v>6501</v>
      </c>
      <c r="I215" s="17" t="s">
        <v>1588</v>
      </c>
      <c r="J215" s="17" t="s">
        <v>6502</v>
      </c>
      <c r="K215" s="17" t="s">
        <v>6503</v>
      </c>
      <c r="L215" s="17" t="s">
        <v>1589</v>
      </c>
      <c r="M215" s="19" t="s">
        <v>47</v>
      </c>
      <c r="N215" s="28" t="s">
        <v>1064</v>
      </c>
      <c r="O215" s="28" t="s">
        <v>1590</v>
      </c>
      <c r="P215" s="47" t="s">
        <v>6500</v>
      </c>
      <c r="Q215" s="28"/>
      <c r="R215" s="29" t="s">
        <v>1147</v>
      </c>
      <c r="S215" s="29" t="s">
        <v>6578</v>
      </c>
      <c r="T215" s="30">
        <v>37970</v>
      </c>
      <c r="U215" s="28">
        <v>7069</v>
      </c>
      <c r="V215" s="18"/>
      <c r="W215" s="19"/>
      <c r="X215" s="18"/>
      <c r="Y215" s="18"/>
      <c r="Z215" s="18"/>
      <c r="AA215" s="17"/>
      <c r="AB215" s="14"/>
      <c r="AC215" s="14"/>
      <c r="AD215" s="14"/>
      <c r="AE215" s="14"/>
      <c r="AF215" s="14"/>
      <c r="AG215" s="14"/>
    </row>
    <row r="216" spans="1:33" ht="18" customHeight="1" x14ac:dyDescent="0.2">
      <c r="A216" s="28">
        <v>6938</v>
      </c>
      <c r="B216" s="38" t="s">
        <v>8462</v>
      </c>
      <c r="C216" s="132">
        <v>712800003</v>
      </c>
      <c r="D216" s="17" t="s">
        <v>1422</v>
      </c>
      <c r="E216" s="17" t="s">
        <v>1591</v>
      </c>
      <c r="F216" s="27" t="s">
        <v>6540</v>
      </c>
      <c r="G216" s="27" t="s">
        <v>1592</v>
      </c>
      <c r="H216" s="27" t="s">
        <v>6541</v>
      </c>
      <c r="I216" s="17" t="s">
        <v>1593</v>
      </c>
      <c r="J216" s="17" t="s">
        <v>6542</v>
      </c>
      <c r="K216" s="17" t="s">
        <v>1594</v>
      </c>
      <c r="L216" s="17" t="s">
        <v>1596</v>
      </c>
      <c r="M216" s="19" t="s">
        <v>47</v>
      </c>
      <c r="N216" s="28" t="s">
        <v>769</v>
      </c>
      <c r="O216" s="28" t="s">
        <v>1597</v>
      </c>
      <c r="P216" s="29" t="s">
        <v>1595</v>
      </c>
      <c r="Q216" s="28"/>
      <c r="R216" s="29" t="s">
        <v>45</v>
      </c>
      <c r="S216" s="29" t="s">
        <v>6579</v>
      </c>
      <c r="T216" s="30">
        <v>37970</v>
      </c>
      <c r="U216" s="28">
        <v>6938</v>
      </c>
      <c r="V216" s="18"/>
      <c r="W216" s="19"/>
      <c r="X216" s="18"/>
      <c r="Y216" s="18"/>
      <c r="Z216" s="18"/>
      <c r="AA216" s="17"/>
      <c r="AB216" s="14"/>
      <c r="AC216" s="14"/>
      <c r="AD216" s="14"/>
      <c r="AE216" s="14"/>
      <c r="AF216" s="14"/>
      <c r="AG216" s="14"/>
    </row>
    <row r="217" spans="1:33" ht="18" customHeight="1" x14ac:dyDescent="0.2">
      <c r="A217" s="28">
        <v>3800</v>
      </c>
      <c r="B217" s="38" t="s">
        <v>8801</v>
      </c>
      <c r="C217" s="132">
        <v>700177300</v>
      </c>
      <c r="D217" s="17" t="s">
        <v>1512</v>
      </c>
      <c r="E217" s="17" t="s">
        <v>1598</v>
      </c>
      <c r="F217" s="27" t="s">
        <v>1529</v>
      </c>
      <c r="G217" s="27" t="s">
        <v>1599</v>
      </c>
      <c r="H217" s="27" t="s">
        <v>6341</v>
      </c>
      <c r="I217" s="17" t="s">
        <v>6929</v>
      </c>
      <c r="J217" s="17" t="s">
        <v>6930</v>
      </c>
      <c r="K217" s="17" t="s">
        <v>1600</v>
      </c>
      <c r="L217" s="17" t="s">
        <v>6343</v>
      </c>
      <c r="M217" s="19" t="s">
        <v>313</v>
      </c>
      <c r="N217" s="28" t="s">
        <v>1602</v>
      </c>
      <c r="O217" s="28"/>
      <c r="P217" s="29" t="s">
        <v>1601</v>
      </c>
      <c r="Q217" s="28"/>
      <c r="R217" s="29" t="s">
        <v>45</v>
      </c>
      <c r="S217" s="29" t="s">
        <v>6342</v>
      </c>
      <c r="T217" s="30">
        <v>37970</v>
      </c>
      <c r="U217" s="28">
        <v>3800</v>
      </c>
      <c r="V217" s="18"/>
      <c r="W217" s="19"/>
      <c r="X217" s="18"/>
      <c r="Y217" s="18"/>
      <c r="Z217" s="18"/>
      <c r="AA217" s="17"/>
      <c r="AB217" s="14"/>
      <c r="AC217" s="14"/>
      <c r="AD217" s="14"/>
      <c r="AE217" s="14"/>
      <c r="AF217" s="14"/>
      <c r="AG217" s="14" t="s">
        <v>7963</v>
      </c>
    </row>
    <row r="218" spans="1:33" ht="18" customHeight="1" x14ac:dyDescent="0.2">
      <c r="A218" s="28">
        <v>1800</v>
      </c>
      <c r="B218" s="38" t="s">
        <v>8802</v>
      </c>
      <c r="C218" s="132">
        <v>700376001</v>
      </c>
      <c r="D218" s="17" t="s">
        <v>1422</v>
      </c>
      <c r="E218" s="17" t="s">
        <v>1603</v>
      </c>
      <c r="F218" s="27" t="s">
        <v>6637</v>
      </c>
      <c r="G218" s="27" t="s">
        <v>1604</v>
      </c>
      <c r="H218" s="27" t="s">
        <v>7964</v>
      </c>
      <c r="I218" s="17" t="s">
        <v>1605</v>
      </c>
      <c r="J218" s="17" t="s">
        <v>7450</v>
      </c>
      <c r="K218" s="17" t="s">
        <v>6638</v>
      </c>
      <c r="L218" s="17" t="s">
        <v>1606</v>
      </c>
      <c r="M218" s="19" t="s">
        <v>47</v>
      </c>
      <c r="N218" s="28" t="s">
        <v>769</v>
      </c>
      <c r="O218" s="28" t="s">
        <v>1607</v>
      </c>
      <c r="P218" s="29" t="s">
        <v>1608</v>
      </c>
      <c r="Q218" s="28"/>
      <c r="R218" s="29" t="s">
        <v>45</v>
      </c>
      <c r="S218" s="29" t="s">
        <v>6834</v>
      </c>
      <c r="T218" s="30">
        <v>37970</v>
      </c>
      <c r="U218" s="28">
        <v>1800</v>
      </c>
      <c r="V218" s="18"/>
      <c r="W218" s="19"/>
      <c r="X218" s="18"/>
      <c r="Y218" s="18"/>
      <c r="Z218" s="18"/>
      <c r="AA218" s="17" t="s">
        <v>7965</v>
      </c>
      <c r="AB218" s="14"/>
      <c r="AC218" s="14"/>
      <c r="AD218" s="14"/>
      <c r="AE218" s="14"/>
      <c r="AF218" s="14"/>
      <c r="AG218" s="14" t="s">
        <v>7966</v>
      </c>
    </row>
    <row r="219" spans="1:33" ht="18" customHeight="1" x14ac:dyDescent="0.2">
      <c r="A219" s="28">
        <v>7510</v>
      </c>
      <c r="B219" s="38" t="s">
        <v>8463</v>
      </c>
      <c r="C219" s="132" t="s">
        <v>7080</v>
      </c>
      <c r="D219" s="17" t="s">
        <v>1410</v>
      </c>
      <c r="E219" s="17" t="s">
        <v>682</v>
      </c>
      <c r="F219" s="27" t="s">
        <v>6825</v>
      </c>
      <c r="G219" s="27" t="s">
        <v>1609</v>
      </c>
      <c r="H219" s="27" t="s">
        <v>6824</v>
      </c>
      <c r="I219" s="17" t="s">
        <v>1229</v>
      </c>
      <c r="J219" s="17" t="s">
        <v>5889</v>
      </c>
      <c r="K219" s="17" t="s">
        <v>1610</v>
      </c>
      <c r="L219" s="17" t="s">
        <v>1611</v>
      </c>
      <c r="M219" s="38" t="s">
        <v>47</v>
      </c>
      <c r="N219" s="28" t="s">
        <v>658</v>
      </c>
      <c r="O219" s="28" t="s">
        <v>5887</v>
      </c>
      <c r="P219" s="29" t="s">
        <v>5888</v>
      </c>
      <c r="Q219" s="28"/>
      <c r="R219" s="29" t="s">
        <v>84</v>
      </c>
      <c r="S219" s="29" t="s">
        <v>6826</v>
      </c>
      <c r="T219" s="30">
        <v>41908</v>
      </c>
      <c r="U219" s="28">
        <v>7510</v>
      </c>
      <c r="V219" s="18"/>
      <c r="W219" s="19"/>
      <c r="X219" s="18"/>
      <c r="Y219" s="18"/>
      <c r="Z219" s="18"/>
      <c r="AA219" s="17"/>
      <c r="AB219" s="14"/>
      <c r="AC219" s="14"/>
      <c r="AD219" s="14"/>
      <c r="AE219" s="14"/>
      <c r="AF219" s="14"/>
      <c r="AG219" s="14"/>
    </row>
    <row r="220" spans="1:33" ht="18" customHeight="1" x14ac:dyDescent="0.2">
      <c r="A220" s="28">
        <v>7567</v>
      </c>
      <c r="B220" s="38" t="s">
        <v>8464</v>
      </c>
      <c r="C220" s="132">
        <v>651512808</v>
      </c>
      <c r="D220" s="17" t="s">
        <v>1410</v>
      </c>
      <c r="E220" s="17" t="s">
        <v>1612</v>
      </c>
      <c r="F220" s="27" t="s">
        <v>1613</v>
      </c>
      <c r="G220" s="27" t="s">
        <v>1614</v>
      </c>
      <c r="H220" s="27" t="s">
        <v>1615</v>
      </c>
      <c r="I220" s="17" t="s">
        <v>1616</v>
      </c>
      <c r="J220" s="17" t="s">
        <v>1617</v>
      </c>
      <c r="K220" s="17" t="s">
        <v>1618</v>
      </c>
      <c r="L220" s="17" t="s">
        <v>1620</v>
      </c>
      <c r="M220" s="19" t="s">
        <v>47</v>
      </c>
      <c r="N220" s="28" t="s">
        <v>658</v>
      </c>
      <c r="O220" s="28" t="s">
        <v>1621</v>
      </c>
      <c r="P220" s="29" t="s">
        <v>1619</v>
      </c>
      <c r="Q220" s="28"/>
      <c r="R220" s="29">
        <v>93401</v>
      </c>
      <c r="S220" s="29" t="s">
        <v>1622</v>
      </c>
      <c r="T220" s="30">
        <v>42146</v>
      </c>
      <c r="U220" s="28">
        <v>7567</v>
      </c>
      <c r="V220" s="18"/>
      <c r="W220" s="19"/>
      <c r="X220" s="18"/>
      <c r="Y220" s="18"/>
      <c r="Z220" s="18"/>
      <c r="AA220" s="17"/>
      <c r="AB220" s="14"/>
      <c r="AC220" s="14"/>
      <c r="AD220" s="14"/>
      <c r="AE220" s="14"/>
      <c r="AF220" s="14"/>
      <c r="AG220" s="14"/>
    </row>
    <row r="221" spans="1:33" ht="18" customHeight="1" x14ac:dyDescent="0.2">
      <c r="A221" s="28">
        <v>7713</v>
      </c>
      <c r="B221" s="38" t="s">
        <v>8465</v>
      </c>
      <c r="C221" s="132">
        <v>651868661</v>
      </c>
      <c r="D221" s="17"/>
      <c r="E221" s="17" t="s">
        <v>7967</v>
      </c>
      <c r="F221" s="27" t="s">
        <v>6691</v>
      </c>
      <c r="G221" s="27" t="s">
        <v>6690</v>
      </c>
      <c r="H221" s="27" t="s">
        <v>6692</v>
      </c>
      <c r="I221" s="17" t="s">
        <v>6693</v>
      </c>
      <c r="J221" s="17" t="s">
        <v>6694</v>
      </c>
      <c r="K221" s="17" t="s">
        <v>6695</v>
      </c>
      <c r="L221" s="17" t="s">
        <v>6696</v>
      </c>
      <c r="M221" s="19" t="s">
        <v>5592</v>
      </c>
      <c r="N221" s="28" t="s">
        <v>3503</v>
      </c>
      <c r="O221" s="28" t="s">
        <v>6697</v>
      </c>
      <c r="P221" s="47" t="s">
        <v>6698</v>
      </c>
      <c r="Q221" s="28"/>
      <c r="R221" s="29">
        <v>94301</v>
      </c>
      <c r="S221" s="29" t="s">
        <v>6699</v>
      </c>
      <c r="T221" s="30">
        <v>44102</v>
      </c>
      <c r="U221" s="28">
        <v>7713</v>
      </c>
      <c r="V221" s="18"/>
      <c r="W221" s="19"/>
      <c r="X221" s="18"/>
      <c r="Y221" s="18"/>
      <c r="Z221" s="18"/>
      <c r="AA221" s="17"/>
      <c r="AB221" s="14"/>
      <c r="AC221" s="14"/>
      <c r="AD221" s="14"/>
      <c r="AE221" s="14"/>
      <c r="AF221" s="14"/>
      <c r="AG221" s="14"/>
    </row>
    <row r="222" spans="1:33" ht="18" customHeight="1" x14ac:dyDescent="0.2">
      <c r="A222" s="28">
        <v>7473</v>
      </c>
      <c r="B222" s="38" t="s">
        <v>8466</v>
      </c>
      <c r="C222" s="132">
        <v>650587340</v>
      </c>
      <c r="D222" s="17" t="s">
        <v>1410</v>
      </c>
      <c r="E222" s="17" t="s">
        <v>1623</v>
      </c>
      <c r="F222" s="27" t="s">
        <v>6982</v>
      </c>
      <c r="G222" s="27" t="s">
        <v>1624</v>
      </c>
      <c r="H222" s="27" t="s">
        <v>6983</v>
      </c>
      <c r="I222" s="17" t="s">
        <v>1625</v>
      </c>
      <c r="J222" s="17" t="s">
        <v>6984</v>
      </c>
      <c r="K222" s="17" t="s">
        <v>1626</v>
      </c>
      <c r="L222" s="17" t="s">
        <v>7451</v>
      </c>
      <c r="M222" s="19" t="s">
        <v>48</v>
      </c>
      <c r="N222" s="28" t="s">
        <v>1286</v>
      </c>
      <c r="O222" s="28"/>
      <c r="P222" s="29" t="s">
        <v>1627</v>
      </c>
      <c r="Q222" s="28"/>
      <c r="R222" s="29">
        <v>93401</v>
      </c>
      <c r="S222" s="29" t="s">
        <v>6973</v>
      </c>
      <c r="T222" s="30">
        <v>41340</v>
      </c>
      <c r="U222" s="28">
        <v>7473</v>
      </c>
      <c r="V222" s="18"/>
      <c r="W222" s="19"/>
      <c r="X222" s="18"/>
      <c r="Y222" s="18"/>
      <c r="Z222" s="18"/>
      <c r="AA222" s="17"/>
      <c r="AB222" s="14"/>
      <c r="AC222" s="14"/>
      <c r="AD222" s="14"/>
      <c r="AE222" s="14"/>
      <c r="AF222" s="14"/>
      <c r="AG222" s="14"/>
    </row>
    <row r="223" spans="1:33" ht="18" customHeight="1" x14ac:dyDescent="0.2">
      <c r="A223" s="28">
        <v>7963</v>
      </c>
      <c r="B223" s="38" t="s">
        <v>8467</v>
      </c>
      <c r="C223" s="132" t="s">
        <v>7081</v>
      </c>
      <c r="D223" s="17"/>
      <c r="E223" s="17" t="s">
        <v>7968</v>
      </c>
      <c r="F223" s="27" t="s">
        <v>6190</v>
      </c>
      <c r="G223" s="27" t="s">
        <v>6138</v>
      </c>
      <c r="H223" s="27" t="s">
        <v>6191</v>
      </c>
      <c r="I223" s="17" t="s">
        <v>4338</v>
      </c>
      <c r="J223" s="17" t="s">
        <v>6192</v>
      </c>
      <c r="K223" s="17" t="s">
        <v>6140</v>
      </c>
      <c r="L223" s="17" t="s">
        <v>6142</v>
      </c>
      <c r="M223" s="19" t="s">
        <v>5593</v>
      </c>
      <c r="N223" s="28" t="s">
        <v>3530</v>
      </c>
      <c r="O223" s="28" t="s">
        <v>6141</v>
      </c>
      <c r="P223" s="29" t="s">
        <v>6143</v>
      </c>
      <c r="Q223" s="28"/>
      <c r="R223" s="29">
        <v>93401</v>
      </c>
      <c r="S223" s="29" t="s">
        <v>6139</v>
      </c>
      <c r="T223" s="30">
        <v>43805</v>
      </c>
      <c r="U223" s="28">
        <v>7963</v>
      </c>
      <c r="V223" s="18"/>
      <c r="W223" s="19"/>
      <c r="X223" s="18"/>
      <c r="Y223" s="18"/>
      <c r="Z223" s="18"/>
      <c r="AA223" s="17"/>
      <c r="AB223" s="14"/>
      <c r="AC223" s="14"/>
      <c r="AD223" s="14"/>
      <c r="AE223" s="14"/>
      <c r="AF223" s="14"/>
      <c r="AG223" s="14"/>
    </row>
    <row r="224" spans="1:33" ht="18" customHeight="1" x14ac:dyDescent="0.2">
      <c r="A224" s="28">
        <v>6937</v>
      </c>
      <c r="B224" s="38" t="s">
        <v>8468</v>
      </c>
      <c r="C224" s="132">
        <v>707764007</v>
      </c>
      <c r="D224" s="17" t="s">
        <v>1410</v>
      </c>
      <c r="E224" s="17" t="s">
        <v>1628</v>
      </c>
      <c r="F224" s="27" t="s">
        <v>1629</v>
      </c>
      <c r="G224" s="27" t="s">
        <v>1630</v>
      </c>
      <c r="H224" s="27" t="s">
        <v>1631</v>
      </c>
      <c r="I224" s="17" t="s">
        <v>1632</v>
      </c>
      <c r="J224" s="17" t="s">
        <v>1633</v>
      </c>
      <c r="K224" s="17" t="s">
        <v>1634</v>
      </c>
      <c r="L224" s="17" t="s">
        <v>1635</v>
      </c>
      <c r="M224" s="19" t="s">
        <v>47</v>
      </c>
      <c r="N224" s="28" t="s">
        <v>990</v>
      </c>
      <c r="O224" s="28"/>
      <c r="P224" s="29"/>
      <c r="Q224" s="28"/>
      <c r="R224" s="29">
        <v>93401</v>
      </c>
      <c r="S224" s="29" t="s">
        <v>1636</v>
      </c>
      <c r="T224" s="30">
        <v>37970</v>
      </c>
      <c r="U224" s="28">
        <v>6937</v>
      </c>
      <c r="V224" s="18"/>
      <c r="W224" s="19"/>
      <c r="X224" s="18"/>
      <c r="Y224" s="18"/>
      <c r="Z224" s="18"/>
      <c r="AA224" s="17"/>
      <c r="AB224" s="14"/>
      <c r="AC224" s="14"/>
      <c r="AD224" s="14"/>
      <c r="AE224" s="14"/>
      <c r="AF224" s="14"/>
      <c r="AG224" s="14"/>
    </row>
    <row r="225" spans="1:33" ht="18" customHeight="1" x14ac:dyDescent="0.2">
      <c r="A225" s="28">
        <v>7642</v>
      </c>
      <c r="B225" s="38" t="s">
        <v>8469</v>
      </c>
      <c r="C225" s="132">
        <v>650847326</v>
      </c>
      <c r="D225" s="17" t="s">
        <v>1410</v>
      </c>
      <c r="E225" s="17" t="s">
        <v>6522</v>
      </c>
      <c r="F225" s="27" t="s">
        <v>6523</v>
      </c>
      <c r="G225" s="27" t="s">
        <v>1637</v>
      </c>
      <c r="H225" s="27" t="s">
        <v>6524</v>
      </c>
      <c r="I225" s="17" t="s">
        <v>771</v>
      </c>
      <c r="J225" s="17" t="s">
        <v>6525</v>
      </c>
      <c r="K225" s="17" t="s">
        <v>6526</v>
      </c>
      <c r="L225" s="17" t="s">
        <v>6527</v>
      </c>
      <c r="M225" s="19" t="s">
        <v>47</v>
      </c>
      <c r="N225" s="28" t="s">
        <v>1638</v>
      </c>
      <c r="O225" s="28" t="s">
        <v>6528</v>
      </c>
      <c r="P225" s="29" t="s">
        <v>6529</v>
      </c>
      <c r="Q225" s="28"/>
      <c r="R225" s="29" t="s">
        <v>633</v>
      </c>
      <c r="S225" s="29" t="s">
        <v>6676</v>
      </c>
      <c r="T225" s="30">
        <v>43063</v>
      </c>
      <c r="U225" s="28">
        <v>7642</v>
      </c>
      <c r="V225" s="18"/>
      <c r="W225" s="19"/>
      <c r="X225" s="18"/>
      <c r="Y225" s="18"/>
      <c r="Z225" s="18"/>
      <c r="AA225" s="17"/>
      <c r="AB225" s="14"/>
      <c r="AC225" s="14"/>
      <c r="AD225" s="14"/>
      <c r="AE225" s="14"/>
      <c r="AF225" s="14"/>
      <c r="AG225" s="14"/>
    </row>
    <row r="226" spans="1:33" ht="18" customHeight="1" x14ac:dyDescent="0.2">
      <c r="A226" s="28">
        <v>7571</v>
      </c>
      <c r="B226" s="38" t="s">
        <v>8803</v>
      </c>
      <c r="C226" s="132">
        <v>650975340</v>
      </c>
      <c r="D226" s="17" t="s">
        <v>362</v>
      </c>
      <c r="E226" s="17" t="s">
        <v>1640</v>
      </c>
      <c r="F226" s="27" t="s">
        <v>1641</v>
      </c>
      <c r="G226" s="27" t="s">
        <v>1642</v>
      </c>
      <c r="H226" s="27" t="s">
        <v>1643</v>
      </c>
      <c r="I226" s="17" t="s">
        <v>433</v>
      </c>
      <c r="J226" s="17" t="s">
        <v>1644</v>
      </c>
      <c r="K226" s="17" t="s">
        <v>1645</v>
      </c>
      <c r="L226" s="17" t="s">
        <v>1647</v>
      </c>
      <c r="M226" s="19" t="s">
        <v>5589</v>
      </c>
      <c r="N226" s="28"/>
      <c r="O226" s="28" t="s">
        <v>1648</v>
      </c>
      <c r="P226" s="29" t="s">
        <v>1646</v>
      </c>
      <c r="Q226" s="28"/>
      <c r="R226" s="29" t="s">
        <v>375</v>
      </c>
      <c r="S226" s="29" t="s">
        <v>1650</v>
      </c>
      <c r="T226" s="30">
        <v>42187</v>
      </c>
      <c r="U226" s="28">
        <v>7571</v>
      </c>
      <c r="V226" s="18"/>
      <c r="W226" s="19"/>
      <c r="X226" s="18"/>
      <c r="Y226" s="18"/>
      <c r="Z226" s="18"/>
      <c r="AA226" s="17"/>
      <c r="AB226" s="14"/>
      <c r="AC226" s="14"/>
      <c r="AD226" s="14"/>
      <c r="AE226" s="14"/>
      <c r="AF226" s="14"/>
      <c r="AG226" s="14"/>
    </row>
    <row r="227" spans="1:33" ht="18" customHeight="1" x14ac:dyDescent="0.2">
      <c r="A227" s="28">
        <v>2150</v>
      </c>
      <c r="B227" s="38" t="s">
        <v>8470</v>
      </c>
      <c r="C227" s="132">
        <v>702670004</v>
      </c>
      <c r="D227" s="17" t="s">
        <v>1410</v>
      </c>
      <c r="E227" s="17" t="s">
        <v>1651</v>
      </c>
      <c r="F227" s="27" t="s">
        <v>6846</v>
      </c>
      <c r="G227" s="27" t="s">
        <v>1652</v>
      </c>
      <c r="H227" s="27" t="s">
        <v>6847</v>
      </c>
      <c r="I227" s="17" t="s">
        <v>1653</v>
      </c>
      <c r="J227" s="17" t="s">
        <v>6848</v>
      </c>
      <c r="K227" s="17" t="s">
        <v>6849</v>
      </c>
      <c r="L227" s="17" t="s">
        <v>1654</v>
      </c>
      <c r="M227" s="19" t="s">
        <v>47</v>
      </c>
      <c r="N227" s="28" t="s">
        <v>1655</v>
      </c>
      <c r="O227" s="28" t="s">
        <v>1656</v>
      </c>
      <c r="P227" s="29" t="s">
        <v>1657</v>
      </c>
      <c r="Q227" s="28"/>
      <c r="R227" s="29">
        <v>93401</v>
      </c>
      <c r="S227" s="29" t="s">
        <v>6842</v>
      </c>
      <c r="T227" s="30">
        <v>37970</v>
      </c>
      <c r="U227" s="28">
        <v>2150</v>
      </c>
      <c r="V227" s="18"/>
      <c r="W227" s="19"/>
      <c r="X227" s="18"/>
      <c r="Y227" s="18"/>
      <c r="Z227" s="18"/>
      <c r="AA227" s="17"/>
      <c r="AB227" s="14"/>
      <c r="AC227" s="14"/>
      <c r="AD227" s="14"/>
      <c r="AE227" s="14"/>
      <c r="AF227" s="14"/>
      <c r="AG227" s="14"/>
    </row>
    <row r="228" spans="1:33" ht="18" customHeight="1" x14ac:dyDescent="0.2">
      <c r="A228" s="28">
        <v>7700</v>
      </c>
      <c r="B228" s="38" t="s">
        <v>8471</v>
      </c>
      <c r="C228" s="132">
        <v>651933943</v>
      </c>
      <c r="D228" s="17"/>
      <c r="E228" s="17" t="s">
        <v>7969</v>
      </c>
      <c r="F228" s="27" t="s">
        <v>6206</v>
      </c>
      <c r="G228" s="27" t="s">
        <v>6207</v>
      </c>
      <c r="H228" s="27" t="s">
        <v>6208</v>
      </c>
      <c r="I228" s="17" t="s">
        <v>1415</v>
      </c>
      <c r="J228" s="17" t="s">
        <v>6209</v>
      </c>
      <c r="K228" s="17" t="s">
        <v>6210</v>
      </c>
      <c r="L228" s="17" t="s">
        <v>6211</v>
      </c>
      <c r="M228" s="19" t="s">
        <v>200</v>
      </c>
      <c r="N228" s="28" t="s">
        <v>614</v>
      </c>
      <c r="O228" s="28" t="s">
        <v>6212</v>
      </c>
      <c r="P228" s="47" t="s">
        <v>6213</v>
      </c>
      <c r="Q228" s="28"/>
      <c r="R228" s="29">
        <v>93401</v>
      </c>
      <c r="S228" s="29" t="s">
        <v>6214</v>
      </c>
      <c r="T228" s="30">
        <v>43903</v>
      </c>
      <c r="U228" s="28">
        <v>7700</v>
      </c>
      <c r="V228" s="18"/>
      <c r="W228" s="19"/>
      <c r="X228" s="18"/>
      <c r="Y228" s="18"/>
      <c r="Z228" s="18"/>
      <c r="AA228" s="17"/>
      <c r="AB228" s="14"/>
      <c r="AC228" s="14"/>
      <c r="AD228" s="14"/>
      <c r="AE228" s="14"/>
      <c r="AF228" s="14"/>
      <c r="AG228" s="14"/>
    </row>
    <row r="229" spans="1:33" ht="18" customHeight="1" x14ac:dyDescent="0.2">
      <c r="A229" s="28">
        <v>7496</v>
      </c>
      <c r="B229" s="38" t="s">
        <v>8472</v>
      </c>
      <c r="C229" s="132" t="s">
        <v>7082</v>
      </c>
      <c r="D229" s="17" t="s">
        <v>1410</v>
      </c>
      <c r="E229" s="17" t="s">
        <v>1658</v>
      </c>
      <c r="F229" s="27" t="s">
        <v>1659</v>
      </c>
      <c r="G229" s="27" t="s">
        <v>1660</v>
      </c>
      <c r="H229" s="27" t="s">
        <v>1661</v>
      </c>
      <c r="I229" s="17" t="s">
        <v>1662</v>
      </c>
      <c r="J229" s="17" t="s">
        <v>1663</v>
      </c>
      <c r="K229" s="17" t="s">
        <v>1664</v>
      </c>
      <c r="L229" s="17" t="s">
        <v>1666</v>
      </c>
      <c r="M229" s="19" t="s">
        <v>47</v>
      </c>
      <c r="N229" s="28" t="s">
        <v>1340</v>
      </c>
      <c r="O229" s="28" t="s">
        <v>1667</v>
      </c>
      <c r="P229" s="29" t="s">
        <v>1665</v>
      </c>
      <c r="Q229" s="28"/>
      <c r="R229" s="29" t="s">
        <v>1147</v>
      </c>
      <c r="S229" s="29" t="s">
        <v>1668</v>
      </c>
      <c r="T229" s="30">
        <v>41668</v>
      </c>
      <c r="U229" s="28">
        <v>7496</v>
      </c>
      <c r="V229" s="18"/>
      <c r="W229" s="19"/>
      <c r="X229" s="18"/>
      <c r="Y229" s="18"/>
      <c r="Z229" s="18"/>
      <c r="AA229" s="17"/>
      <c r="AB229" s="14"/>
      <c r="AC229" s="14"/>
      <c r="AD229" s="14"/>
      <c r="AE229" s="14"/>
      <c r="AF229" s="14"/>
      <c r="AG229" s="14"/>
    </row>
    <row r="230" spans="1:33" ht="18" customHeight="1" x14ac:dyDescent="0.2">
      <c r="A230" s="28">
        <v>3650</v>
      </c>
      <c r="B230" s="38" t="s">
        <v>8804</v>
      </c>
      <c r="C230" s="132">
        <v>714041002</v>
      </c>
      <c r="D230" s="17" t="s">
        <v>1491</v>
      </c>
      <c r="E230" s="17" t="s">
        <v>1670</v>
      </c>
      <c r="F230" s="27" t="s">
        <v>6619</v>
      </c>
      <c r="G230" s="27" t="s">
        <v>1669</v>
      </c>
      <c r="H230" s="27" t="s">
        <v>6126</v>
      </c>
      <c r="I230" s="17" t="s">
        <v>248</v>
      </c>
      <c r="J230" s="17" t="s">
        <v>6620</v>
      </c>
      <c r="K230" s="17" t="s">
        <v>6625</v>
      </c>
      <c r="L230" s="17" t="s">
        <v>6234</v>
      </c>
      <c r="M230" s="19" t="s">
        <v>565</v>
      </c>
      <c r="N230" s="28" t="s">
        <v>3992</v>
      </c>
      <c r="O230" s="28">
        <v>352471664</v>
      </c>
      <c r="P230" s="47" t="s">
        <v>6235</v>
      </c>
      <c r="Q230" s="28"/>
      <c r="R230" s="29" t="s">
        <v>1147</v>
      </c>
      <c r="S230" s="29" t="s">
        <v>6639</v>
      </c>
      <c r="T230" s="30">
        <v>37970</v>
      </c>
      <c r="U230" s="28">
        <v>3650</v>
      </c>
      <c r="V230" s="18"/>
      <c r="W230" s="19"/>
      <c r="X230" s="18"/>
      <c r="Y230" s="18"/>
      <c r="Z230" s="18"/>
      <c r="AA230" s="17"/>
      <c r="AB230" s="14"/>
      <c r="AC230" s="14"/>
      <c r="AD230" s="14"/>
      <c r="AE230" s="14"/>
      <c r="AF230" s="14"/>
      <c r="AG230" s="14"/>
    </row>
    <row r="231" spans="1:33" ht="18" customHeight="1" x14ac:dyDescent="0.2">
      <c r="A231" s="28">
        <v>7185</v>
      </c>
      <c r="B231" s="38" t="s">
        <v>8473</v>
      </c>
      <c r="C231" s="132">
        <v>717354001</v>
      </c>
      <c r="D231" s="17" t="s">
        <v>1410</v>
      </c>
      <c r="E231" s="17" t="s">
        <v>1671</v>
      </c>
      <c r="F231" s="27" t="s">
        <v>1672</v>
      </c>
      <c r="G231" s="27" t="s">
        <v>1673</v>
      </c>
      <c r="H231" s="27" t="s">
        <v>1674</v>
      </c>
      <c r="I231" s="17" t="s">
        <v>1675</v>
      </c>
      <c r="J231" s="17" t="s">
        <v>1676</v>
      </c>
      <c r="K231" s="17" t="s">
        <v>1677</v>
      </c>
      <c r="L231" s="17" t="s">
        <v>1679</v>
      </c>
      <c r="M231" s="19" t="s">
        <v>47</v>
      </c>
      <c r="N231" s="28" t="s">
        <v>1681</v>
      </c>
      <c r="O231" s="28" t="s">
        <v>1680</v>
      </c>
      <c r="P231" s="29" t="s">
        <v>1678</v>
      </c>
      <c r="Q231" s="28"/>
      <c r="R231" s="29">
        <v>93401</v>
      </c>
      <c r="S231" s="29" t="s">
        <v>1682</v>
      </c>
      <c r="T231" s="30">
        <v>38568</v>
      </c>
      <c r="U231" s="28">
        <v>7185</v>
      </c>
      <c r="V231" s="18"/>
      <c r="W231" s="19"/>
      <c r="X231" s="18"/>
      <c r="Y231" s="18"/>
      <c r="Z231" s="18"/>
      <c r="AA231" s="17"/>
      <c r="AB231" s="14"/>
      <c r="AC231" s="14"/>
      <c r="AD231" s="14"/>
      <c r="AE231" s="14"/>
      <c r="AF231" s="14"/>
      <c r="AG231" s="14"/>
    </row>
    <row r="232" spans="1:33" ht="18" customHeight="1" x14ac:dyDescent="0.2">
      <c r="A232" s="28">
        <v>1700</v>
      </c>
      <c r="B232" s="19" t="s">
        <v>8474</v>
      </c>
      <c r="C232" s="132">
        <v>711524002</v>
      </c>
      <c r="D232" s="17" t="s">
        <v>1410</v>
      </c>
      <c r="E232" s="17" t="s">
        <v>1694</v>
      </c>
      <c r="F232" s="27" t="s">
        <v>6581</v>
      </c>
      <c r="G232" s="27" t="s">
        <v>1695</v>
      </c>
      <c r="H232" s="27" t="s">
        <v>6582</v>
      </c>
      <c r="I232" s="17" t="s">
        <v>1696</v>
      </c>
      <c r="J232" s="17" t="s">
        <v>6583</v>
      </c>
      <c r="K232" s="17" t="s">
        <v>1697</v>
      </c>
      <c r="L232" s="17" t="s">
        <v>1698</v>
      </c>
      <c r="M232" s="19" t="s">
        <v>47</v>
      </c>
      <c r="N232" s="28" t="s">
        <v>1700</v>
      </c>
      <c r="O232" s="28" t="s">
        <v>1699</v>
      </c>
      <c r="P232" s="29"/>
      <c r="Q232" s="28"/>
      <c r="R232" s="29">
        <v>93401</v>
      </c>
      <c r="S232" s="29" t="s">
        <v>6595</v>
      </c>
      <c r="T232" s="30">
        <v>37970</v>
      </c>
      <c r="U232" s="28">
        <v>1700</v>
      </c>
      <c r="V232" s="18"/>
      <c r="W232" s="19"/>
      <c r="X232" s="18"/>
      <c r="Y232" s="18"/>
      <c r="Z232" s="18"/>
      <c r="AA232" s="17"/>
      <c r="AB232" s="14"/>
      <c r="AC232" s="14"/>
      <c r="AD232" s="14"/>
      <c r="AE232" s="14"/>
      <c r="AF232" s="14"/>
      <c r="AG232" s="14"/>
    </row>
    <row r="233" spans="1:33" ht="18" customHeight="1" x14ac:dyDescent="0.2">
      <c r="A233" s="28">
        <v>3900</v>
      </c>
      <c r="B233" s="94" t="s">
        <v>8475</v>
      </c>
      <c r="C233" s="132">
        <v>710474001</v>
      </c>
      <c r="D233" s="17" t="s">
        <v>1422</v>
      </c>
      <c r="E233" s="17" t="s">
        <v>1683</v>
      </c>
      <c r="F233" s="27" t="s">
        <v>1684</v>
      </c>
      <c r="G233" s="27" t="s">
        <v>1685</v>
      </c>
      <c r="H233" s="27" t="s">
        <v>1686</v>
      </c>
      <c r="I233" s="17" t="s">
        <v>1529</v>
      </c>
      <c r="J233" s="17" t="s">
        <v>1687</v>
      </c>
      <c r="K233" s="17" t="s">
        <v>1688</v>
      </c>
      <c r="L233" s="57" t="s">
        <v>1690</v>
      </c>
      <c r="M233" s="19" t="s">
        <v>47</v>
      </c>
      <c r="N233" s="28" t="s">
        <v>1691</v>
      </c>
      <c r="O233" s="28" t="s">
        <v>1689</v>
      </c>
      <c r="P233" s="29"/>
      <c r="Q233" s="28"/>
      <c r="R233" s="29" t="s">
        <v>45</v>
      </c>
      <c r="S233" s="29" t="s">
        <v>1692</v>
      </c>
      <c r="T233" s="30">
        <v>37970</v>
      </c>
      <c r="U233" s="28">
        <v>3900</v>
      </c>
      <c r="V233" s="18"/>
      <c r="W233" s="19"/>
      <c r="X233" s="18"/>
      <c r="Y233" s="18"/>
      <c r="Z233" s="18"/>
      <c r="AA233" s="17"/>
      <c r="AB233" s="14"/>
      <c r="AC233" s="14"/>
      <c r="AD233" s="14"/>
      <c r="AE233" s="14"/>
      <c r="AF233" s="14"/>
      <c r="AG233" s="14"/>
    </row>
    <row r="234" spans="1:33" ht="18" customHeight="1" x14ac:dyDescent="0.2">
      <c r="A234" s="28">
        <v>3950</v>
      </c>
      <c r="B234" s="38" t="s">
        <v>8476</v>
      </c>
      <c r="C234" s="132">
        <v>814968006</v>
      </c>
      <c r="D234" s="17" t="s">
        <v>1410</v>
      </c>
      <c r="E234" s="17" t="s">
        <v>1701</v>
      </c>
      <c r="F234" s="27" t="s">
        <v>6512</v>
      </c>
      <c r="G234" s="27" t="s">
        <v>1702</v>
      </c>
      <c r="H234" s="27" t="s">
        <v>6774</v>
      </c>
      <c r="I234" s="17" t="s">
        <v>6764</v>
      </c>
      <c r="J234" s="17" t="s">
        <v>7452</v>
      </c>
      <c r="K234" s="17" t="s">
        <v>6775</v>
      </c>
      <c r="L234" s="17" t="s">
        <v>6233</v>
      </c>
      <c r="M234" s="19" t="s">
        <v>47</v>
      </c>
      <c r="N234" s="28" t="s">
        <v>1703</v>
      </c>
      <c r="O234" s="28">
        <v>225409300</v>
      </c>
      <c r="P234" s="29" t="s">
        <v>6763</v>
      </c>
      <c r="Q234" s="28"/>
      <c r="R234" s="29" t="s">
        <v>1147</v>
      </c>
      <c r="S234" s="29" t="s">
        <v>6268</v>
      </c>
      <c r="T234" s="30">
        <v>37970</v>
      </c>
      <c r="U234" s="28">
        <v>3950</v>
      </c>
      <c r="V234" s="18"/>
      <c r="W234" s="19"/>
      <c r="X234" s="18"/>
      <c r="Y234" s="18"/>
      <c r="Z234" s="18"/>
      <c r="AA234" s="17"/>
      <c r="AB234" s="14"/>
      <c r="AC234" s="14"/>
      <c r="AD234" s="14"/>
      <c r="AE234" s="14"/>
      <c r="AF234" s="14"/>
      <c r="AG234" s="14"/>
    </row>
    <row r="235" spans="1:33" ht="18" customHeight="1" x14ac:dyDescent="0.2">
      <c r="A235" s="28">
        <v>7039</v>
      </c>
      <c r="B235" s="38" t="s">
        <v>8805</v>
      </c>
      <c r="C235" s="132">
        <v>700249204</v>
      </c>
      <c r="D235" s="17" t="s">
        <v>1410</v>
      </c>
      <c r="E235" s="17" t="s">
        <v>1704</v>
      </c>
      <c r="F235" s="27" t="s">
        <v>6995</v>
      </c>
      <c r="G235" s="27" t="s">
        <v>1705</v>
      </c>
      <c r="H235" s="27" t="s">
        <v>6996</v>
      </c>
      <c r="I235" s="17" t="s">
        <v>1706</v>
      </c>
      <c r="J235" s="17" t="s">
        <v>6997</v>
      </c>
      <c r="K235" s="17" t="s">
        <v>1707</v>
      </c>
      <c r="L235" s="17" t="s">
        <v>1709</v>
      </c>
      <c r="M235" s="19" t="s">
        <v>47</v>
      </c>
      <c r="N235" s="28" t="s">
        <v>1711</v>
      </c>
      <c r="O235" s="28" t="s">
        <v>1710</v>
      </c>
      <c r="P235" s="29" t="s">
        <v>1708</v>
      </c>
      <c r="Q235" s="28"/>
      <c r="R235" s="29" t="s">
        <v>1147</v>
      </c>
      <c r="S235" s="29" t="s">
        <v>7041</v>
      </c>
      <c r="T235" s="30">
        <v>37970</v>
      </c>
      <c r="U235" s="28">
        <v>7039</v>
      </c>
      <c r="V235" s="18"/>
      <c r="W235" s="19"/>
      <c r="X235" s="18"/>
      <c r="Y235" s="18"/>
      <c r="Z235" s="18"/>
      <c r="AA235" s="17"/>
      <c r="AB235" s="14"/>
      <c r="AC235" s="14"/>
      <c r="AD235" s="14"/>
      <c r="AE235" s="14"/>
      <c r="AF235" s="14"/>
      <c r="AG235" s="14"/>
    </row>
    <row r="236" spans="1:33" ht="18" customHeight="1" x14ac:dyDescent="0.2">
      <c r="A236" s="28">
        <v>7127</v>
      </c>
      <c r="B236" s="38" t="s">
        <v>8806</v>
      </c>
      <c r="C236" s="132">
        <v>651765404</v>
      </c>
      <c r="D236" s="17" t="s">
        <v>1410</v>
      </c>
      <c r="E236" s="17" t="s">
        <v>1712</v>
      </c>
      <c r="F236" s="27" t="s">
        <v>1713</v>
      </c>
      <c r="G236" s="27" t="s">
        <v>1714</v>
      </c>
      <c r="H236" s="27" t="s">
        <v>1715</v>
      </c>
      <c r="I236" s="17" t="s">
        <v>1716</v>
      </c>
      <c r="J236" s="17" t="s">
        <v>1717</v>
      </c>
      <c r="K236" s="17" t="s">
        <v>1718</v>
      </c>
      <c r="L236" s="17" t="s">
        <v>1720</v>
      </c>
      <c r="M236" s="19" t="s">
        <v>47</v>
      </c>
      <c r="N236" s="28" t="s">
        <v>1722</v>
      </c>
      <c r="O236" s="28" t="s">
        <v>1721</v>
      </c>
      <c r="P236" s="29" t="s">
        <v>1719</v>
      </c>
      <c r="Q236" s="28"/>
      <c r="R236" s="29">
        <v>93401</v>
      </c>
      <c r="S236" s="29" t="s">
        <v>1723</v>
      </c>
      <c r="T236" s="30">
        <v>38019</v>
      </c>
      <c r="U236" s="28">
        <v>7127</v>
      </c>
      <c r="V236" s="18"/>
      <c r="W236" s="19"/>
      <c r="X236" s="18"/>
      <c r="Y236" s="18"/>
      <c r="Z236" s="18"/>
      <c r="AA236" s="17"/>
      <c r="AB236" s="14"/>
      <c r="AC236" s="14"/>
      <c r="AD236" s="14"/>
      <c r="AE236" s="14"/>
      <c r="AF236" s="14"/>
      <c r="AG236" s="14"/>
    </row>
    <row r="237" spans="1:33" ht="18" customHeight="1" x14ac:dyDescent="0.2">
      <c r="A237" s="28">
        <v>6680</v>
      </c>
      <c r="B237" s="38" t="s">
        <v>8477</v>
      </c>
      <c r="C237" s="132">
        <v>717618009</v>
      </c>
      <c r="D237" s="17" t="s">
        <v>1422</v>
      </c>
      <c r="E237" s="17" t="s">
        <v>1724</v>
      </c>
      <c r="F237" s="27" t="s">
        <v>1725</v>
      </c>
      <c r="G237" s="27" t="s">
        <v>1726</v>
      </c>
      <c r="H237" s="27" t="s">
        <v>1727</v>
      </c>
      <c r="I237" s="17" t="s">
        <v>1716</v>
      </c>
      <c r="J237" s="17" t="s">
        <v>1728</v>
      </c>
      <c r="K237" s="17" t="s">
        <v>1729</v>
      </c>
      <c r="L237" s="17" t="s">
        <v>1731</v>
      </c>
      <c r="M237" s="19" t="s">
        <v>5591</v>
      </c>
      <c r="N237" s="28" t="s">
        <v>1431</v>
      </c>
      <c r="O237" s="28"/>
      <c r="P237" s="29" t="s">
        <v>1730</v>
      </c>
      <c r="Q237" s="28"/>
      <c r="R237" s="29" t="s">
        <v>45</v>
      </c>
      <c r="S237" s="29" t="s">
        <v>1732</v>
      </c>
      <c r="T237" s="30">
        <v>37970</v>
      </c>
      <c r="U237" s="28">
        <v>6680</v>
      </c>
      <c r="V237" s="18"/>
      <c r="W237" s="19"/>
      <c r="X237" s="18"/>
      <c r="Y237" s="18"/>
      <c r="Z237" s="18"/>
      <c r="AA237" s="17"/>
      <c r="AB237" s="14"/>
      <c r="AC237" s="14"/>
      <c r="AD237" s="14"/>
      <c r="AE237" s="14"/>
      <c r="AF237" s="14"/>
      <c r="AG237" s="14"/>
    </row>
    <row r="238" spans="1:33" ht="18" customHeight="1" x14ac:dyDescent="0.2">
      <c r="A238" s="28">
        <v>7517</v>
      </c>
      <c r="B238" s="38" t="s">
        <v>8478</v>
      </c>
      <c r="C238" s="132">
        <v>650846699</v>
      </c>
      <c r="D238" s="17" t="s">
        <v>1410</v>
      </c>
      <c r="E238" s="17" t="s">
        <v>1733</v>
      </c>
      <c r="F238" s="27" t="s">
        <v>7003</v>
      </c>
      <c r="G238" s="27" t="s">
        <v>5536</v>
      </c>
      <c r="H238" s="27" t="s">
        <v>5656</v>
      </c>
      <c r="I238" s="17" t="s">
        <v>1734</v>
      </c>
      <c r="J238" s="17" t="s">
        <v>7002</v>
      </c>
      <c r="K238" s="17" t="s">
        <v>1735</v>
      </c>
      <c r="L238" s="17" t="s">
        <v>5655</v>
      </c>
      <c r="M238" s="19" t="s">
        <v>47</v>
      </c>
      <c r="N238" s="28" t="s">
        <v>1703</v>
      </c>
      <c r="O238" s="28" t="s">
        <v>5653</v>
      </c>
      <c r="P238" s="29" t="s">
        <v>5654</v>
      </c>
      <c r="Q238" s="28"/>
      <c r="R238" s="29" t="s">
        <v>1147</v>
      </c>
      <c r="S238" s="29" t="s">
        <v>6923</v>
      </c>
      <c r="T238" s="30">
        <v>41950</v>
      </c>
      <c r="U238" s="28">
        <v>7517</v>
      </c>
      <c r="V238" s="18"/>
      <c r="W238" s="19"/>
      <c r="X238" s="18"/>
      <c r="Y238" s="18"/>
      <c r="Z238" s="18"/>
      <c r="AA238" s="17"/>
      <c r="AB238" s="14"/>
      <c r="AC238" s="14"/>
      <c r="AD238" s="14"/>
      <c r="AE238" s="14"/>
      <c r="AF238" s="14"/>
      <c r="AG238" s="14"/>
    </row>
    <row r="239" spans="1:33" ht="18" customHeight="1" x14ac:dyDescent="0.2">
      <c r="A239" s="28">
        <v>6966</v>
      </c>
      <c r="B239" s="38" t="s">
        <v>8479</v>
      </c>
      <c r="C239" s="132">
        <v>734382000</v>
      </c>
      <c r="D239" s="17" t="s">
        <v>1491</v>
      </c>
      <c r="E239" s="17" t="s">
        <v>1736</v>
      </c>
      <c r="F239" s="27" t="s">
        <v>1529</v>
      </c>
      <c r="G239" s="27" t="s">
        <v>1737</v>
      </c>
      <c r="H239" s="27" t="s">
        <v>1738</v>
      </c>
      <c r="I239" s="17" t="s">
        <v>1739</v>
      </c>
      <c r="J239" s="17" t="s">
        <v>1740</v>
      </c>
      <c r="K239" s="17" t="s">
        <v>1741</v>
      </c>
      <c r="L239" s="17" t="s">
        <v>1742</v>
      </c>
      <c r="M239" s="19" t="s">
        <v>5589</v>
      </c>
      <c r="N239" s="28" t="s">
        <v>1743</v>
      </c>
      <c r="O239" s="28"/>
      <c r="P239" s="28" t="s">
        <v>1744</v>
      </c>
      <c r="Q239" s="28"/>
      <c r="R239" s="29">
        <v>93401</v>
      </c>
      <c r="S239" s="29" t="s">
        <v>1745</v>
      </c>
      <c r="T239" s="30">
        <v>37970</v>
      </c>
      <c r="U239" s="28">
        <v>6966</v>
      </c>
      <c r="V239" s="18"/>
      <c r="W239" s="19"/>
      <c r="X239" s="18"/>
      <c r="Y239" s="18"/>
      <c r="Z239" s="18"/>
      <c r="AA239" s="17"/>
      <c r="AB239" s="14"/>
      <c r="AC239" s="14"/>
      <c r="AD239" s="14"/>
      <c r="AE239" s="14"/>
      <c r="AF239" s="14"/>
      <c r="AG239" s="14"/>
    </row>
    <row r="240" spans="1:33" ht="18" customHeight="1" x14ac:dyDescent="0.2">
      <c r="A240" s="28">
        <v>7045</v>
      </c>
      <c r="B240" s="38" t="s">
        <v>8480</v>
      </c>
      <c r="C240" s="132">
        <v>733377003</v>
      </c>
      <c r="D240" s="17" t="s">
        <v>1410</v>
      </c>
      <c r="E240" s="17" t="s">
        <v>1746</v>
      </c>
      <c r="F240" s="27" t="s">
        <v>1747</v>
      </c>
      <c r="G240" s="27" t="s">
        <v>1748</v>
      </c>
      <c r="H240" s="27" t="s">
        <v>1749</v>
      </c>
      <c r="I240" s="17" t="s">
        <v>1750</v>
      </c>
      <c r="J240" s="17" t="s">
        <v>1751</v>
      </c>
      <c r="K240" s="17" t="s">
        <v>1752</v>
      </c>
      <c r="L240" s="17" t="s">
        <v>1754</v>
      </c>
      <c r="M240" s="19" t="s">
        <v>47</v>
      </c>
      <c r="N240" s="28" t="s">
        <v>658</v>
      </c>
      <c r="O240" s="28" t="s">
        <v>1755</v>
      </c>
      <c r="P240" s="29" t="s">
        <v>1753</v>
      </c>
      <c r="Q240" s="28"/>
      <c r="R240" s="29">
        <v>93401</v>
      </c>
      <c r="S240" s="29" t="s">
        <v>1756</v>
      </c>
      <c r="T240" s="30">
        <v>37970</v>
      </c>
      <c r="U240" s="28">
        <v>7045</v>
      </c>
      <c r="V240" s="18"/>
      <c r="W240" s="19"/>
      <c r="X240" s="18"/>
      <c r="Y240" s="18"/>
      <c r="Z240" s="18"/>
      <c r="AA240" s="17"/>
      <c r="AB240" s="14"/>
      <c r="AC240" s="14"/>
      <c r="AD240" s="14"/>
      <c r="AE240" s="14"/>
      <c r="AF240" s="14"/>
      <c r="AG240" s="14"/>
    </row>
    <row r="241" spans="1:33" ht="18" customHeight="1" x14ac:dyDescent="0.2">
      <c r="A241" s="28">
        <v>7370</v>
      </c>
      <c r="B241" s="38" t="s">
        <v>1757</v>
      </c>
      <c r="C241" s="132" t="s">
        <v>7083</v>
      </c>
      <c r="D241" s="17" t="s">
        <v>1410</v>
      </c>
      <c r="E241" s="17" t="s">
        <v>1758</v>
      </c>
      <c r="F241" s="27" t="s">
        <v>1759</v>
      </c>
      <c r="G241" s="27" t="s">
        <v>1760</v>
      </c>
      <c r="H241" s="27" t="s">
        <v>1761</v>
      </c>
      <c r="I241" s="17" t="s">
        <v>1762</v>
      </c>
      <c r="J241" s="17" t="s">
        <v>1763</v>
      </c>
      <c r="K241" s="17" t="s">
        <v>1764</v>
      </c>
      <c r="L241" s="17" t="s">
        <v>1765</v>
      </c>
      <c r="M241" s="19" t="s">
        <v>47</v>
      </c>
      <c r="N241" s="28" t="s">
        <v>769</v>
      </c>
      <c r="O241" s="28" t="s">
        <v>1766</v>
      </c>
      <c r="P241" s="29"/>
      <c r="Q241" s="28"/>
      <c r="R241" s="29" t="s">
        <v>375</v>
      </c>
      <c r="S241" s="29" t="s">
        <v>1767</v>
      </c>
      <c r="T241" s="30">
        <v>39322</v>
      </c>
      <c r="U241" s="28">
        <v>7370</v>
      </c>
      <c r="V241" s="18"/>
      <c r="W241" s="19"/>
      <c r="X241" s="18"/>
      <c r="Y241" s="18"/>
      <c r="Z241" s="18"/>
      <c r="AA241" s="17"/>
      <c r="AB241" s="14"/>
      <c r="AC241" s="14"/>
      <c r="AD241" s="14"/>
      <c r="AE241" s="14"/>
      <c r="AF241" s="14"/>
      <c r="AG241" s="14"/>
    </row>
    <row r="242" spans="1:33" ht="18" customHeight="1" x14ac:dyDescent="0.2">
      <c r="A242" s="28">
        <v>7660</v>
      </c>
      <c r="B242" s="38" t="s">
        <v>8481</v>
      </c>
      <c r="C242" s="132">
        <v>651619912</v>
      </c>
      <c r="D242" s="17" t="s">
        <v>1768</v>
      </c>
      <c r="E242" s="17" t="s">
        <v>1769</v>
      </c>
      <c r="F242" s="27" t="s">
        <v>1770</v>
      </c>
      <c r="G242" s="27" t="s">
        <v>1771</v>
      </c>
      <c r="H242" s="27" t="s">
        <v>1772</v>
      </c>
      <c r="I242" s="17" t="s">
        <v>1773</v>
      </c>
      <c r="J242" s="17"/>
      <c r="K242" s="17" t="s">
        <v>1774</v>
      </c>
      <c r="L242" s="17" t="s">
        <v>1776</v>
      </c>
      <c r="M242" s="19" t="s">
        <v>565</v>
      </c>
      <c r="N242" s="28" t="s">
        <v>415</v>
      </c>
      <c r="O242" s="28" t="s">
        <v>1777</v>
      </c>
      <c r="P242" s="29" t="s">
        <v>1775</v>
      </c>
      <c r="Q242" s="28"/>
      <c r="R242" s="29">
        <v>93401</v>
      </c>
      <c r="S242" s="29" t="s">
        <v>1778</v>
      </c>
      <c r="T242" s="30">
        <v>43395</v>
      </c>
      <c r="U242" s="28">
        <v>7660</v>
      </c>
      <c r="V242" s="18"/>
      <c r="W242" s="19"/>
      <c r="X242" s="18"/>
      <c r="Y242" s="18"/>
      <c r="Z242" s="18"/>
      <c r="AA242" s="17"/>
      <c r="AB242" s="14"/>
      <c r="AC242" s="14"/>
      <c r="AD242" s="14"/>
      <c r="AE242" s="14"/>
      <c r="AF242" s="14"/>
      <c r="AG242" s="14"/>
    </row>
    <row r="243" spans="1:33" ht="18" customHeight="1" x14ac:dyDescent="0.2">
      <c r="A243" s="28">
        <v>6993</v>
      </c>
      <c r="B243" s="38" t="s">
        <v>8482</v>
      </c>
      <c r="C243" s="132">
        <v>730767005</v>
      </c>
      <c r="D243" s="27" t="s">
        <v>1780</v>
      </c>
      <c r="E243" s="17" t="s">
        <v>1781</v>
      </c>
      <c r="F243" s="27" t="s">
        <v>1782</v>
      </c>
      <c r="G243" s="27" t="s">
        <v>1779</v>
      </c>
      <c r="H243" s="27" t="s">
        <v>1783</v>
      </c>
      <c r="I243" s="17" t="s">
        <v>1784</v>
      </c>
      <c r="J243" s="17" t="s">
        <v>1785</v>
      </c>
      <c r="K243" s="17" t="s">
        <v>1786</v>
      </c>
      <c r="L243" s="17" t="s">
        <v>1788</v>
      </c>
      <c r="M243" s="19" t="s">
        <v>47</v>
      </c>
      <c r="N243" s="28" t="s">
        <v>1340</v>
      </c>
      <c r="O243" s="28" t="s">
        <v>1789</v>
      </c>
      <c r="P243" s="29" t="s">
        <v>1787</v>
      </c>
      <c r="Q243" s="28"/>
      <c r="R243" s="29">
        <v>93401</v>
      </c>
      <c r="S243" s="29" t="s">
        <v>1790</v>
      </c>
      <c r="T243" s="30">
        <v>37970</v>
      </c>
      <c r="U243" s="28">
        <v>6993</v>
      </c>
      <c r="V243" s="18"/>
      <c r="W243" s="19"/>
      <c r="X243" s="18"/>
      <c r="Y243" s="18"/>
      <c r="Z243" s="18"/>
      <c r="AA243" s="17"/>
      <c r="AB243" s="14"/>
      <c r="AC243" s="14"/>
      <c r="AD243" s="14"/>
      <c r="AE243" s="14"/>
      <c r="AF243" s="14"/>
      <c r="AG243" s="14"/>
    </row>
    <row r="244" spans="1:33" ht="18" customHeight="1" x14ac:dyDescent="0.2">
      <c r="A244" s="28">
        <v>7714</v>
      </c>
      <c r="B244" s="38" t="s">
        <v>8483</v>
      </c>
      <c r="C244" s="132">
        <v>651935253</v>
      </c>
      <c r="D244" s="27"/>
      <c r="E244" s="17" t="s">
        <v>7970</v>
      </c>
      <c r="F244" s="27" t="s">
        <v>6743</v>
      </c>
      <c r="G244" s="27" t="s">
        <v>6742</v>
      </c>
      <c r="H244" s="27" t="s">
        <v>6744</v>
      </c>
      <c r="I244" s="17" t="s">
        <v>6745</v>
      </c>
      <c r="J244" s="17" t="s">
        <v>6746</v>
      </c>
      <c r="K244" s="17" t="s">
        <v>6747</v>
      </c>
      <c r="L244" s="17" t="s">
        <v>7971</v>
      </c>
      <c r="M244" s="19" t="s">
        <v>47</v>
      </c>
      <c r="N244" s="28" t="s">
        <v>1655</v>
      </c>
      <c r="O244" s="28" t="s">
        <v>6748</v>
      </c>
      <c r="P244" s="47" t="s">
        <v>7972</v>
      </c>
      <c r="Q244" s="28"/>
      <c r="R244" s="29">
        <v>93401</v>
      </c>
      <c r="S244" s="29" t="s">
        <v>6749</v>
      </c>
      <c r="T244" s="30">
        <v>44104</v>
      </c>
      <c r="U244" s="28">
        <v>7714</v>
      </c>
      <c r="V244" s="18"/>
      <c r="W244" s="19"/>
      <c r="X244" s="18"/>
      <c r="Y244" s="18"/>
      <c r="Z244" s="18"/>
      <c r="AA244" s="17"/>
      <c r="AB244" s="14"/>
      <c r="AC244" s="14"/>
      <c r="AD244" s="14"/>
      <c r="AE244" s="14"/>
      <c r="AF244" s="14"/>
      <c r="AG244" s="14"/>
    </row>
    <row r="245" spans="1:33" ht="18" customHeight="1" x14ac:dyDescent="0.2">
      <c r="A245" s="28">
        <v>7405</v>
      </c>
      <c r="B245" s="38" t="s">
        <v>8484</v>
      </c>
      <c r="C245" s="132">
        <v>730752008</v>
      </c>
      <c r="D245" s="17" t="s">
        <v>1410</v>
      </c>
      <c r="E245" s="17" t="s">
        <v>1791</v>
      </c>
      <c r="F245" s="27" t="s">
        <v>1792</v>
      </c>
      <c r="G245" s="27" t="s">
        <v>1793</v>
      </c>
      <c r="H245" s="27" t="s">
        <v>1794</v>
      </c>
      <c r="I245" s="17" t="s">
        <v>1795</v>
      </c>
      <c r="J245" s="17" t="s">
        <v>1796</v>
      </c>
      <c r="K245" s="17" t="s">
        <v>1797</v>
      </c>
      <c r="L245" s="17" t="s">
        <v>1798</v>
      </c>
      <c r="M245" s="19" t="s">
        <v>47</v>
      </c>
      <c r="N245" s="28" t="s">
        <v>1453</v>
      </c>
      <c r="O245" s="28" t="s">
        <v>1799</v>
      </c>
      <c r="P245" s="29"/>
      <c r="Q245" s="28"/>
      <c r="R245" s="29" t="s">
        <v>375</v>
      </c>
      <c r="S245" s="29" t="s">
        <v>1800</v>
      </c>
      <c r="T245" s="30">
        <v>39720</v>
      </c>
      <c r="U245" s="28">
        <v>7405</v>
      </c>
      <c r="V245" s="18"/>
      <c r="W245" s="19"/>
      <c r="X245" s="18"/>
      <c r="Y245" s="18"/>
      <c r="Z245" s="18"/>
      <c r="AA245" s="17"/>
      <c r="AB245" s="14"/>
      <c r="AC245" s="14"/>
      <c r="AD245" s="14"/>
      <c r="AE245" s="14"/>
      <c r="AF245" s="14"/>
      <c r="AG245" s="14"/>
    </row>
    <row r="246" spans="1:33" ht="18" customHeight="1" x14ac:dyDescent="0.2">
      <c r="A246" s="28">
        <v>6885</v>
      </c>
      <c r="B246" s="38" t="s">
        <v>8485</v>
      </c>
      <c r="C246" s="132">
        <v>715814005</v>
      </c>
      <c r="D246" s="17" t="s">
        <v>1410</v>
      </c>
      <c r="E246" s="17" t="s">
        <v>1801</v>
      </c>
      <c r="F246" s="27" t="s">
        <v>1802</v>
      </c>
      <c r="G246" s="27" t="s">
        <v>1803</v>
      </c>
      <c r="H246" s="27" t="s">
        <v>1804</v>
      </c>
      <c r="I246" s="17" t="s">
        <v>654</v>
      </c>
      <c r="J246" s="17" t="s">
        <v>1805</v>
      </c>
      <c r="K246" s="17" t="s">
        <v>1806</v>
      </c>
      <c r="L246" s="17" t="s">
        <v>1808</v>
      </c>
      <c r="M246" s="28" t="s">
        <v>47</v>
      </c>
      <c r="N246" s="28" t="s">
        <v>658</v>
      </c>
      <c r="O246" s="28" t="s">
        <v>1809</v>
      </c>
      <c r="P246" s="29" t="s">
        <v>1807</v>
      </c>
      <c r="Q246" s="28"/>
      <c r="R246" s="29">
        <v>93401</v>
      </c>
      <c r="S246" s="29" t="s">
        <v>1810</v>
      </c>
      <c r="T246" s="30">
        <v>37970</v>
      </c>
      <c r="U246" s="28">
        <v>6885</v>
      </c>
      <c r="V246" s="18"/>
      <c r="W246" s="19"/>
      <c r="X246" s="18"/>
      <c r="Y246" s="18"/>
      <c r="Z246" s="18"/>
      <c r="AA246" s="17"/>
      <c r="AB246" s="14"/>
      <c r="AC246" s="14"/>
      <c r="AD246" s="14"/>
      <c r="AE246" s="14"/>
      <c r="AF246" s="14"/>
      <c r="AG246" s="14"/>
    </row>
    <row r="247" spans="1:33" ht="18" customHeight="1" x14ac:dyDescent="0.2">
      <c r="A247" s="28">
        <v>7632</v>
      </c>
      <c r="B247" s="38" t="s">
        <v>8486</v>
      </c>
      <c r="C247" s="132" t="s">
        <v>7084</v>
      </c>
      <c r="D247" s="17" t="s">
        <v>1422</v>
      </c>
      <c r="E247" s="17" t="s">
        <v>1811</v>
      </c>
      <c r="F247" s="27" t="s">
        <v>7453</v>
      </c>
      <c r="G247" s="27" t="s">
        <v>1812</v>
      </c>
      <c r="H247" s="27" t="s">
        <v>1813</v>
      </c>
      <c r="I247" s="17" t="s">
        <v>1415</v>
      </c>
      <c r="J247" s="17" t="s">
        <v>7454</v>
      </c>
      <c r="K247" s="17" t="s">
        <v>7455</v>
      </c>
      <c r="L247" s="17" t="s">
        <v>7456</v>
      </c>
      <c r="M247" s="19" t="s">
        <v>565</v>
      </c>
      <c r="N247" s="28" t="s">
        <v>189</v>
      </c>
      <c r="O247" s="28" t="s">
        <v>7457</v>
      </c>
      <c r="P247" s="29" t="s">
        <v>1814</v>
      </c>
      <c r="Q247" s="28"/>
      <c r="R247" s="29" t="s">
        <v>1434</v>
      </c>
      <c r="S247" s="29" t="s">
        <v>7458</v>
      </c>
      <c r="T247" s="30">
        <v>42902</v>
      </c>
      <c r="U247" s="28">
        <v>7632</v>
      </c>
      <c r="V247" s="18"/>
      <c r="W247" s="19"/>
      <c r="X247" s="18"/>
      <c r="Y247" s="18"/>
      <c r="Z247" s="18"/>
      <c r="AA247" s="17"/>
      <c r="AB247" s="14"/>
      <c r="AC247" s="14"/>
      <c r="AD247" s="14"/>
      <c r="AE247" s="14"/>
      <c r="AF247" s="14"/>
      <c r="AG247" s="14"/>
    </row>
    <row r="248" spans="1:33" ht="18" customHeight="1" x14ac:dyDescent="0.2">
      <c r="A248" s="29">
        <v>7676</v>
      </c>
      <c r="B248" s="94" t="s">
        <v>8487</v>
      </c>
      <c r="C248" s="132">
        <v>651705223</v>
      </c>
      <c r="D248" s="17"/>
      <c r="E248" s="17" t="s">
        <v>7973</v>
      </c>
      <c r="F248" s="27" t="s">
        <v>6437</v>
      </c>
      <c r="G248" s="27" t="s">
        <v>5647</v>
      </c>
      <c r="H248" s="27" t="s">
        <v>5657</v>
      </c>
      <c r="I248" s="17" t="s">
        <v>5648</v>
      </c>
      <c r="J248" s="17" t="s">
        <v>5649</v>
      </c>
      <c r="K248" s="17" t="s">
        <v>5650</v>
      </c>
      <c r="L248" s="17" t="s">
        <v>6438</v>
      </c>
      <c r="M248" s="17" t="s">
        <v>5593</v>
      </c>
      <c r="N248" s="29" t="s">
        <v>913</v>
      </c>
      <c r="O248" s="29" t="s">
        <v>5651</v>
      </c>
      <c r="P248" s="58" t="s">
        <v>5652</v>
      </c>
      <c r="Q248" s="29"/>
      <c r="R248" s="29" t="s">
        <v>45</v>
      </c>
      <c r="S248" s="29" t="s">
        <v>6626</v>
      </c>
      <c r="T248" s="34">
        <v>43595</v>
      </c>
      <c r="U248" s="29">
        <v>7676</v>
      </c>
      <c r="V248" s="59"/>
      <c r="W248" s="17"/>
      <c r="X248" s="59"/>
      <c r="Y248" s="59"/>
      <c r="Z248" s="59"/>
      <c r="AA248" s="17"/>
      <c r="AB248" s="14"/>
      <c r="AC248" s="14"/>
      <c r="AD248" s="14"/>
      <c r="AE248" s="14"/>
      <c r="AF248" s="14"/>
      <c r="AG248" s="14"/>
    </row>
    <row r="249" spans="1:33" ht="18" customHeight="1" x14ac:dyDescent="0.2">
      <c r="A249" s="28">
        <v>7323</v>
      </c>
      <c r="B249" s="38" t="s">
        <v>8488</v>
      </c>
      <c r="C249" s="132">
        <v>655044205</v>
      </c>
      <c r="D249" s="17" t="s">
        <v>1422</v>
      </c>
      <c r="E249" s="17" t="s">
        <v>1815</v>
      </c>
      <c r="F249" s="27" t="s">
        <v>1816</v>
      </c>
      <c r="G249" s="27" t="s">
        <v>1817</v>
      </c>
      <c r="H249" s="27" t="s">
        <v>1818</v>
      </c>
      <c r="I249" s="17" t="s">
        <v>1819</v>
      </c>
      <c r="J249" s="17" t="s">
        <v>1820</v>
      </c>
      <c r="K249" s="17" t="s">
        <v>1821</v>
      </c>
      <c r="L249" s="17" t="s">
        <v>1823</v>
      </c>
      <c r="M249" s="19" t="s">
        <v>47</v>
      </c>
      <c r="N249" s="28" t="s">
        <v>1825</v>
      </c>
      <c r="O249" s="28" t="s">
        <v>1824</v>
      </c>
      <c r="P249" s="29" t="s">
        <v>1822</v>
      </c>
      <c r="Q249" s="28"/>
      <c r="R249" s="29" t="s">
        <v>45</v>
      </c>
      <c r="S249" s="29" t="s">
        <v>1826</v>
      </c>
      <c r="T249" s="30">
        <v>38898</v>
      </c>
      <c r="U249" s="28">
        <v>7323</v>
      </c>
      <c r="V249" s="18"/>
      <c r="W249" s="19"/>
      <c r="X249" s="18"/>
      <c r="Y249" s="18"/>
      <c r="Z249" s="18"/>
      <c r="AA249" s="17"/>
      <c r="AB249" s="14"/>
      <c r="AC249" s="14"/>
      <c r="AD249" s="14"/>
      <c r="AE249" s="14"/>
      <c r="AF249" s="14"/>
      <c r="AG249" s="14"/>
    </row>
    <row r="250" spans="1:33" ht="18" customHeight="1" x14ac:dyDescent="0.2">
      <c r="A250" s="28">
        <v>6864</v>
      </c>
      <c r="B250" s="38" t="s">
        <v>8489</v>
      </c>
      <c r="C250" s="132">
        <v>721476006</v>
      </c>
      <c r="D250" s="17" t="s">
        <v>1491</v>
      </c>
      <c r="E250" s="17" t="s">
        <v>1827</v>
      </c>
      <c r="F250" s="27" t="s">
        <v>1828</v>
      </c>
      <c r="G250" s="27" t="s">
        <v>1828</v>
      </c>
      <c r="H250" s="27" t="s">
        <v>1829</v>
      </c>
      <c r="I250" s="17" t="s">
        <v>1003</v>
      </c>
      <c r="J250" s="17" t="s">
        <v>8127</v>
      </c>
      <c r="K250" s="17" t="s">
        <v>1830</v>
      </c>
      <c r="L250" s="17" t="s">
        <v>1832</v>
      </c>
      <c r="M250" s="19" t="s">
        <v>5635</v>
      </c>
      <c r="N250" s="28" t="s">
        <v>795</v>
      </c>
      <c r="O250" s="28" t="s">
        <v>1833</v>
      </c>
      <c r="P250" s="29" t="s">
        <v>1831</v>
      </c>
      <c r="Q250" s="28"/>
      <c r="R250" s="29">
        <v>93910</v>
      </c>
      <c r="S250" s="29" t="s">
        <v>6455</v>
      </c>
      <c r="T250" s="30">
        <v>37970</v>
      </c>
      <c r="U250" s="28">
        <v>6864</v>
      </c>
      <c r="V250" s="18"/>
      <c r="W250" s="19"/>
      <c r="X250" s="18"/>
      <c r="Y250" s="18"/>
      <c r="Z250" s="18"/>
      <c r="AA250" s="17"/>
      <c r="AB250" s="14"/>
      <c r="AC250" s="14"/>
      <c r="AD250" s="14"/>
      <c r="AE250" s="14"/>
      <c r="AF250" s="14"/>
      <c r="AG250" s="14"/>
    </row>
    <row r="251" spans="1:33" ht="18" customHeight="1" x14ac:dyDescent="0.2">
      <c r="A251" s="28">
        <v>7373</v>
      </c>
      <c r="B251" s="38" t="s">
        <v>8490</v>
      </c>
      <c r="C251" s="132">
        <v>740165003</v>
      </c>
      <c r="D251" s="17" t="s">
        <v>1410</v>
      </c>
      <c r="E251" s="17" t="s">
        <v>1834</v>
      </c>
      <c r="F251" s="27" t="s">
        <v>1835</v>
      </c>
      <c r="G251" s="27" t="s">
        <v>1836</v>
      </c>
      <c r="H251" s="27" t="s">
        <v>1837</v>
      </c>
      <c r="I251" s="17" t="s">
        <v>1838</v>
      </c>
      <c r="J251" s="17" t="s">
        <v>1839</v>
      </c>
      <c r="K251" s="17" t="s">
        <v>1840</v>
      </c>
      <c r="L251" s="17" t="s">
        <v>1841</v>
      </c>
      <c r="M251" s="19" t="s">
        <v>47</v>
      </c>
      <c r="N251" s="28" t="s">
        <v>990</v>
      </c>
      <c r="O251" s="28"/>
      <c r="P251" s="29" t="s">
        <v>1842</v>
      </c>
      <c r="Q251" s="28"/>
      <c r="R251" s="29" t="s">
        <v>84</v>
      </c>
      <c r="S251" s="29" t="s">
        <v>1843</v>
      </c>
      <c r="T251" s="30">
        <v>39332</v>
      </c>
      <c r="U251" s="28">
        <v>7373</v>
      </c>
      <c r="V251" s="18"/>
      <c r="W251" s="19"/>
      <c r="X251" s="18"/>
      <c r="Y251" s="18"/>
      <c r="Z251" s="18"/>
      <c r="AA251" s="17"/>
      <c r="AB251" s="14"/>
      <c r="AC251" s="14"/>
      <c r="AD251" s="14"/>
      <c r="AE251" s="14"/>
      <c r="AF251" s="14"/>
      <c r="AG251" s="14"/>
    </row>
    <row r="252" spans="1:33" ht="18" customHeight="1" x14ac:dyDescent="0.2">
      <c r="A252" s="28">
        <v>6914</v>
      </c>
      <c r="B252" s="38" t="s">
        <v>8491</v>
      </c>
      <c r="C252" s="132">
        <v>722884000</v>
      </c>
      <c r="D252" s="17" t="s">
        <v>1410</v>
      </c>
      <c r="E252" s="17" t="s">
        <v>1844</v>
      </c>
      <c r="F252" s="27" t="s">
        <v>6464</v>
      </c>
      <c r="G252" s="27" t="s">
        <v>1845</v>
      </c>
      <c r="H252" s="27" t="s">
        <v>6468</v>
      </c>
      <c r="I252" s="17" t="s">
        <v>1846</v>
      </c>
      <c r="J252" s="17" t="s">
        <v>6469</v>
      </c>
      <c r="K252" s="17" t="s">
        <v>6470</v>
      </c>
      <c r="L252" s="17" t="s">
        <v>6465</v>
      </c>
      <c r="M252" s="19" t="s">
        <v>5593</v>
      </c>
      <c r="N252" s="28" t="s">
        <v>1193</v>
      </c>
      <c r="O252" s="28" t="s">
        <v>6466</v>
      </c>
      <c r="P252" s="47" t="s">
        <v>6467</v>
      </c>
      <c r="Q252" s="28"/>
      <c r="R252" s="29" t="s">
        <v>1147</v>
      </c>
      <c r="S252" s="29" t="s">
        <v>6629</v>
      </c>
      <c r="T252" s="30">
        <v>37970</v>
      </c>
      <c r="U252" s="28">
        <v>6914</v>
      </c>
      <c r="V252" s="18"/>
      <c r="W252" s="19"/>
      <c r="X252" s="18"/>
      <c r="Y252" s="18"/>
      <c r="Z252" s="18"/>
      <c r="AA252" s="17"/>
      <c r="AB252" s="14"/>
      <c r="AC252" s="14"/>
      <c r="AD252" s="14"/>
      <c r="AE252" s="14"/>
      <c r="AF252" s="14"/>
      <c r="AG252" s="14"/>
    </row>
    <row r="253" spans="1:33" ht="18" customHeight="1" x14ac:dyDescent="0.2">
      <c r="A253" s="28">
        <v>7374</v>
      </c>
      <c r="B253" s="38" t="s">
        <v>8492</v>
      </c>
      <c r="C253" s="132">
        <v>722517008</v>
      </c>
      <c r="D253" s="17" t="s">
        <v>1410</v>
      </c>
      <c r="E253" s="17" t="s">
        <v>1847</v>
      </c>
      <c r="F253" s="27" t="s">
        <v>1848</v>
      </c>
      <c r="G253" s="27" t="s">
        <v>1849</v>
      </c>
      <c r="H253" s="27" t="s">
        <v>1850</v>
      </c>
      <c r="I253" s="17" t="s">
        <v>1851</v>
      </c>
      <c r="J253" s="17" t="s">
        <v>1852</v>
      </c>
      <c r="K253" s="17" t="s">
        <v>1853</v>
      </c>
      <c r="L253" s="17" t="s">
        <v>1855</v>
      </c>
      <c r="M253" s="19" t="s">
        <v>47</v>
      </c>
      <c r="N253" s="28" t="s">
        <v>1340</v>
      </c>
      <c r="O253" s="28" t="s">
        <v>1856</v>
      </c>
      <c r="P253" s="29" t="s">
        <v>1854</v>
      </c>
      <c r="Q253" s="28"/>
      <c r="R253" s="29" t="s">
        <v>84</v>
      </c>
      <c r="S253" s="29" t="s">
        <v>1857</v>
      </c>
      <c r="T253" s="30">
        <v>39349</v>
      </c>
      <c r="U253" s="28">
        <v>7374</v>
      </c>
      <c r="V253" s="18"/>
      <c r="W253" s="19"/>
      <c r="X253" s="18"/>
      <c r="Y253" s="18"/>
      <c r="Z253" s="18"/>
      <c r="AA253" s="17"/>
      <c r="AB253" s="14"/>
      <c r="AC253" s="14"/>
      <c r="AD253" s="14"/>
      <c r="AE253" s="14"/>
      <c r="AF253" s="14"/>
      <c r="AG253" s="14"/>
    </row>
    <row r="254" spans="1:33" ht="18" customHeight="1" x14ac:dyDescent="0.2">
      <c r="A254" s="28">
        <v>7668</v>
      </c>
      <c r="B254" s="38" t="s">
        <v>8493</v>
      </c>
      <c r="C254" s="132">
        <v>651515092</v>
      </c>
      <c r="D254" s="17" t="s">
        <v>1410</v>
      </c>
      <c r="E254" s="17" t="s">
        <v>1858</v>
      </c>
      <c r="F254" s="27" t="s">
        <v>6604</v>
      </c>
      <c r="G254" s="27" t="s">
        <v>1859</v>
      </c>
      <c r="H254" s="27" t="s">
        <v>1860</v>
      </c>
      <c r="I254" s="17" t="s">
        <v>1861</v>
      </c>
      <c r="J254" s="17" t="s">
        <v>6677</v>
      </c>
      <c r="K254" s="17" t="s">
        <v>1862</v>
      </c>
      <c r="L254" s="17" t="s">
        <v>6493</v>
      </c>
      <c r="M254" s="19" t="s">
        <v>565</v>
      </c>
      <c r="N254" s="28" t="s">
        <v>1863</v>
      </c>
      <c r="O254" s="28" t="s">
        <v>6494</v>
      </c>
      <c r="P254" s="29" t="s">
        <v>6495</v>
      </c>
      <c r="Q254" s="28"/>
      <c r="R254" s="29" t="s">
        <v>633</v>
      </c>
      <c r="S254" s="29" t="s">
        <v>6605</v>
      </c>
      <c r="T254" s="30">
        <v>43482</v>
      </c>
      <c r="U254" s="28">
        <v>7668</v>
      </c>
      <c r="V254" s="18"/>
      <c r="W254" s="19"/>
      <c r="X254" s="18"/>
      <c r="Y254" s="18"/>
      <c r="Z254" s="18"/>
      <c r="AA254" s="17"/>
      <c r="AB254" s="14"/>
      <c r="AC254" s="14"/>
      <c r="AD254" s="14"/>
      <c r="AE254" s="14"/>
      <c r="AF254" s="14"/>
      <c r="AG254" s="14"/>
    </row>
    <row r="255" spans="1:33" ht="18" customHeight="1" x14ac:dyDescent="0.2">
      <c r="A255" s="28">
        <v>7429</v>
      </c>
      <c r="B255" s="38" t="s">
        <v>8494</v>
      </c>
      <c r="C255" s="132">
        <v>740097008</v>
      </c>
      <c r="D255" s="17" t="s">
        <v>1422</v>
      </c>
      <c r="E255" s="17" t="s">
        <v>1864</v>
      </c>
      <c r="F255" s="27" t="s">
        <v>1865</v>
      </c>
      <c r="G255" s="27" t="s">
        <v>1866</v>
      </c>
      <c r="H255" s="27" t="s">
        <v>1867</v>
      </c>
      <c r="I255" s="17" t="s">
        <v>1868</v>
      </c>
      <c r="J255" s="17" t="s">
        <v>1869</v>
      </c>
      <c r="K255" s="17" t="s">
        <v>1870</v>
      </c>
      <c r="L255" s="17" t="s">
        <v>1872</v>
      </c>
      <c r="M255" s="19" t="s">
        <v>47</v>
      </c>
      <c r="N255" s="28" t="s">
        <v>658</v>
      </c>
      <c r="O255" s="28"/>
      <c r="P255" s="29" t="s">
        <v>1871</v>
      </c>
      <c r="Q255" s="28"/>
      <c r="R255" s="29" t="s">
        <v>375</v>
      </c>
      <c r="S255" s="29" t="s">
        <v>1873</v>
      </c>
      <c r="T255" s="30">
        <v>40366</v>
      </c>
      <c r="U255" s="28">
        <v>7429</v>
      </c>
      <c r="V255" s="18"/>
      <c r="W255" s="19"/>
      <c r="X255" s="18"/>
      <c r="Y255" s="18"/>
      <c r="Z255" s="18"/>
      <c r="AA255" s="17"/>
      <c r="AB255" s="14"/>
      <c r="AC255" s="14"/>
      <c r="AD255" s="14"/>
      <c r="AE255" s="14"/>
      <c r="AF255" s="14"/>
      <c r="AG255" s="14"/>
    </row>
    <row r="256" spans="1:33" ht="18" customHeight="1" x14ac:dyDescent="0.2">
      <c r="A256" s="28">
        <v>7346</v>
      </c>
      <c r="B256" s="38" t="s">
        <v>8495</v>
      </c>
      <c r="C256" s="132">
        <v>656852305</v>
      </c>
      <c r="D256" s="17" t="s">
        <v>1410</v>
      </c>
      <c r="E256" s="17" t="s">
        <v>1874</v>
      </c>
      <c r="F256" s="27" t="s">
        <v>1875</v>
      </c>
      <c r="G256" s="27" t="s">
        <v>1876</v>
      </c>
      <c r="H256" s="27" t="s">
        <v>1877</v>
      </c>
      <c r="I256" s="17" t="s">
        <v>1878</v>
      </c>
      <c r="J256" s="17" t="s">
        <v>1879</v>
      </c>
      <c r="K256" s="17" t="s">
        <v>1880</v>
      </c>
      <c r="L256" s="17" t="s">
        <v>1881</v>
      </c>
      <c r="M256" s="19" t="s">
        <v>47</v>
      </c>
      <c r="N256" s="28" t="s">
        <v>1882</v>
      </c>
      <c r="O256" s="28"/>
      <c r="P256" s="29"/>
      <c r="Q256" s="28"/>
      <c r="R256" s="29" t="s">
        <v>1147</v>
      </c>
      <c r="S256" s="29" t="s">
        <v>1883</v>
      </c>
      <c r="T256" s="30">
        <v>39128</v>
      </c>
      <c r="U256" s="28">
        <v>7346</v>
      </c>
      <c r="V256" s="18"/>
      <c r="W256" s="19"/>
      <c r="X256" s="18"/>
      <c r="Y256" s="18"/>
      <c r="Z256" s="18"/>
      <c r="AA256" s="17"/>
      <c r="AB256" s="14"/>
      <c r="AC256" s="14"/>
      <c r="AD256" s="14"/>
      <c r="AE256" s="14"/>
      <c r="AF256" s="14"/>
      <c r="AG256" s="14"/>
    </row>
    <row r="257" spans="1:33" ht="18" customHeight="1" x14ac:dyDescent="0.2">
      <c r="A257" s="28">
        <v>7447</v>
      </c>
      <c r="B257" s="38" t="s">
        <v>8496</v>
      </c>
      <c r="C257" s="132">
        <v>650359615</v>
      </c>
      <c r="D257" s="17" t="s">
        <v>1410</v>
      </c>
      <c r="E257" s="17" t="s">
        <v>1884</v>
      </c>
      <c r="F257" s="27" t="s">
        <v>1885</v>
      </c>
      <c r="G257" s="27" t="s">
        <v>1886</v>
      </c>
      <c r="H257" s="27" t="s">
        <v>1887</v>
      </c>
      <c r="I257" s="17" t="s">
        <v>1888</v>
      </c>
      <c r="J257" s="17" t="s">
        <v>1889</v>
      </c>
      <c r="K257" s="17" t="s">
        <v>1890</v>
      </c>
      <c r="L257" s="17" t="s">
        <v>1891</v>
      </c>
      <c r="M257" s="19" t="s">
        <v>47</v>
      </c>
      <c r="N257" s="28" t="s">
        <v>769</v>
      </c>
      <c r="O257" s="28"/>
      <c r="P257" s="29"/>
      <c r="Q257" s="28"/>
      <c r="R257" s="29">
        <v>93401</v>
      </c>
      <c r="S257" s="29" t="s">
        <v>1892</v>
      </c>
      <c r="T257" s="30">
        <v>40753</v>
      </c>
      <c r="U257" s="28">
        <v>7447</v>
      </c>
      <c r="V257" s="18"/>
      <c r="W257" s="19"/>
      <c r="X257" s="18"/>
      <c r="Y257" s="18"/>
      <c r="Z257" s="18"/>
      <c r="AA257" s="17"/>
      <c r="AB257" s="14"/>
      <c r="AC257" s="14"/>
      <c r="AD257" s="14"/>
      <c r="AE257" s="14"/>
      <c r="AF257" s="14"/>
      <c r="AG257" s="14"/>
    </row>
    <row r="258" spans="1:33" ht="18" customHeight="1" x14ac:dyDescent="0.2">
      <c r="A258" s="28">
        <v>7670</v>
      </c>
      <c r="B258" s="38" t="s">
        <v>8497</v>
      </c>
      <c r="C258" s="132">
        <v>651747023</v>
      </c>
      <c r="D258" s="17" t="s">
        <v>73</v>
      </c>
      <c r="E258" s="17" t="s">
        <v>6123</v>
      </c>
      <c r="F258" s="27" t="s">
        <v>6641</v>
      </c>
      <c r="G258" s="27" t="s">
        <v>1894</v>
      </c>
      <c r="H258" s="27" t="s">
        <v>1893</v>
      </c>
      <c r="I258" s="17" t="s">
        <v>1861</v>
      </c>
      <c r="J258" s="17" t="s">
        <v>1895</v>
      </c>
      <c r="K258" s="17" t="s">
        <v>1896</v>
      </c>
      <c r="L258" s="17" t="s">
        <v>6642</v>
      </c>
      <c r="M258" s="19" t="s">
        <v>47</v>
      </c>
      <c r="N258" s="28" t="s">
        <v>1340</v>
      </c>
      <c r="O258" s="28">
        <v>226698697</v>
      </c>
      <c r="P258" s="29" t="s">
        <v>1897</v>
      </c>
      <c r="Q258" s="28"/>
      <c r="R258" s="29" t="s">
        <v>633</v>
      </c>
      <c r="S258" s="29" t="s">
        <v>7053</v>
      </c>
      <c r="T258" s="30">
        <v>43503</v>
      </c>
      <c r="U258" s="28">
        <v>7670</v>
      </c>
      <c r="V258" s="18"/>
      <c r="W258" s="19"/>
      <c r="X258" s="18"/>
      <c r="Y258" s="18"/>
      <c r="Z258" s="18"/>
      <c r="AA258" s="17"/>
      <c r="AB258" s="14"/>
      <c r="AC258" s="14"/>
      <c r="AD258" s="14"/>
      <c r="AE258" s="14"/>
      <c r="AF258" s="14"/>
      <c r="AG258" s="14"/>
    </row>
    <row r="259" spans="1:33" ht="18" customHeight="1" x14ac:dyDescent="0.2">
      <c r="A259" s="28">
        <v>7679</v>
      </c>
      <c r="B259" s="38" t="s">
        <v>8498</v>
      </c>
      <c r="C259" s="132" t="s">
        <v>7085</v>
      </c>
      <c r="D259" s="17"/>
      <c r="E259" s="17" t="s">
        <v>7974</v>
      </c>
      <c r="F259" s="27" t="s">
        <v>7459</v>
      </c>
      <c r="G259" s="27" t="s">
        <v>5831</v>
      </c>
      <c r="H259" s="27" t="s">
        <v>5832</v>
      </c>
      <c r="I259" s="17" t="s">
        <v>1334</v>
      </c>
      <c r="J259" s="17" t="s">
        <v>7460</v>
      </c>
      <c r="K259" s="17" t="s">
        <v>5833</v>
      </c>
      <c r="L259" s="17" t="s">
        <v>5834</v>
      </c>
      <c r="M259" s="19" t="s">
        <v>47</v>
      </c>
      <c r="N259" s="28" t="s">
        <v>5835</v>
      </c>
      <c r="O259" s="28">
        <v>56226261423</v>
      </c>
      <c r="P259" s="60" t="s">
        <v>5836</v>
      </c>
      <c r="Q259" s="28"/>
      <c r="R259" s="29">
        <v>93401</v>
      </c>
      <c r="S259" s="29" t="s">
        <v>7461</v>
      </c>
      <c r="T259" s="30">
        <v>43635</v>
      </c>
      <c r="U259" s="28">
        <v>7679</v>
      </c>
      <c r="V259" s="18"/>
      <c r="W259" s="19"/>
      <c r="X259" s="18"/>
      <c r="Y259" s="18"/>
      <c r="Z259" s="18"/>
      <c r="AA259" s="17"/>
      <c r="AB259" s="14"/>
      <c r="AC259" s="14"/>
      <c r="AD259" s="14"/>
      <c r="AE259" s="14"/>
      <c r="AF259" s="14"/>
      <c r="AG259" s="14"/>
    </row>
    <row r="260" spans="1:33" ht="18" customHeight="1" x14ac:dyDescent="0.2">
      <c r="A260" s="28">
        <v>6850</v>
      </c>
      <c r="B260" s="38" t="s">
        <v>8499</v>
      </c>
      <c r="C260" s="132">
        <v>718429005</v>
      </c>
      <c r="D260" s="17" t="s">
        <v>1410</v>
      </c>
      <c r="E260" s="17" t="s">
        <v>1898</v>
      </c>
      <c r="F260" s="27" t="s">
        <v>1899</v>
      </c>
      <c r="G260" s="27" t="s">
        <v>1900</v>
      </c>
      <c r="H260" s="27" t="s">
        <v>1901</v>
      </c>
      <c r="I260" s="17" t="s">
        <v>26</v>
      </c>
      <c r="J260" s="17" t="s">
        <v>1902</v>
      </c>
      <c r="K260" s="17" t="s">
        <v>1903</v>
      </c>
      <c r="L260" s="17" t="s">
        <v>1904</v>
      </c>
      <c r="M260" s="19" t="s">
        <v>47</v>
      </c>
      <c r="N260" s="28" t="s">
        <v>1906</v>
      </c>
      <c r="O260" s="28"/>
      <c r="P260" s="29" t="s">
        <v>1905</v>
      </c>
      <c r="Q260" s="28"/>
      <c r="R260" s="29">
        <v>93401</v>
      </c>
      <c r="S260" s="29" t="s">
        <v>1907</v>
      </c>
      <c r="T260" s="30">
        <v>37970</v>
      </c>
      <c r="U260" s="28">
        <v>6850</v>
      </c>
      <c r="V260" s="18"/>
      <c r="W260" s="19"/>
      <c r="X260" s="18"/>
      <c r="Y260" s="18"/>
      <c r="Z260" s="18"/>
      <c r="AA260" s="17"/>
      <c r="AB260" s="14"/>
      <c r="AC260" s="14"/>
      <c r="AD260" s="14"/>
      <c r="AE260" s="14"/>
      <c r="AF260" s="14"/>
      <c r="AG260" s="14"/>
    </row>
    <row r="261" spans="1:33" ht="18" customHeight="1" x14ac:dyDescent="0.2">
      <c r="A261" s="28">
        <v>7339</v>
      </c>
      <c r="B261" s="38" t="s">
        <v>8500</v>
      </c>
      <c r="C261" s="132">
        <v>714364007</v>
      </c>
      <c r="D261" s="17" t="s">
        <v>1410</v>
      </c>
      <c r="E261" s="17" t="s">
        <v>1908</v>
      </c>
      <c r="F261" s="27" t="s">
        <v>1909</v>
      </c>
      <c r="G261" s="17" t="s">
        <v>1910</v>
      </c>
      <c r="H261" s="27" t="s">
        <v>1911</v>
      </c>
      <c r="I261" s="17" t="s">
        <v>1912</v>
      </c>
      <c r="J261" s="17" t="s">
        <v>1913</v>
      </c>
      <c r="K261" s="17" t="s">
        <v>1914</v>
      </c>
      <c r="L261" s="17" t="s">
        <v>1917</v>
      </c>
      <c r="M261" s="19" t="s">
        <v>47</v>
      </c>
      <c r="N261" s="28" t="s">
        <v>1918</v>
      </c>
      <c r="O261" s="28" t="s">
        <v>1916</v>
      </c>
      <c r="P261" s="29" t="s">
        <v>1915</v>
      </c>
      <c r="Q261" s="28"/>
      <c r="R261" s="29">
        <v>93401</v>
      </c>
      <c r="S261" s="29" t="s">
        <v>1919</v>
      </c>
      <c r="T261" s="30">
        <v>39030</v>
      </c>
      <c r="U261" s="28">
        <v>7339</v>
      </c>
      <c r="V261" s="18"/>
      <c r="W261" s="19"/>
      <c r="X261" s="18"/>
      <c r="Y261" s="18"/>
      <c r="Z261" s="18"/>
      <c r="AA261" s="17"/>
      <c r="AB261" s="14"/>
      <c r="AC261" s="14"/>
      <c r="AD261" s="14"/>
      <c r="AE261" s="14"/>
      <c r="AF261" s="14"/>
      <c r="AG261" s="14"/>
    </row>
    <row r="262" spans="1:33" ht="18" customHeight="1" x14ac:dyDescent="0.2">
      <c r="A262" s="28">
        <v>7441</v>
      </c>
      <c r="B262" s="38" t="s">
        <v>8234</v>
      </c>
      <c r="C262" s="132" t="s">
        <v>7086</v>
      </c>
      <c r="D262" s="17" t="s">
        <v>1422</v>
      </c>
      <c r="E262" s="17" t="s">
        <v>1920</v>
      </c>
      <c r="F262" s="27" t="s">
        <v>1921</v>
      </c>
      <c r="G262" s="27" t="s">
        <v>1922</v>
      </c>
      <c r="H262" s="27" t="s">
        <v>1923</v>
      </c>
      <c r="I262" s="17" t="s">
        <v>1529</v>
      </c>
      <c r="J262" s="17" t="s">
        <v>1924</v>
      </c>
      <c r="K262" s="17" t="s">
        <v>1925</v>
      </c>
      <c r="L262" s="17" t="s">
        <v>1926</v>
      </c>
      <c r="M262" s="19" t="s">
        <v>5594</v>
      </c>
      <c r="N262" s="28" t="s">
        <v>1004</v>
      </c>
      <c r="O262" s="28" t="s">
        <v>1927</v>
      </c>
      <c r="P262" s="29"/>
      <c r="Q262" s="28"/>
      <c r="R262" s="29" t="s">
        <v>45</v>
      </c>
      <c r="S262" s="29" t="s">
        <v>1928</v>
      </c>
      <c r="T262" s="30">
        <v>40674</v>
      </c>
      <c r="U262" s="28">
        <v>7441</v>
      </c>
      <c r="V262" s="18"/>
      <c r="W262" s="19"/>
      <c r="X262" s="18"/>
      <c r="Y262" s="18"/>
      <c r="Z262" s="18"/>
      <c r="AA262" s="17"/>
      <c r="AB262" s="14"/>
      <c r="AC262" s="14"/>
      <c r="AD262" s="14"/>
      <c r="AE262" s="14"/>
      <c r="AF262" s="14"/>
      <c r="AG262" s="14"/>
    </row>
    <row r="263" spans="1:33" ht="18" customHeight="1" x14ac:dyDescent="0.2">
      <c r="A263" s="28">
        <v>7193</v>
      </c>
      <c r="B263" s="38" t="s">
        <v>8807</v>
      </c>
      <c r="C263" s="132">
        <v>700217507</v>
      </c>
      <c r="D263" s="17" t="s">
        <v>1929</v>
      </c>
      <c r="E263" s="17" t="s">
        <v>1930</v>
      </c>
      <c r="F263" s="27" t="s">
        <v>6683</v>
      </c>
      <c r="G263" s="27" t="s">
        <v>1931</v>
      </c>
      <c r="H263" s="27" t="s">
        <v>6684</v>
      </c>
      <c r="I263" s="17" t="s">
        <v>1932</v>
      </c>
      <c r="J263" s="17" t="s">
        <v>6685</v>
      </c>
      <c r="K263" s="17" t="s">
        <v>6686</v>
      </c>
      <c r="L263" s="17" t="s">
        <v>6687</v>
      </c>
      <c r="M263" s="19" t="s">
        <v>47</v>
      </c>
      <c r="N263" s="28" t="s">
        <v>1933</v>
      </c>
      <c r="O263" s="28" t="s">
        <v>6688</v>
      </c>
      <c r="P263" s="29" t="s">
        <v>6068</v>
      </c>
      <c r="Q263" s="28"/>
      <c r="R263" s="29" t="s">
        <v>84</v>
      </c>
      <c r="S263" s="29" t="s">
        <v>6731</v>
      </c>
      <c r="T263" s="30">
        <v>38618</v>
      </c>
      <c r="U263" s="28">
        <v>7193</v>
      </c>
      <c r="V263" s="18"/>
      <c r="W263" s="19"/>
      <c r="X263" s="18"/>
      <c r="Y263" s="18"/>
      <c r="Z263" s="18"/>
      <c r="AA263" s="17"/>
      <c r="AB263" s="14"/>
      <c r="AC263" s="14"/>
      <c r="AD263" s="14"/>
      <c r="AE263" s="14"/>
      <c r="AF263" s="14"/>
      <c r="AG263" s="14"/>
    </row>
    <row r="264" spans="1:33" ht="18" customHeight="1" x14ac:dyDescent="0.2">
      <c r="A264" s="28">
        <v>4050</v>
      </c>
      <c r="B264" s="38" t="s">
        <v>8808</v>
      </c>
      <c r="C264" s="132">
        <v>821849012</v>
      </c>
      <c r="D264" s="17" t="s">
        <v>1422</v>
      </c>
      <c r="E264" s="17" t="s">
        <v>1934</v>
      </c>
      <c r="F264" s="27" t="s">
        <v>1935</v>
      </c>
      <c r="G264" s="27" t="s">
        <v>1936</v>
      </c>
      <c r="H264" s="27" t="s">
        <v>1937</v>
      </c>
      <c r="I264" s="17" t="s">
        <v>1938</v>
      </c>
      <c r="J264" s="17" t="s">
        <v>1939</v>
      </c>
      <c r="K264" s="17" t="s">
        <v>1940</v>
      </c>
      <c r="L264" s="17" t="s">
        <v>1941</v>
      </c>
      <c r="M264" s="19" t="s">
        <v>565</v>
      </c>
      <c r="N264" s="28" t="s">
        <v>189</v>
      </c>
      <c r="O264" s="28"/>
      <c r="P264" s="29"/>
      <c r="Q264" s="28"/>
      <c r="R264" s="29">
        <v>93401</v>
      </c>
      <c r="S264" s="29" t="s">
        <v>1942</v>
      </c>
      <c r="T264" s="30">
        <v>37970</v>
      </c>
      <c r="U264" s="28">
        <v>4050</v>
      </c>
      <c r="V264" s="18"/>
      <c r="W264" s="19"/>
      <c r="X264" s="18"/>
      <c r="Y264" s="18"/>
      <c r="Z264" s="18"/>
      <c r="AA264" s="17"/>
      <c r="AB264" s="14"/>
      <c r="AC264" s="14"/>
      <c r="AD264" s="14"/>
      <c r="AE264" s="14"/>
      <c r="AF264" s="14"/>
      <c r="AG264" s="14"/>
    </row>
    <row r="265" spans="1:33" ht="18" customHeight="1" x14ac:dyDescent="0.2">
      <c r="A265" s="28">
        <v>4100</v>
      </c>
      <c r="B265" s="38" t="s">
        <v>8501</v>
      </c>
      <c r="C265" s="132">
        <v>707182008</v>
      </c>
      <c r="D265" s="17" t="s">
        <v>1422</v>
      </c>
      <c r="E265" s="17" t="s">
        <v>1943</v>
      </c>
      <c r="F265" s="27" t="s">
        <v>1944</v>
      </c>
      <c r="G265" s="27" t="s">
        <v>1945</v>
      </c>
      <c r="H265" s="27" t="s">
        <v>6323</v>
      </c>
      <c r="I265" s="17" t="s">
        <v>1946</v>
      </c>
      <c r="J265" s="17" t="s">
        <v>6324</v>
      </c>
      <c r="K265" s="17" t="s">
        <v>1947</v>
      </c>
      <c r="L265" s="17" t="s">
        <v>1949</v>
      </c>
      <c r="M265" s="19" t="s">
        <v>5593</v>
      </c>
      <c r="N265" s="28" t="s">
        <v>913</v>
      </c>
      <c r="O265" s="28" t="s">
        <v>1950</v>
      </c>
      <c r="P265" s="29" t="s">
        <v>1948</v>
      </c>
      <c r="Q265" s="28"/>
      <c r="R265" s="29">
        <v>91401</v>
      </c>
      <c r="S265" s="29" t="s">
        <v>6325</v>
      </c>
      <c r="T265" s="30">
        <v>37970</v>
      </c>
      <c r="U265" s="28">
        <v>4100</v>
      </c>
      <c r="V265" s="18"/>
      <c r="W265" s="19"/>
      <c r="X265" s="18"/>
      <c r="Y265" s="18"/>
      <c r="Z265" s="18"/>
      <c r="AA265" s="17"/>
      <c r="AB265" s="14"/>
      <c r="AC265" s="14"/>
      <c r="AD265" s="14"/>
      <c r="AE265" s="14"/>
      <c r="AF265" s="14"/>
      <c r="AG265" s="14"/>
    </row>
    <row r="266" spans="1:33" ht="18" customHeight="1" x14ac:dyDescent="0.2">
      <c r="A266" s="28">
        <v>7378</v>
      </c>
      <c r="B266" s="38" t="s">
        <v>8502</v>
      </c>
      <c r="C266" s="132" t="s">
        <v>7087</v>
      </c>
      <c r="D266" s="17" t="s">
        <v>1780</v>
      </c>
      <c r="E266" s="17" t="s">
        <v>1951</v>
      </c>
      <c r="F266" s="27" t="s">
        <v>1952</v>
      </c>
      <c r="G266" s="27" t="s">
        <v>1953</v>
      </c>
      <c r="H266" s="27" t="s">
        <v>1954</v>
      </c>
      <c r="I266" s="17" t="s">
        <v>1955</v>
      </c>
      <c r="J266" s="17" t="s">
        <v>1956</v>
      </c>
      <c r="K266" s="17" t="s">
        <v>1957</v>
      </c>
      <c r="L266" s="17" t="s">
        <v>1959</v>
      </c>
      <c r="M266" s="19" t="s">
        <v>5594</v>
      </c>
      <c r="N266" s="28" t="s">
        <v>1004</v>
      </c>
      <c r="O266" s="28"/>
      <c r="P266" s="29" t="s">
        <v>1958</v>
      </c>
      <c r="Q266" s="28"/>
      <c r="R266" s="29" t="s">
        <v>375</v>
      </c>
      <c r="S266" s="29" t="s">
        <v>5581</v>
      </c>
      <c r="T266" s="30">
        <v>39371</v>
      </c>
      <c r="U266" s="28">
        <v>7378</v>
      </c>
      <c r="V266" s="18"/>
      <c r="W266" s="19"/>
      <c r="X266" s="18"/>
      <c r="Y266" s="18"/>
      <c r="Z266" s="18"/>
      <c r="AA266" s="17"/>
      <c r="AB266" s="14"/>
      <c r="AC266" s="14"/>
      <c r="AD266" s="14"/>
      <c r="AE266" s="14"/>
      <c r="AF266" s="14"/>
      <c r="AG266" s="14"/>
    </row>
    <row r="267" spans="1:33" ht="18" customHeight="1" x14ac:dyDescent="0.2">
      <c r="A267" s="28">
        <v>6740</v>
      </c>
      <c r="B267" s="38" t="s">
        <v>8503</v>
      </c>
      <c r="C267" s="132">
        <v>714792008</v>
      </c>
      <c r="D267" s="17" t="s">
        <v>1410</v>
      </c>
      <c r="E267" s="17" t="s">
        <v>1960</v>
      </c>
      <c r="F267" s="27" t="s">
        <v>5691</v>
      </c>
      <c r="G267" s="27" t="s">
        <v>1961</v>
      </c>
      <c r="H267" s="105" t="s">
        <v>8128</v>
      </c>
      <c r="I267" s="17" t="s">
        <v>1962</v>
      </c>
      <c r="J267" s="46" t="s">
        <v>8129</v>
      </c>
      <c r="K267" s="46" t="s">
        <v>8130</v>
      </c>
      <c r="L267" s="17" t="s">
        <v>5813</v>
      </c>
      <c r="M267" s="19" t="s">
        <v>5588</v>
      </c>
      <c r="N267" s="28" t="s">
        <v>1964</v>
      </c>
      <c r="O267" s="28" t="s">
        <v>1963</v>
      </c>
      <c r="P267" s="29" t="s">
        <v>5717</v>
      </c>
      <c r="Q267" s="28" t="s">
        <v>5812</v>
      </c>
      <c r="R267" s="29" t="s">
        <v>1147</v>
      </c>
      <c r="S267" s="29" t="s">
        <v>6381</v>
      </c>
      <c r="T267" s="30">
        <v>37970</v>
      </c>
      <c r="U267" s="28">
        <v>6740</v>
      </c>
      <c r="V267" s="18"/>
      <c r="W267" s="19"/>
      <c r="X267" s="18"/>
      <c r="Y267" s="18"/>
      <c r="Z267" s="18"/>
      <c r="AA267" s="17"/>
      <c r="AB267" s="14"/>
      <c r="AC267" s="14"/>
      <c r="AD267" s="14"/>
      <c r="AE267" s="14"/>
      <c r="AF267" s="14"/>
      <c r="AG267" s="14" t="s">
        <v>7934</v>
      </c>
    </row>
    <row r="268" spans="1:33" ht="18" customHeight="1" x14ac:dyDescent="0.2">
      <c r="A268" s="28">
        <v>7454</v>
      </c>
      <c r="B268" s="38" t="s">
        <v>8504</v>
      </c>
      <c r="C268" s="132">
        <v>650017552</v>
      </c>
      <c r="D268" s="17" t="s">
        <v>1410</v>
      </c>
      <c r="E268" s="17" t="s">
        <v>1965</v>
      </c>
      <c r="F268" s="17" t="s">
        <v>1966</v>
      </c>
      <c r="G268" s="27" t="s">
        <v>1967</v>
      </c>
      <c r="H268" s="27" t="s">
        <v>1968</v>
      </c>
      <c r="I268" s="17" t="s">
        <v>1969</v>
      </c>
      <c r="J268" s="17" t="s">
        <v>1970</v>
      </c>
      <c r="K268" s="17" t="s">
        <v>1971</v>
      </c>
      <c r="L268" s="17" t="s">
        <v>1972</v>
      </c>
      <c r="M268" s="19" t="s">
        <v>48</v>
      </c>
      <c r="N268" s="28" t="s">
        <v>1973</v>
      </c>
      <c r="O268" s="28"/>
      <c r="P268" s="29"/>
      <c r="Q268" s="28"/>
      <c r="R268" s="29">
        <v>93401</v>
      </c>
      <c r="S268" s="29" t="s">
        <v>1974</v>
      </c>
      <c r="T268" s="30">
        <v>40813</v>
      </c>
      <c r="U268" s="28">
        <v>7454</v>
      </c>
      <c r="V268" s="18"/>
      <c r="W268" s="19"/>
      <c r="X268" s="18"/>
      <c r="Y268" s="18"/>
      <c r="Z268" s="18"/>
      <c r="AA268" s="17"/>
      <c r="AB268" s="14"/>
      <c r="AC268" s="14"/>
      <c r="AD268" s="14"/>
      <c r="AE268" s="14"/>
      <c r="AF268" s="14"/>
      <c r="AG268" s="14"/>
    </row>
    <row r="269" spans="1:33" ht="18" customHeight="1" x14ac:dyDescent="0.2">
      <c r="A269" s="28">
        <v>7702</v>
      </c>
      <c r="B269" s="38" t="s">
        <v>8505</v>
      </c>
      <c r="C269" s="132">
        <v>651660149</v>
      </c>
      <c r="D269" s="17"/>
      <c r="E269" s="17" t="s">
        <v>7975</v>
      </c>
      <c r="F269" s="17" t="s">
        <v>6248</v>
      </c>
      <c r="G269" s="27" t="s">
        <v>6249</v>
      </c>
      <c r="H269" s="27" t="s">
        <v>6250</v>
      </c>
      <c r="I269" s="17" t="s">
        <v>5916</v>
      </c>
      <c r="J269" s="17" t="s">
        <v>6251</v>
      </c>
      <c r="K269" s="17" t="s">
        <v>6252</v>
      </c>
      <c r="L269" s="17" t="s">
        <v>6253</v>
      </c>
      <c r="M269" s="19" t="s">
        <v>5591</v>
      </c>
      <c r="N269" s="28" t="s">
        <v>894</v>
      </c>
      <c r="O269" s="28">
        <v>949317655</v>
      </c>
      <c r="P269" s="47" t="s">
        <v>6254</v>
      </c>
      <c r="Q269" s="28"/>
      <c r="R269" s="29">
        <v>93401</v>
      </c>
      <c r="S269" s="29" t="s">
        <v>6214</v>
      </c>
      <c r="T269" s="30">
        <v>43917</v>
      </c>
      <c r="U269" s="28">
        <v>7702</v>
      </c>
      <c r="V269" s="18"/>
      <c r="W269" s="19"/>
      <c r="X269" s="18"/>
      <c r="Y269" s="18"/>
      <c r="Z269" s="18"/>
      <c r="AA269" s="17"/>
      <c r="AB269" s="14"/>
      <c r="AC269" s="14"/>
      <c r="AD269" s="14"/>
      <c r="AE269" s="14"/>
      <c r="AF269" s="14"/>
      <c r="AG269" s="14"/>
    </row>
    <row r="270" spans="1:33" ht="18" customHeight="1" x14ac:dyDescent="0.2">
      <c r="A270" s="28">
        <v>7585</v>
      </c>
      <c r="B270" s="38" t="s">
        <v>8506</v>
      </c>
      <c r="C270" s="132">
        <v>651096642</v>
      </c>
      <c r="D270" s="17" t="s">
        <v>1975</v>
      </c>
      <c r="E270" s="17" t="s">
        <v>1976</v>
      </c>
      <c r="F270" s="27" t="s">
        <v>1977</v>
      </c>
      <c r="G270" s="27" t="s">
        <v>1978</v>
      </c>
      <c r="H270" s="17" t="s">
        <v>1981</v>
      </c>
      <c r="I270" s="27" t="s">
        <v>1979</v>
      </c>
      <c r="J270" s="17" t="s">
        <v>1980</v>
      </c>
      <c r="K270" s="17" t="s">
        <v>1982</v>
      </c>
      <c r="L270" s="17" t="s">
        <v>1984</v>
      </c>
      <c r="M270" s="19" t="s">
        <v>47</v>
      </c>
      <c r="N270" s="28" t="s">
        <v>658</v>
      </c>
      <c r="O270" s="28" t="s">
        <v>1985</v>
      </c>
      <c r="P270" s="29" t="s">
        <v>1983</v>
      </c>
      <c r="Q270" s="28"/>
      <c r="R270" s="29">
        <v>93401</v>
      </c>
      <c r="S270" s="29" t="s">
        <v>1986</v>
      </c>
      <c r="T270" s="30">
        <v>42306</v>
      </c>
      <c r="U270" s="28">
        <v>7585</v>
      </c>
      <c r="V270" s="18"/>
      <c r="W270" s="19"/>
      <c r="X270" s="18"/>
      <c r="Y270" s="18"/>
      <c r="Z270" s="18"/>
      <c r="AA270" s="17"/>
      <c r="AB270" s="14"/>
      <c r="AC270" s="14"/>
      <c r="AD270" s="14"/>
      <c r="AE270" s="14"/>
      <c r="AF270" s="14"/>
      <c r="AG270" s="14"/>
    </row>
    <row r="271" spans="1:33" ht="18" customHeight="1" x14ac:dyDescent="0.2">
      <c r="A271" s="28">
        <v>7703</v>
      </c>
      <c r="B271" s="38" t="s">
        <v>8809</v>
      </c>
      <c r="C271" s="132">
        <v>651811481</v>
      </c>
      <c r="D271" s="17"/>
      <c r="E271" s="17" t="s">
        <v>7976</v>
      </c>
      <c r="F271" s="27" t="s">
        <v>6585</v>
      </c>
      <c r="G271" s="27" t="s">
        <v>6270</v>
      </c>
      <c r="H271" s="17" t="s">
        <v>6262</v>
      </c>
      <c r="I271" s="27" t="s">
        <v>1334</v>
      </c>
      <c r="J271" s="17" t="s">
        <v>6263</v>
      </c>
      <c r="K271" s="17" t="s">
        <v>6264</v>
      </c>
      <c r="L271" s="17" t="s">
        <v>6265</v>
      </c>
      <c r="M271" s="19" t="s">
        <v>5592</v>
      </c>
      <c r="N271" s="28" t="s">
        <v>6266</v>
      </c>
      <c r="O271" s="28">
        <v>964560714</v>
      </c>
      <c r="P271" s="47" t="s">
        <v>6267</v>
      </c>
      <c r="Q271" s="28"/>
      <c r="R271" s="29">
        <v>93401</v>
      </c>
      <c r="S271" s="29" t="s">
        <v>6586</v>
      </c>
      <c r="T271" s="30">
        <v>43927</v>
      </c>
      <c r="U271" s="28">
        <v>7703</v>
      </c>
      <c r="V271" s="18"/>
      <c r="W271" s="19"/>
      <c r="X271" s="18"/>
      <c r="Y271" s="18"/>
      <c r="Z271" s="18"/>
      <c r="AA271" s="17"/>
      <c r="AB271" s="14"/>
      <c r="AC271" s="14"/>
      <c r="AD271" s="14"/>
      <c r="AE271" s="14"/>
      <c r="AF271" s="14"/>
      <c r="AG271" s="14"/>
    </row>
    <row r="272" spans="1:33" ht="18" customHeight="1" x14ac:dyDescent="0.2">
      <c r="A272" s="28">
        <v>5350</v>
      </c>
      <c r="B272" s="38" t="s">
        <v>8507</v>
      </c>
      <c r="C272" s="132">
        <v>817743005</v>
      </c>
      <c r="D272" s="17" t="s">
        <v>1422</v>
      </c>
      <c r="E272" s="17" t="s">
        <v>1987</v>
      </c>
      <c r="F272" s="27" t="s">
        <v>1988</v>
      </c>
      <c r="G272" s="27" t="s">
        <v>1989</v>
      </c>
      <c r="H272" s="27" t="s">
        <v>1990</v>
      </c>
      <c r="I272" s="17" t="s">
        <v>1991</v>
      </c>
      <c r="J272" s="17" t="s">
        <v>1992</v>
      </c>
      <c r="K272" s="17" t="s">
        <v>1993</v>
      </c>
      <c r="L272" s="17" t="s">
        <v>1994</v>
      </c>
      <c r="M272" s="19" t="s">
        <v>5592</v>
      </c>
      <c r="N272" s="28" t="s">
        <v>1995</v>
      </c>
      <c r="O272" s="28" t="s">
        <v>1996</v>
      </c>
      <c r="P272" s="29" t="s">
        <v>1997</v>
      </c>
      <c r="Q272" s="28"/>
      <c r="R272" s="29">
        <v>93401</v>
      </c>
      <c r="S272" s="29" t="s">
        <v>1998</v>
      </c>
      <c r="T272" s="30">
        <v>37970</v>
      </c>
      <c r="U272" s="28">
        <v>5350</v>
      </c>
      <c r="V272" s="18"/>
      <c r="W272" s="19"/>
      <c r="X272" s="18"/>
      <c r="Y272" s="18"/>
      <c r="Z272" s="18"/>
      <c r="AA272" s="17"/>
      <c r="AB272" s="14"/>
      <c r="AC272" s="14"/>
      <c r="AD272" s="14"/>
      <c r="AE272" s="14"/>
      <c r="AF272" s="14"/>
      <c r="AG272" s="14"/>
    </row>
    <row r="273" spans="1:33" ht="18" customHeight="1" x14ac:dyDescent="0.2">
      <c r="A273" s="28">
        <v>6983</v>
      </c>
      <c r="B273" s="38" t="s">
        <v>8508</v>
      </c>
      <c r="C273" s="132">
        <v>759917405</v>
      </c>
      <c r="D273" s="17" t="s">
        <v>1999</v>
      </c>
      <c r="E273" s="17" t="s">
        <v>2000</v>
      </c>
      <c r="F273" s="27" t="s">
        <v>6535</v>
      </c>
      <c r="G273" s="27" t="s">
        <v>2001</v>
      </c>
      <c r="H273" s="27" t="s">
        <v>5685</v>
      </c>
      <c r="I273" s="17" t="s">
        <v>7977</v>
      </c>
      <c r="J273" s="17" t="s">
        <v>6011</v>
      </c>
      <c r="K273" s="17" t="s">
        <v>5686</v>
      </c>
      <c r="L273" s="17" t="s">
        <v>5683</v>
      </c>
      <c r="M273" s="19" t="s">
        <v>5589</v>
      </c>
      <c r="N273" s="28" t="s">
        <v>168</v>
      </c>
      <c r="O273" s="28" t="s">
        <v>8114</v>
      </c>
      <c r="P273" s="47" t="s">
        <v>5684</v>
      </c>
      <c r="Q273" s="28"/>
      <c r="R273" s="29">
        <v>93401</v>
      </c>
      <c r="S273" s="29" t="s">
        <v>6454</v>
      </c>
      <c r="T273" s="30">
        <v>37970</v>
      </c>
      <c r="U273" s="28">
        <v>6983</v>
      </c>
      <c r="V273" s="18"/>
      <c r="W273" s="19"/>
      <c r="X273" s="18"/>
      <c r="Y273" s="18"/>
      <c r="Z273" s="18"/>
      <c r="AA273" s="17"/>
      <c r="AB273" s="14"/>
      <c r="AC273" s="14"/>
      <c r="AD273" s="14"/>
      <c r="AE273" s="14"/>
      <c r="AF273" s="14"/>
      <c r="AG273" s="14" t="s">
        <v>7978</v>
      </c>
    </row>
    <row r="274" spans="1:33" ht="18" customHeight="1" x14ac:dyDescent="0.2">
      <c r="A274" s="28">
        <v>7344</v>
      </c>
      <c r="B274" s="38" t="s">
        <v>8810</v>
      </c>
      <c r="C274" s="132">
        <v>654426600</v>
      </c>
      <c r="D274" s="17" t="s">
        <v>1410</v>
      </c>
      <c r="E274" s="17" t="s">
        <v>2002</v>
      </c>
      <c r="F274" s="27" t="s">
        <v>2003</v>
      </c>
      <c r="G274" s="27" t="s">
        <v>2004</v>
      </c>
      <c r="H274" s="27" t="s">
        <v>2005</v>
      </c>
      <c r="I274" s="17" t="s">
        <v>1529</v>
      </c>
      <c r="J274" s="17" t="s">
        <v>2006</v>
      </c>
      <c r="K274" s="17" t="s">
        <v>2007</v>
      </c>
      <c r="L274" s="17" t="s">
        <v>2009</v>
      </c>
      <c r="M274" s="19" t="s">
        <v>47</v>
      </c>
      <c r="N274" s="28"/>
      <c r="O274" s="28" t="s">
        <v>2010</v>
      </c>
      <c r="P274" s="29" t="s">
        <v>2008</v>
      </c>
      <c r="Q274" s="28"/>
      <c r="R274" s="29" t="s">
        <v>84</v>
      </c>
      <c r="S274" s="29" t="s">
        <v>2011</v>
      </c>
      <c r="T274" s="30">
        <v>39113</v>
      </c>
      <c r="U274" s="28">
        <v>7344</v>
      </c>
      <c r="V274" s="18"/>
      <c r="W274" s="19"/>
      <c r="X274" s="18"/>
      <c r="Y274" s="18"/>
      <c r="Z274" s="18"/>
      <c r="AA274" s="17"/>
      <c r="AB274" s="14"/>
      <c r="AC274" s="14"/>
      <c r="AD274" s="14"/>
      <c r="AE274" s="14"/>
      <c r="AF274" s="14"/>
      <c r="AG274" s="14"/>
    </row>
    <row r="275" spans="1:33" ht="18" customHeight="1" x14ac:dyDescent="0.2">
      <c r="A275" s="28">
        <v>7384</v>
      </c>
      <c r="B275" s="38" t="s">
        <v>8509</v>
      </c>
      <c r="C275" s="132">
        <v>715127008</v>
      </c>
      <c r="D275" s="17" t="s">
        <v>1474</v>
      </c>
      <c r="E275" s="17" t="s">
        <v>2012</v>
      </c>
      <c r="F275" s="27" t="s">
        <v>2013</v>
      </c>
      <c r="G275" s="27" t="s">
        <v>2014</v>
      </c>
      <c r="H275" s="27" t="s">
        <v>2015</v>
      </c>
      <c r="I275" s="17" t="s">
        <v>1529</v>
      </c>
      <c r="J275" s="17" t="s">
        <v>128</v>
      </c>
      <c r="K275" s="17" t="s">
        <v>2016</v>
      </c>
      <c r="L275" s="17" t="s">
        <v>2017</v>
      </c>
      <c r="M275" s="19" t="s">
        <v>47</v>
      </c>
      <c r="N275" s="28" t="s">
        <v>658</v>
      </c>
      <c r="O275" s="28"/>
      <c r="P275" s="29"/>
      <c r="Q275" s="28"/>
      <c r="R275" s="29">
        <v>93401</v>
      </c>
      <c r="S275" s="29" t="s">
        <v>1919</v>
      </c>
      <c r="T275" s="30">
        <v>39414</v>
      </c>
      <c r="U275" s="28">
        <v>7384</v>
      </c>
      <c r="V275" s="18"/>
      <c r="W275" s="19"/>
      <c r="X275" s="18"/>
      <c r="Y275" s="18"/>
      <c r="Z275" s="18"/>
      <c r="AA275" s="17"/>
      <c r="AB275" s="14"/>
      <c r="AC275" s="14"/>
      <c r="AD275" s="14"/>
      <c r="AE275" s="14"/>
      <c r="AF275" s="14"/>
      <c r="AG275" s="14"/>
    </row>
    <row r="276" spans="1:33" ht="18" customHeight="1" x14ac:dyDescent="0.2">
      <c r="A276" s="28">
        <v>6780</v>
      </c>
      <c r="B276" s="38" t="s">
        <v>8510</v>
      </c>
      <c r="C276" s="132">
        <v>716223000</v>
      </c>
      <c r="D276" s="17" t="s">
        <v>1422</v>
      </c>
      <c r="E276" s="17" t="s">
        <v>2018</v>
      </c>
      <c r="F276" s="17" t="s">
        <v>2020</v>
      </c>
      <c r="G276" s="27" t="s">
        <v>2019</v>
      </c>
      <c r="H276" s="27" t="s">
        <v>2021</v>
      </c>
      <c r="I276" s="17" t="s">
        <v>2022</v>
      </c>
      <c r="J276" s="17" t="s">
        <v>2023</v>
      </c>
      <c r="K276" s="17" t="s">
        <v>2024</v>
      </c>
      <c r="L276" s="17" t="s">
        <v>2025</v>
      </c>
      <c r="M276" s="19" t="s">
        <v>5588</v>
      </c>
      <c r="N276" s="28" t="s">
        <v>1552</v>
      </c>
      <c r="O276" s="28"/>
      <c r="P276" s="29"/>
      <c r="Q276" s="28"/>
      <c r="R276" s="29" t="s">
        <v>1147</v>
      </c>
      <c r="S276" s="29" t="s">
        <v>2026</v>
      </c>
      <c r="T276" s="30">
        <v>37970</v>
      </c>
      <c r="U276" s="28">
        <v>6780</v>
      </c>
      <c r="V276" s="18"/>
      <c r="W276" s="19"/>
      <c r="X276" s="18"/>
      <c r="Y276" s="18"/>
      <c r="Z276" s="18"/>
      <c r="AA276" s="17"/>
      <c r="AB276" s="14"/>
      <c r="AC276" s="14"/>
      <c r="AD276" s="14"/>
      <c r="AE276" s="14"/>
      <c r="AF276" s="14"/>
      <c r="AG276" s="14"/>
    </row>
    <row r="277" spans="1:33" ht="18" customHeight="1" x14ac:dyDescent="0.2">
      <c r="A277" s="28">
        <v>7620</v>
      </c>
      <c r="B277" s="38" t="s">
        <v>8511</v>
      </c>
      <c r="C277" s="132">
        <v>732384006</v>
      </c>
      <c r="D277" s="17" t="s">
        <v>1410</v>
      </c>
      <c r="E277" s="17" t="s">
        <v>2027</v>
      </c>
      <c r="F277" s="27" t="s">
        <v>6865</v>
      </c>
      <c r="G277" s="27" t="s">
        <v>2028</v>
      </c>
      <c r="H277" s="27" t="s">
        <v>6866</v>
      </c>
      <c r="I277" s="17" t="s">
        <v>6867</v>
      </c>
      <c r="J277" s="17" t="s">
        <v>6868</v>
      </c>
      <c r="K277" s="17" t="s">
        <v>2030</v>
      </c>
      <c r="L277" s="17" t="s">
        <v>2031</v>
      </c>
      <c r="M277" s="19" t="s">
        <v>47</v>
      </c>
      <c r="N277" s="28" t="s">
        <v>2032</v>
      </c>
      <c r="O277" s="28" t="s">
        <v>6838</v>
      </c>
      <c r="P277" s="29" t="s">
        <v>6839</v>
      </c>
      <c r="Q277" s="28"/>
      <c r="R277" s="29" t="s">
        <v>580</v>
      </c>
      <c r="S277" s="29" t="s">
        <v>6873</v>
      </c>
      <c r="T277" s="30">
        <v>42688</v>
      </c>
      <c r="U277" s="28">
        <v>7620</v>
      </c>
      <c r="V277" s="18"/>
      <c r="W277" s="19"/>
      <c r="X277" s="18"/>
      <c r="Y277" s="18"/>
      <c r="Z277" s="18"/>
      <c r="AA277" s="17"/>
      <c r="AB277" s="14"/>
      <c r="AC277" s="14"/>
      <c r="AD277" s="14"/>
      <c r="AE277" s="14"/>
      <c r="AF277" s="14"/>
      <c r="AG277" s="14"/>
    </row>
    <row r="278" spans="1:33" ht="18" customHeight="1" x14ac:dyDescent="0.2">
      <c r="A278" s="28">
        <v>7667</v>
      </c>
      <c r="B278" s="38" t="s">
        <v>8512</v>
      </c>
      <c r="C278" s="132">
        <v>650992660</v>
      </c>
      <c r="D278" s="17" t="s">
        <v>73</v>
      </c>
      <c r="E278" s="17" t="s">
        <v>2034</v>
      </c>
      <c r="F278" s="27" t="s">
        <v>2035</v>
      </c>
      <c r="G278" s="27" t="s">
        <v>2036</v>
      </c>
      <c r="H278" s="27" t="s">
        <v>2037</v>
      </c>
      <c r="I278" s="17" t="s">
        <v>771</v>
      </c>
      <c r="J278" s="17" t="s">
        <v>2038</v>
      </c>
      <c r="K278" s="17" t="s">
        <v>2039</v>
      </c>
      <c r="L278" s="17" t="s">
        <v>2040</v>
      </c>
      <c r="M278" s="19" t="s">
        <v>47</v>
      </c>
      <c r="N278" s="28" t="s">
        <v>2041</v>
      </c>
      <c r="O278" s="28" t="s">
        <v>2042</v>
      </c>
      <c r="P278" s="29" t="s">
        <v>2043</v>
      </c>
      <c r="Q278" s="28"/>
      <c r="R278" s="29" t="s">
        <v>633</v>
      </c>
      <c r="S278" s="29" t="s">
        <v>776</v>
      </c>
      <c r="T278" s="30">
        <v>43472</v>
      </c>
      <c r="U278" s="28">
        <v>7667</v>
      </c>
      <c r="V278" s="18"/>
      <c r="W278" s="19"/>
      <c r="X278" s="18"/>
      <c r="Y278" s="18"/>
      <c r="Z278" s="18"/>
      <c r="AA278" s="17"/>
      <c r="AB278" s="14"/>
      <c r="AC278" s="14"/>
      <c r="AD278" s="14"/>
      <c r="AE278" s="14"/>
      <c r="AF278" s="14"/>
      <c r="AG278" s="14"/>
    </row>
    <row r="279" spans="1:33" ht="18" customHeight="1" x14ac:dyDescent="0.2">
      <c r="A279" s="28">
        <v>6905</v>
      </c>
      <c r="B279" s="38" t="s">
        <v>8513</v>
      </c>
      <c r="C279" s="132">
        <v>702081009</v>
      </c>
      <c r="D279" s="17" t="s">
        <v>1422</v>
      </c>
      <c r="E279" s="17" t="s">
        <v>2044</v>
      </c>
      <c r="F279" s="27" t="s">
        <v>6900</v>
      </c>
      <c r="G279" s="27" t="s">
        <v>2045</v>
      </c>
      <c r="H279" s="17" t="s">
        <v>6952</v>
      </c>
      <c r="I279" s="17" t="s">
        <v>2046</v>
      </c>
      <c r="J279" s="17" t="s">
        <v>2047</v>
      </c>
      <c r="K279" s="17" t="s">
        <v>5690</v>
      </c>
      <c r="L279" s="17" t="s">
        <v>2048</v>
      </c>
      <c r="M279" s="19" t="s">
        <v>48</v>
      </c>
      <c r="N279" s="28" t="s">
        <v>1286</v>
      </c>
      <c r="O279" s="28" t="s">
        <v>6901</v>
      </c>
      <c r="P279" s="29"/>
      <c r="Q279" s="28"/>
      <c r="R279" s="29">
        <v>93105</v>
      </c>
      <c r="S279" s="29" t="s">
        <v>6382</v>
      </c>
      <c r="T279" s="30">
        <v>37970</v>
      </c>
      <c r="U279" s="28">
        <v>6905</v>
      </c>
      <c r="V279" s="18"/>
      <c r="W279" s="19"/>
      <c r="X279" s="18"/>
      <c r="Y279" s="18"/>
      <c r="Z279" s="18"/>
      <c r="AA279" s="48" t="s">
        <v>7914</v>
      </c>
      <c r="AB279" s="14"/>
      <c r="AC279" s="14"/>
      <c r="AD279" s="14"/>
      <c r="AE279" s="14"/>
      <c r="AF279" s="14"/>
      <c r="AG279" s="14" t="s">
        <v>7915</v>
      </c>
    </row>
    <row r="280" spans="1:33" ht="18" customHeight="1" x14ac:dyDescent="0.2">
      <c r="A280" s="28">
        <v>6862</v>
      </c>
      <c r="B280" s="38" t="s">
        <v>8811</v>
      </c>
      <c r="C280" s="132">
        <v>717538005</v>
      </c>
      <c r="D280" s="17" t="s">
        <v>1422</v>
      </c>
      <c r="E280" s="17" t="s">
        <v>2049</v>
      </c>
      <c r="F280" s="27" t="s">
        <v>5967</v>
      </c>
      <c r="G280" s="27" t="s">
        <v>2050</v>
      </c>
      <c r="H280" s="27" t="s">
        <v>2051</v>
      </c>
      <c r="I280" s="17" t="s">
        <v>172</v>
      </c>
      <c r="J280" s="17" t="s">
        <v>2054</v>
      </c>
      <c r="K280" s="17" t="s">
        <v>2055</v>
      </c>
      <c r="L280" s="17" t="s">
        <v>2052</v>
      </c>
      <c r="M280" s="19" t="s">
        <v>5591</v>
      </c>
      <c r="N280" s="28" t="s">
        <v>2056</v>
      </c>
      <c r="O280" s="28" t="s">
        <v>2053</v>
      </c>
      <c r="P280" s="29"/>
      <c r="Q280" s="28"/>
      <c r="R280" s="29">
        <v>93401</v>
      </c>
      <c r="S280" s="29" t="s">
        <v>6874</v>
      </c>
      <c r="T280" s="30">
        <v>37970</v>
      </c>
      <c r="U280" s="28">
        <v>6862</v>
      </c>
      <c r="V280" s="18"/>
      <c r="W280" s="19"/>
      <c r="X280" s="18"/>
      <c r="Y280" s="18"/>
      <c r="Z280" s="18"/>
      <c r="AA280" s="17"/>
      <c r="AB280" s="14"/>
      <c r="AC280" s="14"/>
      <c r="AD280" s="14"/>
      <c r="AE280" s="14"/>
      <c r="AF280" s="14"/>
      <c r="AG280" s="14" t="s">
        <v>7979</v>
      </c>
    </row>
    <row r="281" spans="1:33" ht="18" customHeight="1" x14ac:dyDescent="0.2">
      <c r="A281" s="28">
        <v>7347</v>
      </c>
      <c r="B281" s="38" t="s">
        <v>8514</v>
      </c>
      <c r="C281" s="132">
        <v>653176902</v>
      </c>
      <c r="D281" s="17" t="s">
        <v>1410</v>
      </c>
      <c r="E281" s="17" t="s">
        <v>2057</v>
      </c>
      <c r="F281" s="27" t="s">
        <v>6869</v>
      </c>
      <c r="G281" s="27" t="s">
        <v>2058</v>
      </c>
      <c r="H281" s="27" t="s">
        <v>6870</v>
      </c>
      <c r="I281" s="17" t="s">
        <v>2059</v>
      </c>
      <c r="J281" s="17" t="s">
        <v>2060</v>
      </c>
      <c r="K281" s="17" t="s">
        <v>2061</v>
      </c>
      <c r="L281" s="17" t="s">
        <v>2062</v>
      </c>
      <c r="M281" s="19" t="s">
        <v>47</v>
      </c>
      <c r="N281" s="28" t="s">
        <v>658</v>
      </c>
      <c r="O281" s="28" t="s">
        <v>2063</v>
      </c>
      <c r="P281" s="29" t="s">
        <v>2064</v>
      </c>
      <c r="Q281" s="28"/>
      <c r="R281" s="29" t="s">
        <v>84</v>
      </c>
      <c r="S281" s="29" t="s">
        <v>6896</v>
      </c>
      <c r="T281" s="30">
        <v>39143</v>
      </c>
      <c r="U281" s="28">
        <v>7347</v>
      </c>
      <c r="V281" s="18"/>
      <c r="W281" s="19"/>
      <c r="X281" s="18"/>
      <c r="Y281" s="18"/>
      <c r="Z281" s="18"/>
      <c r="AA281" s="48" t="s">
        <v>7922</v>
      </c>
      <c r="AB281" s="14"/>
      <c r="AC281" s="14"/>
      <c r="AD281" s="14"/>
      <c r="AE281" s="14"/>
      <c r="AF281" s="14"/>
      <c r="AG281" s="14" t="s">
        <v>7922</v>
      </c>
    </row>
    <row r="282" spans="1:33" ht="18" customHeight="1" x14ac:dyDescent="0.2">
      <c r="A282" s="28">
        <v>7606</v>
      </c>
      <c r="B282" s="38" t="s">
        <v>8515</v>
      </c>
      <c r="C282" s="132">
        <v>651137691</v>
      </c>
      <c r="D282" s="29" t="s">
        <v>2065</v>
      </c>
      <c r="E282" s="17" t="s">
        <v>2066</v>
      </c>
      <c r="F282" s="27" t="s">
        <v>2067</v>
      </c>
      <c r="G282" s="27" t="s">
        <v>2068</v>
      </c>
      <c r="H282" s="27" t="s">
        <v>2069</v>
      </c>
      <c r="I282" s="17" t="s">
        <v>2070</v>
      </c>
      <c r="J282" s="17" t="s">
        <v>2071</v>
      </c>
      <c r="K282" s="17" t="s">
        <v>2072</v>
      </c>
      <c r="L282" s="17" t="s">
        <v>2074</v>
      </c>
      <c r="M282" s="19" t="s">
        <v>565</v>
      </c>
      <c r="N282" s="28" t="s">
        <v>2076</v>
      </c>
      <c r="O282" s="28" t="s">
        <v>2075</v>
      </c>
      <c r="P282" s="29" t="s">
        <v>2073</v>
      </c>
      <c r="Q282" s="28"/>
      <c r="R282" s="29">
        <v>93401</v>
      </c>
      <c r="S282" s="29" t="s">
        <v>1421</v>
      </c>
      <c r="T282" s="30">
        <v>42489</v>
      </c>
      <c r="U282" s="28">
        <v>7606</v>
      </c>
      <c r="V282" s="18"/>
      <c r="W282" s="19"/>
      <c r="X282" s="18"/>
      <c r="Y282" s="18"/>
      <c r="Z282" s="18"/>
      <c r="AA282" s="17"/>
      <c r="AB282" s="14"/>
      <c r="AC282" s="14"/>
      <c r="AD282" s="14"/>
      <c r="AE282" s="14"/>
      <c r="AF282" s="14"/>
      <c r="AG282" s="14"/>
    </row>
    <row r="283" spans="1:33" ht="18" customHeight="1" x14ac:dyDescent="0.2">
      <c r="A283" s="28">
        <v>7371</v>
      </c>
      <c r="B283" s="38" t="s">
        <v>8516</v>
      </c>
      <c r="C283" s="132">
        <v>652968406</v>
      </c>
      <c r="D283" s="17" t="s">
        <v>1474</v>
      </c>
      <c r="E283" s="17" t="s">
        <v>2077</v>
      </c>
      <c r="F283" s="27" t="s">
        <v>2078</v>
      </c>
      <c r="G283" s="27" t="s">
        <v>2079</v>
      </c>
      <c r="H283" s="27" t="s">
        <v>2080</v>
      </c>
      <c r="I283" s="17" t="s">
        <v>2081</v>
      </c>
      <c r="J283" s="17" t="s">
        <v>2082</v>
      </c>
      <c r="K283" s="17" t="s">
        <v>2083</v>
      </c>
      <c r="L283" s="17" t="s">
        <v>2084</v>
      </c>
      <c r="M283" s="19" t="s">
        <v>47</v>
      </c>
      <c r="N283" s="28" t="s">
        <v>658</v>
      </c>
      <c r="O283" s="28" t="s">
        <v>2085</v>
      </c>
      <c r="P283" s="29"/>
      <c r="Q283" s="28"/>
      <c r="R283" s="29">
        <v>93401</v>
      </c>
      <c r="S283" s="29" t="s">
        <v>2086</v>
      </c>
      <c r="T283" s="30">
        <v>39322</v>
      </c>
      <c r="U283" s="28">
        <v>7371</v>
      </c>
      <c r="V283" s="18"/>
      <c r="W283" s="19"/>
      <c r="X283" s="18"/>
      <c r="Y283" s="18"/>
      <c r="Z283" s="18"/>
      <c r="AA283" s="17"/>
      <c r="AB283" s="14"/>
      <c r="AC283" s="14"/>
      <c r="AD283" s="14"/>
      <c r="AE283" s="14"/>
      <c r="AF283" s="14"/>
      <c r="AG283" s="14"/>
    </row>
    <row r="284" spans="1:33" ht="18" customHeight="1" x14ac:dyDescent="0.2">
      <c r="A284" s="28">
        <v>7658</v>
      </c>
      <c r="B284" s="38" t="s">
        <v>8517</v>
      </c>
      <c r="C284" s="132">
        <v>650964950</v>
      </c>
      <c r="D284" s="17" t="s">
        <v>1410</v>
      </c>
      <c r="E284" s="17" t="s">
        <v>2087</v>
      </c>
      <c r="F284" s="27" t="s">
        <v>2088</v>
      </c>
      <c r="G284" s="27" t="s">
        <v>2089</v>
      </c>
      <c r="H284" s="27" t="s">
        <v>2090</v>
      </c>
      <c r="I284" s="17" t="s">
        <v>2091</v>
      </c>
      <c r="J284" s="17" t="s">
        <v>2092</v>
      </c>
      <c r="K284" s="17" t="s">
        <v>2093</v>
      </c>
      <c r="L284" s="17" t="s">
        <v>5610</v>
      </c>
      <c r="M284" s="19" t="s">
        <v>5590</v>
      </c>
      <c r="N284" s="28" t="s">
        <v>2095</v>
      </c>
      <c r="O284" s="28"/>
      <c r="P284" s="29" t="s">
        <v>2094</v>
      </c>
      <c r="Q284" s="28"/>
      <c r="R284" s="29" t="s">
        <v>84</v>
      </c>
      <c r="S284" s="29" t="s">
        <v>6300</v>
      </c>
      <c r="T284" s="30">
        <v>43374</v>
      </c>
      <c r="U284" s="28">
        <v>7658</v>
      </c>
      <c r="V284" s="18"/>
      <c r="W284" s="19"/>
      <c r="X284" s="18"/>
      <c r="Y284" s="18"/>
      <c r="Z284" s="18"/>
      <c r="AA284" s="17"/>
      <c r="AB284" s="14"/>
      <c r="AC284" s="14"/>
      <c r="AD284" s="14"/>
      <c r="AE284" s="14"/>
      <c r="AF284" s="14"/>
      <c r="AG284" s="14"/>
    </row>
    <row r="285" spans="1:33" ht="18" customHeight="1" x14ac:dyDescent="0.2">
      <c r="A285" s="28">
        <v>7036</v>
      </c>
      <c r="B285" s="38" t="s">
        <v>8812</v>
      </c>
      <c r="C285" s="132" t="s">
        <v>7088</v>
      </c>
      <c r="D285" s="17" t="s">
        <v>1422</v>
      </c>
      <c r="E285" s="17" t="s">
        <v>2096</v>
      </c>
      <c r="F285" s="27" t="s">
        <v>6720</v>
      </c>
      <c r="G285" s="27" t="s">
        <v>2097</v>
      </c>
      <c r="H285" s="27" t="s">
        <v>6724</v>
      </c>
      <c r="I285" s="17" t="s">
        <v>2098</v>
      </c>
      <c r="J285" s="17" t="s">
        <v>6721</v>
      </c>
      <c r="K285" s="17" t="s">
        <v>2099</v>
      </c>
      <c r="L285" s="17" t="s">
        <v>2100</v>
      </c>
      <c r="M285" s="19" t="s">
        <v>47</v>
      </c>
      <c r="N285" s="28" t="s">
        <v>2101</v>
      </c>
      <c r="O285" s="28" t="s">
        <v>6722</v>
      </c>
      <c r="P285" s="29" t="s">
        <v>6723</v>
      </c>
      <c r="Q285" s="28"/>
      <c r="R285" s="29" t="s">
        <v>1434</v>
      </c>
      <c r="S285" s="29" t="s">
        <v>6732</v>
      </c>
      <c r="T285" s="30">
        <v>37970</v>
      </c>
      <c r="U285" s="28">
        <v>7036</v>
      </c>
      <c r="V285" s="18"/>
      <c r="W285" s="19"/>
      <c r="X285" s="18"/>
      <c r="Y285" s="18"/>
      <c r="Z285" s="18"/>
      <c r="AA285" s="17"/>
      <c r="AB285" s="14"/>
      <c r="AC285" s="14"/>
      <c r="AD285" s="14"/>
      <c r="AE285" s="14"/>
      <c r="AF285" s="14"/>
      <c r="AG285" s="14"/>
    </row>
    <row r="286" spans="1:33" ht="18" customHeight="1" x14ac:dyDescent="0.2">
      <c r="A286" s="28">
        <v>7396</v>
      </c>
      <c r="B286" s="38" t="s">
        <v>8518</v>
      </c>
      <c r="C286" s="132">
        <v>653401507</v>
      </c>
      <c r="D286" s="17" t="s">
        <v>1410</v>
      </c>
      <c r="E286" s="17" t="s">
        <v>2102</v>
      </c>
      <c r="F286" s="27" t="s">
        <v>2103</v>
      </c>
      <c r="G286" s="27" t="s">
        <v>2104</v>
      </c>
      <c r="H286" s="27" t="s">
        <v>2105</v>
      </c>
      <c r="I286" s="17" t="s">
        <v>172</v>
      </c>
      <c r="J286" s="17" t="s">
        <v>2106</v>
      </c>
      <c r="K286" s="17" t="s">
        <v>2107</v>
      </c>
      <c r="L286" s="19" t="s">
        <v>2109</v>
      </c>
      <c r="M286" s="19" t="s">
        <v>565</v>
      </c>
      <c r="N286" s="28" t="s">
        <v>2111</v>
      </c>
      <c r="O286" s="28" t="s">
        <v>2110</v>
      </c>
      <c r="P286" s="29" t="s">
        <v>2108</v>
      </c>
      <c r="Q286" s="28"/>
      <c r="R286" s="29" t="s">
        <v>84</v>
      </c>
      <c r="S286" s="29" t="s">
        <v>2112</v>
      </c>
      <c r="T286" s="30">
        <v>39616</v>
      </c>
      <c r="U286" s="28">
        <v>7396</v>
      </c>
      <c r="V286" s="18"/>
      <c r="W286" s="19"/>
      <c r="X286" s="18"/>
      <c r="Y286" s="18"/>
      <c r="Z286" s="18"/>
      <c r="AA286" s="17"/>
      <c r="AB286" s="14"/>
      <c r="AC286" s="14"/>
      <c r="AD286" s="14"/>
      <c r="AE286" s="14"/>
      <c r="AF286" s="14"/>
      <c r="AG286" s="14"/>
    </row>
    <row r="287" spans="1:33" ht="18" customHeight="1" x14ac:dyDescent="0.2">
      <c r="A287" s="28">
        <v>4250</v>
      </c>
      <c r="B287" s="38" t="s">
        <v>8519</v>
      </c>
      <c r="C287" s="132" t="s">
        <v>7089</v>
      </c>
      <c r="D287" s="17" t="s">
        <v>1474</v>
      </c>
      <c r="E287" s="17" t="s">
        <v>2113</v>
      </c>
      <c r="F287" s="27" t="s">
        <v>6993</v>
      </c>
      <c r="G287" s="27" t="s">
        <v>2114</v>
      </c>
      <c r="H287" s="45" t="s">
        <v>7462</v>
      </c>
      <c r="I287" s="17" t="s">
        <v>433</v>
      </c>
      <c r="J287" s="17" t="s">
        <v>6994</v>
      </c>
      <c r="K287" s="46" t="s">
        <v>7463</v>
      </c>
      <c r="L287" s="17" t="s">
        <v>2115</v>
      </c>
      <c r="M287" s="17" t="s">
        <v>47</v>
      </c>
      <c r="N287" s="28" t="s">
        <v>769</v>
      </c>
      <c r="O287" s="28" t="s">
        <v>2116</v>
      </c>
      <c r="P287" s="29" t="s">
        <v>7023</v>
      </c>
      <c r="Q287" s="28"/>
      <c r="R287" s="29">
        <v>93401</v>
      </c>
      <c r="S287" s="29" t="s">
        <v>6345</v>
      </c>
      <c r="T287" s="30">
        <v>37970</v>
      </c>
      <c r="U287" s="28">
        <v>4250</v>
      </c>
      <c r="V287" s="18"/>
      <c r="W287" s="19"/>
      <c r="X287" s="18"/>
      <c r="Y287" s="18"/>
      <c r="Z287" s="18"/>
      <c r="AA287" s="17" t="s">
        <v>7980</v>
      </c>
      <c r="AB287" s="14"/>
      <c r="AC287" s="14"/>
      <c r="AD287" s="14"/>
      <c r="AE287" s="14"/>
      <c r="AF287" s="14"/>
      <c r="AG287" s="14" t="s">
        <v>7981</v>
      </c>
    </row>
    <row r="288" spans="1:33" ht="18" customHeight="1" x14ac:dyDescent="0.2">
      <c r="A288" s="28">
        <v>4300</v>
      </c>
      <c r="B288" s="38" t="s">
        <v>8520</v>
      </c>
      <c r="C288" s="132" t="s">
        <v>7090</v>
      </c>
      <c r="D288" s="17" t="s">
        <v>1422</v>
      </c>
      <c r="E288" s="17" t="s">
        <v>2117</v>
      </c>
      <c r="F288" s="27" t="s">
        <v>6660</v>
      </c>
      <c r="G288" s="27" t="s">
        <v>2118</v>
      </c>
      <c r="H288" s="27" t="s">
        <v>6662</v>
      </c>
      <c r="I288" s="17" t="s">
        <v>4338</v>
      </c>
      <c r="J288" s="39">
        <v>43622</v>
      </c>
      <c r="K288" s="17" t="s">
        <v>5984</v>
      </c>
      <c r="L288" s="17" t="s">
        <v>2119</v>
      </c>
      <c r="M288" s="19" t="s">
        <v>5593</v>
      </c>
      <c r="N288" s="28" t="s">
        <v>2120</v>
      </c>
      <c r="O288" s="28" t="s">
        <v>6661</v>
      </c>
      <c r="P288" s="29" t="s">
        <v>5983</v>
      </c>
      <c r="Q288" s="28"/>
      <c r="R288" s="29">
        <v>93401</v>
      </c>
      <c r="S288" s="29" t="s">
        <v>6383</v>
      </c>
      <c r="T288" s="30">
        <v>37970</v>
      </c>
      <c r="U288" s="28">
        <v>4300</v>
      </c>
      <c r="V288" s="18"/>
      <c r="W288" s="19"/>
      <c r="X288" s="18"/>
      <c r="Y288" s="18"/>
      <c r="Z288" s="18"/>
      <c r="AA288" s="17"/>
      <c r="AB288" s="14"/>
      <c r="AC288" s="14"/>
      <c r="AD288" s="14"/>
      <c r="AE288" s="14"/>
      <c r="AF288" s="14"/>
      <c r="AG288" s="14"/>
    </row>
    <row r="289" spans="1:33" ht="18" customHeight="1" x14ac:dyDescent="0.2">
      <c r="A289" s="28">
        <v>7697</v>
      </c>
      <c r="B289" s="38" t="s">
        <v>8521</v>
      </c>
      <c r="C289" s="132">
        <v>651907179</v>
      </c>
      <c r="D289" s="17"/>
      <c r="E289" s="17" t="s">
        <v>7982</v>
      </c>
      <c r="F289" s="27" t="s">
        <v>6184</v>
      </c>
      <c r="G289" s="27" t="s">
        <v>6185</v>
      </c>
      <c r="H289" s="105" t="s">
        <v>8131</v>
      </c>
      <c r="I289" s="17" t="s">
        <v>1415</v>
      </c>
      <c r="J289" s="39" t="s">
        <v>6197</v>
      </c>
      <c r="K289" s="46" t="s">
        <v>8132</v>
      </c>
      <c r="L289" s="17" t="s">
        <v>6186</v>
      </c>
      <c r="M289" s="19" t="s">
        <v>565</v>
      </c>
      <c r="N289" s="28" t="s">
        <v>415</v>
      </c>
      <c r="O289" s="28" t="s">
        <v>6187</v>
      </c>
      <c r="P289" s="47" t="s">
        <v>6188</v>
      </c>
      <c r="Q289" s="28"/>
      <c r="R289" s="29">
        <v>93401</v>
      </c>
      <c r="S289" s="29" t="s">
        <v>6189</v>
      </c>
      <c r="T289" s="30">
        <v>43887</v>
      </c>
      <c r="U289" s="28">
        <v>7697</v>
      </c>
      <c r="V289" s="18"/>
      <c r="W289" s="19"/>
      <c r="X289" s="18"/>
      <c r="Y289" s="18"/>
      <c r="Z289" s="18"/>
      <c r="AA289" s="17"/>
      <c r="AB289" s="14"/>
      <c r="AC289" s="14"/>
      <c r="AD289" s="14"/>
      <c r="AE289" s="14"/>
      <c r="AF289" s="14"/>
      <c r="AG289" s="14"/>
    </row>
    <row r="290" spans="1:33" ht="18" customHeight="1" x14ac:dyDescent="0.2">
      <c r="A290" s="28">
        <v>6860</v>
      </c>
      <c r="B290" s="38" t="s">
        <v>8522</v>
      </c>
      <c r="C290" s="132">
        <v>710993009</v>
      </c>
      <c r="D290" s="17" t="s">
        <v>1422</v>
      </c>
      <c r="E290" s="17" t="s">
        <v>2121</v>
      </c>
      <c r="F290" s="27" t="s">
        <v>2122</v>
      </c>
      <c r="G290" s="27" t="s">
        <v>2123</v>
      </c>
      <c r="H290" s="27" t="s">
        <v>2124</v>
      </c>
      <c r="I290" s="17" t="s">
        <v>2125</v>
      </c>
      <c r="J290" s="17" t="s">
        <v>2126</v>
      </c>
      <c r="K290" s="17" t="s">
        <v>2127</v>
      </c>
      <c r="L290" s="17" t="s">
        <v>2129</v>
      </c>
      <c r="M290" s="28" t="s">
        <v>47</v>
      </c>
      <c r="N290" s="28" t="s">
        <v>1340</v>
      </c>
      <c r="O290" s="28" t="s">
        <v>2128</v>
      </c>
      <c r="P290" s="29"/>
      <c r="Q290" s="28"/>
      <c r="R290" s="29" t="s">
        <v>84</v>
      </c>
      <c r="S290" s="29" t="s">
        <v>2131</v>
      </c>
      <c r="T290" s="30">
        <v>37970</v>
      </c>
      <c r="U290" s="28">
        <v>6860</v>
      </c>
      <c r="V290" s="18"/>
      <c r="W290" s="19"/>
      <c r="X290" s="18"/>
      <c r="Y290" s="18"/>
      <c r="Z290" s="18"/>
      <c r="AA290" s="17"/>
      <c r="AB290" s="14"/>
      <c r="AC290" s="14"/>
      <c r="AD290" s="14"/>
      <c r="AE290" s="14"/>
      <c r="AF290" s="14"/>
      <c r="AG290" s="14"/>
    </row>
    <row r="291" spans="1:33" ht="18" customHeight="1" x14ac:dyDescent="0.2">
      <c r="A291" s="28">
        <v>6560</v>
      </c>
      <c r="B291" s="38" t="s">
        <v>8523</v>
      </c>
      <c r="C291" s="132">
        <v>716569004</v>
      </c>
      <c r="D291" s="17" t="s">
        <v>1422</v>
      </c>
      <c r="E291" s="17" t="s">
        <v>2132</v>
      </c>
      <c r="F291" s="27" t="s">
        <v>6456</v>
      </c>
      <c r="G291" s="27" t="s">
        <v>2133</v>
      </c>
      <c r="H291" s="27" t="s">
        <v>6071</v>
      </c>
      <c r="I291" s="17" t="s">
        <v>2134</v>
      </c>
      <c r="J291" s="17" t="s">
        <v>6459</v>
      </c>
      <c r="K291" s="17" t="s">
        <v>2135</v>
      </c>
      <c r="L291" s="17" t="s">
        <v>2136</v>
      </c>
      <c r="M291" s="28" t="s">
        <v>47</v>
      </c>
      <c r="N291" s="28" t="s">
        <v>2032</v>
      </c>
      <c r="O291" s="28" t="s">
        <v>6457</v>
      </c>
      <c r="P291" s="47" t="s">
        <v>6458</v>
      </c>
      <c r="Q291" s="28"/>
      <c r="R291" s="29">
        <v>93105</v>
      </c>
      <c r="S291" s="29" t="s">
        <v>6492</v>
      </c>
      <c r="T291" s="30">
        <v>37970</v>
      </c>
      <c r="U291" s="28">
        <v>6560</v>
      </c>
      <c r="V291" s="18"/>
      <c r="W291" s="19"/>
      <c r="X291" s="18"/>
      <c r="Y291" s="18"/>
      <c r="Z291" s="18"/>
      <c r="AA291" s="17"/>
      <c r="AB291" s="14"/>
      <c r="AC291" s="14"/>
      <c r="AD291" s="14"/>
      <c r="AE291" s="14"/>
      <c r="AF291" s="14"/>
      <c r="AG291" s="14"/>
    </row>
    <row r="292" spans="1:33" ht="18" customHeight="1" x14ac:dyDescent="0.2">
      <c r="A292" s="28">
        <v>7157</v>
      </c>
      <c r="B292" s="38" t="s">
        <v>8524</v>
      </c>
      <c r="C292" s="132">
        <v>718144000</v>
      </c>
      <c r="D292" s="17" t="s">
        <v>1465</v>
      </c>
      <c r="E292" s="17" t="s">
        <v>2137</v>
      </c>
      <c r="F292" s="27" t="s">
        <v>2138</v>
      </c>
      <c r="G292" s="27" t="s">
        <v>2139</v>
      </c>
      <c r="H292" s="27" t="s">
        <v>2140</v>
      </c>
      <c r="I292" s="17" t="s">
        <v>2141</v>
      </c>
      <c r="J292" s="17" t="s">
        <v>2142</v>
      </c>
      <c r="K292" s="17" t="s">
        <v>2143</v>
      </c>
      <c r="L292" s="17" t="s">
        <v>2144</v>
      </c>
      <c r="M292" s="19" t="s">
        <v>47</v>
      </c>
      <c r="N292" s="28" t="s">
        <v>2145</v>
      </c>
      <c r="O292" s="28"/>
      <c r="P292" s="29"/>
      <c r="Q292" s="28"/>
      <c r="R292" s="29" t="s">
        <v>84</v>
      </c>
      <c r="S292" s="29" t="s">
        <v>2146</v>
      </c>
      <c r="T292" s="30">
        <v>38429</v>
      </c>
      <c r="U292" s="28">
        <v>7157</v>
      </c>
      <c r="V292" s="18"/>
      <c r="W292" s="19"/>
      <c r="X292" s="18"/>
      <c r="Y292" s="18"/>
      <c r="Z292" s="18"/>
      <c r="AA292" s="17"/>
      <c r="AB292" s="14"/>
      <c r="AC292" s="14"/>
      <c r="AD292" s="14"/>
      <c r="AE292" s="14"/>
      <c r="AF292" s="14"/>
      <c r="AG292" s="14"/>
    </row>
    <row r="293" spans="1:33" ht="18" customHeight="1" x14ac:dyDescent="0.2">
      <c r="A293" s="28">
        <v>6470</v>
      </c>
      <c r="B293" s="38" t="s">
        <v>8525</v>
      </c>
      <c r="C293" s="132">
        <v>716316009</v>
      </c>
      <c r="D293" s="17" t="s">
        <v>1422</v>
      </c>
      <c r="E293" s="17" t="s">
        <v>2147</v>
      </c>
      <c r="F293" s="27" t="s">
        <v>6411</v>
      </c>
      <c r="G293" s="27" t="s">
        <v>2148</v>
      </c>
      <c r="H293" s="27" t="s">
        <v>6414</v>
      </c>
      <c r="I293" s="17" t="s">
        <v>2149</v>
      </c>
      <c r="J293" s="17" t="s">
        <v>6415</v>
      </c>
      <c r="K293" s="17" t="s">
        <v>2150</v>
      </c>
      <c r="L293" s="17" t="s">
        <v>6412</v>
      </c>
      <c r="M293" s="19" t="s">
        <v>47</v>
      </c>
      <c r="N293" s="28" t="s">
        <v>658</v>
      </c>
      <c r="O293" s="28" t="s">
        <v>6413</v>
      </c>
      <c r="P293" s="29" t="s">
        <v>4531</v>
      </c>
      <c r="Q293" s="28"/>
      <c r="R293" s="29">
        <v>93401</v>
      </c>
      <c r="S293" s="29" t="s">
        <v>6603</v>
      </c>
      <c r="T293" s="30">
        <v>37970</v>
      </c>
      <c r="U293" s="28">
        <v>6470</v>
      </c>
      <c r="V293" s="18"/>
      <c r="W293" s="19"/>
      <c r="X293" s="18"/>
      <c r="Y293" s="18"/>
      <c r="Z293" s="18"/>
      <c r="AA293" s="48" t="s">
        <v>7922</v>
      </c>
      <c r="AB293" s="14"/>
      <c r="AC293" s="14"/>
      <c r="AD293" s="14"/>
      <c r="AE293" s="14"/>
      <c r="AF293" s="14"/>
      <c r="AG293" s="14" t="s">
        <v>7922</v>
      </c>
    </row>
    <row r="294" spans="1:33" ht="18" customHeight="1" x14ac:dyDescent="0.2">
      <c r="A294" s="28">
        <v>7059</v>
      </c>
      <c r="B294" s="38" t="s">
        <v>8526</v>
      </c>
      <c r="C294" s="132">
        <v>730513003</v>
      </c>
      <c r="D294" s="17" t="s">
        <v>1422</v>
      </c>
      <c r="E294" s="17" t="s">
        <v>2151</v>
      </c>
      <c r="F294" s="27" t="s">
        <v>2152</v>
      </c>
      <c r="G294" s="27" t="s">
        <v>2153</v>
      </c>
      <c r="H294" s="27" t="s">
        <v>2154</v>
      </c>
      <c r="I294" s="17" t="s">
        <v>2155</v>
      </c>
      <c r="J294" s="17" t="s">
        <v>2156</v>
      </c>
      <c r="K294" s="17" t="s">
        <v>128</v>
      </c>
      <c r="L294" s="17" t="s">
        <v>2157</v>
      </c>
      <c r="M294" s="19" t="s">
        <v>47</v>
      </c>
      <c r="N294" s="28" t="s">
        <v>658</v>
      </c>
      <c r="O294" s="28"/>
      <c r="P294" s="29"/>
      <c r="Q294" s="28"/>
      <c r="R294" s="29">
        <v>93401</v>
      </c>
      <c r="S294" s="29" t="s">
        <v>2158</v>
      </c>
      <c r="T294" s="30">
        <v>37970</v>
      </c>
      <c r="U294" s="28">
        <v>7059</v>
      </c>
      <c r="V294" s="18"/>
      <c r="W294" s="19"/>
      <c r="X294" s="18"/>
      <c r="Y294" s="18"/>
      <c r="Z294" s="18"/>
      <c r="AA294" s="17"/>
      <c r="AB294" s="14"/>
      <c r="AC294" s="14"/>
      <c r="AD294" s="14"/>
      <c r="AE294" s="14"/>
      <c r="AF294" s="14"/>
      <c r="AG294" s="14"/>
    </row>
    <row r="295" spans="1:33" ht="18" customHeight="1" x14ac:dyDescent="0.2">
      <c r="A295" s="28">
        <v>7165</v>
      </c>
      <c r="B295" s="38" t="s">
        <v>8813</v>
      </c>
      <c r="C295" s="132">
        <v>759522508</v>
      </c>
      <c r="D295" s="17" t="s">
        <v>1422</v>
      </c>
      <c r="E295" s="17" t="s">
        <v>2159</v>
      </c>
      <c r="F295" s="27" t="s">
        <v>2160</v>
      </c>
      <c r="G295" s="27" t="s">
        <v>2161</v>
      </c>
      <c r="H295" s="27" t="s">
        <v>2162</v>
      </c>
      <c r="I295" s="17" t="s">
        <v>2164</v>
      </c>
      <c r="J295" s="17" t="s">
        <v>2165</v>
      </c>
      <c r="K295" s="17" t="s">
        <v>2166</v>
      </c>
      <c r="L295" s="17" t="s">
        <v>2163</v>
      </c>
      <c r="M295" s="19" t="s">
        <v>47</v>
      </c>
      <c r="N295" s="28" t="s">
        <v>2167</v>
      </c>
      <c r="O295" s="28"/>
      <c r="P295" s="29"/>
      <c r="Q295" s="28"/>
      <c r="R295" s="29">
        <v>93401</v>
      </c>
      <c r="S295" s="29" t="s">
        <v>2168</v>
      </c>
      <c r="T295" s="30">
        <v>38449</v>
      </c>
      <c r="U295" s="28">
        <v>7165</v>
      </c>
      <c r="V295" s="18"/>
      <c r="W295" s="19"/>
      <c r="X295" s="18"/>
      <c r="Y295" s="18"/>
      <c r="Z295" s="18"/>
      <c r="AA295" s="17"/>
      <c r="AB295" s="14"/>
      <c r="AC295" s="14"/>
      <c r="AD295" s="14"/>
      <c r="AE295" s="14"/>
      <c r="AF295" s="14"/>
      <c r="AG295" s="14"/>
    </row>
    <row r="296" spans="1:33" ht="18" customHeight="1" x14ac:dyDescent="0.2">
      <c r="A296" s="28">
        <v>4400</v>
      </c>
      <c r="B296" s="38" t="s">
        <v>8814</v>
      </c>
      <c r="C296" s="132">
        <v>702358000</v>
      </c>
      <c r="D296" s="17" t="s">
        <v>1422</v>
      </c>
      <c r="E296" s="17" t="s">
        <v>2169</v>
      </c>
      <c r="F296" s="27" t="s">
        <v>6711</v>
      </c>
      <c r="G296" s="27" t="s">
        <v>2170</v>
      </c>
      <c r="H296" s="27" t="s">
        <v>6712</v>
      </c>
      <c r="I296" s="17" t="s">
        <v>6713</v>
      </c>
      <c r="J296" s="17" t="s">
        <v>6714</v>
      </c>
      <c r="K296" s="17" t="s">
        <v>6715</v>
      </c>
      <c r="L296" s="17" t="s">
        <v>6716</v>
      </c>
      <c r="M296" s="19" t="s">
        <v>47</v>
      </c>
      <c r="N296" s="28" t="s">
        <v>2172</v>
      </c>
      <c r="O296" s="28" t="s">
        <v>2171</v>
      </c>
      <c r="P296" s="47" t="s">
        <v>6245</v>
      </c>
      <c r="Q296" s="28"/>
      <c r="R296" s="29" t="s">
        <v>2173</v>
      </c>
      <c r="S296" s="29" t="s">
        <v>6570</v>
      </c>
      <c r="T296" s="30">
        <v>37970</v>
      </c>
      <c r="U296" s="28">
        <v>4400</v>
      </c>
      <c r="V296" s="18"/>
      <c r="W296" s="19"/>
      <c r="X296" s="18"/>
      <c r="Y296" s="18"/>
      <c r="Z296" s="18"/>
      <c r="AA296" s="17"/>
      <c r="AB296" s="14"/>
      <c r="AC296" s="14"/>
      <c r="AD296" s="14"/>
      <c r="AE296" s="14"/>
      <c r="AF296" s="14"/>
      <c r="AG296" s="14" t="s">
        <v>7983</v>
      </c>
    </row>
    <row r="297" spans="1:33" ht="18" customHeight="1" x14ac:dyDescent="0.2">
      <c r="A297" s="28">
        <v>7656</v>
      </c>
      <c r="B297" s="38" t="s">
        <v>8815</v>
      </c>
      <c r="C297" s="132">
        <v>651086930</v>
      </c>
      <c r="D297" s="17" t="s">
        <v>1410</v>
      </c>
      <c r="E297" s="17" t="s">
        <v>2174</v>
      </c>
      <c r="F297" s="27" t="s">
        <v>2175</v>
      </c>
      <c r="G297" s="27" t="s">
        <v>5537</v>
      </c>
      <c r="H297" s="27" t="s">
        <v>2176</v>
      </c>
      <c r="I297" s="17" t="s">
        <v>2177</v>
      </c>
      <c r="J297" s="17" t="s">
        <v>2178</v>
      </c>
      <c r="K297" s="17" t="s">
        <v>2179</v>
      </c>
      <c r="L297" s="17" t="s">
        <v>2180</v>
      </c>
      <c r="M297" s="19" t="s">
        <v>47</v>
      </c>
      <c r="N297" s="28" t="s">
        <v>2181</v>
      </c>
      <c r="O297" s="28" t="s">
        <v>2182</v>
      </c>
      <c r="P297" s="29" t="s">
        <v>2183</v>
      </c>
      <c r="Q297" s="28"/>
      <c r="R297" s="29" t="s">
        <v>633</v>
      </c>
      <c r="S297" s="29" t="s">
        <v>587</v>
      </c>
      <c r="T297" s="30">
        <v>43357</v>
      </c>
      <c r="U297" s="28">
        <v>7656</v>
      </c>
      <c r="V297" s="18"/>
      <c r="W297" s="19"/>
      <c r="X297" s="18"/>
      <c r="Y297" s="18"/>
      <c r="Z297" s="18"/>
      <c r="AA297" s="17"/>
      <c r="AB297" s="14"/>
      <c r="AC297" s="14"/>
      <c r="AD297" s="14"/>
      <c r="AE297" s="14"/>
      <c r="AF297" s="14"/>
      <c r="AG297" s="14"/>
    </row>
    <row r="298" spans="1:33" ht="18" customHeight="1" x14ac:dyDescent="0.2">
      <c r="A298" s="28">
        <v>7124</v>
      </c>
      <c r="B298" s="38" t="s">
        <v>8816</v>
      </c>
      <c r="C298" s="132">
        <v>739296005</v>
      </c>
      <c r="D298" s="17" t="s">
        <v>1422</v>
      </c>
      <c r="E298" s="17" t="s">
        <v>2184</v>
      </c>
      <c r="F298" s="27" t="s">
        <v>2185</v>
      </c>
      <c r="G298" s="27" t="s">
        <v>2186</v>
      </c>
      <c r="H298" s="27" t="s">
        <v>2187</v>
      </c>
      <c r="I298" s="17" t="s">
        <v>2188</v>
      </c>
      <c r="J298" s="17" t="s">
        <v>2189</v>
      </c>
      <c r="K298" s="17" t="s">
        <v>2190</v>
      </c>
      <c r="L298" s="17" t="s">
        <v>2191</v>
      </c>
      <c r="M298" s="28" t="s">
        <v>554</v>
      </c>
      <c r="N298" s="28" t="s">
        <v>2192</v>
      </c>
      <c r="O298" s="28"/>
      <c r="P298" s="29"/>
      <c r="Q298" s="28"/>
      <c r="R298" s="29" t="s">
        <v>1147</v>
      </c>
      <c r="S298" s="29" t="s">
        <v>2193</v>
      </c>
      <c r="T298" s="30">
        <v>37970</v>
      </c>
      <c r="U298" s="28">
        <v>7124</v>
      </c>
      <c r="V298" s="18"/>
      <c r="W298" s="19"/>
      <c r="X298" s="18"/>
      <c r="Y298" s="18"/>
      <c r="Z298" s="18"/>
      <c r="AA298" s="17"/>
      <c r="AB298" s="14"/>
      <c r="AC298" s="14"/>
      <c r="AD298" s="14"/>
      <c r="AE298" s="14"/>
      <c r="AF298" s="14"/>
      <c r="AG298" s="14"/>
    </row>
    <row r="299" spans="1:33" ht="18" customHeight="1" x14ac:dyDescent="0.2">
      <c r="A299" s="28">
        <v>7574</v>
      </c>
      <c r="B299" s="38" t="s">
        <v>8817</v>
      </c>
      <c r="C299" s="132">
        <v>650856899</v>
      </c>
      <c r="D299" s="17" t="s">
        <v>1410</v>
      </c>
      <c r="E299" s="94" t="s">
        <v>2194</v>
      </c>
      <c r="F299" s="27" t="s">
        <v>6621</v>
      </c>
      <c r="G299" s="27" t="s">
        <v>2195</v>
      </c>
      <c r="H299" s="27" t="s">
        <v>2196</v>
      </c>
      <c r="I299" s="17" t="s">
        <v>1616</v>
      </c>
      <c r="J299" s="17" t="s">
        <v>7984</v>
      </c>
      <c r="K299" s="17" t="s">
        <v>2197</v>
      </c>
      <c r="L299" s="17" t="s">
        <v>6622</v>
      </c>
      <c r="M299" s="19" t="s">
        <v>5590</v>
      </c>
      <c r="N299" s="28" t="s">
        <v>2198</v>
      </c>
      <c r="O299" s="28" t="s">
        <v>6623</v>
      </c>
      <c r="P299" s="29" t="s">
        <v>6624</v>
      </c>
      <c r="Q299" s="28"/>
      <c r="R299" s="29">
        <v>93401</v>
      </c>
      <c r="S299" s="29" t="s">
        <v>6630</v>
      </c>
      <c r="T299" s="30">
        <v>42202</v>
      </c>
      <c r="U299" s="28">
        <v>7574</v>
      </c>
      <c r="V299" s="18"/>
      <c r="W299" s="19"/>
      <c r="X299" s="18"/>
      <c r="Y299" s="18"/>
      <c r="Z299" s="18"/>
      <c r="AA299" s="17"/>
      <c r="AB299" s="14"/>
      <c r="AC299" s="14"/>
      <c r="AD299" s="14"/>
      <c r="AE299" s="14"/>
      <c r="AF299" s="14"/>
      <c r="AG299" s="14"/>
    </row>
    <row r="300" spans="1:33" ht="18" customHeight="1" x14ac:dyDescent="0.2">
      <c r="A300" s="28">
        <v>6922</v>
      </c>
      <c r="B300" s="38" t="s">
        <v>8764</v>
      </c>
      <c r="C300" s="132">
        <v>723236002</v>
      </c>
      <c r="D300" s="17" t="s">
        <v>1575</v>
      </c>
      <c r="E300" s="17" t="s">
        <v>2199</v>
      </c>
      <c r="F300" s="27" t="s">
        <v>2200</v>
      </c>
      <c r="G300" s="27" t="s">
        <v>2201</v>
      </c>
      <c r="H300" s="27" t="s">
        <v>2202</v>
      </c>
      <c r="I300" s="17" t="s">
        <v>2203</v>
      </c>
      <c r="J300" s="17" t="s">
        <v>2204</v>
      </c>
      <c r="K300" s="17" t="s">
        <v>2205</v>
      </c>
      <c r="L300" s="17" t="s">
        <v>2207</v>
      </c>
      <c r="M300" s="19" t="s">
        <v>47</v>
      </c>
      <c r="N300" s="28" t="s">
        <v>1703</v>
      </c>
      <c r="O300" s="28" t="s">
        <v>2208</v>
      </c>
      <c r="P300" s="29" t="s">
        <v>2206</v>
      </c>
      <c r="Q300" s="28"/>
      <c r="R300" s="29">
        <v>93401</v>
      </c>
      <c r="S300" s="29" t="s">
        <v>2209</v>
      </c>
      <c r="T300" s="30">
        <v>37970</v>
      </c>
      <c r="U300" s="28">
        <v>6922</v>
      </c>
      <c r="V300" s="18"/>
      <c r="W300" s="19"/>
      <c r="X300" s="18"/>
      <c r="Y300" s="18"/>
      <c r="Z300" s="18"/>
      <c r="AA300" s="17"/>
      <c r="AB300" s="14"/>
      <c r="AC300" s="14"/>
      <c r="AD300" s="14"/>
      <c r="AE300" s="14"/>
      <c r="AF300" s="14"/>
      <c r="AG300" s="14"/>
    </row>
    <row r="301" spans="1:33" ht="18" customHeight="1" x14ac:dyDescent="0.2">
      <c r="A301" s="28">
        <v>4425</v>
      </c>
      <c r="B301" s="38" t="s">
        <v>8527</v>
      </c>
      <c r="C301" s="132">
        <v>711789006</v>
      </c>
      <c r="D301" s="17" t="s">
        <v>1422</v>
      </c>
      <c r="E301" s="17" t="s">
        <v>2211</v>
      </c>
      <c r="F301" s="27" t="s">
        <v>6840</v>
      </c>
      <c r="G301" s="27" t="s">
        <v>2210</v>
      </c>
      <c r="H301" s="27" t="s">
        <v>6894</v>
      </c>
      <c r="I301" s="17" t="s">
        <v>2212</v>
      </c>
      <c r="J301" s="17" t="s">
        <v>6895</v>
      </c>
      <c r="K301" s="17" t="s">
        <v>2213</v>
      </c>
      <c r="L301" s="17" t="s">
        <v>2215</v>
      </c>
      <c r="M301" s="19" t="s">
        <v>47</v>
      </c>
      <c r="N301" s="28" t="s">
        <v>2217</v>
      </c>
      <c r="O301" s="28" t="s">
        <v>2216</v>
      </c>
      <c r="P301" s="29" t="s">
        <v>2214</v>
      </c>
      <c r="Q301" s="28"/>
      <c r="R301" s="29">
        <v>93401</v>
      </c>
      <c r="S301" s="29" t="s">
        <v>6898</v>
      </c>
      <c r="T301" s="114">
        <v>37970</v>
      </c>
      <c r="U301" s="28">
        <v>4425</v>
      </c>
      <c r="V301" s="18"/>
      <c r="W301" s="19"/>
      <c r="X301" s="18"/>
      <c r="Y301" s="18"/>
      <c r="Z301" s="18"/>
      <c r="AA301" s="17"/>
      <c r="AB301" s="14"/>
      <c r="AC301" s="14"/>
      <c r="AD301" s="14"/>
      <c r="AE301" s="14"/>
      <c r="AF301" s="14"/>
      <c r="AG301" s="14" t="s">
        <v>7985</v>
      </c>
    </row>
    <row r="302" spans="1:33" ht="18" customHeight="1" x14ac:dyDescent="0.2">
      <c r="A302" s="28">
        <v>7004</v>
      </c>
      <c r="B302" s="38" t="s">
        <v>8528</v>
      </c>
      <c r="C302" s="132">
        <v>716904008</v>
      </c>
      <c r="D302" s="17" t="s">
        <v>1422</v>
      </c>
      <c r="E302" s="17" t="s">
        <v>2218</v>
      </c>
      <c r="F302" s="27" t="s">
        <v>7014</v>
      </c>
      <c r="G302" s="27" t="s">
        <v>2219</v>
      </c>
      <c r="H302" s="27" t="s">
        <v>7058</v>
      </c>
      <c r="I302" s="17" t="s">
        <v>2220</v>
      </c>
      <c r="J302" s="17" t="s">
        <v>7018</v>
      </c>
      <c r="K302" s="17" t="s">
        <v>2221</v>
      </c>
      <c r="L302" s="17" t="s">
        <v>7015</v>
      </c>
      <c r="M302" s="19" t="s">
        <v>47</v>
      </c>
      <c r="N302" s="28" t="s">
        <v>2222</v>
      </c>
      <c r="O302" s="28" t="s">
        <v>7016</v>
      </c>
      <c r="P302" s="47" t="s">
        <v>7017</v>
      </c>
      <c r="Q302" s="28"/>
      <c r="R302" s="29">
        <v>93401</v>
      </c>
      <c r="S302" s="29" t="s">
        <v>7019</v>
      </c>
      <c r="T302" s="30">
        <v>37970</v>
      </c>
      <c r="U302" s="28">
        <v>7004</v>
      </c>
      <c r="V302" s="18"/>
      <c r="W302" s="19"/>
      <c r="X302" s="18"/>
      <c r="Y302" s="18"/>
      <c r="Z302" s="18"/>
      <c r="AA302" s="48" t="s">
        <v>7931</v>
      </c>
      <c r="AB302" s="14"/>
      <c r="AC302" s="14"/>
      <c r="AD302" s="14"/>
      <c r="AE302" s="14"/>
      <c r="AF302" s="14"/>
      <c r="AG302" s="14" t="s">
        <v>7986</v>
      </c>
    </row>
    <row r="303" spans="1:33" ht="18" customHeight="1" x14ac:dyDescent="0.2">
      <c r="A303" s="28">
        <v>7329</v>
      </c>
      <c r="B303" s="38" t="s">
        <v>8529</v>
      </c>
      <c r="C303" s="132">
        <v>655563601</v>
      </c>
      <c r="D303" s="17" t="s">
        <v>1999</v>
      </c>
      <c r="E303" s="17" t="s">
        <v>2223</v>
      </c>
      <c r="F303" s="27" t="s">
        <v>2029</v>
      </c>
      <c r="G303" s="27" t="s">
        <v>2224</v>
      </c>
      <c r="H303" s="27" t="s">
        <v>2225</v>
      </c>
      <c r="I303" s="17" t="s">
        <v>2226</v>
      </c>
      <c r="J303" s="17" t="s">
        <v>2227</v>
      </c>
      <c r="K303" s="17" t="s">
        <v>2228</v>
      </c>
      <c r="L303" s="17" t="s">
        <v>5611</v>
      </c>
      <c r="M303" s="19" t="s">
        <v>5590</v>
      </c>
      <c r="N303" s="28" t="s">
        <v>2229</v>
      </c>
      <c r="O303" s="28"/>
      <c r="P303" s="29"/>
      <c r="Q303" s="28"/>
      <c r="R303" s="29">
        <v>93401</v>
      </c>
      <c r="S303" s="29" t="s">
        <v>2230</v>
      </c>
      <c r="T303" s="30">
        <v>38911</v>
      </c>
      <c r="U303" s="28">
        <v>7329</v>
      </c>
      <c r="V303" s="18"/>
      <c r="W303" s="19"/>
      <c r="X303" s="18"/>
      <c r="Y303" s="18"/>
      <c r="Z303" s="18"/>
      <c r="AA303" s="17"/>
      <c r="AB303" s="14"/>
      <c r="AC303" s="14"/>
      <c r="AD303" s="14"/>
      <c r="AE303" s="14"/>
      <c r="AF303" s="14"/>
      <c r="AG303" s="14"/>
    </row>
    <row r="304" spans="1:33" ht="18" customHeight="1" x14ac:dyDescent="0.2">
      <c r="A304" s="28">
        <v>7698</v>
      </c>
      <c r="B304" s="38" t="s">
        <v>8530</v>
      </c>
      <c r="C304" s="132">
        <v>651884764</v>
      </c>
      <c r="D304" s="17"/>
      <c r="E304" s="17" t="s">
        <v>7987</v>
      </c>
      <c r="F304" s="27" t="s">
        <v>6462</v>
      </c>
      <c r="G304" s="27" t="s">
        <v>6199</v>
      </c>
      <c r="H304" s="27" t="s">
        <v>6200</v>
      </c>
      <c r="I304" s="17" t="s">
        <v>6201</v>
      </c>
      <c r="J304" s="39">
        <v>43636</v>
      </c>
      <c r="K304" s="17" t="s">
        <v>6202</v>
      </c>
      <c r="L304" s="17" t="s">
        <v>6204</v>
      </c>
      <c r="M304" s="19" t="s">
        <v>5591</v>
      </c>
      <c r="N304" s="28" t="s">
        <v>894</v>
      </c>
      <c r="O304" s="28" t="s">
        <v>6205</v>
      </c>
      <c r="P304" s="29" t="s">
        <v>6203</v>
      </c>
      <c r="Q304" s="28"/>
      <c r="R304" s="29">
        <v>93401</v>
      </c>
      <c r="S304" s="29" t="s">
        <v>6753</v>
      </c>
      <c r="T304" s="30">
        <v>43893</v>
      </c>
      <c r="U304" s="28">
        <v>7698</v>
      </c>
      <c r="V304" s="18"/>
      <c r="W304" s="19"/>
      <c r="X304" s="18"/>
      <c r="Y304" s="18"/>
      <c r="Z304" s="18"/>
      <c r="AA304" s="17"/>
      <c r="AB304" s="14"/>
      <c r="AC304" s="14"/>
      <c r="AD304" s="14"/>
      <c r="AE304" s="14"/>
      <c r="AF304" s="14"/>
      <c r="AG304" s="14"/>
    </row>
    <row r="305" spans="1:33" ht="18" customHeight="1" x14ac:dyDescent="0.2">
      <c r="A305" s="28">
        <v>7709</v>
      </c>
      <c r="B305" s="38" t="s">
        <v>8531</v>
      </c>
      <c r="C305" s="132">
        <v>651935121</v>
      </c>
      <c r="D305" s="17"/>
      <c r="E305" s="17" t="s">
        <v>7988</v>
      </c>
      <c r="F305" s="27" t="s">
        <v>6356</v>
      </c>
      <c r="G305" s="27" t="s">
        <v>6357</v>
      </c>
      <c r="H305" s="27" t="s">
        <v>6358</v>
      </c>
      <c r="I305" s="17" t="s">
        <v>1334</v>
      </c>
      <c r="J305" s="17" t="s">
        <v>6359</v>
      </c>
      <c r="K305" s="17" t="s">
        <v>6360</v>
      </c>
      <c r="L305" s="17" t="s">
        <v>6361</v>
      </c>
      <c r="M305" s="19" t="s">
        <v>5635</v>
      </c>
      <c r="N305" s="28" t="s">
        <v>795</v>
      </c>
      <c r="O305" s="28" t="s">
        <v>6362</v>
      </c>
      <c r="P305" s="29" t="s">
        <v>6363</v>
      </c>
      <c r="Q305" s="28"/>
      <c r="R305" s="29">
        <v>93401</v>
      </c>
      <c r="S305" s="29" t="s">
        <v>6222</v>
      </c>
      <c r="T305" s="30">
        <v>44034</v>
      </c>
      <c r="U305" s="28">
        <v>7709</v>
      </c>
      <c r="V305" s="18"/>
      <c r="W305" s="19"/>
      <c r="X305" s="18"/>
      <c r="Y305" s="18"/>
      <c r="Z305" s="18"/>
      <c r="AA305" s="17"/>
      <c r="AB305" s="14"/>
      <c r="AC305" s="14"/>
      <c r="AD305" s="14"/>
      <c r="AE305" s="14"/>
      <c r="AF305" s="14"/>
      <c r="AG305" s="14"/>
    </row>
    <row r="306" spans="1:33" ht="18" customHeight="1" x14ac:dyDescent="0.2">
      <c r="A306" s="28">
        <v>7437</v>
      </c>
      <c r="B306" s="38" t="s">
        <v>8532</v>
      </c>
      <c r="C306" s="132">
        <v>650224140</v>
      </c>
      <c r="D306" s="17" t="s">
        <v>1422</v>
      </c>
      <c r="E306" s="17" t="s">
        <v>2231</v>
      </c>
      <c r="F306" s="27" t="s">
        <v>2232</v>
      </c>
      <c r="G306" s="27" t="s">
        <v>2233</v>
      </c>
      <c r="H306" s="17" t="s">
        <v>2234</v>
      </c>
      <c r="I306" s="17" t="s">
        <v>2235</v>
      </c>
      <c r="J306" s="17" t="s">
        <v>2236</v>
      </c>
      <c r="K306" s="17" t="s">
        <v>2237</v>
      </c>
      <c r="L306" s="17" t="s">
        <v>2239</v>
      </c>
      <c r="M306" s="19" t="s">
        <v>47</v>
      </c>
      <c r="N306" s="28" t="s">
        <v>2241</v>
      </c>
      <c r="O306" s="28" t="s">
        <v>2240</v>
      </c>
      <c r="P306" s="29" t="s">
        <v>2238</v>
      </c>
      <c r="Q306" s="28"/>
      <c r="R306" s="29" t="s">
        <v>375</v>
      </c>
      <c r="S306" s="29" t="s">
        <v>2242</v>
      </c>
      <c r="T306" s="30">
        <v>40522</v>
      </c>
      <c r="U306" s="28">
        <v>7437</v>
      </c>
      <c r="V306" s="18"/>
      <c r="W306" s="19"/>
      <c r="X306" s="18"/>
      <c r="Y306" s="18"/>
      <c r="Z306" s="18"/>
      <c r="AA306" s="17"/>
      <c r="AB306" s="14"/>
      <c r="AC306" s="14"/>
      <c r="AD306" s="14"/>
      <c r="AE306" s="14"/>
      <c r="AF306" s="14"/>
      <c r="AG306" s="14"/>
    </row>
    <row r="307" spans="1:33" ht="18" customHeight="1" x14ac:dyDescent="0.2">
      <c r="A307" s="28">
        <v>7387</v>
      </c>
      <c r="B307" s="38" t="s">
        <v>8533</v>
      </c>
      <c r="C307" s="132">
        <v>650617207</v>
      </c>
      <c r="D307" s="17" t="s">
        <v>1410</v>
      </c>
      <c r="E307" s="17" t="s">
        <v>2243</v>
      </c>
      <c r="F307" s="27" t="s">
        <v>2244</v>
      </c>
      <c r="G307" s="27" t="s">
        <v>2245</v>
      </c>
      <c r="H307" s="27" t="s">
        <v>2246</v>
      </c>
      <c r="I307" s="17" t="s">
        <v>1427</v>
      </c>
      <c r="J307" s="17" t="s">
        <v>2247</v>
      </c>
      <c r="K307" s="17" t="s">
        <v>2248</v>
      </c>
      <c r="L307" s="17" t="s">
        <v>2249</v>
      </c>
      <c r="M307" s="19" t="s">
        <v>5594</v>
      </c>
      <c r="N307" s="28" t="s">
        <v>1004</v>
      </c>
      <c r="O307" s="28" t="s">
        <v>2250</v>
      </c>
      <c r="P307" s="29"/>
      <c r="Q307" s="28"/>
      <c r="R307" s="29" t="s">
        <v>84</v>
      </c>
      <c r="S307" s="29" t="s">
        <v>2251</v>
      </c>
      <c r="T307" s="30">
        <v>39444</v>
      </c>
      <c r="U307" s="28">
        <v>7387</v>
      </c>
      <c r="V307" s="18"/>
      <c r="W307" s="19"/>
      <c r="X307" s="18"/>
      <c r="Y307" s="18"/>
      <c r="Z307" s="18"/>
      <c r="AA307" s="17"/>
      <c r="AB307" s="14"/>
      <c r="AC307" s="14"/>
      <c r="AD307" s="14"/>
      <c r="AE307" s="14"/>
      <c r="AF307" s="14"/>
      <c r="AG307" s="14"/>
    </row>
    <row r="308" spans="1:33" ht="18" customHeight="1" x14ac:dyDescent="0.2">
      <c r="A308" s="28">
        <v>7053</v>
      </c>
      <c r="B308" s="38" t="s">
        <v>8534</v>
      </c>
      <c r="C308" s="132">
        <v>724210007</v>
      </c>
      <c r="D308" s="17" t="s">
        <v>1410</v>
      </c>
      <c r="E308" s="17" t="s">
        <v>2252</v>
      </c>
      <c r="F308" s="27" t="s">
        <v>2253</v>
      </c>
      <c r="G308" s="27" t="s">
        <v>2254</v>
      </c>
      <c r="H308" s="27" t="s">
        <v>2255</v>
      </c>
      <c r="I308" s="17" t="s">
        <v>2256</v>
      </c>
      <c r="J308" s="17" t="s">
        <v>2257</v>
      </c>
      <c r="K308" s="17" t="s">
        <v>2258</v>
      </c>
      <c r="L308" s="17" t="s">
        <v>2260</v>
      </c>
      <c r="M308" s="19" t="s">
        <v>47</v>
      </c>
      <c r="N308" s="28" t="s">
        <v>1328</v>
      </c>
      <c r="O308" s="28"/>
      <c r="P308" s="29" t="s">
        <v>2259</v>
      </c>
      <c r="Q308" s="28"/>
      <c r="R308" s="29">
        <v>93401</v>
      </c>
      <c r="S308" s="29" t="s">
        <v>6269</v>
      </c>
      <c r="T308" s="30">
        <v>37970</v>
      </c>
      <c r="U308" s="28">
        <v>7053</v>
      </c>
      <c r="V308" s="18"/>
      <c r="W308" s="19"/>
      <c r="X308" s="18"/>
      <c r="Y308" s="18"/>
      <c r="Z308" s="18"/>
      <c r="AA308" s="17"/>
      <c r="AB308" s="14"/>
      <c r="AC308" s="14"/>
      <c r="AD308" s="14"/>
      <c r="AE308" s="14"/>
      <c r="AF308" s="14"/>
      <c r="AG308" s="14"/>
    </row>
    <row r="309" spans="1:33" ht="18" customHeight="1" x14ac:dyDescent="0.2">
      <c r="A309" s="28">
        <v>7692</v>
      </c>
      <c r="B309" s="38" t="s">
        <v>8535</v>
      </c>
      <c r="C309" s="132">
        <v>651883474</v>
      </c>
      <c r="D309" s="17"/>
      <c r="E309" s="17" t="s">
        <v>7989</v>
      </c>
      <c r="F309" s="105" t="s">
        <v>7990</v>
      </c>
      <c r="G309" s="27" t="s">
        <v>6144</v>
      </c>
      <c r="H309" s="27" t="s">
        <v>7991</v>
      </c>
      <c r="I309" s="17" t="s">
        <v>6193</v>
      </c>
      <c r="J309" s="39" t="s">
        <v>7992</v>
      </c>
      <c r="K309" s="17" t="s">
        <v>6146</v>
      </c>
      <c r="L309" s="17" t="s">
        <v>6145</v>
      </c>
      <c r="M309" s="19" t="s">
        <v>565</v>
      </c>
      <c r="N309" s="28" t="s">
        <v>732</v>
      </c>
      <c r="O309" s="28" t="s">
        <v>6194</v>
      </c>
      <c r="P309" s="29" t="s">
        <v>6195</v>
      </c>
      <c r="Q309" s="28"/>
      <c r="R309" s="29">
        <v>93401</v>
      </c>
      <c r="S309" s="29" t="s">
        <v>6147</v>
      </c>
      <c r="T309" s="30">
        <v>43802</v>
      </c>
      <c r="U309" s="28">
        <v>7692</v>
      </c>
      <c r="V309" s="18"/>
      <c r="W309" s="19"/>
      <c r="X309" s="18"/>
      <c r="Y309" s="18"/>
      <c r="Z309" s="18"/>
      <c r="AA309" s="17"/>
      <c r="AB309" s="14"/>
      <c r="AC309" s="14"/>
      <c r="AD309" s="14"/>
      <c r="AE309" s="14"/>
      <c r="AF309" s="14"/>
      <c r="AG309" s="14"/>
    </row>
    <row r="310" spans="1:33" ht="18" customHeight="1" x14ac:dyDescent="0.2">
      <c r="A310" s="28">
        <v>7012</v>
      </c>
      <c r="B310" s="38" t="s">
        <v>8536</v>
      </c>
      <c r="C310" s="132">
        <v>720266008</v>
      </c>
      <c r="D310" s="17" t="s">
        <v>1512</v>
      </c>
      <c r="E310" s="17" t="s">
        <v>2261</v>
      </c>
      <c r="F310" s="27" t="s">
        <v>2262</v>
      </c>
      <c r="G310" s="27" t="s">
        <v>2263</v>
      </c>
      <c r="H310" s="27" t="s">
        <v>2264</v>
      </c>
      <c r="I310" s="17" t="s">
        <v>2265</v>
      </c>
      <c r="J310" s="17" t="s">
        <v>128</v>
      </c>
      <c r="K310" s="17" t="s">
        <v>2266</v>
      </c>
      <c r="L310" s="17" t="s">
        <v>2267</v>
      </c>
      <c r="M310" s="19" t="s">
        <v>47</v>
      </c>
      <c r="N310" s="28" t="s">
        <v>1045</v>
      </c>
      <c r="O310" s="28"/>
      <c r="P310" s="29" t="s">
        <v>2268</v>
      </c>
      <c r="Q310" s="28"/>
      <c r="R310" s="29">
        <v>93401</v>
      </c>
      <c r="S310" s="29" t="s">
        <v>2269</v>
      </c>
      <c r="T310" s="30">
        <v>37970</v>
      </c>
      <c r="U310" s="28">
        <v>7012</v>
      </c>
      <c r="V310" s="18"/>
      <c r="W310" s="19"/>
      <c r="X310" s="18"/>
      <c r="Y310" s="18"/>
      <c r="Z310" s="18"/>
      <c r="AA310" s="17"/>
      <c r="AB310" s="14"/>
      <c r="AC310" s="14"/>
      <c r="AD310" s="14"/>
      <c r="AE310" s="14"/>
      <c r="AF310" s="14"/>
      <c r="AG310" s="14"/>
    </row>
    <row r="311" spans="1:33" ht="18" customHeight="1" x14ac:dyDescent="0.2">
      <c r="A311" s="28">
        <v>5950</v>
      </c>
      <c r="B311" s="38" t="s">
        <v>8537</v>
      </c>
      <c r="C311" s="132">
        <v>708401005</v>
      </c>
      <c r="D311" s="17" t="s">
        <v>1410</v>
      </c>
      <c r="E311" s="17" t="s">
        <v>2270</v>
      </c>
      <c r="F311" s="40" t="s">
        <v>6794</v>
      </c>
      <c r="G311" s="27" t="s">
        <v>2271</v>
      </c>
      <c r="H311" s="27" t="s">
        <v>6985</v>
      </c>
      <c r="I311" s="17" t="s">
        <v>6795</v>
      </c>
      <c r="J311" s="17" t="s">
        <v>6796</v>
      </c>
      <c r="K311" s="17" t="s">
        <v>6797</v>
      </c>
      <c r="L311" s="17" t="s">
        <v>2273</v>
      </c>
      <c r="M311" s="19" t="s">
        <v>565</v>
      </c>
      <c r="N311" s="28" t="s">
        <v>189</v>
      </c>
      <c r="O311" s="28" t="s">
        <v>2274</v>
      </c>
      <c r="P311" s="29" t="s">
        <v>2272</v>
      </c>
      <c r="Q311" s="28"/>
      <c r="R311" s="29" t="s">
        <v>84</v>
      </c>
      <c r="S311" s="29" t="s">
        <v>6474</v>
      </c>
      <c r="T311" s="30">
        <v>37970</v>
      </c>
      <c r="U311" s="28">
        <v>5950</v>
      </c>
      <c r="V311" s="18"/>
      <c r="W311" s="19"/>
      <c r="X311" s="18"/>
      <c r="Y311" s="18"/>
      <c r="Z311" s="18"/>
      <c r="AA311" s="17"/>
      <c r="AB311" s="14"/>
      <c r="AC311" s="14"/>
      <c r="AD311" s="14"/>
      <c r="AE311" s="14"/>
      <c r="AF311" s="14"/>
      <c r="AG311" s="14"/>
    </row>
    <row r="312" spans="1:33" ht="18" customHeight="1" x14ac:dyDescent="0.2">
      <c r="A312" s="28">
        <v>4450</v>
      </c>
      <c r="B312" s="38" t="s">
        <v>8538</v>
      </c>
      <c r="C312" s="132">
        <v>706786007</v>
      </c>
      <c r="D312" s="17" t="s">
        <v>1422</v>
      </c>
      <c r="E312" s="17" t="s">
        <v>2275</v>
      </c>
      <c r="F312" s="27" t="s">
        <v>6861</v>
      </c>
      <c r="G312" s="27" t="s">
        <v>2276</v>
      </c>
      <c r="H312" s="27" t="s">
        <v>6862</v>
      </c>
      <c r="I312" s="17" t="s">
        <v>2277</v>
      </c>
      <c r="J312" s="17" t="s">
        <v>2278</v>
      </c>
      <c r="K312" s="17" t="s">
        <v>2279</v>
      </c>
      <c r="L312" s="17" t="s">
        <v>2281</v>
      </c>
      <c r="M312" s="19" t="s">
        <v>47</v>
      </c>
      <c r="N312" s="28" t="s">
        <v>769</v>
      </c>
      <c r="O312" s="28"/>
      <c r="P312" s="29" t="s">
        <v>2280</v>
      </c>
      <c r="Q312" s="28"/>
      <c r="R312" s="29">
        <v>93401</v>
      </c>
      <c r="S312" s="29" t="s">
        <v>6875</v>
      </c>
      <c r="T312" s="30">
        <v>37970</v>
      </c>
      <c r="U312" s="28">
        <v>4450</v>
      </c>
      <c r="V312" s="18"/>
      <c r="W312" s="19"/>
      <c r="X312" s="18"/>
      <c r="Y312" s="18"/>
      <c r="Z312" s="18"/>
      <c r="AA312" s="17" t="s">
        <v>7993</v>
      </c>
      <c r="AB312" s="14"/>
      <c r="AC312" s="14"/>
      <c r="AD312" s="14"/>
      <c r="AE312" s="14"/>
      <c r="AF312" s="14"/>
      <c r="AG312" s="14" t="s">
        <v>7994</v>
      </c>
    </row>
    <row r="313" spans="1:33" ht="18" customHeight="1" x14ac:dyDescent="0.2">
      <c r="A313" s="28">
        <v>4500</v>
      </c>
      <c r="B313" s="38" t="s">
        <v>8539</v>
      </c>
      <c r="C313" s="132">
        <v>700966003</v>
      </c>
      <c r="D313" s="17" t="s">
        <v>1410</v>
      </c>
      <c r="E313" s="17" t="s">
        <v>2282</v>
      </c>
      <c r="F313" s="27" t="s">
        <v>2283</v>
      </c>
      <c r="G313" s="27" t="s">
        <v>2284</v>
      </c>
      <c r="H313" s="27" t="s">
        <v>2285</v>
      </c>
      <c r="I313" s="17" t="s">
        <v>2286</v>
      </c>
      <c r="J313" s="17" t="s">
        <v>2287</v>
      </c>
      <c r="K313" s="17" t="s">
        <v>2288</v>
      </c>
      <c r="L313" s="17" t="s">
        <v>2289</v>
      </c>
      <c r="M313" s="19" t="s">
        <v>47</v>
      </c>
      <c r="N313" s="28" t="s">
        <v>1700</v>
      </c>
      <c r="O313" s="28"/>
      <c r="P313" s="29"/>
      <c r="Q313" s="28"/>
      <c r="R313" s="29">
        <v>93401</v>
      </c>
      <c r="S313" s="29" t="s">
        <v>2290</v>
      </c>
      <c r="T313" s="30">
        <v>37970</v>
      </c>
      <c r="U313" s="28">
        <v>4500</v>
      </c>
      <c r="V313" s="18"/>
      <c r="W313" s="19"/>
      <c r="X313" s="18"/>
      <c r="Y313" s="18"/>
      <c r="Z313" s="18"/>
      <c r="AA313" s="17"/>
      <c r="AB313" s="14"/>
      <c r="AC313" s="14"/>
      <c r="AD313" s="14"/>
      <c r="AE313" s="14"/>
      <c r="AF313" s="14"/>
      <c r="AG313" s="14"/>
    </row>
    <row r="314" spans="1:33" ht="18" customHeight="1" x14ac:dyDescent="0.2">
      <c r="A314" s="28">
        <v>7663</v>
      </c>
      <c r="B314" s="38" t="s">
        <v>8540</v>
      </c>
      <c r="C314" s="132">
        <v>651018846</v>
      </c>
      <c r="D314" s="17" t="s">
        <v>1410</v>
      </c>
      <c r="E314" s="17" t="s">
        <v>2291</v>
      </c>
      <c r="F314" s="27" t="s">
        <v>2292</v>
      </c>
      <c r="G314" s="27" t="s">
        <v>5538</v>
      </c>
      <c r="H314" s="27" t="s">
        <v>2293</v>
      </c>
      <c r="I314" s="17" t="s">
        <v>771</v>
      </c>
      <c r="J314" s="17" t="s">
        <v>2294</v>
      </c>
      <c r="K314" s="17" t="s">
        <v>2295</v>
      </c>
      <c r="L314" s="17" t="s">
        <v>2296</v>
      </c>
      <c r="M314" s="19" t="s">
        <v>47</v>
      </c>
      <c r="N314" s="28" t="s">
        <v>658</v>
      </c>
      <c r="O314" s="28" t="s">
        <v>2297</v>
      </c>
      <c r="P314" s="29" t="s">
        <v>2298</v>
      </c>
      <c r="Q314" s="28"/>
      <c r="R314" s="29" t="s">
        <v>633</v>
      </c>
      <c r="S314" s="29" t="s">
        <v>5902</v>
      </c>
      <c r="T314" s="30">
        <v>43416</v>
      </c>
      <c r="U314" s="28">
        <v>7663</v>
      </c>
      <c r="V314" s="18"/>
      <c r="W314" s="19"/>
      <c r="X314" s="18"/>
      <c r="Y314" s="18"/>
      <c r="Z314" s="18"/>
      <c r="AA314" s="17"/>
      <c r="AB314" s="14"/>
      <c r="AC314" s="14"/>
      <c r="AD314" s="14"/>
      <c r="AE314" s="14"/>
      <c r="AF314" s="14"/>
      <c r="AG314" s="14"/>
    </row>
    <row r="315" spans="1:33" ht="18" customHeight="1" x14ac:dyDescent="0.2">
      <c r="A315" s="28">
        <v>7655</v>
      </c>
      <c r="B315" s="38" t="s">
        <v>8541</v>
      </c>
      <c r="C315" s="132">
        <v>652942806</v>
      </c>
      <c r="D315" s="17" t="s">
        <v>1422</v>
      </c>
      <c r="E315" s="17" t="s">
        <v>2299</v>
      </c>
      <c r="F315" s="27" t="s">
        <v>6945</v>
      </c>
      <c r="G315" s="27" t="s">
        <v>2300</v>
      </c>
      <c r="H315" s="27" t="s">
        <v>6946</v>
      </c>
      <c r="I315" s="17" t="s">
        <v>2301</v>
      </c>
      <c r="J315" s="17" t="s">
        <v>6947</v>
      </c>
      <c r="K315" s="17" t="s">
        <v>6948</v>
      </c>
      <c r="L315" s="17" t="s">
        <v>2302</v>
      </c>
      <c r="M315" s="19" t="s">
        <v>47</v>
      </c>
      <c r="N315" s="28" t="s">
        <v>2303</v>
      </c>
      <c r="O315" s="28" t="s">
        <v>2304</v>
      </c>
      <c r="P315" s="29" t="s">
        <v>2305</v>
      </c>
      <c r="Q315" s="28"/>
      <c r="R315" s="29" t="s">
        <v>1434</v>
      </c>
      <c r="S315" s="29" t="s">
        <v>6805</v>
      </c>
      <c r="T315" s="30">
        <v>43353</v>
      </c>
      <c r="U315" s="28">
        <v>7655</v>
      </c>
      <c r="V315" s="18"/>
      <c r="W315" s="19"/>
      <c r="X315" s="18"/>
      <c r="Y315" s="18"/>
      <c r="Z315" s="18"/>
      <c r="AA315" s="17"/>
      <c r="AB315" s="14"/>
      <c r="AC315" s="14"/>
      <c r="AD315" s="14"/>
      <c r="AE315" s="14"/>
      <c r="AF315" s="14"/>
      <c r="AG315" s="14"/>
    </row>
    <row r="316" spans="1:33" ht="18" customHeight="1" x14ac:dyDescent="0.2">
      <c r="A316" s="28" t="s">
        <v>7996</v>
      </c>
      <c r="B316" s="38" t="s">
        <v>8542</v>
      </c>
      <c r="C316" s="132">
        <v>651946182</v>
      </c>
      <c r="D316" s="17"/>
      <c r="E316" s="17" t="s">
        <v>7995</v>
      </c>
      <c r="F316" s="27" t="s">
        <v>6733</v>
      </c>
      <c r="G316" s="27" t="s">
        <v>4343</v>
      </c>
      <c r="H316" s="27" t="s">
        <v>6734</v>
      </c>
      <c r="I316" s="17" t="s">
        <v>1334</v>
      </c>
      <c r="J316" s="17" t="s">
        <v>6735</v>
      </c>
      <c r="K316" s="17" t="s">
        <v>6736</v>
      </c>
      <c r="L316" s="17" t="s">
        <v>6738</v>
      </c>
      <c r="M316" s="19" t="s">
        <v>47</v>
      </c>
      <c r="N316" s="28" t="s">
        <v>1453</v>
      </c>
      <c r="O316" s="28" t="s">
        <v>6739</v>
      </c>
      <c r="P316" s="47" t="s">
        <v>6740</v>
      </c>
      <c r="Q316" s="28"/>
      <c r="R316" s="29">
        <v>93401</v>
      </c>
      <c r="S316" s="29" t="s">
        <v>6737</v>
      </c>
      <c r="T316" s="30">
        <v>44106</v>
      </c>
      <c r="U316" s="28" t="s">
        <v>7996</v>
      </c>
      <c r="V316" s="18"/>
      <c r="W316" s="19"/>
      <c r="X316" s="18"/>
      <c r="Y316" s="18"/>
      <c r="Z316" s="18"/>
      <c r="AA316" s="17"/>
      <c r="AB316" s="14"/>
      <c r="AC316" s="14"/>
      <c r="AD316" s="14"/>
      <c r="AE316" s="14"/>
      <c r="AF316" s="14"/>
      <c r="AG316" s="14"/>
    </row>
    <row r="317" spans="1:33" ht="18" customHeight="1" x14ac:dyDescent="0.2">
      <c r="A317" s="28">
        <v>7647</v>
      </c>
      <c r="B317" s="38" t="s">
        <v>8543</v>
      </c>
      <c r="C317" s="132" t="s">
        <v>7091</v>
      </c>
      <c r="D317" s="17" t="s">
        <v>1422</v>
      </c>
      <c r="E317" s="17" t="s">
        <v>2306</v>
      </c>
      <c r="F317" s="27" t="s">
        <v>2307</v>
      </c>
      <c r="G317" s="27" t="s">
        <v>2308</v>
      </c>
      <c r="H317" s="27" t="s">
        <v>2309</v>
      </c>
      <c r="I317" s="17" t="s">
        <v>1427</v>
      </c>
      <c r="J317" s="17" t="s">
        <v>2310</v>
      </c>
      <c r="K317" s="17" t="s">
        <v>2311</v>
      </c>
      <c r="L317" s="17" t="s">
        <v>2312</v>
      </c>
      <c r="M317" s="19" t="s">
        <v>554</v>
      </c>
      <c r="N317" s="28" t="s">
        <v>2313</v>
      </c>
      <c r="O317" s="28" t="s">
        <v>2315</v>
      </c>
      <c r="P317" s="29" t="s">
        <v>2314</v>
      </c>
      <c r="Q317" s="28"/>
      <c r="R317" s="29" t="s">
        <v>1434</v>
      </c>
      <c r="S317" s="29" t="s">
        <v>2316</v>
      </c>
      <c r="T317" s="30">
        <v>43196</v>
      </c>
      <c r="U317" s="28">
        <v>7647</v>
      </c>
      <c r="V317" s="18"/>
      <c r="W317" s="19"/>
      <c r="X317" s="18"/>
      <c r="Y317" s="18"/>
      <c r="Z317" s="18"/>
      <c r="AA317" s="17"/>
      <c r="AB317" s="14"/>
      <c r="AC317" s="14"/>
      <c r="AD317" s="14"/>
      <c r="AE317" s="14"/>
      <c r="AF317" s="14"/>
      <c r="AG317" s="14"/>
    </row>
    <row r="318" spans="1:33" ht="18" customHeight="1" x14ac:dyDescent="0.2">
      <c r="A318" s="28">
        <v>7691</v>
      </c>
      <c r="B318" s="38" t="s">
        <v>8544</v>
      </c>
      <c r="C318" s="132">
        <v>651539544</v>
      </c>
      <c r="D318" s="17"/>
      <c r="E318" s="17" t="s">
        <v>7997</v>
      </c>
      <c r="F318" s="105" t="s">
        <v>7998</v>
      </c>
      <c r="G318" s="27" t="s">
        <v>6131</v>
      </c>
      <c r="H318" s="27" t="s">
        <v>7999</v>
      </c>
      <c r="I318" s="17" t="s">
        <v>1593</v>
      </c>
      <c r="J318" s="39" t="s">
        <v>8000</v>
      </c>
      <c r="K318" s="17" t="s">
        <v>8001</v>
      </c>
      <c r="L318" s="46" t="s">
        <v>8002</v>
      </c>
      <c r="M318" s="45" t="s">
        <v>8003</v>
      </c>
      <c r="N318" s="89" t="s">
        <v>415</v>
      </c>
      <c r="O318" s="28">
        <v>582262569</v>
      </c>
      <c r="P318" s="47" t="s">
        <v>6132</v>
      </c>
      <c r="Q318" s="28"/>
      <c r="R318" s="29">
        <v>93401</v>
      </c>
      <c r="S318" s="29" t="s">
        <v>5922</v>
      </c>
      <c r="T318" s="30">
        <v>43798</v>
      </c>
      <c r="U318" s="28">
        <v>7691</v>
      </c>
      <c r="V318" s="18"/>
      <c r="W318" s="19"/>
      <c r="X318" s="18"/>
      <c r="Y318" s="18"/>
      <c r="Z318" s="18"/>
      <c r="AA318" s="17"/>
      <c r="AB318" s="14"/>
      <c r="AC318" s="14"/>
      <c r="AD318" s="14"/>
      <c r="AE318" s="14"/>
      <c r="AF318" s="14"/>
      <c r="AG318" s="14"/>
    </row>
    <row r="319" spans="1:33" ht="18" customHeight="1" x14ac:dyDescent="0.2">
      <c r="A319" s="28">
        <v>7478</v>
      </c>
      <c r="B319" s="38" t="s">
        <v>8545</v>
      </c>
      <c r="C319" s="132">
        <v>650450957</v>
      </c>
      <c r="D319" s="17" t="s">
        <v>2317</v>
      </c>
      <c r="E319" s="17" t="s">
        <v>2318</v>
      </c>
      <c r="F319" s="27" t="s">
        <v>6940</v>
      </c>
      <c r="G319" s="27" t="s">
        <v>2319</v>
      </c>
      <c r="H319" s="27" t="s">
        <v>7464</v>
      </c>
      <c r="I319" s="17" t="s">
        <v>2320</v>
      </c>
      <c r="J319" s="17" t="s">
        <v>7465</v>
      </c>
      <c r="K319" s="17" t="s">
        <v>7004</v>
      </c>
      <c r="L319" s="17" t="s">
        <v>5687</v>
      </c>
      <c r="M319" s="19" t="s">
        <v>47</v>
      </c>
      <c r="N319" s="28" t="s">
        <v>2172</v>
      </c>
      <c r="O319" s="28" t="s">
        <v>5688</v>
      </c>
      <c r="P319" s="29" t="s">
        <v>5689</v>
      </c>
      <c r="Q319" s="28"/>
      <c r="R319" s="29" t="s">
        <v>375</v>
      </c>
      <c r="S319" s="29" t="s">
        <v>7466</v>
      </c>
      <c r="T319" s="30">
        <v>41411</v>
      </c>
      <c r="U319" s="28">
        <v>7478</v>
      </c>
      <c r="V319" s="18"/>
      <c r="W319" s="19"/>
      <c r="X319" s="18"/>
      <c r="Y319" s="18"/>
      <c r="Z319" s="18"/>
      <c r="AA319" s="17"/>
      <c r="AB319" s="14"/>
      <c r="AC319" s="14"/>
      <c r="AD319" s="14"/>
      <c r="AE319" s="14"/>
      <c r="AF319" s="14"/>
      <c r="AG319" s="14"/>
    </row>
    <row r="320" spans="1:33" ht="18" customHeight="1" x14ac:dyDescent="0.2">
      <c r="A320" s="28">
        <v>7724</v>
      </c>
      <c r="B320" s="38" t="s">
        <v>8546</v>
      </c>
      <c r="C320" s="132">
        <v>650804538</v>
      </c>
      <c r="D320" s="17"/>
      <c r="E320" s="17" t="s">
        <v>7467</v>
      </c>
      <c r="F320" s="27" t="s">
        <v>7468</v>
      </c>
      <c r="G320" s="27" t="s">
        <v>7469</v>
      </c>
      <c r="H320" s="27" t="s">
        <v>7470</v>
      </c>
      <c r="I320" s="17" t="s">
        <v>7471</v>
      </c>
      <c r="J320" s="17" t="s">
        <v>7472</v>
      </c>
      <c r="K320" s="17" t="s">
        <v>7473</v>
      </c>
      <c r="L320" s="17" t="s">
        <v>7474</v>
      </c>
      <c r="M320" s="19" t="s">
        <v>5588</v>
      </c>
      <c r="N320" s="28" t="s">
        <v>1552</v>
      </c>
      <c r="O320" s="28" t="s">
        <v>7475</v>
      </c>
      <c r="P320" s="47" t="s">
        <v>7476</v>
      </c>
      <c r="Q320" s="28"/>
      <c r="R320" s="29">
        <v>93401</v>
      </c>
      <c r="S320" s="29" t="s">
        <v>7477</v>
      </c>
      <c r="T320" s="30">
        <v>44188</v>
      </c>
      <c r="U320" s="28">
        <v>7724</v>
      </c>
      <c r="V320" s="18"/>
      <c r="W320" s="19"/>
      <c r="X320" s="18"/>
      <c r="Y320" s="18"/>
      <c r="Z320" s="18"/>
      <c r="AA320" s="17"/>
      <c r="AB320" s="14"/>
      <c r="AC320" s="14"/>
      <c r="AD320" s="14"/>
      <c r="AE320" s="14"/>
      <c r="AF320" s="14"/>
      <c r="AG320" s="14"/>
    </row>
    <row r="321" spans="1:33" ht="18" customHeight="1" x14ac:dyDescent="0.2">
      <c r="A321" s="28">
        <v>4550</v>
      </c>
      <c r="B321" s="38" t="s">
        <v>8547</v>
      </c>
      <c r="C321" s="132">
        <v>700155609</v>
      </c>
      <c r="D321" s="17" t="s">
        <v>1422</v>
      </c>
      <c r="E321" s="17" t="s">
        <v>2321</v>
      </c>
      <c r="F321" s="27" t="s">
        <v>6857</v>
      </c>
      <c r="G321" s="27" t="s">
        <v>2322</v>
      </c>
      <c r="H321" s="27" t="s">
        <v>6858</v>
      </c>
      <c r="I321" s="17" t="s">
        <v>2323</v>
      </c>
      <c r="J321" s="17" t="s">
        <v>2324</v>
      </c>
      <c r="K321" s="17" t="s">
        <v>2325</v>
      </c>
      <c r="L321" s="17" t="s">
        <v>2326</v>
      </c>
      <c r="M321" s="19" t="s">
        <v>565</v>
      </c>
      <c r="N321" s="28" t="s">
        <v>189</v>
      </c>
      <c r="O321" s="28" t="s">
        <v>2327</v>
      </c>
      <c r="P321" s="29" t="s">
        <v>2328</v>
      </c>
      <c r="Q321" s="28"/>
      <c r="R321" s="29">
        <v>93401</v>
      </c>
      <c r="S321" s="29" t="s">
        <v>6871</v>
      </c>
      <c r="T321" s="30">
        <v>37970</v>
      </c>
      <c r="U321" s="28">
        <v>4550</v>
      </c>
      <c r="V321" s="18"/>
      <c r="W321" s="19"/>
      <c r="X321" s="18"/>
      <c r="Y321" s="18"/>
      <c r="Z321" s="18"/>
      <c r="AA321" s="17"/>
      <c r="AB321" s="14"/>
      <c r="AC321" s="14"/>
      <c r="AD321" s="14"/>
      <c r="AE321" s="14"/>
      <c r="AF321" s="14"/>
      <c r="AG321" s="14" t="s">
        <v>8004</v>
      </c>
    </row>
    <row r="322" spans="1:33" ht="18" customHeight="1" x14ac:dyDescent="0.2">
      <c r="A322" s="28">
        <v>7685</v>
      </c>
      <c r="B322" s="38" t="s">
        <v>8548</v>
      </c>
      <c r="C322" s="132">
        <v>651838118</v>
      </c>
      <c r="D322" s="17"/>
      <c r="E322" s="17" t="s">
        <v>8005</v>
      </c>
      <c r="F322" s="27" t="s">
        <v>6037</v>
      </c>
      <c r="G322" s="27" t="s">
        <v>6038</v>
      </c>
      <c r="H322" s="27" t="s">
        <v>6039</v>
      </c>
      <c r="I322" s="17" t="s">
        <v>1334</v>
      </c>
      <c r="J322" s="17" t="s">
        <v>6040</v>
      </c>
      <c r="K322" s="17" t="s">
        <v>6041</v>
      </c>
      <c r="L322" s="17" t="s">
        <v>6042</v>
      </c>
      <c r="M322" s="19" t="s">
        <v>5589</v>
      </c>
      <c r="N322" s="28" t="s">
        <v>168</v>
      </c>
      <c r="O322" s="28">
        <v>56994420699</v>
      </c>
      <c r="P322" s="47" t="s">
        <v>6043</v>
      </c>
      <c r="Q322" s="28"/>
      <c r="R322" s="29">
        <v>93401</v>
      </c>
      <c r="S322" s="29" t="s">
        <v>6044</v>
      </c>
      <c r="T322" s="30">
        <v>43686</v>
      </c>
      <c r="U322" s="28">
        <v>7685</v>
      </c>
      <c r="V322" s="18"/>
      <c r="W322" s="19"/>
      <c r="X322" s="18"/>
      <c r="Y322" s="18"/>
      <c r="Z322" s="18"/>
      <c r="AA322" s="17"/>
      <c r="AB322" s="14"/>
      <c r="AC322" s="14"/>
      <c r="AD322" s="14"/>
      <c r="AE322" s="14"/>
      <c r="AF322" s="14"/>
      <c r="AG322" s="14"/>
    </row>
    <row r="323" spans="1:33" ht="18" customHeight="1" x14ac:dyDescent="0.2">
      <c r="A323" s="28">
        <v>7611</v>
      </c>
      <c r="B323" s="38" t="s">
        <v>8549</v>
      </c>
      <c r="C323" s="132">
        <v>651163854</v>
      </c>
      <c r="D323" s="17" t="s">
        <v>1422</v>
      </c>
      <c r="E323" s="17" t="s">
        <v>2329</v>
      </c>
      <c r="F323" s="27" t="s">
        <v>2330</v>
      </c>
      <c r="G323" s="27" t="s">
        <v>5539</v>
      </c>
      <c r="H323" s="27" t="s">
        <v>2331</v>
      </c>
      <c r="I323" s="17" t="s">
        <v>1979</v>
      </c>
      <c r="J323" s="17" t="s">
        <v>2332</v>
      </c>
      <c r="K323" s="17" t="s">
        <v>2333</v>
      </c>
      <c r="L323" s="17" t="s">
        <v>2335</v>
      </c>
      <c r="M323" s="19" t="s">
        <v>47</v>
      </c>
      <c r="N323" s="28" t="s">
        <v>1340</v>
      </c>
      <c r="O323" s="28" t="s">
        <v>2336</v>
      </c>
      <c r="P323" s="29" t="s">
        <v>2334</v>
      </c>
      <c r="Q323" s="28"/>
      <c r="R323" s="29" t="s">
        <v>45</v>
      </c>
      <c r="S323" s="29" t="s">
        <v>2337</v>
      </c>
      <c r="T323" s="30">
        <v>42543</v>
      </c>
      <c r="U323" s="28">
        <v>7611</v>
      </c>
      <c r="V323" s="18"/>
      <c r="W323" s="19"/>
      <c r="X323" s="18"/>
      <c r="Y323" s="18"/>
      <c r="Z323" s="18"/>
      <c r="AA323" s="17"/>
      <c r="AB323" s="14"/>
      <c r="AC323" s="14"/>
      <c r="AD323" s="14"/>
      <c r="AE323" s="14"/>
      <c r="AF323" s="14"/>
      <c r="AG323" s="14"/>
    </row>
    <row r="324" spans="1:33" ht="18" customHeight="1" x14ac:dyDescent="0.2">
      <c r="A324" s="28">
        <v>4600</v>
      </c>
      <c r="B324" s="38" t="s">
        <v>8550</v>
      </c>
      <c r="C324" s="132">
        <v>700122808</v>
      </c>
      <c r="D324" s="17" t="s">
        <v>1422</v>
      </c>
      <c r="E324" s="17" t="s">
        <v>2338</v>
      </c>
      <c r="F324" s="27" t="s">
        <v>2339</v>
      </c>
      <c r="G324" s="27" t="s">
        <v>2340</v>
      </c>
      <c r="H324" s="27" t="s">
        <v>2341</v>
      </c>
      <c r="I324" s="17" t="s">
        <v>2342</v>
      </c>
      <c r="J324" s="17" t="s">
        <v>2343</v>
      </c>
      <c r="K324" s="17" t="s">
        <v>2344</v>
      </c>
      <c r="L324" s="17" t="s">
        <v>2345</v>
      </c>
      <c r="M324" s="19" t="s">
        <v>47</v>
      </c>
      <c r="N324" s="28" t="s">
        <v>1700</v>
      </c>
      <c r="O324" s="28"/>
      <c r="P324" s="29" t="s">
        <v>2346</v>
      </c>
      <c r="Q324" s="28"/>
      <c r="R324" s="29" t="s">
        <v>1434</v>
      </c>
      <c r="S324" s="29" t="s">
        <v>2347</v>
      </c>
      <c r="T324" s="30">
        <v>37970</v>
      </c>
      <c r="U324" s="28">
        <v>4600</v>
      </c>
      <c r="V324" s="18"/>
      <c r="W324" s="19"/>
      <c r="X324" s="18"/>
      <c r="Y324" s="18"/>
      <c r="Z324" s="18"/>
      <c r="AA324" s="17"/>
      <c r="AB324" s="14"/>
      <c r="AC324" s="14"/>
      <c r="AD324" s="14"/>
      <c r="AE324" s="14"/>
      <c r="AF324" s="14"/>
      <c r="AG324" s="14"/>
    </row>
    <row r="325" spans="1:33" ht="18" customHeight="1" x14ac:dyDescent="0.2">
      <c r="A325" s="28">
        <v>7497</v>
      </c>
      <c r="B325" s="38" t="s">
        <v>8551</v>
      </c>
      <c r="C325" s="132" t="s">
        <v>7092</v>
      </c>
      <c r="D325" s="17" t="s">
        <v>1422</v>
      </c>
      <c r="E325" s="17" t="s">
        <v>2348</v>
      </c>
      <c r="F325" s="20" t="s">
        <v>8115</v>
      </c>
      <c r="G325" s="27" t="s">
        <v>2349</v>
      </c>
      <c r="H325" s="105" t="s">
        <v>6955</v>
      </c>
      <c r="I325" s="17" t="s">
        <v>2350</v>
      </c>
      <c r="J325" s="46" t="s">
        <v>6956</v>
      </c>
      <c r="K325" s="46" t="s">
        <v>8006</v>
      </c>
      <c r="L325" s="17" t="s">
        <v>5692</v>
      </c>
      <c r="M325" s="19" t="s">
        <v>47</v>
      </c>
      <c r="N325" s="28" t="s">
        <v>2101</v>
      </c>
      <c r="O325" s="28" t="s">
        <v>5693</v>
      </c>
      <c r="P325" s="29" t="s">
        <v>5694</v>
      </c>
      <c r="Q325" s="28"/>
      <c r="R325" s="29" t="s">
        <v>45</v>
      </c>
      <c r="S325" s="29" t="s">
        <v>6976</v>
      </c>
      <c r="T325" s="30">
        <v>41676</v>
      </c>
      <c r="U325" s="28">
        <v>7497</v>
      </c>
      <c r="V325" s="18"/>
      <c r="W325" s="19"/>
      <c r="X325" s="18"/>
      <c r="Y325" s="18"/>
      <c r="Z325" s="18"/>
      <c r="AA325" s="17"/>
      <c r="AB325" s="14"/>
      <c r="AC325" s="14"/>
      <c r="AD325" s="14"/>
      <c r="AE325" s="14"/>
      <c r="AF325" s="14"/>
      <c r="AG325" s="14"/>
    </row>
    <row r="326" spans="1:33" ht="18" customHeight="1" x14ac:dyDescent="0.2">
      <c r="A326" s="28">
        <v>7477</v>
      </c>
      <c r="B326" s="38" t="s">
        <v>8552</v>
      </c>
      <c r="C326" s="132">
        <v>650634667</v>
      </c>
      <c r="D326" s="17" t="s">
        <v>1410</v>
      </c>
      <c r="E326" s="17" t="s">
        <v>2351</v>
      </c>
      <c r="F326" s="27" t="s">
        <v>2352</v>
      </c>
      <c r="G326" s="27" t="s">
        <v>2353</v>
      </c>
      <c r="H326" s="27" t="s">
        <v>2354</v>
      </c>
      <c r="I326" s="17" t="s">
        <v>2355</v>
      </c>
      <c r="J326" s="17"/>
      <c r="K326" s="17" t="s">
        <v>2356</v>
      </c>
      <c r="L326" s="19" t="s">
        <v>2358</v>
      </c>
      <c r="M326" s="19" t="s">
        <v>47</v>
      </c>
      <c r="N326" s="28" t="s">
        <v>2357</v>
      </c>
      <c r="O326" s="28" t="s">
        <v>2359</v>
      </c>
      <c r="P326" s="29" t="s">
        <v>2360</v>
      </c>
      <c r="Q326" s="28"/>
      <c r="R326" s="29">
        <v>93401</v>
      </c>
      <c r="S326" s="29" t="s">
        <v>2361</v>
      </c>
      <c r="T326" s="30">
        <v>41396</v>
      </c>
      <c r="U326" s="28">
        <v>7477</v>
      </c>
      <c r="V326" s="18"/>
      <c r="W326" s="19"/>
      <c r="X326" s="18"/>
      <c r="Y326" s="18"/>
      <c r="Z326" s="18"/>
      <c r="AA326" s="17"/>
      <c r="AB326" s="14"/>
      <c r="AC326" s="14"/>
      <c r="AD326" s="14"/>
      <c r="AE326" s="14"/>
      <c r="AF326" s="14"/>
      <c r="AG326" s="14"/>
    </row>
    <row r="327" spans="1:33" ht="18" customHeight="1" x14ac:dyDescent="0.2">
      <c r="A327" s="28">
        <v>7340</v>
      </c>
      <c r="B327" s="38" t="s">
        <v>8553</v>
      </c>
      <c r="C327" s="132">
        <v>727718001</v>
      </c>
      <c r="D327" s="17" t="s">
        <v>1410</v>
      </c>
      <c r="E327" s="17" t="s">
        <v>2362</v>
      </c>
      <c r="F327" s="27" t="s">
        <v>2363</v>
      </c>
      <c r="G327" s="27" t="s">
        <v>2364</v>
      </c>
      <c r="H327" s="27" t="s">
        <v>2365</v>
      </c>
      <c r="I327" s="17" t="s">
        <v>2366</v>
      </c>
      <c r="J327" s="17" t="s">
        <v>2367</v>
      </c>
      <c r="K327" s="17" t="s">
        <v>2368</v>
      </c>
      <c r="L327" s="17" t="s">
        <v>2369</v>
      </c>
      <c r="M327" s="19" t="s">
        <v>47</v>
      </c>
      <c r="N327" s="28" t="s">
        <v>2371</v>
      </c>
      <c r="O327" s="28" t="s">
        <v>2370</v>
      </c>
      <c r="P327" s="29"/>
      <c r="Q327" s="28"/>
      <c r="R327" s="29" t="s">
        <v>84</v>
      </c>
      <c r="S327" s="29" t="s">
        <v>2372</v>
      </c>
      <c r="T327" s="30">
        <v>39052</v>
      </c>
      <c r="U327" s="28">
        <v>7340</v>
      </c>
      <c r="V327" s="18"/>
      <c r="W327" s="19"/>
      <c r="X327" s="18"/>
      <c r="Y327" s="18"/>
      <c r="Z327" s="18"/>
      <c r="AA327" s="17"/>
      <c r="AB327" s="14"/>
      <c r="AC327" s="14"/>
      <c r="AD327" s="14"/>
      <c r="AE327" s="14"/>
      <c r="AF327" s="14"/>
      <c r="AG327" s="14"/>
    </row>
    <row r="328" spans="1:33" ht="18" customHeight="1" x14ac:dyDescent="0.2">
      <c r="A328" s="28">
        <v>7327</v>
      </c>
      <c r="B328" s="38" t="s">
        <v>8554</v>
      </c>
      <c r="C328" s="132">
        <v>651391008</v>
      </c>
      <c r="D328" s="17" t="s">
        <v>2373</v>
      </c>
      <c r="E328" s="17" t="s">
        <v>2374</v>
      </c>
      <c r="F328" s="27" t="s">
        <v>2375</v>
      </c>
      <c r="G328" s="27" t="s">
        <v>2376</v>
      </c>
      <c r="H328" s="27" t="s">
        <v>2377</v>
      </c>
      <c r="I328" s="17" t="s">
        <v>2378</v>
      </c>
      <c r="J328" s="17" t="s">
        <v>2379</v>
      </c>
      <c r="K328" s="17" t="s">
        <v>2380</v>
      </c>
      <c r="L328" s="17" t="s">
        <v>2381</v>
      </c>
      <c r="M328" s="19" t="s">
        <v>47</v>
      </c>
      <c r="N328" s="28" t="s">
        <v>2382</v>
      </c>
      <c r="O328" s="28"/>
      <c r="P328" s="29"/>
      <c r="Q328" s="28"/>
      <c r="R328" s="29" t="s">
        <v>1147</v>
      </c>
      <c r="S328" s="29" t="s">
        <v>2383</v>
      </c>
      <c r="T328" s="30">
        <v>38905</v>
      </c>
      <c r="U328" s="28">
        <v>7327</v>
      </c>
      <c r="V328" s="18"/>
      <c r="W328" s="19"/>
      <c r="X328" s="18"/>
      <c r="Y328" s="18"/>
      <c r="Z328" s="18"/>
      <c r="AA328" s="17"/>
      <c r="AB328" s="14"/>
      <c r="AC328" s="14"/>
      <c r="AD328" s="14"/>
      <c r="AE328" s="14"/>
      <c r="AF328" s="14"/>
      <c r="AG328" s="14"/>
    </row>
    <row r="329" spans="1:33" ht="18" customHeight="1" x14ac:dyDescent="0.2">
      <c r="A329" s="28">
        <v>7178</v>
      </c>
      <c r="B329" s="38" t="s">
        <v>8555</v>
      </c>
      <c r="C329" s="132">
        <v>748762000</v>
      </c>
      <c r="D329" s="17" t="s">
        <v>1999</v>
      </c>
      <c r="E329" s="17" t="s">
        <v>2384</v>
      </c>
      <c r="F329" s="27" t="s">
        <v>26</v>
      </c>
      <c r="G329" s="27" t="s">
        <v>2385</v>
      </c>
      <c r="H329" s="27" t="s">
        <v>2386</v>
      </c>
      <c r="I329" s="17" t="s">
        <v>2387</v>
      </c>
      <c r="J329" s="17" t="s">
        <v>2388</v>
      </c>
      <c r="K329" s="17" t="s">
        <v>2389</v>
      </c>
      <c r="L329" s="17" t="s">
        <v>2390</v>
      </c>
      <c r="M329" s="19" t="s">
        <v>47</v>
      </c>
      <c r="N329" s="28" t="s">
        <v>2392</v>
      </c>
      <c r="O329" s="28" t="s">
        <v>2391</v>
      </c>
      <c r="P329" s="29"/>
      <c r="Q329" s="28"/>
      <c r="R329" s="29">
        <v>93401</v>
      </c>
      <c r="S329" s="29" t="s">
        <v>2393</v>
      </c>
      <c r="T329" s="30">
        <v>38600</v>
      </c>
      <c r="U329" s="28">
        <v>7178</v>
      </c>
      <c r="V329" s="18"/>
      <c r="W329" s="19"/>
      <c r="X329" s="18"/>
      <c r="Y329" s="18"/>
      <c r="Z329" s="18"/>
      <c r="AA329" s="17"/>
      <c r="AB329" s="14"/>
      <c r="AC329" s="14"/>
      <c r="AD329" s="14"/>
      <c r="AE329" s="14"/>
      <c r="AF329" s="14"/>
      <c r="AG329" s="14"/>
    </row>
    <row r="330" spans="1:33" ht="18" customHeight="1" x14ac:dyDescent="0.2">
      <c r="A330" s="28">
        <v>6959</v>
      </c>
      <c r="B330" s="38" t="s">
        <v>8556</v>
      </c>
      <c r="C330" s="132">
        <v>727783008</v>
      </c>
      <c r="D330" s="17" t="s">
        <v>2394</v>
      </c>
      <c r="E330" s="17" t="s">
        <v>2395</v>
      </c>
      <c r="F330" s="27" t="s">
        <v>5885</v>
      </c>
      <c r="G330" s="27" t="s">
        <v>2396</v>
      </c>
      <c r="H330" s="105" t="s">
        <v>8007</v>
      </c>
      <c r="I330" s="17" t="s">
        <v>2397</v>
      </c>
      <c r="J330" s="46" t="s">
        <v>8008</v>
      </c>
      <c r="K330" s="46" t="s">
        <v>8009</v>
      </c>
      <c r="L330" s="17" t="s">
        <v>2398</v>
      </c>
      <c r="M330" s="19" t="s">
        <v>47</v>
      </c>
      <c r="N330" s="28" t="s">
        <v>2399</v>
      </c>
      <c r="O330" s="28"/>
      <c r="P330" s="29" t="s">
        <v>5886</v>
      </c>
      <c r="Q330" s="28"/>
      <c r="R330" s="29">
        <v>93401</v>
      </c>
      <c r="S330" s="115" t="s">
        <v>8010</v>
      </c>
      <c r="T330" s="30">
        <v>37970</v>
      </c>
      <c r="U330" s="28">
        <v>6959</v>
      </c>
      <c r="V330" s="18"/>
      <c r="W330" s="19"/>
      <c r="X330" s="18"/>
      <c r="Y330" s="18"/>
      <c r="Z330" s="18"/>
      <c r="AA330" s="17"/>
      <c r="AB330" s="14"/>
      <c r="AC330" s="14"/>
      <c r="AD330" s="14"/>
      <c r="AE330" s="14"/>
      <c r="AF330" s="14"/>
      <c r="AG330" s="14"/>
    </row>
    <row r="331" spans="1:33" ht="18" customHeight="1" x14ac:dyDescent="0.2">
      <c r="A331" s="28">
        <v>7618</v>
      </c>
      <c r="B331" s="38" t="s">
        <v>8557</v>
      </c>
      <c r="C331" s="132">
        <v>653380682</v>
      </c>
      <c r="D331" s="17" t="s">
        <v>1410</v>
      </c>
      <c r="E331" s="17" t="s">
        <v>2400</v>
      </c>
      <c r="F331" s="27" t="s">
        <v>2401</v>
      </c>
      <c r="G331" s="27" t="s">
        <v>2402</v>
      </c>
      <c r="H331" s="27" t="s">
        <v>6154</v>
      </c>
      <c r="I331" s="17" t="s">
        <v>1861</v>
      </c>
      <c r="J331" s="39">
        <v>43556</v>
      </c>
      <c r="K331" s="17" t="s">
        <v>2403</v>
      </c>
      <c r="L331" s="17" t="s">
        <v>2405</v>
      </c>
      <c r="M331" s="19" t="s">
        <v>47</v>
      </c>
      <c r="N331" s="28" t="s">
        <v>2130</v>
      </c>
      <c r="O331" s="28" t="s">
        <v>2406</v>
      </c>
      <c r="P331" s="29" t="s">
        <v>2404</v>
      </c>
      <c r="Q331" s="28"/>
      <c r="R331" s="29">
        <v>93401</v>
      </c>
      <c r="S331" s="29" t="s">
        <v>2407</v>
      </c>
      <c r="T331" s="30">
        <v>42646</v>
      </c>
      <c r="U331" s="28">
        <v>7618</v>
      </c>
      <c r="V331" s="18"/>
      <c r="W331" s="19"/>
      <c r="X331" s="18"/>
      <c r="Y331" s="18"/>
      <c r="Z331" s="18"/>
      <c r="AA331" s="17"/>
      <c r="AB331" s="14"/>
      <c r="AC331" s="14"/>
      <c r="AD331" s="14"/>
      <c r="AE331" s="14"/>
      <c r="AF331" s="14"/>
      <c r="AG331" s="14"/>
    </row>
    <row r="332" spans="1:33" ht="18" customHeight="1" x14ac:dyDescent="0.2">
      <c r="A332" s="28">
        <v>7675</v>
      </c>
      <c r="B332" s="38" t="s">
        <v>8558</v>
      </c>
      <c r="C332" s="137" t="s">
        <v>7093</v>
      </c>
      <c r="D332" s="17" t="s">
        <v>5559</v>
      </c>
      <c r="E332" s="17" t="s">
        <v>5560</v>
      </c>
      <c r="F332" s="17" t="s">
        <v>128</v>
      </c>
      <c r="G332" s="27" t="s">
        <v>5561</v>
      </c>
      <c r="H332" s="27" t="s">
        <v>5562</v>
      </c>
      <c r="I332" s="17" t="s">
        <v>1261</v>
      </c>
      <c r="J332" s="17" t="s">
        <v>5563</v>
      </c>
      <c r="K332" s="17" t="s">
        <v>5564</v>
      </c>
      <c r="L332" s="17" t="s">
        <v>5566</v>
      </c>
      <c r="M332" s="19" t="s">
        <v>47</v>
      </c>
      <c r="N332" s="28" t="s">
        <v>1064</v>
      </c>
      <c r="O332" s="28" t="s">
        <v>5567</v>
      </c>
      <c r="P332" s="47" t="s">
        <v>5565</v>
      </c>
      <c r="Q332" s="28"/>
      <c r="R332" s="29" t="s">
        <v>1095</v>
      </c>
      <c r="S332" s="29" t="s">
        <v>5568</v>
      </c>
      <c r="T332" s="30">
        <v>43570</v>
      </c>
      <c r="U332" s="28">
        <v>7675</v>
      </c>
      <c r="V332" s="18"/>
      <c r="W332" s="19"/>
      <c r="X332" s="18"/>
      <c r="Y332" s="18"/>
      <c r="Z332" s="18"/>
      <c r="AA332" s="17"/>
      <c r="AB332" s="14"/>
      <c r="AC332" s="14"/>
      <c r="AD332" s="14"/>
      <c r="AE332" s="14"/>
      <c r="AF332" s="14"/>
      <c r="AG332" s="14"/>
    </row>
    <row r="333" spans="1:33" ht="18" customHeight="1" x14ac:dyDescent="0.2">
      <c r="A333" s="28">
        <v>6970</v>
      </c>
      <c r="B333" s="38" t="s">
        <v>8559</v>
      </c>
      <c r="C333" s="132">
        <v>700016404</v>
      </c>
      <c r="D333" s="17" t="s">
        <v>1422</v>
      </c>
      <c r="E333" s="17" t="s">
        <v>2408</v>
      </c>
      <c r="F333" s="27" t="s">
        <v>2409</v>
      </c>
      <c r="G333" s="27" t="s">
        <v>2410</v>
      </c>
      <c r="H333" s="27" t="s">
        <v>2411</v>
      </c>
      <c r="I333" s="17" t="s">
        <v>2412</v>
      </c>
      <c r="J333" s="17" t="s">
        <v>2413</v>
      </c>
      <c r="K333" s="17" t="s">
        <v>2414</v>
      </c>
      <c r="L333" s="17" t="s">
        <v>2415</v>
      </c>
      <c r="M333" s="19" t="s">
        <v>47</v>
      </c>
      <c r="N333" s="28" t="s">
        <v>1655</v>
      </c>
      <c r="O333" s="28" t="s">
        <v>2416</v>
      </c>
      <c r="P333" s="29"/>
      <c r="Q333" s="28"/>
      <c r="R333" s="29" t="s">
        <v>498</v>
      </c>
      <c r="S333" s="29" t="s">
        <v>2417</v>
      </c>
      <c r="T333" s="30">
        <v>37970</v>
      </c>
      <c r="U333" s="28">
        <v>6970</v>
      </c>
      <c r="V333" s="18"/>
      <c r="W333" s="19"/>
      <c r="X333" s="18"/>
      <c r="Y333" s="18"/>
      <c r="Z333" s="18"/>
      <c r="AA333" s="17"/>
      <c r="AB333" s="14"/>
      <c r="AC333" s="14"/>
      <c r="AD333" s="14"/>
      <c r="AE333" s="14"/>
      <c r="AF333" s="14"/>
      <c r="AG333" s="14"/>
    </row>
    <row r="334" spans="1:33" ht="18" customHeight="1" x14ac:dyDescent="0.2">
      <c r="A334" s="28">
        <v>7965</v>
      </c>
      <c r="B334" s="38" t="s">
        <v>8560</v>
      </c>
      <c r="C334" s="132">
        <v>650739256</v>
      </c>
      <c r="D334" s="17"/>
      <c r="E334" s="17" t="s">
        <v>8011</v>
      </c>
      <c r="F334" s="27" t="s">
        <v>6196</v>
      </c>
      <c r="G334" s="27" t="s">
        <v>6158</v>
      </c>
      <c r="H334" s="27" t="s">
        <v>6543</v>
      </c>
      <c r="I334" s="17" t="s">
        <v>5916</v>
      </c>
      <c r="J334" s="17" t="s">
        <v>6544</v>
      </c>
      <c r="K334" s="17" t="s">
        <v>6546</v>
      </c>
      <c r="L334" s="17" t="s">
        <v>6160</v>
      </c>
      <c r="M334" s="19" t="s">
        <v>5594</v>
      </c>
      <c r="N334" s="28" t="s">
        <v>1004</v>
      </c>
      <c r="O334" s="28" t="s">
        <v>6161</v>
      </c>
      <c r="P334" s="29" t="s">
        <v>6159</v>
      </c>
      <c r="Q334" s="28"/>
      <c r="R334" s="29">
        <v>93401</v>
      </c>
      <c r="S334" s="29" t="s">
        <v>6545</v>
      </c>
      <c r="T334" s="30">
        <v>43852</v>
      </c>
      <c r="U334" s="28">
        <v>7965</v>
      </c>
      <c r="V334" s="18"/>
      <c r="W334" s="19"/>
      <c r="X334" s="18"/>
      <c r="Y334" s="18"/>
      <c r="Z334" s="18"/>
      <c r="AA334" s="17"/>
      <c r="AB334" s="14"/>
      <c r="AC334" s="14"/>
      <c r="AD334" s="14"/>
      <c r="AE334" s="14"/>
      <c r="AF334" s="14"/>
      <c r="AG334" s="14"/>
    </row>
    <row r="335" spans="1:33" ht="18" customHeight="1" x14ac:dyDescent="0.2">
      <c r="A335" s="28">
        <v>7141</v>
      </c>
      <c r="B335" s="38" t="s">
        <v>8561</v>
      </c>
      <c r="C335" s="132">
        <v>650165500</v>
      </c>
      <c r="D335" s="17" t="s">
        <v>2418</v>
      </c>
      <c r="E335" s="17" t="s">
        <v>2419</v>
      </c>
      <c r="F335" s="27" t="s">
        <v>26</v>
      </c>
      <c r="G335" s="27" t="s">
        <v>2420</v>
      </c>
      <c r="H335" s="27" t="s">
        <v>2421</v>
      </c>
      <c r="I335" s="17" t="s">
        <v>1415</v>
      </c>
      <c r="J335" s="17" t="s">
        <v>2422</v>
      </c>
      <c r="K335" s="17" t="s">
        <v>2423</v>
      </c>
      <c r="L335" s="17" t="s">
        <v>5981</v>
      </c>
      <c r="M335" s="19" t="s">
        <v>313</v>
      </c>
      <c r="N335" s="28" t="s">
        <v>999</v>
      </c>
      <c r="O335" s="28" t="s">
        <v>5895</v>
      </c>
      <c r="P335" s="29" t="s">
        <v>5982</v>
      </c>
      <c r="Q335" s="28"/>
      <c r="R335" s="29">
        <v>93401</v>
      </c>
      <c r="S335" s="29" t="s">
        <v>6373</v>
      </c>
      <c r="T335" s="30">
        <v>38600</v>
      </c>
      <c r="U335" s="28">
        <v>7141</v>
      </c>
      <c r="V335" s="18"/>
      <c r="W335" s="19"/>
      <c r="X335" s="18"/>
      <c r="Y335" s="18"/>
      <c r="Z335" s="18"/>
      <c r="AA335" s="17"/>
      <c r="AB335" s="14"/>
      <c r="AC335" s="14"/>
      <c r="AD335" s="14"/>
      <c r="AE335" s="14"/>
      <c r="AF335" s="14"/>
      <c r="AG335" s="14" t="s">
        <v>7963</v>
      </c>
    </row>
    <row r="336" spans="1:33" ht="18" customHeight="1" x14ac:dyDescent="0.2">
      <c r="A336" s="28">
        <v>7078</v>
      </c>
      <c r="B336" s="94" t="s">
        <v>8562</v>
      </c>
      <c r="C336" s="132">
        <v>650502205</v>
      </c>
      <c r="D336" s="17" t="s">
        <v>1780</v>
      </c>
      <c r="E336" s="17" t="s">
        <v>2424</v>
      </c>
      <c r="F336" s="27" t="s">
        <v>2425</v>
      </c>
      <c r="G336" s="27" t="s">
        <v>2426</v>
      </c>
      <c r="H336" s="27" t="s">
        <v>2427</v>
      </c>
      <c r="I336" s="17" t="s">
        <v>2428</v>
      </c>
      <c r="J336" s="17" t="s">
        <v>2429</v>
      </c>
      <c r="K336" s="17" t="s">
        <v>2430</v>
      </c>
      <c r="L336" s="17" t="s">
        <v>2431</v>
      </c>
      <c r="M336" s="19" t="s">
        <v>5588</v>
      </c>
      <c r="N336" s="28" t="s">
        <v>2432</v>
      </c>
      <c r="O336" s="28"/>
      <c r="P336" s="29"/>
      <c r="Q336" s="28"/>
      <c r="R336" s="29">
        <v>93401</v>
      </c>
      <c r="S336" s="29" t="s">
        <v>2433</v>
      </c>
      <c r="T336" s="30">
        <v>37970</v>
      </c>
      <c r="U336" s="28">
        <v>7078</v>
      </c>
      <c r="V336" s="18"/>
      <c r="W336" s="19"/>
      <c r="X336" s="18"/>
      <c r="Y336" s="18"/>
      <c r="Z336" s="18"/>
      <c r="AA336" s="17"/>
      <c r="AB336" s="14"/>
      <c r="AC336" s="14"/>
      <c r="AD336" s="14"/>
      <c r="AE336" s="14"/>
      <c r="AF336" s="14"/>
      <c r="AG336" s="14"/>
    </row>
    <row r="337" spans="1:33" ht="18" customHeight="1" x14ac:dyDescent="0.2">
      <c r="A337" s="28">
        <v>7412</v>
      </c>
      <c r="B337" s="38" t="s">
        <v>8563</v>
      </c>
      <c r="C337" s="132" t="s">
        <v>7094</v>
      </c>
      <c r="D337" s="17" t="s">
        <v>1410</v>
      </c>
      <c r="E337" s="17" t="s">
        <v>2434</v>
      </c>
      <c r="F337" s="27" t="s">
        <v>6899</v>
      </c>
      <c r="G337" s="27" t="s">
        <v>5540</v>
      </c>
      <c r="H337" s="27" t="s">
        <v>2435</v>
      </c>
      <c r="I337" s="17" t="s">
        <v>2436</v>
      </c>
      <c r="J337" s="17" t="s">
        <v>2437</v>
      </c>
      <c r="K337" s="17" t="s">
        <v>2438</v>
      </c>
      <c r="L337" s="17" t="s">
        <v>2440</v>
      </c>
      <c r="M337" s="19" t="s">
        <v>5589</v>
      </c>
      <c r="N337" s="28" t="s">
        <v>1649</v>
      </c>
      <c r="O337" s="28" t="s">
        <v>2441</v>
      </c>
      <c r="P337" s="29" t="s">
        <v>2439</v>
      </c>
      <c r="Q337" s="28"/>
      <c r="R337" s="29">
        <v>93401</v>
      </c>
      <c r="S337" s="29" t="s">
        <v>6872</v>
      </c>
      <c r="T337" s="30">
        <v>39938</v>
      </c>
      <c r="U337" s="28">
        <v>7412</v>
      </c>
      <c r="V337" s="18"/>
      <c r="W337" s="19"/>
      <c r="X337" s="18"/>
      <c r="Y337" s="18"/>
      <c r="Z337" s="18"/>
      <c r="AA337" s="17"/>
      <c r="AB337" s="14"/>
      <c r="AC337" s="14"/>
      <c r="AD337" s="14"/>
      <c r="AE337" s="14"/>
      <c r="AF337" s="14"/>
      <c r="AG337" s="14"/>
    </row>
    <row r="338" spans="1:33" ht="18" customHeight="1" x14ac:dyDescent="0.2">
      <c r="A338" s="28">
        <v>7645</v>
      </c>
      <c r="B338" s="38" t="s">
        <v>8564</v>
      </c>
      <c r="C338" s="132">
        <v>651539161</v>
      </c>
      <c r="D338" s="17" t="s">
        <v>1422</v>
      </c>
      <c r="E338" s="17" t="s">
        <v>5569</v>
      </c>
      <c r="F338" s="27" t="s">
        <v>6374</v>
      </c>
      <c r="G338" s="27" t="s">
        <v>2442</v>
      </c>
      <c r="H338" s="27" t="s">
        <v>6375</v>
      </c>
      <c r="I338" s="17" t="s">
        <v>2443</v>
      </c>
      <c r="J338" s="17" t="s">
        <v>2444</v>
      </c>
      <c r="K338" s="19" t="s">
        <v>6376</v>
      </c>
      <c r="L338" s="17" t="s">
        <v>5897</v>
      </c>
      <c r="M338" s="19" t="s">
        <v>565</v>
      </c>
      <c r="N338" s="28" t="s">
        <v>415</v>
      </c>
      <c r="O338" s="28" t="s">
        <v>5896</v>
      </c>
      <c r="P338" s="29" t="s">
        <v>5898</v>
      </c>
      <c r="Q338" s="28"/>
      <c r="R338" s="29" t="s">
        <v>1434</v>
      </c>
      <c r="S338" s="29" t="s">
        <v>6385</v>
      </c>
      <c r="T338" s="30">
        <v>43180</v>
      </c>
      <c r="U338" s="28">
        <v>7645</v>
      </c>
      <c r="V338" s="18"/>
      <c r="W338" s="19"/>
      <c r="X338" s="18"/>
      <c r="Y338" s="18"/>
      <c r="Z338" s="18"/>
      <c r="AA338" s="17"/>
      <c r="AB338" s="14"/>
      <c r="AC338" s="14"/>
      <c r="AD338" s="14"/>
      <c r="AE338" s="14"/>
      <c r="AF338" s="14"/>
      <c r="AG338" s="14"/>
    </row>
    <row r="339" spans="1:33" ht="18" customHeight="1" x14ac:dyDescent="0.2">
      <c r="A339" s="28">
        <v>6979</v>
      </c>
      <c r="B339" s="38" t="s">
        <v>8565</v>
      </c>
      <c r="C339" s="132">
        <v>738689003</v>
      </c>
      <c r="D339" s="17" t="s">
        <v>1410</v>
      </c>
      <c r="E339" s="17" t="s">
        <v>2445</v>
      </c>
      <c r="F339" s="27" t="s">
        <v>6346</v>
      </c>
      <c r="G339" s="27" t="s">
        <v>2446</v>
      </c>
      <c r="H339" s="27" t="s">
        <v>6347</v>
      </c>
      <c r="I339" s="17" t="s">
        <v>2447</v>
      </c>
      <c r="J339" s="17" t="s">
        <v>2448</v>
      </c>
      <c r="K339" s="17" t="s">
        <v>6322</v>
      </c>
      <c r="L339" s="17" t="s">
        <v>2449</v>
      </c>
      <c r="M339" s="19" t="s">
        <v>313</v>
      </c>
      <c r="N339" s="28" t="s">
        <v>2450</v>
      </c>
      <c r="O339" s="28" t="s">
        <v>6628</v>
      </c>
      <c r="P339" s="47" t="s">
        <v>5973</v>
      </c>
      <c r="Q339" s="28"/>
      <c r="R339" s="29" t="s">
        <v>2451</v>
      </c>
      <c r="S339" s="29" t="s">
        <v>6627</v>
      </c>
      <c r="T339" s="30">
        <v>37970</v>
      </c>
      <c r="U339" s="28">
        <v>6979</v>
      </c>
      <c r="V339" s="18"/>
      <c r="W339" s="19"/>
      <c r="X339" s="18"/>
      <c r="Y339" s="18"/>
      <c r="Z339" s="18"/>
      <c r="AA339" s="17" t="s">
        <v>8012</v>
      </c>
      <c r="AB339" s="14"/>
      <c r="AC339" s="14"/>
      <c r="AD339" s="14"/>
      <c r="AE339" s="14"/>
      <c r="AF339" s="14"/>
      <c r="AG339" s="14" t="s">
        <v>8013</v>
      </c>
    </row>
    <row r="340" spans="1:33" ht="18" customHeight="1" x14ac:dyDescent="0.2">
      <c r="A340" s="28">
        <v>7708</v>
      </c>
      <c r="B340" s="38" t="s">
        <v>8566</v>
      </c>
      <c r="C340" s="132">
        <v>651932017</v>
      </c>
      <c r="D340" s="17"/>
      <c r="E340" s="17" t="s">
        <v>8014</v>
      </c>
      <c r="F340" s="27" t="s">
        <v>6366</v>
      </c>
      <c r="G340" s="27" t="s">
        <v>6365</v>
      </c>
      <c r="H340" s="27" t="s">
        <v>6370</v>
      </c>
      <c r="I340" s="17" t="s">
        <v>1334</v>
      </c>
      <c r="J340" s="17" t="s">
        <v>6371</v>
      </c>
      <c r="K340" s="17" t="s">
        <v>6372</v>
      </c>
      <c r="L340" s="17" t="s">
        <v>6367</v>
      </c>
      <c r="M340" s="19" t="s">
        <v>47</v>
      </c>
      <c r="N340" s="28" t="s">
        <v>658</v>
      </c>
      <c r="O340" s="28" t="s">
        <v>6368</v>
      </c>
      <c r="P340" s="47" t="s">
        <v>6369</v>
      </c>
      <c r="Q340" s="28"/>
      <c r="R340" s="29">
        <v>93401</v>
      </c>
      <c r="S340" s="29" t="s">
        <v>6222</v>
      </c>
      <c r="T340" s="30">
        <v>44034</v>
      </c>
      <c r="U340" s="28">
        <v>7708</v>
      </c>
      <c r="V340" s="18"/>
      <c r="W340" s="19"/>
      <c r="X340" s="18"/>
      <c r="Y340" s="18"/>
      <c r="Z340" s="18"/>
      <c r="AA340" s="17"/>
      <c r="AB340" s="14"/>
      <c r="AC340" s="14"/>
      <c r="AD340" s="14"/>
      <c r="AE340" s="14"/>
      <c r="AF340" s="14"/>
      <c r="AG340" s="14"/>
    </row>
    <row r="341" spans="1:33" ht="18" customHeight="1" x14ac:dyDescent="0.2">
      <c r="A341" s="28">
        <v>4350</v>
      </c>
      <c r="B341" s="38" t="s">
        <v>8567</v>
      </c>
      <c r="C341" s="132">
        <v>705749000</v>
      </c>
      <c r="D341" s="17" t="s">
        <v>2452</v>
      </c>
      <c r="E341" s="17" t="s">
        <v>2453</v>
      </c>
      <c r="F341" s="27" t="s">
        <v>2454</v>
      </c>
      <c r="G341" s="27" t="s">
        <v>2455</v>
      </c>
      <c r="H341" s="27" t="s">
        <v>2456</v>
      </c>
      <c r="I341" s="17" t="s">
        <v>2457</v>
      </c>
      <c r="J341" s="17" t="s">
        <v>128</v>
      </c>
      <c r="K341" s="17" t="s">
        <v>2458</v>
      </c>
      <c r="L341" s="17" t="s">
        <v>2459</v>
      </c>
      <c r="M341" s="19" t="s">
        <v>47</v>
      </c>
      <c r="N341" s="28" t="s">
        <v>658</v>
      </c>
      <c r="O341" s="28"/>
      <c r="P341" s="29"/>
      <c r="Q341" s="28"/>
      <c r="R341" s="29">
        <v>93401</v>
      </c>
      <c r="S341" s="29" t="s">
        <v>2460</v>
      </c>
      <c r="T341" s="30">
        <v>37970</v>
      </c>
      <c r="U341" s="28">
        <v>4350</v>
      </c>
      <c r="V341" s="18"/>
      <c r="W341" s="19"/>
      <c r="X341" s="18"/>
      <c r="Y341" s="18"/>
      <c r="Z341" s="18"/>
      <c r="AA341" s="17"/>
      <c r="AB341" s="14"/>
      <c r="AC341" s="14"/>
      <c r="AD341" s="14"/>
      <c r="AE341" s="14"/>
      <c r="AF341" s="14"/>
      <c r="AG341" s="14"/>
    </row>
    <row r="342" spans="1:33" ht="18" customHeight="1" x14ac:dyDescent="0.2">
      <c r="A342" s="28">
        <v>7369</v>
      </c>
      <c r="B342" s="38" t="s">
        <v>8568</v>
      </c>
      <c r="C342" s="132">
        <v>653823304</v>
      </c>
      <c r="D342" s="17" t="s">
        <v>2461</v>
      </c>
      <c r="E342" s="17" t="s">
        <v>2462</v>
      </c>
      <c r="F342" s="27" t="s">
        <v>6941</v>
      </c>
      <c r="G342" s="27" t="s">
        <v>2463</v>
      </c>
      <c r="H342" s="27" t="s">
        <v>6942</v>
      </c>
      <c r="I342" s="17" t="s">
        <v>6943</v>
      </c>
      <c r="J342" s="17" t="s">
        <v>6944</v>
      </c>
      <c r="K342" s="17" t="s">
        <v>2464</v>
      </c>
      <c r="L342" s="17" t="s">
        <v>2465</v>
      </c>
      <c r="M342" s="19" t="s">
        <v>47</v>
      </c>
      <c r="N342" s="28" t="s">
        <v>658</v>
      </c>
      <c r="O342" s="28" t="s">
        <v>2466</v>
      </c>
      <c r="P342" s="29"/>
      <c r="Q342" s="28"/>
      <c r="R342" s="29" t="s">
        <v>84</v>
      </c>
      <c r="S342" s="29" t="s">
        <v>6969</v>
      </c>
      <c r="T342" s="30">
        <v>39317</v>
      </c>
      <c r="U342" s="28">
        <v>7369</v>
      </c>
      <c r="V342" s="18"/>
      <c r="W342" s="19"/>
      <c r="X342" s="18"/>
      <c r="Y342" s="18"/>
      <c r="Z342" s="18"/>
      <c r="AA342" s="17"/>
      <c r="AB342" s="14"/>
      <c r="AC342" s="14"/>
      <c r="AD342" s="14"/>
      <c r="AE342" s="14"/>
      <c r="AF342" s="14"/>
      <c r="AG342" s="14"/>
    </row>
    <row r="343" spans="1:33" ht="18" customHeight="1" x14ac:dyDescent="0.2">
      <c r="A343" s="28">
        <v>4700</v>
      </c>
      <c r="B343" s="38" t="s">
        <v>8259</v>
      </c>
      <c r="C343" s="132">
        <v>610040004</v>
      </c>
      <c r="D343" s="17" t="s">
        <v>2467</v>
      </c>
      <c r="E343" s="17" t="s">
        <v>2468</v>
      </c>
      <c r="F343" s="27" t="s">
        <v>26</v>
      </c>
      <c r="G343" s="27" t="s">
        <v>2469</v>
      </c>
      <c r="H343" s="27" t="s">
        <v>28</v>
      </c>
      <c r="I343" s="17"/>
      <c r="J343" s="17"/>
      <c r="K343" s="17" t="s">
        <v>2470</v>
      </c>
      <c r="L343" s="17" t="s">
        <v>2471</v>
      </c>
      <c r="M343" s="19" t="s">
        <v>47</v>
      </c>
      <c r="N343" s="28" t="s">
        <v>1510</v>
      </c>
      <c r="O343" s="28" t="s">
        <v>2472</v>
      </c>
      <c r="P343" s="29"/>
      <c r="Q343" s="28"/>
      <c r="R343" s="29">
        <v>91001</v>
      </c>
      <c r="S343" s="30" t="s">
        <v>544</v>
      </c>
      <c r="T343" s="30">
        <v>37970</v>
      </c>
      <c r="U343" s="28">
        <v>4700</v>
      </c>
      <c r="V343" s="18"/>
      <c r="W343" s="19"/>
      <c r="X343" s="18"/>
      <c r="Y343" s="18"/>
      <c r="Z343" s="18"/>
      <c r="AA343" s="17"/>
      <c r="AB343" s="14"/>
      <c r="AC343" s="14"/>
      <c r="AD343" s="14"/>
      <c r="AE343" s="14"/>
      <c r="AF343" s="14"/>
      <c r="AG343" s="14"/>
    </row>
    <row r="344" spans="1:33" ht="18" customHeight="1" x14ac:dyDescent="0.2">
      <c r="A344" s="28">
        <v>7541</v>
      </c>
      <c r="B344" s="38" t="s">
        <v>8569</v>
      </c>
      <c r="C344" s="132">
        <v>605111246</v>
      </c>
      <c r="D344" s="17" t="s">
        <v>2473</v>
      </c>
      <c r="E344" s="17" t="s">
        <v>2474</v>
      </c>
      <c r="F344" s="27" t="s">
        <v>26</v>
      </c>
      <c r="G344" s="27" t="s">
        <v>2475</v>
      </c>
      <c r="H344" s="27" t="s">
        <v>28</v>
      </c>
      <c r="I344" s="17"/>
      <c r="J344" s="17"/>
      <c r="K344" s="17" t="s">
        <v>6004</v>
      </c>
      <c r="L344" s="17" t="s">
        <v>2476</v>
      </c>
      <c r="M344" s="19" t="s">
        <v>5635</v>
      </c>
      <c r="N344" s="28" t="s">
        <v>2477</v>
      </c>
      <c r="O344" s="28" t="s">
        <v>6002</v>
      </c>
      <c r="P344" s="29" t="s">
        <v>6003</v>
      </c>
      <c r="Q344" s="28"/>
      <c r="R344" s="29">
        <v>91001</v>
      </c>
      <c r="S344" s="29" t="s">
        <v>544</v>
      </c>
      <c r="T344" s="30">
        <v>42053</v>
      </c>
      <c r="U344" s="28">
        <v>7541</v>
      </c>
      <c r="V344" s="18"/>
      <c r="W344" s="19"/>
      <c r="X344" s="18"/>
      <c r="Y344" s="18"/>
      <c r="Z344" s="18"/>
      <c r="AA344" s="17"/>
      <c r="AB344" s="14"/>
      <c r="AC344" s="14"/>
      <c r="AD344" s="14"/>
      <c r="AE344" s="14"/>
      <c r="AF344" s="14"/>
      <c r="AG344" s="14"/>
    </row>
    <row r="345" spans="1:33" ht="18" customHeight="1" x14ac:dyDescent="0.2">
      <c r="A345" s="28">
        <v>7580</v>
      </c>
      <c r="B345" s="38" t="s">
        <v>8570</v>
      </c>
      <c r="C345" s="132">
        <v>605110223</v>
      </c>
      <c r="D345" s="17" t="s">
        <v>2473</v>
      </c>
      <c r="E345" s="17" t="s">
        <v>2478</v>
      </c>
      <c r="F345" s="27" t="s">
        <v>26</v>
      </c>
      <c r="G345" s="27" t="s">
        <v>2475</v>
      </c>
      <c r="H345" s="27" t="s">
        <v>28</v>
      </c>
      <c r="I345" s="17"/>
      <c r="J345" s="17"/>
      <c r="K345" s="17" t="s">
        <v>2479</v>
      </c>
      <c r="L345" s="17" t="s">
        <v>2480</v>
      </c>
      <c r="M345" s="19" t="s">
        <v>5589</v>
      </c>
      <c r="N345" s="28" t="s">
        <v>1649</v>
      </c>
      <c r="O345" s="28"/>
      <c r="P345" s="29"/>
      <c r="Q345" s="28"/>
      <c r="R345" s="29">
        <v>91001</v>
      </c>
      <c r="S345" s="29" t="s">
        <v>544</v>
      </c>
      <c r="T345" s="30">
        <v>42226</v>
      </c>
      <c r="U345" s="28">
        <v>7580</v>
      </c>
      <c r="V345" s="18"/>
      <c r="W345" s="19"/>
      <c r="X345" s="18"/>
      <c r="Y345" s="18"/>
      <c r="Z345" s="18"/>
      <c r="AA345" s="17"/>
      <c r="AB345" s="14"/>
      <c r="AC345" s="14"/>
      <c r="AD345" s="14"/>
      <c r="AE345" s="14"/>
      <c r="AF345" s="14"/>
      <c r="AG345" s="14"/>
    </row>
    <row r="346" spans="1:33" ht="18" customHeight="1" x14ac:dyDescent="0.2">
      <c r="A346" s="28">
        <v>7542</v>
      </c>
      <c r="B346" s="38" t="s">
        <v>8571</v>
      </c>
      <c r="C346" s="132">
        <v>605110118</v>
      </c>
      <c r="D346" s="17" t="s">
        <v>2473</v>
      </c>
      <c r="E346" s="17" t="s">
        <v>2474</v>
      </c>
      <c r="F346" s="27" t="s">
        <v>26</v>
      </c>
      <c r="G346" s="27" t="s">
        <v>2475</v>
      </c>
      <c r="H346" s="27" t="s">
        <v>28</v>
      </c>
      <c r="I346" s="17"/>
      <c r="J346" s="17"/>
      <c r="K346" s="17" t="s">
        <v>2481</v>
      </c>
      <c r="L346" s="17" t="s">
        <v>2482</v>
      </c>
      <c r="M346" s="19" t="s">
        <v>200</v>
      </c>
      <c r="N346" s="28" t="s">
        <v>614</v>
      </c>
      <c r="O346" s="28" t="s">
        <v>2483</v>
      </c>
      <c r="P346" s="29"/>
      <c r="Q346" s="28"/>
      <c r="R346" s="29">
        <v>91001</v>
      </c>
      <c r="S346" s="29" t="s">
        <v>544</v>
      </c>
      <c r="T346" s="30">
        <v>42054</v>
      </c>
      <c r="U346" s="28">
        <v>7542</v>
      </c>
      <c r="V346" s="18"/>
      <c r="W346" s="19"/>
      <c r="X346" s="18"/>
      <c r="Y346" s="18"/>
      <c r="Z346" s="18"/>
      <c r="AA346" s="17"/>
      <c r="AB346" s="14"/>
      <c r="AC346" s="14"/>
      <c r="AD346" s="14"/>
      <c r="AE346" s="14"/>
      <c r="AF346" s="14"/>
      <c r="AG346" s="14"/>
    </row>
    <row r="347" spans="1:33" ht="18" customHeight="1" x14ac:dyDescent="0.2">
      <c r="A347" s="28">
        <v>7556</v>
      </c>
      <c r="B347" s="38" t="s">
        <v>8572</v>
      </c>
      <c r="C347" s="132">
        <v>605111114</v>
      </c>
      <c r="D347" s="17" t="s">
        <v>2473</v>
      </c>
      <c r="E347" s="17" t="s">
        <v>2474</v>
      </c>
      <c r="F347" s="27" t="s">
        <v>26</v>
      </c>
      <c r="G347" s="27" t="s">
        <v>2475</v>
      </c>
      <c r="H347" s="27" t="s">
        <v>28</v>
      </c>
      <c r="I347" s="17"/>
      <c r="J347" s="17"/>
      <c r="K347" s="17" t="s">
        <v>2484</v>
      </c>
      <c r="L347" s="17" t="s">
        <v>2485</v>
      </c>
      <c r="M347" s="19" t="s">
        <v>803</v>
      </c>
      <c r="N347" s="28" t="s">
        <v>2486</v>
      </c>
      <c r="O347" s="28"/>
      <c r="P347" s="29"/>
      <c r="Q347" s="28"/>
      <c r="R347" s="29">
        <v>91001</v>
      </c>
      <c r="S347" s="29" t="s">
        <v>544</v>
      </c>
      <c r="T347" s="30">
        <v>42062</v>
      </c>
      <c r="U347" s="28">
        <v>7556</v>
      </c>
      <c r="V347" s="18"/>
      <c r="W347" s="19"/>
      <c r="X347" s="18"/>
      <c r="Y347" s="18"/>
      <c r="Z347" s="18"/>
      <c r="AA347" s="17"/>
      <c r="AB347" s="14"/>
      <c r="AC347" s="14"/>
      <c r="AD347" s="14"/>
      <c r="AE347" s="14"/>
      <c r="AF347" s="14"/>
      <c r="AG347" s="14"/>
    </row>
    <row r="348" spans="1:33" ht="18" customHeight="1" x14ac:dyDescent="0.2">
      <c r="A348" s="28">
        <v>7561</v>
      </c>
      <c r="B348" s="38" t="s">
        <v>8573</v>
      </c>
      <c r="C348" s="132">
        <v>605110614</v>
      </c>
      <c r="D348" s="17" t="s">
        <v>2473</v>
      </c>
      <c r="E348" s="17" t="s">
        <v>2474</v>
      </c>
      <c r="F348" s="27" t="s">
        <v>26</v>
      </c>
      <c r="G348" s="27" t="s">
        <v>2475</v>
      </c>
      <c r="H348" s="27" t="s">
        <v>28</v>
      </c>
      <c r="I348" s="17"/>
      <c r="J348" s="17"/>
      <c r="K348" s="17" t="s">
        <v>2487</v>
      </c>
      <c r="L348" s="17" t="s">
        <v>2488</v>
      </c>
      <c r="M348" s="19" t="s">
        <v>5592</v>
      </c>
      <c r="N348" s="28" t="s">
        <v>2490</v>
      </c>
      <c r="O348" s="28" t="s">
        <v>2489</v>
      </c>
      <c r="P348" s="29"/>
      <c r="Q348" s="28"/>
      <c r="R348" s="29">
        <v>91001</v>
      </c>
      <c r="S348" s="29" t="s">
        <v>544</v>
      </c>
      <c r="T348" s="30">
        <v>42101</v>
      </c>
      <c r="U348" s="28">
        <v>7561</v>
      </c>
      <c r="V348" s="18"/>
      <c r="W348" s="19"/>
      <c r="X348" s="18"/>
      <c r="Y348" s="18"/>
      <c r="Z348" s="18"/>
      <c r="AA348" s="17"/>
      <c r="AB348" s="14"/>
      <c r="AC348" s="14"/>
      <c r="AD348" s="14"/>
      <c r="AE348" s="14"/>
      <c r="AF348" s="14"/>
      <c r="AG348" s="14"/>
    </row>
    <row r="349" spans="1:33" ht="18" customHeight="1" x14ac:dyDescent="0.2">
      <c r="A349" s="28">
        <v>7529</v>
      </c>
      <c r="B349" s="38" t="s">
        <v>8574</v>
      </c>
      <c r="C349" s="132">
        <v>605111130</v>
      </c>
      <c r="D349" s="17" t="s">
        <v>2473</v>
      </c>
      <c r="E349" s="17" t="s">
        <v>2474</v>
      </c>
      <c r="F349" s="27" t="s">
        <v>26</v>
      </c>
      <c r="G349" s="27" t="s">
        <v>2475</v>
      </c>
      <c r="H349" s="27" t="s">
        <v>28</v>
      </c>
      <c r="I349" s="17"/>
      <c r="J349" s="17"/>
      <c r="K349" s="17" t="s">
        <v>5696</v>
      </c>
      <c r="L349" s="17" t="s">
        <v>2491</v>
      </c>
      <c r="M349" s="19" t="s">
        <v>803</v>
      </c>
      <c r="N349" s="28" t="s">
        <v>2492</v>
      </c>
      <c r="O349" s="28" t="s">
        <v>5697</v>
      </c>
      <c r="P349" s="29" t="s">
        <v>5698</v>
      </c>
      <c r="Q349" s="28"/>
      <c r="R349" s="29">
        <v>91001</v>
      </c>
      <c r="S349" s="29" t="s">
        <v>544</v>
      </c>
      <c r="T349" s="30">
        <v>42052</v>
      </c>
      <c r="U349" s="28">
        <v>7529</v>
      </c>
      <c r="V349" s="18"/>
      <c r="W349" s="19"/>
      <c r="X349" s="18"/>
      <c r="Y349" s="18"/>
      <c r="Z349" s="18"/>
      <c r="AA349" s="17"/>
      <c r="AB349" s="14"/>
      <c r="AC349" s="14"/>
      <c r="AD349" s="14"/>
      <c r="AE349" s="14"/>
      <c r="AF349" s="14"/>
      <c r="AG349" s="14"/>
    </row>
    <row r="350" spans="1:33" ht="18" customHeight="1" x14ac:dyDescent="0.2">
      <c r="A350" s="28">
        <v>7672</v>
      </c>
      <c r="B350" s="38" t="s">
        <v>8575</v>
      </c>
      <c r="C350" s="132">
        <v>605110436</v>
      </c>
      <c r="D350" s="17" t="s">
        <v>2473</v>
      </c>
      <c r="E350" s="17" t="s">
        <v>2474</v>
      </c>
      <c r="F350" s="27" t="s">
        <v>26</v>
      </c>
      <c r="G350" s="27" t="s">
        <v>2728</v>
      </c>
      <c r="H350" s="27" t="s">
        <v>28</v>
      </c>
      <c r="I350" s="17"/>
      <c r="J350" s="17"/>
      <c r="K350" s="17" t="s">
        <v>2729</v>
      </c>
      <c r="L350" s="17" t="s">
        <v>2730</v>
      </c>
      <c r="M350" s="19" t="s">
        <v>5591</v>
      </c>
      <c r="N350" s="28" t="s">
        <v>2732</v>
      </c>
      <c r="O350" s="28" t="s">
        <v>2731</v>
      </c>
      <c r="P350" s="29"/>
      <c r="Q350" s="28"/>
      <c r="R350" s="29">
        <v>91001</v>
      </c>
      <c r="S350" s="29" t="s">
        <v>556</v>
      </c>
      <c r="T350" s="30">
        <v>43553</v>
      </c>
      <c r="U350" s="28">
        <v>7672</v>
      </c>
      <c r="V350" s="18"/>
      <c r="W350" s="19"/>
      <c r="X350" s="18"/>
      <c r="Y350" s="18"/>
      <c r="Z350" s="18"/>
      <c r="AA350" s="17"/>
      <c r="AB350" s="14"/>
      <c r="AC350" s="14"/>
      <c r="AD350" s="14"/>
      <c r="AE350" s="14"/>
      <c r="AF350" s="14"/>
      <c r="AG350" s="14"/>
    </row>
    <row r="351" spans="1:33" ht="18" customHeight="1" x14ac:dyDescent="0.2">
      <c r="A351" s="28">
        <v>7613</v>
      </c>
      <c r="B351" s="38" t="s">
        <v>8576</v>
      </c>
      <c r="C351" s="132" t="s">
        <v>7095</v>
      </c>
      <c r="D351" s="17" t="s">
        <v>2473</v>
      </c>
      <c r="E351" s="17" t="s">
        <v>2478</v>
      </c>
      <c r="F351" s="27" t="s">
        <v>26</v>
      </c>
      <c r="G351" s="27" t="s">
        <v>2475</v>
      </c>
      <c r="H351" s="27" t="s">
        <v>28</v>
      </c>
      <c r="I351" s="17"/>
      <c r="J351" s="17"/>
      <c r="K351" s="17" t="s">
        <v>2493</v>
      </c>
      <c r="L351" s="17" t="s">
        <v>2494</v>
      </c>
      <c r="M351" s="19" t="s">
        <v>803</v>
      </c>
      <c r="N351" s="28" t="s">
        <v>804</v>
      </c>
      <c r="O351" s="28" t="s">
        <v>2495</v>
      </c>
      <c r="P351" s="29" t="s">
        <v>2496</v>
      </c>
      <c r="Q351" s="28"/>
      <c r="R351" s="29">
        <v>91001</v>
      </c>
      <c r="S351" s="29" t="s">
        <v>544</v>
      </c>
      <c r="T351" s="30">
        <v>42585</v>
      </c>
      <c r="U351" s="28">
        <v>7613</v>
      </c>
      <c r="V351" s="18"/>
      <c r="W351" s="19"/>
      <c r="X351" s="18"/>
      <c r="Y351" s="18"/>
      <c r="Z351" s="18"/>
      <c r="AA351" s="17"/>
      <c r="AB351" s="14"/>
      <c r="AC351" s="14"/>
      <c r="AD351" s="14"/>
      <c r="AE351" s="14"/>
      <c r="AF351" s="14"/>
      <c r="AG351" s="14"/>
    </row>
    <row r="352" spans="1:33" ht="18" customHeight="1" x14ac:dyDescent="0.2">
      <c r="A352" s="28">
        <v>7575</v>
      </c>
      <c r="B352" s="38" t="s">
        <v>8577</v>
      </c>
      <c r="C352" s="132">
        <v>605110231</v>
      </c>
      <c r="D352" s="17" t="s">
        <v>2473</v>
      </c>
      <c r="E352" s="17" t="s">
        <v>2478</v>
      </c>
      <c r="F352" s="27" t="s">
        <v>26</v>
      </c>
      <c r="G352" s="27" t="s">
        <v>2475</v>
      </c>
      <c r="H352" s="27" t="s">
        <v>28</v>
      </c>
      <c r="I352" s="17"/>
      <c r="J352" s="17"/>
      <c r="K352" s="17" t="s">
        <v>2497</v>
      </c>
      <c r="L352" s="17" t="s">
        <v>2498</v>
      </c>
      <c r="M352" s="19" t="s">
        <v>5589</v>
      </c>
      <c r="N352" s="28" t="s">
        <v>2500</v>
      </c>
      <c r="O352" s="28" t="s">
        <v>2499</v>
      </c>
      <c r="P352" s="29"/>
      <c r="Q352" s="28"/>
      <c r="R352" s="29">
        <v>91001</v>
      </c>
      <c r="S352" s="29" t="s">
        <v>544</v>
      </c>
      <c r="T352" s="30">
        <v>42206</v>
      </c>
      <c r="U352" s="28">
        <v>7575</v>
      </c>
      <c r="V352" s="18"/>
      <c r="W352" s="19"/>
      <c r="X352" s="18"/>
      <c r="Y352" s="18"/>
      <c r="Z352" s="18"/>
      <c r="AA352" s="17"/>
      <c r="AB352" s="14"/>
      <c r="AC352" s="14"/>
      <c r="AD352" s="14"/>
      <c r="AE352" s="14"/>
      <c r="AF352" s="14"/>
      <c r="AG352" s="14"/>
    </row>
    <row r="353" spans="1:33" ht="18" customHeight="1" x14ac:dyDescent="0.2">
      <c r="A353" s="28">
        <v>7551</v>
      </c>
      <c r="B353" s="38" t="s">
        <v>8578</v>
      </c>
      <c r="C353" s="132">
        <v>605110126</v>
      </c>
      <c r="D353" s="17" t="s">
        <v>2473</v>
      </c>
      <c r="E353" s="17" t="s">
        <v>2474</v>
      </c>
      <c r="F353" s="27" t="s">
        <v>26</v>
      </c>
      <c r="G353" s="27" t="s">
        <v>2475</v>
      </c>
      <c r="H353" s="27" t="s">
        <v>28</v>
      </c>
      <c r="I353" s="17"/>
      <c r="J353" s="17"/>
      <c r="K353" s="17" t="s">
        <v>2501</v>
      </c>
      <c r="L353" s="17" t="s">
        <v>2502</v>
      </c>
      <c r="M353" s="28" t="s">
        <v>554</v>
      </c>
      <c r="N353" s="28" t="s">
        <v>2313</v>
      </c>
      <c r="O353" s="28" t="s">
        <v>2503</v>
      </c>
      <c r="P353" s="29"/>
      <c r="Q353" s="28"/>
      <c r="R353" s="29">
        <v>91001</v>
      </c>
      <c r="S353" s="29" t="s">
        <v>544</v>
      </c>
      <c r="T353" s="30">
        <v>42059</v>
      </c>
      <c r="U353" s="28">
        <v>7551</v>
      </c>
      <c r="V353" s="18"/>
      <c r="W353" s="19"/>
      <c r="X353" s="18"/>
      <c r="Y353" s="18"/>
      <c r="Z353" s="18"/>
      <c r="AA353" s="17"/>
      <c r="AB353" s="14"/>
      <c r="AC353" s="14"/>
      <c r="AD353" s="14"/>
      <c r="AE353" s="14"/>
      <c r="AF353" s="14"/>
      <c r="AG353" s="14"/>
    </row>
    <row r="354" spans="1:33" ht="18" customHeight="1" x14ac:dyDescent="0.2">
      <c r="A354" s="28">
        <v>7587</v>
      </c>
      <c r="B354" s="38" t="s">
        <v>8579</v>
      </c>
      <c r="C354" s="132">
        <v>605110533</v>
      </c>
      <c r="D354" s="17" t="s">
        <v>2473</v>
      </c>
      <c r="E354" s="17" t="s">
        <v>2478</v>
      </c>
      <c r="F354" s="27" t="s">
        <v>26</v>
      </c>
      <c r="G354" s="27" t="s">
        <v>2475</v>
      </c>
      <c r="H354" s="27" t="s">
        <v>28</v>
      </c>
      <c r="I354" s="17"/>
      <c r="J354" s="17"/>
      <c r="K354" s="17" t="s">
        <v>2504</v>
      </c>
      <c r="L354" s="17" t="s">
        <v>2505</v>
      </c>
      <c r="M354" s="19" t="s">
        <v>565</v>
      </c>
      <c r="N354" s="28" t="s">
        <v>2507</v>
      </c>
      <c r="O354" s="28"/>
      <c r="P354" s="29"/>
      <c r="Q354" s="28"/>
      <c r="R354" s="29">
        <v>91001</v>
      </c>
      <c r="S354" s="29" t="s">
        <v>544</v>
      </c>
      <c r="T354" s="30">
        <v>42348</v>
      </c>
      <c r="U354" s="28">
        <v>7587</v>
      </c>
      <c r="V354" s="18"/>
      <c r="W354" s="19"/>
      <c r="X354" s="18"/>
      <c r="Y354" s="18"/>
      <c r="Z354" s="18"/>
      <c r="AA354" s="17"/>
      <c r="AB354" s="14"/>
      <c r="AC354" s="14"/>
      <c r="AD354" s="14"/>
      <c r="AE354" s="14"/>
      <c r="AF354" s="14"/>
      <c r="AG354" s="14"/>
    </row>
    <row r="355" spans="1:33" ht="18" customHeight="1" x14ac:dyDescent="0.2">
      <c r="A355" s="28">
        <v>7595</v>
      </c>
      <c r="B355" s="38" t="s">
        <v>8580</v>
      </c>
      <c r="C355" s="132">
        <v>605111211</v>
      </c>
      <c r="D355" s="17" t="s">
        <v>2473</v>
      </c>
      <c r="E355" s="17" t="s">
        <v>2478</v>
      </c>
      <c r="F355" s="27" t="s">
        <v>26</v>
      </c>
      <c r="G355" s="27" t="s">
        <v>2475</v>
      </c>
      <c r="H355" s="27" t="s">
        <v>28</v>
      </c>
      <c r="I355" s="17"/>
      <c r="J355" s="17"/>
      <c r="K355" s="17" t="s">
        <v>2508</v>
      </c>
      <c r="L355" s="17" t="s">
        <v>2509</v>
      </c>
      <c r="M355" s="19" t="s">
        <v>5635</v>
      </c>
      <c r="N355" s="28" t="s">
        <v>795</v>
      </c>
      <c r="O355" s="28" t="s">
        <v>2510</v>
      </c>
      <c r="P355" s="29"/>
      <c r="Q355" s="28"/>
      <c r="R355" s="29">
        <v>91001</v>
      </c>
      <c r="S355" s="29" t="s">
        <v>544</v>
      </c>
      <c r="T355" s="30">
        <v>42405</v>
      </c>
      <c r="U355" s="28">
        <v>7595</v>
      </c>
      <c r="V355" s="18"/>
      <c r="W355" s="19"/>
      <c r="X355" s="18"/>
      <c r="Y355" s="18"/>
      <c r="Z355" s="18"/>
      <c r="AA355" s="17"/>
      <c r="AB355" s="14"/>
      <c r="AC355" s="14"/>
      <c r="AD355" s="14"/>
      <c r="AE355" s="14"/>
      <c r="AF355" s="14"/>
      <c r="AG355" s="14"/>
    </row>
    <row r="356" spans="1:33" ht="18" customHeight="1" x14ac:dyDescent="0.2">
      <c r="A356" s="28">
        <v>7566</v>
      </c>
      <c r="B356" s="38" t="s">
        <v>8581</v>
      </c>
      <c r="C356" s="132">
        <v>605111394</v>
      </c>
      <c r="D356" s="17" t="s">
        <v>2473</v>
      </c>
      <c r="E356" s="17" t="s">
        <v>2478</v>
      </c>
      <c r="F356" s="27" t="s">
        <v>26</v>
      </c>
      <c r="G356" s="27" t="s">
        <v>2475</v>
      </c>
      <c r="H356" s="27" t="s">
        <v>28</v>
      </c>
      <c r="I356" s="17"/>
      <c r="J356" s="17"/>
      <c r="K356" s="17" t="s">
        <v>2511</v>
      </c>
      <c r="L356" s="17" t="s">
        <v>2513</v>
      </c>
      <c r="M356" s="19" t="s">
        <v>200</v>
      </c>
      <c r="N356" s="28" t="s">
        <v>2515</v>
      </c>
      <c r="O356" s="28" t="s">
        <v>2514</v>
      </c>
      <c r="P356" s="29" t="s">
        <v>2512</v>
      </c>
      <c r="Q356" s="28"/>
      <c r="R356" s="29">
        <v>91001</v>
      </c>
      <c r="S356" s="29" t="s">
        <v>544</v>
      </c>
      <c r="T356" s="30">
        <v>42136</v>
      </c>
      <c r="U356" s="28">
        <v>7566</v>
      </c>
      <c r="V356" s="18"/>
      <c r="W356" s="19"/>
      <c r="X356" s="18"/>
      <c r="Y356" s="18"/>
      <c r="Z356" s="18"/>
      <c r="AA356" s="17"/>
      <c r="AB356" s="14"/>
      <c r="AC356" s="14"/>
      <c r="AD356" s="14"/>
      <c r="AE356" s="14"/>
      <c r="AF356" s="14"/>
      <c r="AG356" s="14"/>
    </row>
    <row r="357" spans="1:33" ht="18" customHeight="1" x14ac:dyDescent="0.2">
      <c r="A357" s="28">
        <v>7564</v>
      </c>
      <c r="B357" s="38" t="s">
        <v>8582</v>
      </c>
      <c r="C357" s="132">
        <v>619798503</v>
      </c>
      <c r="D357" s="17" t="s">
        <v>2473</v>
      </c>
      <c r="E357" s="17" t="s">
        <v>2478</v>
      </c>
      <c r="F357" s="27" t="s">
        <v>26</v>
      </c>
      <c r="G357" s="27" t="s">
        <v>2475</v>
      </c>
      <c r="H357" s="27" t="s">
        <v>28</v>
      </c>
      <c r="I357" s="17"/>
      <c r="J357" s="17"/>
      <c r="K357" s="17" t="s">
        <v>5763</v>
      </c>
      <c r="L357" s="17" t="s">
        <v>2516</v>
      </c>
      <c r="M357" s="19" t="s">
        <v>565</v>
      </c>
      <c r="N357" s="28" t="s">
        <v>1166</v>
      </c>
      <c r="O357" s="28"/>
      <c r="P357" s="47" t="s">
        <v>5762</v>
      </c>
      <c r="Q357" s="29"/>
      <c r="R357" s="29">
        <v>91001</v>
      </c>
      <c r="S357" s="17" t="s">
        <v>544</v>
      </c>
      <c r="T357" s="30">
        <v>42122</v>
      </c>
      <c r="U357" s="28">
        <v>7564</v>
      </c>
      <c r="V357" s="18"/>
      <c r="W357" s="19"/>
      <c r="X357" s="18"/>
      <c r="Y357" s="18"/>
      <c r="Z357" s="18"/>
      <c r="AA357" s="17"/>
      <c r="AB357" s="14"/>
      <c r="AC357" s="14"/>
      <c r="AD357" s="14"/>
      <c r="AE357" s="14"/>
      <c r="AF357" s="14"/>
      <c r="AG357" s="14"/>
    </row>
    <row r="358" spans="1:33" ht="18" customHeight="1" x14ac:dyDescent="0.2">
      <c r="A358" s="28">
        <v>7582</v>
      </c>
      <c r="B358" s="38" t="s">
        <v>8583</v>
      </c>
      <c r="C358" s="132">
        <v>619790103</v>
      </c>
      <c r="D358" s="17" t="s">
        <v>2473</v>
      </c>
      <c r="E358" s="17" t="s">
        <v>2478</v>
      </c>
      <c r="F358" s="27" t="s">
        <v>26</v>
      </c>
      <c r="G358" s="27" t="s">
        <v>2475</v>
      </c>
      <c r="H358" s="27" t="s">
        <v>28</v>
      </c>
      <c r="I358" s="17"/>
      <c r="J358" s="17"/>
      <c r="K358" s="17" t="s">
        <v>6006</v>
      </c>
      <c r="L358" s="17" t="s">
        <v>2958</v>
      </c>
      <c r="M358" s="19" t="s">
        <v>554</v>
      </c>
      <c r="N358" s="28" t="s">
        <v>2959</v>
      </c>
      <c r="O358" s="28" t="s">
        <v>6005</v>
      </c>
      <c r="P358" s="29"/>
      <c r="Q358" s="29"/>
      <c r="R358" s="29">
        <v>91001</v>
      </c>
      <c r="S358" s="17" t="s">
        <v>544</v>
      </c>
      <c r="T358" s="30">
        <v>42250</v>
      </c>
      <c r="U358" s="28">
        <v>7582</v>
      </c>
      <c r="V358" s="18"/>
      <c r="W358" s="19"/>
      <c r="X358" s="18"/>
      <c r="Y358" s="18"/>
      <c r="Z358" s="18"/>
      <c r="AA358" s="17"/>
      <c r="AB358" s="14"/>
      <c r="AC358" s="14"/>
      <c r="AD358" s="14"/>
      <c r="AE358" s="14"/>
      <c r="AF358" s="14"/>
      <c r="AG358" s="14"/>
    </row>
    <row r="359" spans="1:33" ht="18" customHeight="1" x14ac:dyDescent="0.2">
      <c r="A359" s="28">
        <v>7634</v>
      </c>
      <c r="B359" s="38" t="s">
        <v>8584</v>
      </c>
      <c r="C359" s="132">
        <v>605110215</v>
      </c>
      <c r="D359" s="17" t="s">
        <v>2473</v>
      </c>
      <c r="E359" s="17" t="s">
        <v>2474</v>
      </c>
      <c r="F359" s="27" t="s">
        <v>26</v>
      </c>
      <c r="G359" s="27" t="s">
        <v>2475</v>
      </c>
      <c r="H359" s="27" t="s">
        <v>28</v>
      </c>
      <c r="I359" s="17"/>
      <c r="J359" s="17"/>
      <c r="K359" s="17" t="s">
        <v>2517</v>
      </c>
      <c r="L359" s="17" t="s">
        <v>2519</v>
      </c>
      <c r="M359" s="19" t="s">
        <v>5589</v>
      </c>
      <c r="N359" s="28" t="s">
        <v>2521</v>
      </c>
      <c r="O359" s="28" t="s">
        <v>2520</v>
      </c>
      <c r="P359" s="29" t="s">
        <v>2518</v>
      </c>
      <c r="Q359" s="28"/>
      <c r="R359" s="29">
        <v>91001</v>
      </c>
      <c r="S359" s="29" t="s">
        <v>544</v>
      </c>
      <c r="T359" s="30">
        <v>42971</v>
      </c>
      <c r="U359" s="28">
        <v>7634</v>
      </c>
      <c r="V359" s="18"/>
      <c r="W359" s="19"/>
      <c r="X359" s="18"/>
      <c r="Y359" s="18"/>
      <c r="Z359" s="18"/>
      <c r="AA359" s="17"/>
      <c r="AB359" s="14"/>
      <c r="AC359" s="14"/>
      <c r="AD359" s="14"/>
      <c r="AE359" s="14"/>
      <c r="AF359" s="14"/>
      <c r="AG359" s="14"/>
    </row>
    <row r="360" spans="1:33" ht="18" customHeight="1" x14ac:dyDescent="0.2">
      <c r="A360" s="28">
        <v>7552</v>
      </c>
      <c r="B360" s="38" t="s">
        <v>8765</v>
      </c>
      <c r="C360" s="132" t="s">
        <v>7096</v>
      </c>
      <c r="D360" s="17" t="s">
        <v>2473</v>
      </c>
      <c r="E360" s="17" t="s">
        <v>2474</v>
      </c>
      <c r="F360" s="27" t="s">
        <v>26</v>
      </c>
      <c r="G360" s="27" t="s">
        <v>2475</v>
      </c>
      <c r="H360" s="27" t="s">
        <v>28</v>
      </c>
      <c r="I360" s="17"/>
      <c r="J360" s="17"/>
      <c r="K360" s="17" t="s">
        <v>6566</v>
      </c>
      <c r="L360" s="17" t="s">
        <v>2522</v>
      </c>
      <c r="M360" s="19" t="s">
        <v>5635</v>
      </c>
      <c r="N360" s="28" t="s">
        <v>2523</v>
      </c>
      <c r="O360" s="28" t="s">
        <v>6568</v>
      </c>
      <c r="P360" s="29" t="s">
        <v>6567</v>
      </c>
      <c r="Q360" s="28"/>
      <c r="R360" s="29">
        <v>91001</v>
      </c>
      <c r="S360" s="29" t="s">
        <v>544</v>
      </c>
      <c r="T360" s="30">
        <v>42060</v>
      </c>
      <c r="U360" s="28">
        <v>7552</v>
      </c>
      <c r="V360" s="18"/>
      <c r="W360" s="19"/>
      <c r="X360" s="18"/>
      <c r="Y360" s="18"/>
      <c r="Z360" s="18"/>
      <c r="AA360" s="17"/>
      <c r="AB360" s="14"/>
      <c r="AC360" s="14"/>
      <c r="AD360" s="14"/>
      <c r="AE360" s="14"/>
      <c r="AF360" s="14"/>
      <c r="AG360" s="14"/>
    </row>
    <row r="361" spans="1:33" ht="18" customHeight="1" x14ac:dyDescent="0.2">
      <c r="A361" s="28">
        <v>7151</v>
      </c>
      <c r="B361" s="38" t="s">
        <v>2524</v>
      </c>
      <c r="C361" s="132">
        <v>742957004</v>
      </c>
      <c r="D361" s="17" t="s">
        <v>2525</v>
      </c>
      <c r="E361" s="17" t="s">
        <v>2526</v>
      </c>
      <c r="F361" s="27" t="s">
        <v>2527</v>
      </c>
      <c r="G361" s="27" t="s">
        <v>2528</v>
      </c>
      <c r="H361" s="27" t="s">
        <v>2529</v>
      </c>
      <c r="I361" s="17" t="s">
        <v>2530</v>
      </c>
      <c r="J361" s="17" t="s">
        <v>2531</v>
      </c>
      <c r="K361" s="17" t="s">
        <v>128</v>
      </c>
      <c r="L361" s="17" t="s">
        <v>2532</v>
      </c>
      <c r="M361" s="19" t="s">
        <v>47</v>
      </c>
      <c r="N361" s="28" t="s">
        <v>769</v>
      </c>
      <c r="O361" s="28" t="s">
        <v>2533</v>
      </c>
      <c r="P361" s="29"/>
      <c r="Q361" s="28"/>
      <c r="R361" s="29">
        <v>93401</v>
      </c>
      <c r="S361" s="29" t="s">
        <v>5583</v>
      </c>
      <c r="T361" s="30">
        <v>38343</v>
      </c>
      <c r="U361" s="28">
        <v>7151</v>
      </c>
      <c r="V361" s="18"/>
      <c r="W361" s="19"/>
      <c r="X361" s="18"/>
      <c r="Y361" s="18"/>
      <c r="Z361" s="18"/>
      <c r="AA361" s="17"/>
      <c r="AB361" s="14"/>
      <c r="AC361" s="14"/>
      <c r="AD361" s="14"/>
      <c r="AE361" s="14"/>
      <c r="AF361" s="14"/>
      <c r="AG361" s="14"/>
    </row>
    <row r="362" spans="1:33" ht="18" customHeight="1" x14ac:dyDescent="0.2">
      <c r="A362" s="28">
        <v>6910</v>
      </c>
      <c r="B362" s="38" t="s">
        <v>2534</v>
      </c>
      <c r="C362" s="132">
        <v>713875007</v>
      </c>
      <c r="D362" s="17" t="s">
        <v>49</v>
      </c>
      <c r="E362" s="17" t="s">
        <v>2535</v>
      </c>
      <c r="F362" s="27" t="s">
        <v>2536</v>
      </c>
      <c r="G362" s="27" t="s">
        <v>2537</v>
      </c>
      <c r="H362" s="27" t="s">
        <v>2538</v>
      </c>
      <c r="I362" s="17" t="s">
        <v>2539</v>
      </c>
      <c r="J362" s="17" t="s">
        <v>2540</v>
      </c>
      <c r="K362" s="17" t="s">
        <v>2541</v>
      </c>
      <c r="L362" s="17" t="s">
        <v>2544</v>
      </c>
      <c r="M362" s="19" t="s">
        <v>5588</v>
      </c>
      <c r="N362" s="28" t="s">
        <v>2545</v>
      </c>
      <c r="O362" s="28" t="s">
        <v>2543</v>
      </c>
      <c r="P362" s="29" t="s">
        <v>2542</v>
      </c>
      <c r="Q362" s="28"/>
      <c r="R362" s="29">
        <v>93401</v>
      </c>
      <c r="S362" s="29" t="s">
        <v>2546</v>
      </c>
      <c r="T362" s="30">
        <v>37970</v>
      </c>
      <c r="U362" s="28">
        <v>6910</v>
      </c>
      <c r="V362" s="18"/>
      <c r="W362" s="19"/>
      <c r="X362" s="18"/>
      <c r="Y362" s="18"/>
      <c r="Z362" s="18"/>
      <c r="AA362" s="17"/>
      <c r="AB362" s="14"/>
      <c r="AC362" s="14"/>
      <c r="AD362" s="14"/>
      <c r="AE362" s="14"/>
      <c r="AF362" s="14"/>
      <c r="AG362" s="14"/>
    </row>
    <row r="363" spans="1:33" ht="18" customHeight="1" x14ac:dyDescent="0.2">
      <c r="A363" s="28">
        <v>4950</v>
      </c>
      <c r="B363" s="38" t="s">
        <v>8260</v>
      </c>
      <c r="C363" s="132">
        <v>709601008</v>
      </c>
      <c r="D363" s="17" t="s">
        <v>2547</v>
      </c>
      <c r="E363" s="17" t="s">
        <v>2548</v>
      </c>
      <c r="F363" s="27" t="s">
        <v>26</v>
      </c>
      <c r="G363" s="27" t="s">
        <v>2549</v>
      </c>
      <c r="H363" s="27" t="s">
        <v>28</v>
      </c>
      <c r="I363" s="17"/>
      <c r="J363" s="17"/>
      <c r="K363" s="17" t="s">
        <v>2550</v>
      </c>
      <c r="L363" s="17" t="s">
        <v>2551</v>
      </c>
      <c r="M363" s="19" t="s">
        <v>313</v>
      </c>
      <c r="N363" s="28" t="s">
        <v>2552</v>
      </c>
      <c r="O363" s="28"/>
      <c r="P363" s="29"/>
      <c r="Q363" s="28"/>
      <c r="R363" s="29">
        <v>93401</v>
      </c>
      <c r="S363" s="29" t="s">
        <v>2553</v>
      </c>
      <c r="T363" s="30">
        <v>37970</v>
      </c>
      <c r="U363" s="28">
        <v>4950</v>
      </c>
      <c r="V363" s="18"/>
      <c r="W363" s="19"/>
      <c r="X363" s="18"/>
      <c r="Y363" s="18"/>
      <c r="Z363" s="18"/>
      <c r="AA363" s="17"/>
      <c r="AB363" s="14"/>
      <c r="AC363" s="14"/>
      <c r="AD363" s="14"/>
      <c r="AE363" s="14"/>
      <c r="AF363" s="14"/>
      <c r="AG363" s="14"/>
    </row>
    <row r="364" spans="1:33" ht="18" customHeight="1" x14ac:dyDescent="0.2">
      <c r="A364" s="28">
        <v>5050</v>
      </c>
      <c r="B364" s="38" t="s">
        <v>8235</v>
      </c>
      <c r="C364" s="132">
        <v>700393003</v>
      </c>
      <c r="D364" s="17" t="s">
        <v>73</v>
      </c>
      <c r="E364" s="17" t="s">
        <v>2554</v>
      </c>
      <c r="F364" s="27" t="s">
        <v>2555</v>
      </c>
      <c r="G364" s="27" t="s">
        <v>2556</v>
      </c>
      <c r="H364" s="27" t="s">
        <v>2557</v>
      </c>
      <c r="I364" s="17" t="s">
        <v>2564</v>
      </c>
      <c r="J364" s="17" t="s">
        <v>2565</v>
      </c>
      <c r="K364" s="17" t="s">
        <v>2566</v>
      </c>
      <c r="L364" s="19" t="s">
        <v>2567</v>
      </c>
      <c r="M364" s="19" t="s">
        <v>47</v>
      </c>
      <c r="N364" s="28" t="s">
        <v>1700</v>
      </c>
      <c r="O364" s="28"/>
      <c r="P364" s="29"/>
      <c r="Q364" s="28"/>
      <c r="R364" s="29" t="s">
        <v>84</v>
      </c>
      <c r="S364" s="29" t="s">
        <v>2568</v>
      </c>
      <c r="T364" s="30">
        <v>37970</v>
      </c>
      <c r="U364" s="28">
        <v>5050</v>
      </c>
      <c r="V364" s="18"/>
      <c r="W364" s="19"/>
      <c r="X364" s="18"/>
      <c r="Y364" s="18"/>
      <c r="Z364" s="18"/>
      <c r="AA364" s="17"/>
      <c r="AB364" s="14"/>
      <c r="AC364" s="14"/>
      <c r="AD364" s="14"/>
      <c r="AE364" s="14"/>
      <c r="AF364" s="14"/>
      <c r="AG364" s="14"/>
    </row>
    <row r="365" spans="1:33" ht="18" customHeight="1" x14ac:dyDescent="0.2">
      <c r="A365" s="28">
        <v>7525</v>
      </c>
      <c r="B365" s="38" t="s">
        <v>8236</v>
      </c>
      <c r="C365" s="132">
        <v>690732009</v>
      </c>
      <c r="D365" s="17" t="s">
        <v>2558</v>
      </c>
      <c r="E365" s="17" t="s">
        <v>567</v>
      </c>
      <c r="F365" s="27" t="s">
        <v>26</v>
      </c>
      <c r="G365" s="27" t="s">
        <v>568</v>
      </c>
      <c r="H365" s="27" t="s">
        <v>28</v>
      </c>
      <c r="I365" s="17"/>
      <c r="J365" s="17"/>
      <c r="K365" s="17" t="s">
        <v>2559</v>
      </c>
      <c r="L365" s="17" t="s">
        <v>2561</v>
      </c>
      <c r="M365" s="19" t="s">
        <v>47</v>
      </c>
      <c r="N365" s="28" t="s">
        <v>2563</v>
      </c>
      <c r="O365" s="28" t="s">
        <v>2562</v>
      </c>
      <c r="P365" s="29" t="s">
        <v>2560</v>
      </c>
      <c r="Q365" s="28"/>
      <c r="R365" s="29">
        <v>91001</v>
      </c>
      <c r="S365" s="29" t="s">
        <v>544</v>
      </c>
      <c r="T365" s="30">
        <v>42045</v>
      </c>
      <c r="U365" s="28">
        <v>7525</v>
      </c>
      <c r="V365" s="18"/>
      <c r="W365" s="19"/>
      <c r="X365" s="18"/>
      <c r="Y365" s="18"/>
      <c r="Z365" s="18"/>
      <c r="AA365" s="17"/>
      <c r="AB365" s="14"/>
      <c r="AC365" s="14"/>
      <c r="AD365" s="14"/>
      <c r="AE365" s="14"/>
      <c r="AF365" s="14"/>
      <c r="AG365" s="14"/>
    </row>
    <row r="366" spans="1:33" ht="18" customHeight="1" x14ac:dyDescent="0.2">
      <c r="A366" s="28">
        <v>7547</v>
      </c>
      <c r="B366" s="38" t="s">
        <v>2569</v>
      </c>
      <c r="C366" s="132">
        <v>692519000</v>
      </c>
      <c r="D366" s="17" t="s">
        <v>2558</v>
      </c>
      <c r="E366" s="17" t="s">
        <v>567</v>
      </c>
      <c r="F366" s="27" t="s">
        <v>26</v>
      </c>
      <c r="G366" s="27" t="s">
        <v>568</v>
      </c>
      <c r="H366" s="27" t="s">
        <v>28</v>
      </c>
      <c r="I366" s="17"/>
      <c r="J366" s="17"/>
      <c r="K366" s="17" t="s">
        <v>2570</v>
      </c>
      <c r="L366" s="17" t="s">
        <v>2571</v>
      </c>
      <c r="M366" s="19" t="s">
        <v>5589</v>
      </c>
      <c r="N366" s="28" t="s">
        <v>2573</v>
      </c>
      <c r="O366" s="28" t="s">
        <v>2572</v>
      </c>
      <c r="P366" s="29"/>
      <c r="Q366" s="28"/>
      <c r="R366" s="29">
        <v>91001</v>
      </c>
      <c r="S366" s="29" t="s">
        <v>544</v>
      </c>
      <c r="T366" s="30">
        <v>42059</v>
      </c>
      <c r="U366" s="28">
        <v>7547</v>
      </c>
      <c r="V366" s="18"/>
      <c r="W366" s="19"/>
      <c r="X366" s="18"/>
      <c r="Y366" s="18"/>
      <c r="Z366" s="18"/>
      <c r="AA366" s="17"/>
      <c r="AB366" s="14"/>
      <c r="AC366" s="14"/>
      <c r="AD366" s="14"/>
      <c r="AE366" s="14"/>
      <c r="AF366" s="14"/>
      <c r="AG366" s="14"/>
    </row>
    <row r="367" spans="1:33" ht="18" customHeight="1" x14ac:dyDescent="0.2">
      <c r="A367" s="28">
        <v>7169</v>
      </c>
      <c r="B367" s="38" t="s">
        <v>2574</v>
      </c>
      <c r="C367" s="132">
        <v>692651006</v>
      </c>
      <c r="D367" s="17" t="s">
        <v>2558</v>
      </c>
      <c r="E367" s="17" t="s">
        <v>2575</v>
      </c>
      <c r="F367" s="27" t="s">
        <v>26</v>
      </c>
      <c r="G367" s="27" t="s">
        <v>2576</v>
      </c>
      <c r="H367" s="27" t="s">
        <v>28</v>
      </c>
      <c r="I367" s="17"/>
      <c r="J367" s="17"/>
      <c r="K367" s="17" t="s">
        <v>2577</v>
      </c>
      <c r="L367" s="17" t="s">
        <v>2578</v>
      </c>
      <c r="M367" s="19" t="s">
        <v>554</v>
      </c>
      <c r="N367" s="28"/>
      <c r="O367" s="28"/>
      <c r="P367" s="29"/>
      <c r="Q367" s="28"/>
      <c r="R367" s="29">
        <v>91001</v>
      </c>
      <c r="S367" s="29" t="s">
        <v>2579</v>
      </c>
      <c r="T367" s="30">
        <v>38488</v>
      </c>
      <c r="U367" s="28">
        <v>7169</v>
      </c>
      <c r="V367" s="18"/>
      <c r="W367" s="19"/>
      <c r="X367" s="18"/>
      <c r="Y367" s="18"/>
      <c r="Z367" s="18"/>
      <c r="AA367" s="17"/>
      <c r="AB367" s="14"/>
      <c r="AC367" s="14"/>
      <c r="AD367" s="14"/>
      <c r="AE367" s="14"/>
      <c r="AF367" s="14"/>
      <c r="AG367" s="14"/>
    </row>
    <row r="368" spans="1:33" ht="18" customHeight="1" x14ac:dyDescent="0.2">
      <c r="A368" s="28">
        <v>7619</v>
      </c>
      <c r="B368" s="38" t="s">
        <v>8261</v>
      </c>
      <c r="C368" s="132">
        <v>692646002</v>
      </c>
      <c r="D368" s="17" t="s">
        <v>2558</v>
      </c>
      <c r="E368" s="17" t="s">
        <v>2575</v>
      </c>
      <c r="F368" s="27" t="s">
        <v>26</v>
      </c>
      <c r="G368" s="27" t="s">
        <v>2576</v>
      </c>
      <c r="H368" s="27" t="s">
        <v>28</v>
      </c>
      <c r="I368" s="17"/>
      <c r="J368" s="17"/>
      <c r="K368" s="17" t="s">
        <v>2580</v>
      </c>
      <c r="L368" s="17" t="s">
        <v>2581</v>
      </c>
      <c r="M368" s="19" t="s">
        <v>313</v>
      </c>
      <c r="N368" s="28" t="s">
        <v>2582</v>
      </c>
      <c r="O368" s="28" t="s">
        <v>2583</v>
      </c>
      <c r="P368" s="29" t="s">
        <v>2584</v>
      </c>
      <c r="Q368" s="28"/>
      <c r="R368" s="29">
        <v>91001</v>
      </c>
      <c r="S368" s="29" t="s">
        <v>2579</v>
      </c>
      <c r="T368" s="30">
        <v>42650</v>
      </c>
      <c r="U368" s="28">
        <v>7619</v>
      </c>
      <c r="V368" s="18"/>
      <c r="W368" s="19"/>
      <c r="X368" s="18"/>
      <c r="Y368" s="18"/>
      <c r="Z368" s="18"/>
      <c r="AA368" s="17"/>
      <c r="AB368" s="14"/>
      <c r="AC368" s="14"/>
      <c r="AD368" s="14"/>
      <c r="AE368" s="14"/>
      <c r="AF368" s="14"/>
      <c r="AG368" s="14"/>
    </row>
    <row r="369" spans="1:33" ht="18" customHeight="1" x14ac:dyDescent="0.2">
      <c r="A369" s="28">
        <v>7230</v>
      </c>
      <c r="B369" s="38" t="s">
        <v>2585</v>
      </c>
      <c r="C369" s="132">
        <v>690616009</v>
      </c>
      <c r="D369" s="17" t="s">
        <v>2558</v>
      </c>
      <c r="E369" s="17" t="s">
        <v>2586</v>
      </c>
      <c r="F369" s="27" t="s">
        <v>1529</v>
      </c>
      <c r="G369" s="27" t="s">
        <v>2587</v>
      </c>
      <c r="H369" s="27" t="s">
        <v>28</v>
      </c>
      <c r="I369" s="17"/>
      <c r="J369" s="17"/>
      <c r="K369" s="17" t="s">
        <v>2588</v>
      </c>
      <c r="L369" s="17" t="s">
        <v>2589</v>
      </c>
      <c r="M369" s="19" t="s">
        <v>565</v>
      </c>
      <c r="N369" s="28" t="s">
        <v>2590</v>
      </c>
      <c r="O369" s="28"/>
      <c r="P369" s="29"/>
      <c r="Q369" s="28"/>
      <c r="R369" s="29">
        <v>91001</v>
      </c>
      <c r="S369" s="29" t="s">
        <v>2591</v>
      </c>
      <c r="T369" s="30">
        <v>38700</v>
      </c>
      <c r="U369" s="28">
        <v>7230</v>
      </c>
      <c r="V369" s="18"/>
      <c r="W369" s="19"/>
      <c r="X369" s="18"/>
      <c r="Y369" s="18"/>
      <c r="Z369" s="18"/>
      <c r="AA369" s="17"/>
      <c r="AB369" s="14"/>
      <c r="AC369" s="14"/>
      <c r="AD369" s="14"/>
      <c r="AE369" s="14"/>
      <c r="AF369" s="14"/>
      <c r="AG369" s="14"/>
    </row>
    <row r="370" spans="1:33" ht="18" customHeight="1" x14ac:dyDescent="0.2">
      <c r="A370" s="28">
        <v>7286</v>
      </c>
      <c r="B370" s="38" t="s">
        <v>2592</v>
      </c>
      <c r="C370" s="132">
        <v>692301005</v>
      </c>
      <c r="D370" s="17" t="s">
        <v>2558</v>
      </c>
      <c r="E370" s="17" t="s">
        <v>2575</v>
      </c>
      <c r="F370" s="27" t="s">
        <v>26</v>
      </c>
      <c r="G370" s="27" t="s">
        <v>2576</v>
      </c>
      <c r="H370" s="27" t="s">
        <v>28</v>
      </c>
      <c r="I370" s="17"/>
      <c r="J370" s="17"/>
      <c r="K370" s="46" t="s">
        <v>8015</v>
      </c>
      <c r="L370" s="17" t="s">
        <v>2593</v>
      </c>
      <c r="M370" s="19" t="s">
        <v>5588</v>
      </c>
      <c r="N370" s="28" t="s">
        <v>2595</v>
      </c>
      <c r="O370" s="28" t="s">
        <v>2594</v>
      </c>
      <c r="P370" s="29"/>
      <c r="Q370" s="28"/>
      <c r="R370" s="29">
        <v>91001</v>
      </c>
      <c r="S370" s="29" t="s">
        <v>2596</v>
      </c>
      <c r="T370" s="30">
        <v>38737</v>
      </c>
      <c r="U370" s="28">
        <v>7286</v>
      </c>
      <c r="V370" s="18"/>
      <c r="W370" s="19"/>
      <c r="X370" s="18"/>
      <c r="Y370" s="18"/>
      <c r="Z370" s="18"/>
      <c r="AA370" s="17"/>
      <c r="AB370" s="14"/>
      <c r="AC370" s="14"/>
      <c r="AD370" s="14"/>
      <c r="AE370" s="14"/>
      <c r="AF370" s="14"/>
      <c r="AG370" s="14"/>
    </row>
    <row r="371" spans="1:33" ht="18" customHeight="1" x14ac:dyDescent="0.2">
      <c r="A371" s="28">
        <v>7247</v>
      </c>
      <c r="B371" s="38" t="s">
        <v>2597</v>
      </c>
      <c r="C371" s="132">
        <v>690404001</v>
      </c>
      <c r="D371" s="17" t="s">
        <v>2558</v>
      </c>
      <c r="E371" s="17" t="s">
        <v>2586</v>
      </c>
      <c r="F371" s="27" t="s">
        <v>1529</v>
      </c>
      <c r="G371" s="27" t="s">
        <v>2587</v>
      </c>
      <c r="H371" s="27" t="s">
        <v>28</v>
      </c>
      <c r="I371" s="17"/>
      <c r="J371" s="17"/>
      <c r="K371" s="17" t="s">
        <v>2598</v>
      </c>
      <c r="L371" s="17" t="s">
        <v>2599</v>
      </c>
      <c r="M371" s="19" t="s">
        <v>5591</v>
      </c>
      <c r="N371" s="28" t="s">
        <v>2600</v>
      </c>
      <c r="O371" s="28"/>
      <c r="P371" s="29"/>
      <c r="Q371" s="28"/>
      <c r="R371" s="29">
        <v>91001</v>
      </c>
      <c r="S371" s="29" t="s">
        <v>544</v>
      </c>
      <c r="T371" s="30">
        <v>38722</v>
      </c>
      <c r="U371" s="28">
        <v>7247</v>
      </c>
      <c r="V371" s="18"/>
      <c r="W371" s="19"/>
      <c r="X371" s="18"/>
      <c r="Y371" s="18"/>
      <c r="Z371" s="18"/>
      <c r="AA371" s="17"/>
      <c r="AB371" s="14"/>
      <c r="AC371" s="14"/>
      <c r="AD371" s="14"/>
      <c r="AE371" s="14"/>
      <c r="AF371" s="14"/>
      <c r="AG371" s="14"/>
    </row>
    <row r="372" spans="1:33" ht="18" customHeight="1" x14ac:dyDescent="0.2">
      <c r="A372" s="28">
        <v>7184</v>
      </c>
      <c r="B372" s="38" t="s">
        <v>2601</v>
      </c>
      <c r="C372" s="132">
        <v>691801004</v>
      </c>
      <c r="D372" s="17" t="s">
        <v>2558</v>
      </c>
      <c r="E372" s="17" t="s">
        <v>2575</v>
      </c>
      <c r="F372" s="27" t="s">
        <v>26</v>
      </c>
      <c r="G372" s="27" t="s">
        <v>2576</v>
      </c>
      <c r="H372" s="27" t="s">
        <v>28</v>
      </c>
      <c r="I372" s="17"/>
      <c r="J372" s="17"/>
      <c r="K372" s="17" t="s">
        <v>2602</v>
      </c>
      <c r="L372" s="17" t="s">
        <v>2603</v>
      </c>
      <c r="M372" s="19" t="s">
        <v>48</v>
      </c>
      <c r="N372" s="28" t="s">
        <v>2604</v>
      </c>
      <c r="O372" s="28" t="s">
        <v>5777</v>
      </c>
      <c r="P372" s="29" t="s">
        <v>5778</v>
      </c>
      <c r="Q372" s="28"/>
      <c r="R372" s="29">
        <v>91001</v>
      </c>
      <c r="S372" s="29" t="s">
        <v>2605</v>
      </c>
      <c r="T372" s="30">
        <v>38568</v>
      </c>
      <c r="U372" s="28">
        <v>7184</v>
      </c>
      <c r="V372" s="18"/>
      <c r="W372" s="19"/>
      <c r="X372" s="18"/>
      <c r="Y372" s="18"/>
      <c r="Z372" s="18"/>
      <c r="AA372" s="17"/>
      <c r="AB372" s="14"/>
      <c r="AC372" s="14"/>
      <c r="AD372" s="14"/>
      <c r="AE372" s="14"/>
      <c r="AF372" s="14"/>
      <c r="AG372" s="14"/>
    </row>
    <row r="373" spans="1:33" ht="18" customHeight="1" x14ac:dyDescent="0.2">
      <c r="A373" s="28">
        <v>7129</v>
      </c>
      <c r="B373" s="38" t="s">
        <v>2606</v>
      </c>
      <c r="C373" s="132">
        <v>690203006</v>
      </c>
      <c r="D373" s="17" t="s">
        <v>2558</v>
      </c>
      <c r="E373" s="17" t="s">
        <v>2575</v>
      </c>
      <c r="F373" s="27" t="s">
        <v>26</v>
      </c>
      <c r="G373" s="27" t="s">
        <v>2576</v>
      </c>
      <c r="H373" s="27" t="s">
        <v>28</v>
      </c>
      <c r="I373" s="17"/>
      <c r="J373" s="17"/>
      <c r="K373" s="17" t="s">
        <v>2607</v>
      </c>
      <c r="L373" s="17" t="s">
        <v>2608</v>
      </c>
      <c r="M373" s="19" t="s">
        <v>5589</v>
      </c>
      <c r="N373" s="17" t="s">
        <v>1649</v>
      </c>
      <c r="O373" s="28"/>
      <c r="P373" s="29"/>
      <c r="Q373" s="28"/>
      <c r="R373" s="17">
        <v>91001</v>
      </c>
      <c r="S373" s="17" t="s">
        <v>2609</v>
      </c>
      <c r="T373" s="30">
        <v>38159</v>
      </c>
      <c r="U373" s="28">
        <v>7129</v>
      </c>
      <c r="V373" s="18"/>
      <c r="W373" s="19"/>
      <c r="X373" s="18"/>
      <c r="Y373" s="18"/>
      <c r="Z373" s="18"/>
      <c r="AA373" s="17"/>
      <c r="AB373" s="14"/>
      <c r="AC373" s="14"/>
      <c r="AD373" s="14"/>
      <c r="AE373" s="14"/>
      <c r="AF373" s="14"/>
      <c r="AG373" s="14"/>
    </row>
    <row r="374" spans="1:33" ht="18" customHeight="1" x14ac:dyDescent="0.2">
      <c r="A374" s="28">
        <v>7232</v>
      </c>
      <c r="B374" s="38" t="s">
        <v>2610</v>
      </c>
      <c r="C374" s="132">
        <v>691601005</v>
      </c>
      <c r="D374" s="17" t="s">
        <v>2558</v>
      </c>
      <c r="E374" s="17" t="s">
        <v>2575</v>
      </c>
      <c r="F374" s="27" t="s">
        <v>26</v>
      </c>
      <c r="G374" s="27" t="s">
        <v>2576</v>
      </c>
      <c r="H374" s="27" t="s">
        <v>28</v>
      </c>
      <c r="I374" s="17"/>
      <c r="J374" s="17"/>
      <c r="K374" s="17" t="s">
        <v>2611</v>
      </c>
      <c r="L374" s="17" t="s">
        <v>2612</v>
      </c>
      <c r="M374" s="19" t="s">
        <v>313</v>
      </c>
      <c r="N374" s="28" t="s">
        <v>2613</v>
      </c>
      <c r="O374" s="28" t="s">
        <v>6009</v>
      </c>
      <c r="P374" s="47" t="s">
        <v>6010</v>
      </c>
      <c r="Q374" s="28"/>
      <c r="R374" s="29">
        <v>91001</v>
      </c>
      <c r="S374" s="29" t="s">
        <v>2579</v>
      </c>
      <c r="T374" s="30">
        <v>38700</v>
      </c>
      <c r="U374" s="28">
        <v>7232</v>
      </c>
      <c r="V374" s="18"/>
      <c r="W374" s="19"/>
      <c r="X374" s="18"/>
      <c r="Y374" s="18"/>
      <c r="Z374" s="18"/>
      <c r="AA374" s="17"/>
      <c r="AB374" s="14"/>
      <c r="AC374" s="14"/>
      <c r="AD374" s="14"/>
      <c r="AE374" s="14"/>
      <c r="AF374" s="14"/>
      <c r="AG374" s="14"/>
    </row>
    <row r="375" spans="1:33" ht="18" customHeight="1" x14ac:dyDescent="0.2">
      <c r="A375" s="28">
        <v>7415</v>
      </c>
      <c r="B375" s="38" t="s">
        <v>2614</v>
      </c>
      <c r="C375" s="132">
        <v>690101009</v>
      </c>
      <c r="D375" s="17" t="s">
        <v>2558</v>
      </c>
      <c r="E375" s="17" t="s">
        <v>567</v>
      </c>
      <c r="F375" s="27" t="s">
        <v>26</v>
      </c>
      <c r="G375" s="27" t="s">
        <v>568</v>
      </c>
      <c r="H375" s="27" t="s">
        <v>28</v>
      </c>
      <c r="I375" s="17" t="s">
        <v>2623</v>
      </c>
      <c r="J375" s="17"/>
      <c r="K375" s="17" t="s">
        <v>2615</v>
      </c>
      <c r="L375" s="17" t="s">
        <v>2616</v>
      </c>
      <c r="M375" s="19" t="s">
        <v>200</v>
      </c>
      <c r="N375" s="28" t="s">
        <v>614</v>
      </c>
      <c r="O375" s="28" t="s">
        <v>2617</v>
      </c>
      <c r="P375" s="29"/>
      <c r="Q375" s="28"/>
      <c r="R375" s="29">
        <v>91001</v>
      </c>
      <c r="S375" s="29" t="s">
        <v>2591</v>
      </c>
      <c r="T375" s="30">
        <v>40028</v>
      </c>
      <c r="U375" s="28">
        <v>7415</v>
      </c>
      <c r="V375" s="18"/>
      <c r="W375" s="19"/>
      <c r="X375" s="18"/>
      <c r="Y375" s="18"/>
      <c r="Z375" s="18"/>
      <c r="AA375" s="17"/>
      <c r="AB375" s="14"/>
      <c r="AC375" s="14"/>
      <c r="AD375" s="14"/>
      <c r="AE375" s="14"/>
      <c r="AF375" s="14"/>
      <c r="AG375" s="14"/>
    </row>
    <row r="376" spans="1:33" ht="18" customHeight="1" x14ac:dyDescent="0.2">
      <c r="A376" s="28">
        <v>7021</v>
      </c>
      <c r="B376" s="38" t="s">
        <v>8237</v>
      </c>
      <c r="C376" s="132" t="s">
        <v>7097</v>
      </c>
      <c r="D376" s="17" t="s">
        <v>2558</v>
      </c>
      <c r="E376" s="17" t="s">
        <v>2575</v>
      </c>
      <c r="F376" s="27" t="s">
        <v>26</v>
      </c>
      <c r="G376" s="27" t="s">
        <v>2576</v>
      </c>
      <c r="H376" s="27" t="s">
        <v>28</v>
      </c>
      <c r="I376" s="17"/>
      <c r="J376" s="17"/>
      <c r="K376" s="17" t="s">
        <v>2618</v>
      </c>
      <c r="L376" s="17" t="s">
        <v>2619</v>
      </c>
      <c r="M376" s="19" t="s">
        <v>803</v>
      </c>
      <c r="N376" s="28" t="s">
        <v>2486</v>
      </c>
      <c r="O376" s="28" t="s">
        <v>2620</v>
      </c>
      <c r="P376" s="29"/>
      <c r="Q376" s="28"/>
      <c r="R376" s="29">
        <v>91001</v>
      </c>
      <c r="S376" s="29" t="s">
        <v>2579</v>
      </c>
      <c r="T376" s="30">
        <v>37970</v>
      </c>
      <c r="U376" s="28">
        <v>7021</v>
      </c>
      <c r="V376" s="18"/>
      <c r="W376" s="19"/>
      <c r="X376" s="18"/>
      <c r="Y376" s="18"/>
      <c r="Z376" s="18"/>
      <c r="AA376" s="17"/>
      <c r="AB376" s="14"/>
      <c r="AC376" s="14"/>
      <c r="AD376" s="14"/>
      <c r="AE376" s="14"/>
      <c r="AF376" s="14"/>
      <c r="AG376" s="14"/>
    </row>
    <row r="377" spans="1:33" ht="18" customHeight="1" x14ac:dyDescent="0.2">
      <c r="A377" s="28">
        <v>7198</v>
      </c>
      <c r="B377" s="38" t="s">
        <v>2621</v>
      </c>
      <c r="C377" s="132">
        <v>690725002</v>
      </c>
      <c r="D377" s="17" t="s">
        <v>2558</v>
      </c>
      <c r="E377" s="17" t="s">
        <v>2575</v>
      </c>
      <c r="F377" s="27" t="s">
        <v>26</v>
      </c>
      <c r="G377" s="27" t="s">
        <v>2576</v>
      </c>
      <c r="H377" s="27" t="s">
        <v>28</v>
      </c>
      <c r="I377" s="17"/>
      <c r="J377" s="17"/>
      <c r="K377" s="17" t="s">
        <v>2622</v>
      </c>
      <c r="L377" s="17" t="s">
        <v>2623</v>
      </c>
      <c r="M377" s="19" t="s">
        <v>47</v>
      </c>
      <c r="N377" s="28" t="s">
        <v>2625</v>
      </c>
      <c r="O377" s="28" t="s">
        <v>2624</v>
      </c>
      <c r="P377" s="29"/>
      <c r="Q377" s="28"/>
      <c r="R377" s="29">
        <v>91001</v>
      </c>
      <c r="S377" s="29" t="s">
        <v>2591</v>
      </c>
      <c r="T377" s="30">
        <v>38624</v>
      </c>
      <c r="U377" s="28">
        <v>7198</v>
      </c>
      <c r="V377" s="18"/>
      <c r="W377" s="19"/>
      <c r="X377" s="18"/>
      <c r="Y377" s="18"/>
      <c r="Z377" s="18"/>
      <c r="AA377" s="17"/>
      <c r="AB377" s="14"/>
      <c r="AC377" s="14"/>
      <c r="AD377" s="14"/>
      <c r="AE377" s="14"/>
      <c r="AF377" s="14"/>
      <c r="AG377" s="14"/>
    </row>
    <row r="378" spans="1:33" ht="18" customHeight="1" x14ac:dyDescent="0.2">
      <c r="A378" s="28">
        <v>7648</v>
      </c>
      <c r="B378" s="38" t="s">
        <v>2626</v>
      </c>
      <c r="C378" s="132">
        <v>691412008</v>
      </c>
      <c r="D378" s="17" t="s">
        <v>2558</v>
      </c>
      <c r="E378" s="17" t="s">
        <v>2575</v>
      </c>
      <c r="F378" s="27" t="s">
        <v>26</v>
      </c>
      <c r="G378" s="27" t="s">
        <v>2576</v>
      </c>
      <c r="H378" s="27" t="s">
        <v>28</v>
      </c>
      <c r="I378" s="17"/>
      <c r="J378" s="17"/>
      <c r="K378" s="17" t="s">
        <v>2627</v>
      </c>
      <c r="L378" s="17" t="s">
        <v>2628</v>
      </c>
      <c r="M378" s="19" t="s">
        <v>5590</v>
      </c>
      <c r="N378" s="28" t="s">
        <v>2629</v>
      </c>
      <c r="O378" s="28">
        <v>422204002</v>
      </c>
      <c r="P378" s="29"/>
      <c r="Q378" s="28"/>
      <c r="R378" s="29">
        <v>91001</v>
      </c>
      <c r="S378" s="29" t="s">
        <v>2579</v>
      </c>
      <c r="T378" s="30">
        <v>43209</v>
      </c>
      <c r="U378" s="28">
        <v>7648</v>
      </c>
      <c r="V378" s="18"/>
      <c r="W378" s="19"/>
      <c r="X378" s="18"/>
      <c r="Y378" s="18"/>
      <c r="Z378" s="18"/>
      <c r="AA378" s="17"/>
      <c r="AB378" s="14"/>
      <c r="AC378" s="14"/>
      <c r="AD378" s="14"/>
      <c r="AE378" s="14"/>
      <c r="AF378" s="14"/>
      <c r="AG378" s="14"/>
    </row>
    <row r="379" spans="1:33" ht="18" customHeight="1" x14ac:dyDescent="0.2">
      <c r="A379" s="28">
        <v>7386</v>
      </c>
      <c r="B379" s="38" t="s">
        <v>2630</v>
      </c>
      <c r="C379" s="132">
        <v>690502003</v>
      </c>
      <c r="D379" s="17" t="s">
        <v>2558</v>
      </c>
      <c r="E379" s="17" t="s">
        <v>2586</v>
      </c>
      <c r="F379" s="17" t="s">
        <v>1529</v>
      </c>
      <c r="G379" s="27" t="s">
        <v>2587</v>
      </c>
      <c r="H379" s="27" t="s">
        <v>28</v>
      </c>
      <c r="I379" s="17"/>
      <c r="J379" s="17"/>
      <c r="K379" s="17" t="s">
        <v>2631</v>
      </c>
      <c r="L379" s="17" t="s">
        <v>2633</v>
      </c>
      <c r="M379" s="19" t="s">
        <v>565</v>
      </c>
      <c r="N379" s="28" t="s">
        <v>2634</v>
      </c>
      <c r="O379" s="28"/>
      <c r="P379" s="29" t="s">
        <v>2632</v>
      </c>
      <c r="Q379" s="28"/>
      <c r="R379" s="29">
        <v>91001</v>
      </c>
      <c r="S379" s="29" t="s">
        <v>2635</v>
      </c>
      <c r="T379" s="30">
        <v>39434</v>
      </c>
      <c r="U379" s="28">
        <v>7386</v>
      </c>
      <c r="V379" s="18"/>
      <c r="W379" s="19"/>
      <c r="X379" s="18"/>
      <c r="Y379" s="18"/>
      <c r="Z379" s="18"/>
      <c r="AA379" s="17"/>
      <c r="AB379" s="14"/>
      <c r="AC379" s="14"/>
      <c r="AD379" s="14"/>
      <c r="AE379" s="14"/>
      <c r="AF379" s="14"/>
      <c r="AG379" s="14"/>
    </row>
    <row r="380" spans="1:33" ht="18" customHeight="1" x14ac:dyDescent="0.2">
      <c r="A380" s="28">
        <v>7531</v>
      </c>
      <c r="B380" s="38" t="s">
        <v>2636</v>
      </c>
      <c r="C380" s="132">
        <v>692544005</v>
      </c>
      <c r="D380" s="17" t="s">
        <v>2558</v>
      </c>
      <c r="E380" s="17" t="s">
        <v>567</v>
      </c>
      <c r="F380" s="27" t="s">
        <v>26</v>
      </c>
      <c r="G380" s="27" t="s">
        <v>568</v>
      </c>
      <c r="H380" s="27" t="s">
        <v>28</v>
      </c>
      <c r="I380" s="17"/>
      <c r="J380" s="17"/>
      <c r="K380" s="17" t="s">
        <v>2637</v>
      </c>
      <c r="L380" s="17" t="s">
        <v>2639</v>
      </c>
      <c r="M380" s="19" t="s">
        <v>5635</v>
      </c>
      <c r="N380" s="28" t="s">
        <v>2641</v>
      </c>
      <c r="O380" s="28" t="s">
        <v>2640</v>
      </c>
      <c r="P380" s="29" t="s">
        <v>2638</v>
      </c>
      <c r="Q380" s="28"/>
      <c r="R380" s="29">
        <v>91001</v>
      </c>
      <c r="S380" s="29" t="s">
        <v>544</v>
      </c>
      <c r="T380" s="30">
        <v>42053</v>
      </c>
      <c r="U380" s="28">
        <v>7531</v>
      </c>
      <c r="V380" s="18"/>
      <c r="W380" s="19"/>
      <c r="X380" s="18"/>
      <c r="Y380" s="18"/>
      <c r="Z380" s="18"/>
      <c r="AA380" s="17"/>
      <c r="AB380" s="14"/>
      <c r="AC380" s="14"/>
      <c r="AD380" s="14"/>
      <c r="AE380" s="14"/>
      <c r="AF380" s="14"/>
      <c r="AG380" s="14"/>
    </row>
    <row r="381" spans="1:33" ht="18" customHeight="1" x14ac:dyDescent="0.2">
      <c r="A381" s="28">
        <v>7540</v>
      </c>
      <c r="B381" s="38" t="s">
        <v>2642</v>
      </c>
      <c r="C381" s="132" t="s">
        <v>7098</v>
      </c>
      <c r="D381" s="17" t="s">
        <v>2558</v>
      </c>
      <c r="E381" s="17" t="s">
        <v>567</v>
      </c>
      <c r="F381" s="27" t="s">
        <v>26</v>
      </c>
      <c r="G381" s="27" t="s">
        <v>568</v>
      </c>
      <c r="H381" s="27" t="s">
        <v>28</v>
      </c>
      <c r="I381" s="17"/>
      <c r="J381" s="17"/>
      <c r="K381" s="17" t="s">
        <v>2643</v>
      </c>
      <c r="L381" s="17" t="s">
        <v>2645</v>
      </c>
      <c r="M381" s="19" t="s">
        <v>313</v>
      </c>
      <c r="N381" s="28" t="s">
        <v>2647</v>
      </c>
      <c r="O381" s="28" t="s">
        <v>2646</v>
      </c>
      <c r="P381" s="29" t="s">
        <v>2644</v>
      </c>
      <c r="Q381" s="28"/>
      <c r="R381" s="29">
        <v>91001</v>
      </c>
      <c r="S381" s="29" t="s">
        <v>544</v>
      </c>
      <c r="T381" s="30">
        <v>42053</v>
      </c>
      <c r="U381" s="28">
        <v>7540</v>
      </c>
      <c r="V381" s="18"/>
      <c r="W381" s="19"/>
      <c r="X381" s="18"/>
      <c r="Y381" s="18"/>
      <c r="Z381" s="18"/>
      <c r="AA381" s="17"/>
      <c r="AB381" s="14"/>
      <c r="AC381" s="14"/>
      <c r="AD381" s="14"/>
      <c r="AE381" s="14"/>
      <c r="AF381" s="14"/>
      <c r="AG381" s="14"/>
    </row>
    <row r="382" spans="1:33" ht="18" customHeight="1" x14ac:dyDescent="0.2">
      <c r="A382" s="28">
        <v>7087</v>
      </c>
      <c r="B382" s="38" t="s">
        <v>2648</v>
      </c>
      <c r="C382" s="132" t="s">
        <v>7099</v>
      </c>
      <c r="D382" s="17" t="s">
        <v>2558</v>
      </c>
      <c r="E382" s="17" t="s">
        <v>2575</v>
      </c>
      <c r="F382" s="27" t="s">
        <v>26</v>
      </c>
      <c r="G382" s="27" t="s">
        <v>2576</v>
      </c>
      <c r="H382" s="27" t="s">
        <v>28</v>
      </c>
      <c r="I382" s="17"/>
      <c r="J382" s="17"/>
      <c r="K382" s="17" t="s">
        <v>2649</v>
      </c>
      <c r="L382" s="17" t="s">
        <v>2650</v>
      </c>
      <c r="M382" s="19" t="s">
        <v>5589</v>
      </c>
      <c r="N382" s="28" t="s">
        <v>2500</v>
      </c>
      <c r="O382" s="28" t="s">
        <v>5775</v>
      </c>
      <c r="P382" s="29" t="s">
        <v>5776</v>
      </c>
      <c r="Q382" s="28"/>
      <c r="R382" s="29">
        <v>91001</v>
      </c>
      <c r="S382" s="29" t="s">
        <v>2651</v>
      </c>
      <c r="T382" s="30">
        <v>37970</v>
      </c>
      <c r="U382" s="28">
        <v>7087</v>
      </c>
      <c r="V382" s="18"/>
      <c r="W382" s="19"/>
      <c r="X382" s="18"/>
      <c r="Y382" s="18"/>
      <c r="Z382" s="18"/>
      <c r="AA382" s="17"/>
      <c r="AB382" s="14"/>
      <c r="AC382" s="14"/>
      <c r="AD382" s="14"/>
      <c r="AE382" s="14"/>
      <c r="AF382" s="14"/>
      <c r="AG382" s="14"/>
    </row>
    <row r="383" spans="1:33" ht="18" customHeight="1" x14ac:dyDescent="0.2">
      <c r="A383" s="28">
        <v>7018</v>
      </c>
      <c r="B383" s="38" t="s">
        <v>2652</v>
      </c>
      <c r="C383" s="132">
        <v>692206002</v>
      </c>
      <c r="D383" s="17" t="s">
        <v>2558</v>
      </c>
      <c r="E383" s="17" t="s">
        <v>2575</v>
      </c>
      <c r="F383" s="27" t="s">
        <v>26</v>
      </c>
      <c r="G383" s="27" t="s">
        <v>2576</v>
      </c>
      <c r="H383" s="27" t="s">
        <v>28</v>
      </c>
      <c r="I383" s="17"/>
      <c r="J383" s="17"/>
      <c r="K383" s="17" t="s">
        <v>2653</v>
      </c>
      <c r="L383" s="17" t="s">
        <v>2655</v>
      </c>
      <c r="M383" s="19" t="s">
        <v>5588</v>
      </c>
      <c r="N383" s="28" t="s">
        <v>2657</v>
      </c>
      <c r="O383" s="28" t="s">
        <v>2656</v>
      </c>
      <c r="P383" s="29" t="s">
        <v>2654</v>
      </c>
      <c r="Q383" s="28"/>
      <c r="R383" s="29">
        <v>91001</v>
      </c>
      <c r="S383" s="29" t="s">
        <v>2579</v>
      </c>
      <c r="T383" s="30">
        <v>37970</v>
      </c>
      <c r="U383" s="28">
        <v>7018</v>
      </c>
      <c r="V383" s="18"/>
      <c r="W383" s="19"/>
      <c r="X383" s="18"/>
      <c r="Y383" s="18"/>
      <c r="Z383" s="18"/>
      <c r="AA383" s="17"/>
      <c r="AB383" s="14"/>
      <c r="AC383" s="14"/>
      <c r="AD383" s="14"/>
      <c r="AE383" s="14"/>
      <c r="AF383" s="14"/>
      <c r="AG383" s="14"/>
    </row>
    <row r="384" spans="1:33" ht="18" customHeight="1" x14ac:dyDescent="0.2">
      <c r="A384" s="28">
        <v>7229</v>
      </c>
      <c r="B384" s="38" t="s">
        <v>2658</v>
      </c>
      <c r="C384" s="132">
        <v>690303000</v>
      </c>
      <c r="D384" s="17" t="s">
        <v>2558</v>
      </c>
      <c r="E384" s="17" t="s">
        <v>2575</v>
      </c>
      <c r="F384" s="27" t="s">
        <v>26</v>
      </c>
      <c r="G384" s="27" t="s">
        <v>2576</v>
      </c>
      <c r="H384" s="27" t="s">
        <v>28</v>
      </c>
      <c r="I384" s="17"/>
      <c r="J384" s="17"/>
      <c r="K384" s="17" t="s">
        <v>6444</v>
      </c>
      <c r="L384" s="17" t="s">
        <v>2660</v>
      </c>
      <c r="M384" s="19" t="s">
        <v>5589</v>
      </c>
      <c r="N384" s="28" t="s">
        <v>2662</v>
      </c>
      <c r="O384" s="28" t="s">
        <v>2661</v>
      </c>
      <c r="P384" s="29" t="s">
        <v>2659</v>
      </c>
      <c r="Q384" s="28"/>
      <c r="R384" s="29">
        <v>91001</v>
      </c>
      <c r="S384" s="29" t="s">
        <v>2579</v>
      </c>
      <c r="T384" s="30">
        <v>38700</v>
      </c>
      <c r="U384" s="28">
        <v>7229</v>
      </c>
      <c r="V384" s="18"/>
      <c r="W384" s="19"/>
      <c r="X384" s="18"/>
      <c r="Y384" s="18"/>
      <c r="Z384" s="18"/>
      <c r="AA384" s="17"/>
      <c r="AB384" s="14"/>
      <c r="AC384" s="14"/>
      <c r="AD384" s="14"/>
      <c r="AE384" s="14"/>
      <c r="AF384" s="14"/>
      <c r="AG384" s="14"/>
    </row>
    <row r="385" spans="1:33" ht="18" customHeight="1" x14ac:dyDescent="0.2">
      <c r="A385" s="28">
        <v>7202</v>
      </c>
      <c r="B385" s="38" t="s">
        <v>2663</v>
      </c>
      <c r="C385" s="132">
        <v>690728001</v>
      </c>
      <c r="D385" s="17" t="s">
        <v>2558</v>
      </c>
      <c r="E385" s="17" t="s">
        <v>2575</v>
      </c>
      <c r="F385" s="27" t="s">
        <v>26</v>
      </c>
      <c r="G385" s="27" t="s">
        <v>2576</v>
      </c>
      <c r="H385" s="27" t="s">
        <v>28</v>
      </c>
      <c r="I385" s="17"/>
      <c r="J385" s="17"/>
      <c r="K385" s="17" t="s">
        <v>2664</v>
      </c>
      <c r="L385" s="17" t="s">
        <v>2665</v>
      </c>
      <c r="M385" s="19" t="s">
        <v>47</v>
      </c>
      <c r="N385" s="28" t="s">
        <v>2667</v>
      </c>
      <c r="O385" s="28" t="s">
        <v>2666</v>
      </c>
      <c r="P385" s="29"/>
      <c r="Q385" s="28"/>
      <c r="R385" s="29">
        <v>91001</v>
      </c>
      <c r="S385" s="29" t="s">
        <v>2579</v>
      </c>
      <c r="T385" s="30">
        <v>38624</v>
      </c>
      <c r="U385" s="28">
        <v>7202</v>
      </c>
      <c r="V385" s="18"/>
      <c r="W385" s="19"/>
      <c r="X385" s="18"/>
      <c r="Y385" s="18"/>
      <c r="Z385" s="18"/>
      <c r="AA385" s="17"/>
      <c r="AB385" s="14"/>
      <c r="AC385" s="14"/>
      <c r="AD385" s="14"/>
      <c r="AE385" s="14"/>
      <c r="AF385" s="14"/>
      <c r="AG385" s="14"/>
    </row>
    <row r="386" spans="1:33" ht="18" customHeight="1" x14ac:dyDescent="0.2">
      <c r="A386" s="28">
        <v>7629</v>
      </c>
      <c r="B386" s="38" t="s">
        <v>5574</v>
      </c>
      <c r="C386" s="132">
        <v>690512009</v>
      </c>
      <c r="D386" s="17" t="s">
        <v>2558</v>
      </c>
      <c r="E386" s="17" t="s">
        <v>2575</v>
      </c>
      <c r="F386" s="27" t="s">
        <v>26</v>
      </c>
      <c r="G386" s="27" t="s">
        <v>2576</v>
      </c>
      <c r="H386" s="27"/>
      <c r="I386" s="17"/>
      <c r="J386" s="17"/>
      <c r="K386" s="17" t="s">
        <v>2668</v>
      </c>
      <c r="L386" s="17" t="s">
        <v>2669</v>
      </c>
      <c r="M386" s="19" t="s">
        <v>565</v>
      </c>
      <c r="N386" s="28" t="s">
        <v>2670</v>
      </c>
      <c r="O386" s="28"/>
      <c r="P386" s="29"/>
      <c r="Q386" s="28"/>
      <c r="R386" s="29">
        <v>91001</v>
      </c>
      <c r="S386" s="29" t="s">
        <v>2579</v>
      </c>
      <c r="T386" s="30">
        <v>42808</v>
      </c>
      <c r="U386" s="28">
        <v>7629</v>
      </c>
      <c r="V386" s="18"/>
      <c r="W386" s="19"/>
      <c r="X386" s="18"/>
      <c r="Y386" s="18"/>
      <c r="Z386" s="18"/>
      <c r="AA386" s="17"/>
      <c r="AB386" s="14"/>
      <c r="AC386" s="14"/>
      <c r="AD386" s="14"/>
      <c r="AE386" s="14"/>
      <c r="AF386" s="14"/>
      <c r="AG386" s="14"/>
    </row>
    <row r="387" spans="1:33" ht="18" customHeight="1" x14ac:dyDescent="0.2">
      <c r="A387" s="28">
        <v>7527</v>
      </c>
      <c r="B387" s="38" t="s">
        <v>2671</v>
      </c>
      <c r="C387" s="132">
        <v>690413000</v>
      </c>
      <c r="D387" s="17" t="s">
        <v>2558</v>
      </c>
      <c r="E387" s="17" t="s">
        <v>567</v>
      </c>
      <c r="F387" s="27" t="s">
        <v>26</v>
      </c>
      <c r="G387" s="27" t="s">
        <v>568</v>
      </c>
      <c r="H387" s="27"/>
      <c r="I387" s="17"/>
      <c r="J387" s="17"/>
      <c r="K387" s="17" t="s">
        <v>2672</v>
      </c>
      <c r="L387" s="17" t="s">
        <v>2674</v>
      </c>
      <c r="M387" s="19" t="s">
        <v>5589</v>
      </c>
      <c r="N387" s="28" t="s">
        <v>2676</v>
      </c>
      <c r="O387" s="28" t="s">
        <v>2675</v>
      </c>
      <c r="P387" s="29" t="s">
        <v>2673</v>
      </c>
      <c r="Q387" s="28"/>
      <c r="R387" s="29">
        <v>91001</v>
      </c>
      <c r="S387" s="29" t="s">
        <v>2609</v>
      </c>
      <c r="T387" s="30">
        <v>42047</v>
      </c>
      <c r="U387" s="28">
        <v>7527</v>
      </c>
      <c r="V387" s="18"/>
      <c r="W387" s="19"/>
      <c r="X387" s="18"/>
      <c r="Y387" s="18"/>
      <c r="Z387" s="18"/>
      <c r="AA387" s="17"/>
      <c r="AB387" s="14"/>
      <c r="AC387" s="14"/>
      <c r="AD387" s="14"/>
      <c r="AE387" s="14"/>
      <c r="AF387" s="14"/>
      <c r="AG387" s="14"/>
    </row>
    <row r="388" spans="1:33" ht="18" customHeight="1" x14ac:dyDescent="0.2">
      <c r="A388" s="28">
        <v>7265</v>
      </c>
      <c r="B388" s="38" t="s">
        <v>8818</v>
      </c>
      <c r="C388" s="132">
        <v>691605000</v>
      </c>
      <c r="D388" s="17" t="s">
        <v>2558</v>
      </c>
      <c r="E388" s="17" t="s">
        <v>567</v>
      </c>
      <c r="F388" s="27" t="s">
        <v>26</v>
      </c>
      <c r="G388" s="27" t="s">
        <v>2677</v>
      </c>
      <c r="H388" s="27" t="s">
        <v>28</v>
      </c>
      <c r="I388" s="17"/>
      <c r="J388" s="17"/>
      <c r="K388" s="17" t="s">
        <v>2678</v>
      </c>
      <c r="L388" s="17" t="s">
        <v>2681</v>
      </c>
      <c r="M388" s="19" t="s">
        <v>313</v>
      </c>
      <c r="N388" s="28" t="s">
        <v>2682</v>
      </c>
      <c r="O388" s="28" t="s">
        <v>2680</v>
      </c>
      <c r="P388" s="29" t="s">
        <v>2679</v>
      </c>
      <c r="Q388" s="28"/>
      <c r="R388" s="29">
        <v>91001</v>
      </c>
      <c r="S388" s="29" t="s">
        <v>2609</v>
      </c>
      <c r="T388" s="30">
        <v>38735</v>
      </c>
      <c r="U388" s="28">
        <v>7265</v>
      </c>
      <c r="V388" s="18"/>
      <c r="W388" s="19"/>
      <c r="X388" s="18"/>
      <c r="Y388" s="18"/>
      <c r="Z388" s="18"/>
      <c r="AA388" s="17"/>
      <c r="AB388" s="14"/>
      <c r="AC388" s="14"/>
      <c r="AD388" s="14"/>
      <c r="AE388" s="14"/>
      <c r="AF388" s="14"/>
      <c r="AG388" s="14"/>
    </row>
    <row r="389" spans="1:33" ht="18" customHeight="1" x14ac:dyDescent="0.2">
      <c r="A389" s="28">
        <v>7263</v>
      </c>
      <c r="B389" s="38" t="s">
        <v>2683</v>
      </c>
      <c r="C389" s="132">
        <v>691905004</v>
      </c>
      <c r="D389" s="17" t="s">
        <v>2558</v>
      </c>
      <c r="E389" s="17" t="s">
        <v>2575</v>
      </c>
      <c r="F389" s="27" t="s">
        <v>26</v>
      </c>
      <c r="G389" s="27" t="s">
        <v>2576</v>
      </c>
      <c r="H389" s="27" t="s">
        <v>28</v>
      </c>
      <c r="I389" s="17"/>
      <c r="J389" s="17"/>
      <c r="K389" s="17" t="s">
        <v>6445</v>
      </c>
      <c r="L389" s="17" t="s">
        <v>2684</v>
      </c>
      <c r="M389" s="19" t="s">
        <v>48</v>
      </c>
      <c r="N389" s="28" t="s">
        <v>2686</v>
      </c>
      <c r="O389" s="28" t="s">
        <v>2685</v>
      </c>
      <c r="P389" s="29"/>
      <c r="Q389" s="28"/>
      <c r="R389" s="29">
        <v>91001</v>
      </c>
      <c r="S389" s="29" t="s">
        <v>2579</v>
      </c>
      <c r="T389" s="30">
        <v>38735</v>
      </c>
      <c r="U389" s="28">
        <v>7263</v>
      </c>
      <c r="V389" s="18"/>
      <c r="W389" s="19"/>
      <c r="X389" s="18"/>
      <c r="Y389" s="18"/>
      <c r="Z389" s="18"/>
      <c r="AA389" s="17"/>
      <c r="AB389" s="14"/>
      <c r="AC389" s="14"/>
      <c r="AD389" s="14"/>
      <c r="AE389" s="14"/>
      <c r="AF389" s="14"/>
      <c r="AG389" s="14"/>
    </row>
    <row r="390" spans="1:33" ht="18" customHeight="1" x14ac:dyDescent="0.2">
      <c r="A390" s="28">
        <v>7312</v>
      </c>
      <c r="B390" s="38" t="s">
        <v>2687</v>
      </c>
      <c r="C390" s="132">
        <v>690736004</v>
      </c>
      <c r="D390" s="17" t="s">
        <v>2558</v>
      </c>
      <c r="E390" s="17" t="s">
        <v>2586</v>
      </c>
      <c r="F390" s="27" t="s">
        <v>1529</v>
      </c>
      <c r="G390" s="27" t="s">
        <v>2587</v>
      </c>
      <c r="H390" s="27" t="s">
        <v>28</v>
      </c>
      <c r="I390" s="17"/>
      <c r="J390" s="17"/>
      <c r="K390" s="17" t="s">
        <v>2688</v>
      </c>
      <c r="L390" s="17" t="s">
        <v>2690</v>
      </c>
      <c r="M390" s="19" t="s">
        <v>565</v>
      </c>
      <c r="N390" s="28" t="s">
        <v>4418</v>
      </c>
      <c r="O390" s="28" t="s">
        <v>2691</v>
      </c>
      <c r="P390" s="29" t="s">
        <v>2689</v>
      </c>
      <c r="Q390" s="28"/>
      <c r="R390" s="29">
        <v>91001</v>
      </c>
      <c r="S390" s="29" t="s">
        <v>2579</v>
      </c>
      <c r="T390" s="30">
        <v>38786</v>
      </c>
      <c r="U390" s="28">
        <v>7312</v>
      </c>
      <c r="V390" s="18"/>
      <c r="W390" s="19"/>
      <c r="X390" s="18"/>
      <c r="Y390" s="18"/>
      <c r="Z390" s="18"/>
      <c r="AA390" s="17"/>
      <c r="AB390" s="14"/>
      <c r="AC390" s="14"/>
      <c r="AD390" s="14"/>
      <c r="AE390" s="14"/>
      <c r="AF390" s="14"/>
      <c r="AG390" s="14"/>
    </row>
    <row r="391" spans="1:33" ht="18" customHeight="1" x14ac:dyDescent="0.2">
      <c r="A391" s="28">
        <v>7223</v>
      </c>
      <c r="B391" s="38" t="s">
        <v>2692</v>
      </c>
      <c r="C391" s="132">
        <v>690614006</v>
      </c>
      <c r="D391" s="17" t="s">
        <v>2558</v>
      </c>
      <c r="E391" s="17" t="s">
        <v>567</v>
      </c>
      <c r="F391" s="27" t="s">
        <v>26</v>
      </c>
      <c r="G391" s="27" t="s">
        <v>568</v>
      </c>
      <c r="H391" s="27" t="s">
        <v>28</v>
      </c>
      <c r="I391" s="17"/>
      <c r="J391" s="17"/>
      <c r="K391" s="17" t="s">
        <v>2693</v>
      </c>
      <c r="L391" s="17" t="s">
        <v>2694</v>
      </c>
      <c r="M391" s="19" t="s">
        <v>565</v>
      </c>
      <c r="N391" s="28" t="s">
        <v>2696</v>
      </c>
      <c r="O391" s="28" t="s">
        <v>2695</v>
      </c>
      <c r="P391" s="29"/>
      <c r="Q391" s="28"/>
      <c r="R391" s="29">
        <v>91001</v>
      </c>
      <c r="S391" s="29" t="s">
        <v>2579</v>
      </c>
      <c r="T391" s="30">
        <v>38687</v>
      </c>
      <c r="U391" s="28">
        <v>7223</v>
      </c>
      <c r="V391" s="18"/>
      <c r="W391" s="19"/>
      <c r="X391" s="18"/>
      <c r="Y391" s="18"/>
      <c r="Z391" s="18"/>
      <c r="AA391" s="17"/>
      <c r="AB391" s="14"/>
      <c r="AC391" s="14"/>
      <c r="AD391" s="14"/>
      <c r="AE391" s="14"/>
      <c r="AF391" s="14"/>
      <c r="AG391" s="14"/>
    </row>
    <row r="392" spans="1:33" ht="18" customHeight="1" x14ac:dyDescent="0.2">
      <c r="A392" s="28">
        <v>7133</v>
      </c>
      <c r="B392" s="38" t="s">
        <v>2697</v>
      </c>
      <c r="C392" s="132">
        <v>692304004</v>
      </c>
      <c r="D392" s="17" t="s">
        <v>2558</v>
      </c>
      <c r="E392" s="27" t="s">
        <v>2575</v>
      </c>
      <c r="F392" s="17" t="s">
        <v>26</v>
      </c>
      <c r="G392" s="27" t="s">
        <v>2576</v>
      </c>
      <c r="H392" s="27" t="s">
        <v>28</v>
      </c>
      <c r="I392" s="17"/>
      <c r="J392" s="17"/>
      <c r="K392" s="17" t="s">
        <v>5764</v>
      </c>
      <c r="L392" s="17" t="s">
        <v>2698</v>
      </c>
      <c r="M392" s="19" t="s">
        <v>5588</v>
      </c>
      <c r="N392" s="28" t="s">
        <v>1029</v>
      </c>
      <c r="O392" s="61" t="s">
        <v>5765</v>
      </c>
      <c r="P392" s="47" t="s">
        <v>5766</v>
      </c>
      <c r="Q392" s="28"/>
      <c r="R392" s="28">
        <v>91001</v>
      </c>
      <c r="S392" s="29" t="s">
        <v>2579</v>
      </c>
      <c r="T392" s="30">
        <v>37970</v>
      </c>
      <c r="U392" s="28">
        <v>7133</v>
      </c>
      <c r="V392" s="18"/>
      <c r="W392" s="19"/>
      <c r="X392" s="18"/>
      <c r="Y392" s="18"/>
      <c r="Z392" s="18"/>
      <c r="AA392" s="17"/>
      <c r="AB392" s="14"/>
      <c r="AC392" s="14"/>
      <c r="AD392" s="14"/>
      <c r="AE392" s="14"/>
      <c r="AF392" s="14"/>
      <c r="AG392" s="14"/>
    </row>
    <row r="393" spans="1:33" ht="18" customHeight="1" x14ac:dyDescent="0.2">
      <c r="A393" s="28">
        <v>7240</v>
      </c>
      <c r="B393" s="38" t="s">
        <v>2699</v>
      </c>
      <c r="C393" s="132">
        <v>691204006</v>
      </c>
      <c r="D393" s="17" t="s">
        <v>2558</v>
      </c>
      <c r="E393" s="17" t="s">
        <v>2575</v>
      </c>
      <c r="F393" s="27" t="s">
        <v>26</v>
      </c>
      <c r="G393" s="27" t="s">
        <v>2576</v>
      </c>
      <c r="H393" s="27" t="s">
        <v>28</v>
      </c>
      <c r="I393" s="17"/>
      <c r="J393" s="17"/>
      <c r="K393" s="17" t="s">
        <v>2700</v>
      </c>
      <c r="L393" s="17" t="s">
        <v>2701</v>
      </c>
      <c r="M393" s="19" t="s">
        <v>5593</v>
      </c>
      <c r="N393" s="28" t="s">
        <v>2703</v>
      </c>
      <c r="O393" s="17" t="s">
        <v>2702</v>
      </c>
      <c r="P393" s="29"/>
      <c r="Q393" s="28"/>
      <c r="R393" s="29">
        <v>91001</v>
      </c>
      <c r="S393" s="29" t="s">
        <v>2579</v>
      </c>
      <c r="T393" s="30">
        <v>38714</v>
      </c>
      <c r="U393" s="28">
        <v>7240</v>
      </c>
      <c r="V393" s="18"/>
      <c r="W393" s="19"/>
      <c r="X393" s="18"/>
      <c r="Y393" s="18"/>
      <c r="Z393" s="18"/>
      <c r="AA393" s="17"/>
      <c r="AB393" s="14"/>
      <c r="AC393" s="14"/>
      <c r="AD393" s="14"/>
      <c r="AE393" s="14"/>
      <c r="AF393" s="14"/>
      <c r="AG393" s="14"/>
    </row>
    <row r="394" spans="1:33" ht="18" customHeight="1" x14ac:dyDescent="0.2">
      <c r="A394" s="28">
        <v>7228</v>
      </c>
      <c r="B394" s="38" t="s">
        <v>2704</v>
      </c>
      <c r="C394" s="132">
        <v>690509008</v>
      </c>
      <c r="D394" s="17" t="s">
        <v>2558</v>
      </c>
      <c r="E394" s="17" t="s">
        <v>567</v>
      </c>
      <c r="F394" s="17" t="s">
        <v>26</v>
      </c>
      <c r="G394" s="27" t="s">
        <v>568</v>
      </c>
      <c r="H394" s="27" t="s">
        <v>28</v>
      </c>
      <c r="I394" s="17"/>
      <c r="J394" s="17"/>
      <c r="K394" s="17" t="s">
        <v>2705</v>
      </c>
      <c r="L394" s="17" t="s">
        <v>2706</v>
      </c>
      <c r="M394" s="19" t="s">
        <v>565</v>
      </c>
      <c r="N394" s="28" t="s">
        <v>2707</v>
      </c>
      <c r="O394" s="28"/>
      <c r="P394" s="29"/>
      <c r="Q394" s="28"/>
      <c r="R394" s="29">
        <v>91001</v>
      </c>
      <c r="S394" s="29" t="s">
        <v>2579</v>
      </c>
      <c r="T394" s="30">
        <v>38700</v>
      </c>
      <c r="U394" s="28">
        <v>7228</v>
      </c>
      <c r="V394" s="18"/>
      <c r="W394" s="19"/>
      <c r="X394" s="18"/>
      <c r="Y394" s="18"/>
      <c r="Z394" s="18"/>
      <c r="AA394" s="17"/>
      <c r="AB394" s="14"/>
      <c r="AC394" s="14"/>
      <c r="AD394" s="14"/>
      <c r="AE394" s="14"/>
      <c r="AF394" s="14"/>
      <c r="AG394" s="14"/>
    </row>
    <row r="395" spans="1:33" ht="18" customHeight="1" x14ac:dyDescent="0.2">
      <c r="A395" s="28">
        <v>7226</v>
      </c>
      <c r="B395" s="38" t="s">
        <v>2708</v>
      </c>
      <c r="C395" s="132">
        <v>692550005</v>
      </c>
      <c r="D395" s="17" t="s">
        <v>2558</v>
      </c>
      <c r="E395" s="17" t="s">
        <v>567</v>
      </c>
      <c r="F395" s="27" t="s">
        <v>26</v>
      </c>
      <c r="G395" s="27" t="s">
        <v>568</v>
      </c>
      <c r="H395" s="27" t="s">
        <v>28</v>
      </c>
      <c r="I395" s="17"/>
      <c r="J395" s="17"/>
      <c r="K395" s="17" t="s">
        <v>2709</v>
      </c>
      <c r="L395" s="17" t="s">
        <v>2711</v>
      </c>
      <c r="M395" s="19" t="s">
        <v>47</v>
      </c>
      <c r="N395" s="28" t="s">
        <v>2715</v>
      </c>
      <c r="O395" s="28"/>
      <c r="P395" s="29" t="s">
        <v>2710</v>
      </c>
      <c r="Q395" s="28"/>
      <c r="R395" s="29">
        <v>91001</v>
      </c>
      <c r="S395" s="29" t="s">
        <v>2579</v>
      </c>
      <c r="T395" s="30">
        <v>38695</v>
      </c>
      <c r="U395" s="28">
        <v>7226</v>
      </c>
      <c r="V395" s="18"/>
      <c r="W395" s="19"/>
      <c r="X395" s="18"/>
      <c r="Y395" s="18"/>
      <c r="Z395" s="18"/>
      <c r="AA395" s="17"/>
      <c r="AB395" s="14"/>
      <c r="AC395" s="14"/>
      <c r="AD395" s="14"/>
      <c r="AE395" s="14"/>
      <c r="AF395" s="14"/>
      <c r="AG395" s="14"/>
    </row>
    <row r="396" spans="1:33" ht="18" customHeight="1" x14ac:dyDescent="0.2">
      <c r="A396" s="28">
        <v>7054</v>
      </c>
      <c r="B396" s="38" t="s">
        <v>2712</v>
      </c>
      <c r="C396" s="132">
        <v>692542002</v>
      </c>
      <c r="D396" s="17" t="s">
        <v>2558</v>
      </c>
      <c r="E396" s="17" t="s">
        <v>2575</v>
      </c>
      <c r="F396" s="27" t="s">
        <v>26</v>
      </c>
      <c r="G396" s="27" t="s">
        <v>2576</v>
      </c>
      <c r="H396" s="27" t="s">
        <v>28</v>
      </c>
      <c r="I396" s="17"/>
      <c r="J396" s="17"/>
      <c r="K396" s="17" t="s">
        <v>2713</v>
      </c>
      <c r="L396" s="17" t="s">
        <v>2714</v>
      </c>
      <c r="M396" s="19" t="s">
        <v>47</v>
      </c>
      <c r="N396" s="28" t="s">
        <v>1064</v>
      </c>
      <c r="O396" s="28" t="s">
        <v>5723</v>
      </c>
      <c r="P396" s="29" t="s">
        <v>5724</v>
      </c>
      <c r="Q396" s="28"/>
      <c r="R396" s="29">
        <v>91001</v>
      </c>
      <c r="S396" s="29" t="s">
        <v>2579</v>
      </c>
      <c r="T396" s="30">
        <v>37970</v>
      </c>
      <c r="U396" s="28">
        <v>7054</v>
      </c>
      <c r="V396" s="18"/>
      <c r="W396" s="19"/>
      <c r="X396" s="18"/>
      <c r="Y396" s="18"/>
      <c r="Z396" s="18"/>
      <c r="AA396" s="17"/>
      <c r="AB396" s="14"/>
      <c r="AC396" s="14"/>
      <c r="AD396" s="14"/>
      <c r="AE396" s="14"/>
      <c r="AF396" s="14"/>
      <c r="AG396" s="14"/>
    </row>
    <row r="397" spans="1:33" ht="18" customHeight="1" x14ac:dyDescent="0.2">
      <c r="A397" s="28">
        <v>7558</v>
      </c>
      <c r="B397" s="38" t="s">
        <v>2716</v>
      </c>
      <c r="C397" s="132" t="s">
        <v>7100</v>
      </c>
      <c r="D397" s="17" t="s">
        <v>2558</v>
      </c>
      <c r="E397" s="17" t="s">
        <v>567</v>
      </c>
      <c r="F397" s="27" t="s">
        <v>26</v>
      </c>
      <c r="G397" s="27" t="s">
        <v>568</v>
      </c>
      <c r="H397" s="27" t="s">
        <v>28</v>
      </c>
      <c r="I397" s="17"/>
      <c r="J397" s="17"/>
      <c r="K397" s="17" t="s">
        <v>2717</v>
      </c>
      <c r="L397" s="17" t="s">
        <v>2718</v>
      </c>
      <c r="M397" s="19" t="s">
        <v>5593</v>
      </c>
      <c r="N397" s="28" t="s">
        <v>1192</v>
      </c>
      <c r="O397" s="28" t="s">
        <v>2719</v>
      </c>
      <c r="P397" s="29"/>
      <c r="Q397" s="28"/>
      <c r="R397" s="29">
        <v>91001</v>
      </c>
      <c r="S397" s="29" t="s">
        <v>544</v>
      </c>
      <c r="T397" s="30">
        <v>42068</v>
      </c>
      <c r="U397" s="28">
        <v>7558</v>
      </c>
      <c r="V397" s="18"/>
      <c r="W397" s="19"/>
      <c r="X397" s="18"/>
      <c r="Y397" s="18"/>
      <c r="Z397" s="18"/>
      <c r="AA397" s="17"/>
      <c r="AB397" s="14"/>
      <c r="AC397" s="14"/>
      <c r="AD397" s="14"/>
      <c r="AE397" s="14"/>
      <c r="AF397" s="14"/>
      <c r="AG397" s="14"/>
    </row>
    <row r="398" spans="1:33" ht="18" customHeight="1" x14ac:dyDescent="0.2">
      <c r="A398" s="28">
        <v>7549</v>
      </c>
      <c r="B398" s="38" t="s">
        <v>8819</v>
      </c>
      <c r="C398" s="132">
        <v>690301008</v>
      </c>
      <c r="D398" s="17" t="s">
        <v>2558</v>
      </c>
      <c r="E398" s="17" t="s">
        <v>567</v>
      </c>
      <c r="F398" s="27" t="s">
        <v>26</v>
      </c>
      <c r="G398" s="27" t="s">
        <v>568</v>
      </c>
      <c r="H398" s="27" t="s">
        <v>28</v>
      </c>
      <c r="I398" s="17"/>
      <c r="J398" s="17"/>
      <c r="K398" s="17" t="s">
        <v>2720</v>
      </c>
      <c r="L398" s="17" t="s">
        <v>2722</v>
      </c>
      <c r="M398" s="19" t="s">
        <v>5589</v>
      </c>
      <c r="N398" s="28" t="s">
        <v>2724</v>
      </c>
      <c r="O398" s="28" t="s">
        <v>2723</v>
      </c>
      <c r="P398" s="29" t="s">
        <v>2721</v>
      </c>
      <c r="Q398" s="28"/>
      <c r="R398" s="29">
        <v>91001</v>
      </c>
      <c r="S398" s="29" t="s">
        <v>544</v>
      </c>
      <c r="T398" s="30">
        <v>42059</v>
      </c>
      <c r="U398" s="28">
        <v>7549</v>
      </c>
      <c r="V398" s="18"/>
      <c r="W398" s="19"/>
      <c r="X398" s="18"/>
      <c r="Y398" s="18"/>
      <c r="Z398" s="18"/>
      <c r="AA398" s="17"/>
      <c r="AB398" s="14"/>
      <c r="AC398" s="14"/>
      <c r="AD398" s="14"/>
      <c r="AE398" s="14"/>
      <c r="AF398" s="14"/>
      <c r="AG398" s="14"/>
    </row>
    <row r="399" spans="1:33" ht="18" customHeight="1" x14ac:dyDescent="0.2">
      <c r="A399" s="28">
        <v>7244</v>
      </c>
      <c r="B399" s="38" t="s">
        <v>8238</v>
      </c>
      <c r="C399" s="132">
        <v>690907003</v>
      </c>
      <c r="D399" s="17" t="s">
        <v>2558</v>
      </c>
      <c r="E399" s="17" t="s">
        <v>2575</v>
      </c>
      <c r="F399" s="27" t="s">
        <v>26</v>
      </c>
      <c r="G399" s="27" t="s">
        <v>2576</v>
      </c>
      <c r="H399" s="27" t="s">
        <v>28</v>
      </c>
      <c r="I399" s="17"/>
      <c r="J399" s="17"/>
      <c r="K399" s="17" t="s">
        <v>2725</v>
      </c>
      <c r="L399" s="17" t="s">
        <v>2726</v>
      </c>
      <c r="M399" s="19" t="s">
        <v>5592</v>
      </c>
      <c r="N399" s="28" t="s">
        <v>2727</v>
      </c>
      <c r="O399" s="28"/>
      <c r="P399" s="29"/>
      <c r="Q399" s="28"/>
      <c r="R399" s="29">
        <v>91001</v>
      </c>
      <c r="S399" s="29" t="s">
        <v>2579</v>
      </c>
      <c r="T399" s="30">
        <v>38722</v>
      </c>
      <c r="U399" s="28">
        <v>7244</v>
      </c>
      <c r="V399" s="18"/>
      <c r="W399" s="19"/>
      <c r="X399" s="18"/>
      <c r="Y399" s="18"/>
      <c r="Z399" s="18"/>
      <c r="AA399" s="17"/>
      <c r="AB399" s="14"/>
      <c r="AC399" s="14"/>
      <c r="AD399" s="14"/>
      <c r="AE399" s="14"/>
      <c r="AF399" s="14"/>
      <c r="AG399" s="14"/>
    </row>
    <row r="400" spans="1:33" ht="18" customHeight="1" x14ac:dyDescent="0.2">
      <c r="A400" s="28">
        <v>7491</v>
      </c>
      <c r="B400" s="38" t="s">
        <v>2733</v>
      </c>
      <c r="C400" s="132">
        <v>692647009</v>
      </c>
      <c r="D400" s="17" t="s">
        <v>2558</v>
      </c>
      <c r="E400" s="17" t="s">
        <v>567</v>
      </c>
      <c r="F400" s="27" t="s">
        <v>26</v>
      </c>
      <c r="G400" s="27" t="s">
        <v>568</v>
      </c>
      <c r="H400" s="27" t="s">
        <v>28</v>
      </c>
      <c r="I400" s="17"/>
      <c r="J400" s="17"/>
      <c r="K400" s="17" t="s">
        <v>2734</v>
      </c>
      <c r="L400" s="17" t="s">
        <v>2735</v>
      </c>
      <c r="M400" s="19" t="s">
        <v>313</v>
      </c>
      <c r="N400" s="28" t="s">
        <v>2737</v>
      </c>
      <c r="O400" s="28" t="s">
        <v>2736</v>
      </c>
      <c r="P400" s="29"/>
      <c r="Q400" s="28"/>
      <c r="R400" s="29">
        <v>91001</v>
      </c>
      <c r="S400" s="29" t="s">
        <v>544</v>
      </c>
      <c r="T400" s="30">
        <v>41596</v>
      </c>
      <c r="U400" s="28">
        <v>7491</v>
      </c>
      <c r="V400" s="18"/>
      <c r="W400" s="19"/>
      <c r="X400" s="18"/>
      <c r="Y400" s="18"/>
      <c r="Z400" s="18"/>
      <c r="AA400" s="17"/>
      <c r="AB400" s="14"/>
      <c r="AC400" s="14"/>
      <c r="AD400" s="14"/>
      <c r="AE400" s="14"/>
      <c r="AF400" s="14"/>
      <c r="AG400" s="14"/>
    </row>
    <row r="401" spans="1:33" ht="18" customHeight="1" x14ac:dyDescent="0.2">
      <c r="A401" s="28">
        <v>7299</v>
      </c>
      <c r="B401" s="38" t="s">
        <v>2739</v>
      </c>
      <c r="C401" s="132">
        <v>692404009</v>
      </c>
      <c r="D401" s="17" t="s">
        <v>2558</v>
      </c>
      <c r="E401" s="17" t="s">
        <v>2575</v>
      </c>
      <c r="F401" s="27" t="s">
        <v>26</v>
      </c>
      <c r="G401" s="27" t="s">
        <v>2576</v>
      </c>
      <c r="H401" s="27" t="s">
        <v>28</v>
      </c>
      <c r="I401" s="17"/>
      <c r="J401" s="17"/>
      <c r="K401" s="17" t="s">
        <v>2740</v>
      </c>
      <c r="L401" s="17" t="s">
        <v>2741</v>
      </c>
      <c r="M401" s="19" t="s">
        <v>5588</v>
      </c>
      <c r="N401" s="28" t="s">
        <v>2743</v>
      </c>
      <c r="O401" s="28" t="s">
        <v>2742</v>
      </c>
      <c r="P401" s="29"/>
      <c r="Q401" s="28"/>
      <c r="R401" s="29">
        <v>91001</v>
      </c>
      <c r="S401" s="29" t="s">
        <v>2744</v>
      </c>
      <c r="T401" s="30">
        <v>38737</v>
      </c>
      <c r="U401" s="28">
        <v>7299</v>
      </c>
      <c r="V401" s="18"/>
      <c r="W401" s="19"/>
      <c r="X401" s="18"/>
      <c r="Y401" s="18"/>
      <c r="Z401" s="18"/>
      <c r="AA401" s="17"/>
      <c r="AB401" s="14"/>
      <c r="AC401" s="14"/>
      <c r="AD401" s="14"/>
      <c r="AE401" s="14"/>
      <c r="AF401" s="14"/>
      <c r="AG401" s="14"/>
    </row>
    <row r="402" spans="1:33" ht="18" customHeight="1" x14ac:dyDescent="0.2">
      <c r="A402" s="28">
        <v>7251</v>
      </c>
      <c r="B402" s="38" t="s">
        <v>8225</v>
      </c>
      <c r="C402" s="132">
        <v>691409007</v>
      </c>
      <c r="D402" s="17" t="s">
        <v>2558</v>
      </c>
      <c r="E402" s="17" t="s">
        <v>2575</v>
      </c>
      <c r="F402" s="27" t="s">
        <v>26</v>
      </c>
      <c r="G402" s="27" t="s">
        <v>2576</v>
      </c>
      <c r="H402" s="27" t="s">
        <v>28</v>
      </c>
      <c r="I402" s="17"/>
      <c r="J402" s="17"/>
      <c r="K402" s="17" t="s">
        <v>2745</v>
      </c>
      <c r="L402" s="17" t="s">
        <v>5612</v>
      </c>
      <c r="M402" s="19" t="s">
        <v>5590</v>
      </c>
      <c r="N402" s="28" t="s">
        <v>2747</v>
      </c>
      <c r="O402" s="28" t="s">
        <v>2746</v>
      </c>
      <c r="P402" s="29"/>
      <c r="Q402" s="28"/>
      <c r="R402" s="29">
        <v>91001</v>
      </c>
      <c r="S402" s="29" t="s">
        <v>2748</v>
      </c>
      <c r="T402" s="30">
        <v>38723</v>
      </c>
      <c r="U402" s="28">
        <v>7251</v>
      </c>
      <c r="V402" s="18"/>
      <c r="W402" s="19"/>
      <c r="X402" s="18"/>
      <c r="Y402" s="18"/>
      <c r="Z402" s="18"/>
      <c r="AA402" s="17"/>
      <c r="AB402" s="14"/>
      <c r="AC402" s="14"/>
      <c r="AD402" s="14"/>
      <c r="AE402" s="14"/>
      <c r="AF402" s="14"/>
      <c r="AG402" s="14"/>
    </row>
    <row r="403" spans="1:33" ht="18" customHeight="1" x14ac:dyDescent="0.2">
      <c r="A403" s="28">
        <v>7425</v>
      </c>
      <c r="B403" s="38" t="s">
        <v>8226</v>
      </c>
      <c r="C403" s="132">
        <v>692665007</v>
      </c>
      <c r="D403" s="17" t="s">
        <v>2558</v>
      </c>
      <c r="E403" s="17" t="s">
        <v>567</v>
      </c>
      <c r="F403" s="27" t="s">
        <v>26</v>
      </c>
      <c r="G403" s="27" t="s">
        <v>568</v>
      </c>
      <c r="H403" s="27" t="s">
        <v>28</v>
      </c>
      <c r="I403" s="17"/>
      <c r="J403" s="17"/>
      <c r="K403" s="17" t="s">
        <v>2749</v>
      </c>
      <c r="L403" s="17" t="s">
        <v>5613</v>
      </c>
      <c r="M403" s="19" t="s">
        <v>5590</v>
      </c>
      <c r="N403" s="28" t="s">
        <v>2750</v>
      </c>
      <c r="O403" s="28" t="s">
        <v>5718</v>
      </c>
      <c r="P403" s="47" t="s">
        <v>5719</v>
      </c>
      <c r="Q403" s="28"/>
      <c r="R403" s="29">
        <v>91001</v>
      </c>
      <c r="S403" s="29" t="s">
        <v>2579</v>
      </c>
      <c r="T403" s="30">
        <v>40249</v>
      </c>
      <c r="U403" s="28">
        <v>7425</v>
      </c>
      <c r="V403" s="18"/>
      <c r="W403" s="19"/>
      <c r="X403" s="18"/>
      <c r="Y403" s="18"/>
      <c r="Z403" s="18"/>
      <c r="AA403" s="17"/>
      <c r="AB403" s="14"/>
      <c r="AC403" s="14"/>
      <c r="AD403" s="14"/>
      <c r="AE403" s="14"/>
      <c r="AF403" s="14"/>
      <c r="AG403" s="14"/>
    </row>
    <row r="404" spans="1:33" ht="18" customHeight="1" x14ac:dyDescent="0.2">
      <c r="A404" s="28">
        <v>7112</v>
      </c>
      <c r="B404" s="38" t="s">
        <v>2751</v>
      </c>
      <c r="C404" s="132">
        <v>690903008</v>
      </c>
      <c r="D404" s="17" t="s">
        <v>2558</v>
      </c>
      <c r="E404" s="17" t="s">
        <v>2575</v>
      </c>
      <c r="F404" s="27" t="s">
        <v>26</v>
      </c>
      <c r="G404" s="27" t="s">
        <v>2576</v>
      </c>
      <c r="H404" s="27" t="s">
        <v>28</v>
      </c>
      <c r="I404" s="17"/>
      <c r="J404" s="17"/>
      <c r="K404" s="17" t="s">
        <v>2752</v>
      </c>
      <c r="L404" s="17" t="s">
        <v>2753</v>
      </c>
      <c r="M404" s="19" t="s">
        <v>5592</v>
      </c>
      <c r="N404" s="28" t="s">
        <v>2754</v>
      </c>
      <c r="O404" s="28" t="s">
        <v>5586</v>
      </c>
      <c r="P404" s="29" t="s">
        <v>5587</v>
      </c>
      <c r="Q404" s="28"/>
      <c r="R404" s="29">
        <v>91001</v>
      </c>
      <c r="S404" s="29" t="s">
        <v>2609</v>
      </c>
      <c r="T404" s="30">
        <v>37970</v>
      </c>
      <c r="U404" s="28">
        <v>7112</v>
      </c>
      <c r="V404" s="18"/>
      <c r="W404" s="19"/>
      <c r="X404" s="18"/>
      <c r="Y404" s="18"/>
      <c r="Z404" s="18"/>
      <c r="AA404" s="17"/>
      <c r="AB404" s="14"/>
      <c r="AC404" s="14"/>
      <c r="AD404" s="14"/>
      <c r="AE404" s="14"/>
      <c r="AF404" s="14"/>
      <c r="AG404" s="14"/>
    </row>
    <row r="405" spans="1:33" ht="18" customHeight="1" x14ac:dyDescent="0.2">
      <c r="A405" s="28">
        <v>7615</v>
      </c>
      <c r="B405" s="38" t="s">
        <v>2755</v>
      </c>
      <c r="C405" s="132" t="s">
        <v>7101</v>
      </c>
      <c r="D405" s="17" t="s">
        <v>2558</v>
      </c>
      <c r="E405" s="17" t="s">
        <v>2575</v>
      </c>
      <c r="F405" s="27" t="s">
        <v>26</v>
      </c>
      <c r="G405" s="27" t="s">
        <v>2576</v>
      </c>
      <c r="H405" s="27" t="s">
        <v>28</v>
      </c>
      <c r="I405" s="17"/>
      <c r="J405" s="17"/>
      <c r="K405" s="17" t="s">
        <v>2756</v>
      </c>
      <c r="L405" s="17" t="s">
        <v>2757</v>
      </c>
      <c r="M405" s="19" t="s">
        <v>48</v>
      </c>
      <c r="N405" s="28" t="s">
        <v>2758</v>
      </c>
      <c r="O405" s="28"/>
      <c r="P405" s="29" t="s">
        <v>2759</v>
      </c>
      <c r="Q405" s="28"/>
      <c r="R405" s="29">
        <v>91001</v>
      </c>
      <c r="S405" s="29" t="s">
        <v>2579</v>
      </c>
      <c r="T405" s="30">
        <v>42615</v>
      </c>
      <c r="U405" s="28">
        <v>7615</v>
      </c>
      <c r="V405" s="18"/>
      <c r="W405" s="19"/>
      <c r="X405" s="18"/>
      <c r="Y405" s="18"/>
      <c r="Z405" s="18"/>
      <c r="AA405" s="17"/>
      <c r="AB405" s="14"/>
      <c r="AC405" s="14"/>
      <c r="AD405" s="14"/>
      <c r="AE405" s="14"/>
      <c r="AF405" s="14"/>
      <c r="AG405" s="14"/>
    </row>
    <row r="406" spans="1:33" ht="18" customHeight="1" x14ac:dyDescent="0.2">
      <c r="A406" s="28">
        <v>7181</v>
      </c>
      <c r="B406" s="38" t="s">
        <v>2760</v>
      </c>
      <c r="C406" s="132">
        <v>692402006</v>
      </c>
      <c r="D406" s="17" t="s">
        <v>2558</v>
      </c>
      <c r="E406" s="17" t="s">
        <v>2575</v>
      </c>
      <c r="F406" s="27" t="s">
        <v>26</v>
      </c>
      <c r="G406" s="27" t="s">
        <v>2576</v>
      </c>
      <c r="H406" s="27" t="s">
        <v>28</v>
      </c>
      <c r="I406" s="17"/>
      <c r="J406" s="17"/>
      <c r="K406" s="17" t="s">
        <v>2761</v>
      </c>
      <c r="L406" s="17" t="s">
        <v>2762</v>
      </c>
      <c r="M406" s="19" t="s">
        <v>803</v>
      </c>
      <c r="N406" s="28" t="s">
        <v>2763</v>
      </c>
      <c r="O406" s="28"/>
      <c r="P406" s="29"/>
      <c r="Q406" s="28"/>
      <c r="R406" s="29">
        <v>91001</v>
      </c>
      <c r="S406" s="29" t="s">
        <v>2591</v>
      </c>
      <c r="T406" s="30">
        <v>38572</v>
      </c>
      <c r="U406" s="28">
        <v>7181</v>
      </c>
      <c r="V406" s="18"/>
      <c r="W406" s="19"/>
      <c r="X406" s="18"/>
      <c r="Y406" s="18"/>
      <c r="Z406" s="18"/>
      <c r="AA406" s="17"/>
      <c r="AB406" s="14"/>
      <c r="AC406" s="14"/>
      <c r="AD406" s="14"/>
      <c r="AE406" s="14"/>
      <c r="AF406" s="14"/>
      <c r="AG406" s="14"/>
    </row>
    <row r="407" spans="1:33" ht="18" customHeight="1" x14ac:dyDescent="0.2">
      <c r="A407" s="28">
        <v>7277</v>
      </c>
      <c r="B407" s="38" t="s">
        <v>2764</v>
      </c>
      <c r="C407" s="132">
        <v>691404005</v>
      </c>
      <c r="D407" s="17" t="s">
        <v>2558</v>
      </c>
      <c r="E407" s="17" t="s">
        <v>2575</v>
      </c>
      <c r="F407" s="27" t="s">
        <v>26</v>
      </c>
      <c r="G407" s="27" t="s">
        <v>2576</v>
      </c>
      <c r="H407" s="27" t="s">
        <v>28</v>
      </c>
      <c r="I407" s="17"/>
      <c r="J407" s="17"/>
      <c r="K407" s="17" t="s">
        <v>2765</v>
      </c>
      <c r="L407" s="17" t="s">
        <v>5636</v>
      </c>
      <c r="M407" s="19" t="s">
        <v>5590</v>
      </c>
      <c r="N407" s="28" t="s">
        <v>2767</v>
      </c>
      <c r="O407" s="28" t="s">
        <v>2766</v>
      </c>
      <c r="P407" s="29"/>
      <c r="Q407" s="28"/>
      <c r="R407" s="29">
        <v>91001</v>
      </c>
      <c r="S407" s="29" t="s">
        <v>2579</v>
      </c>
      <c r="T407" s="30">
        <v>38736</v>
      </c>
      <c r="U407" s="28">
        <v>7277</v>
      </c>
      <c r="V407" s="18"/>
      <c r="W407" s="19"/>
      <c r="X407" s="18"/>
      <c r="Y407" s="18"/>
      <c r="Z407" s="18"/>
      <c r="AA407" s="17"/>
      <c r="AB407" s="14"/>
      <c r="AC407" s="14"/>
      <c r="AD407" s="14"/>
      <c r="AE407" s="14"/>
      <c r="AF407" s="14"/>
      <c r="AG407" s="14"/>
    </row>
    <row r="408" spans="1:33" ht="18" customHeight="1" x14ac:dyDescent="0.2">
      <c r="A408" s="28">
        <v>7500</v>
      </c>
      <c r="B408" s="38" t="s">
        <v>2768</v>
      </c>
      <c r="C408" s="132">
        <v>692545001</v>
      </c>
      <c r="D408" s="17" t="s">
        <v>2558</v>
      </c>
      <c r="E408" s="17" t="s">
        <v>2586</v>
      </c>
      <c r="F408" s="27" t="s">
        <v>2769</v>
      </c>
      <c r="G408" s="27" t="s">
        <v>2587</v>
      </c>
      <c r="H408" s="27" t="s">
        <v>28</v>
      </c>
      <c r="I408" s="17"/>
      <c r="J408" s="17"/>
      <c r="K408" s="17" t="s">
        <v>2770</v>
      </c>
      <c r="L408" s="17" t="s">
        <v>2772</v>
      </c>
      <c r="M408" s="28" t="s">
        <v>803</v>
      </c>
      <c r="N408" s="19" t="s">
        <v>2773</v>
      </c>
      <c r="O408" s="28"/>
      <c r="P408" s="29" t="s">
        <v>2771</v>
      </c>
      <c r="Q408" s="28"/>
      <c r="R408" s="29">
        <v>91001</v>
      </c>
      <c r="S408" s="29" t="s">
        <v>544</v>
      </c>
      <c r="T408" s="30">
        <v>41793</v>
      </c>
      <c r="U408" s="28">
        <v>7500</v>
      </c>
      <c r="V408" s="18"/>
      <c r="W408" s="19"/>
      <c r="X408" s="18"/>
      <c r="Y408" s="18"/>
      <c r="Z408" s="18"/>
      <c r="AA408" s="17"/>
      <c r="AB408" s="14"/>
      <c r="AC408" s="14"/>
      <c r="AD408" s="14"/>
      <c r="AE408" s="14"/>
      <c r="AF408" s="14"/>
      <c r="AG408" s="14"/>
    </row>
    <row r="409" spans="1:33" ht="18" customHeight="1" x14ac:dyDescent="0.2">
      <c r="A409" s="28">
        <v>7162</v>
      </c>
      <c r="B409" s="38" t="s">
        <v>2774</v>
      </c>
      <c r="C409" s="132" t="s">
        <v>7102</v>
      </c>
      <c r="D409" s="17" t="s">
        <v>2558</v>
      </c>
      <c r="E409" s="17" t="s">
        <v>2575</v>
      </c>
      <c r="F409" s="27" t="s">
        <v>26</v>
      </c>
      <c r="G409" s="27" t="s">
        <v>2576</v>
      </c>
      <c r="H409" s="27" t="s">
        <v>28</v>
      </c>
      <c r="I409" s="17"/>
      <c r="J409" s="17"/>
      <c r="K409" s="17" t="s">
        <v>2775</v>
      </c>
      <c r="L409" s="17" t="s">
        <v>2776</v>
      </c>
      <c r="M409" s="17" t="s">
        <v>5592</v>
      </c>
      <c r="N409" s="28" t="s">
        <v>2778</v>
      </c>
      <c r="O409" s="28" t="s">
        <v>5695</v>
      </c>
      <c r="P409" s="29" t="s">
        <v>2777</v>
      </c>
      <c r="Q409" s="28"/>
      <c r="R409" s="29">
        <v>91001</v>
      </c>
      <c r="S409" s="29" t="s">
        <v>2579</v>
      </c>
      <c r="T409" s="30">
        <v>38443</v>
      </c>
      <c r="U409" s="28">
        <v>7162</v>
      </c>
      <c r="V409" s="18"/>
      <c r="W409" s="19"/>
      <c r="X409" s="18"/>
      <c r="Y409" s="18"/>
      <c r="Z409" s="18"/>
      <c r="AA409" s="17"/>
      <c r="AB409" s="14"/>
      <c r="AC409" s="14"/>
      <c r="AD409" s="14"/>
      <c r="AE409" s="14"/>
      <c r="AF409" s="14"/>
      <c r="AG409" s="14"/>
    </row>
    <row r="410" spans="1:33" ht="18" customHeight="1" x14ac:dyDescent="0.2">
      <c r="A410" s="28">
        <v>7259</v>
      </c>
      <c r="B410" s="38" t="s">
        <v>2779</v>
      </c>
      <c r="C410" s="132">
        <v>691502007</v>
      </c>
      <c r="D410" s="17" t="s">
        <v>2558</v>
      </c>
      <c r="E410" s="17" t="s">
        <v>2586</v>
      </c>
      <c r="F410" s="27" t="s">
        <v>1529</v>
      </c>
      <c r="G410" s="27" t="s">
        <v>2587</v>
      </c>
      <c r="H410" s="27"/>
      <c r="I410" s="17"/>
      <c r="J410" s="17"/>
      <c r="K410" s="17" t="s">
        <v>2780</v>
      </c>
      <c r="L410" s="17" t="s">
        <v>5614</v>
      </c>
      <c r="M410" s="19" t="s">
        <v>5590</v>
      </c>
      <c r="N410" s="28" t="s">
        <v>2781</v>
      </c>
      <c r="O410" s="28"/>
      <c r="P410" s="29"/>
      <c r="Q410" s="28"/>
      <c r="R410" s="29">
        <v>91001</v>
      </c>
      <c r="S410" s="29" t="s">
        <v>2744</v>
      </c>
      <c r="T410" s="30">
        <v>38734</v>
      </c>
      <c r="U410" s="28">
        <v>7259</v>
      </c>
      <c r="V410" s="18"/>
      <c r="W410" s="19"/>
      <c r="X410" s="18"/>
      <c r="Y410" s="18"/>
      <c r="Z410" s="18"/>
      <c r="AA410" s="17"/>
      <c r="AB410" s="14"/>
      <c r="AC410" s="14"/>
      <c r="AD410" s="14"/>
      <c r="AE410" s="14"/>
      <c r="AF410" s="14"/>
      <c r="AG410" s="14"/>
    </row>
    <row r="411" spans="1:33" ht="18" customHeight="1" x14ac:dyDescent="0.2">
      <c r="A411" s="28">
        <v>7538</v>
      </c>
      <c r="B411" s="38" t="s">
        <v>2782</v>
      </c>
      <c r="C411" s="132">
        <v>691411001</v>
      </c>
      <c r="D411" s="17" t="s">
        <v>2558</v>
      </c>
      <c r="E411" s="17" t="s">
        <v>567</v>
      </c>
      <c r="F411" s="27" t="s">
        <v>26</v>
      </c>
      <c r="G411" s="27" t="s">
        <v>568</v>
      </c>
      <c r="H411" s="27" t="s">
        <v>28</v>
      </c>
      <c r="I411" s="17"/>
      <c r="J411" s="17"/>
      <c r="K411" s="17" t="s">
        <v>2783</v>
      </c>
      <c r="L411" s="17" t="s">
        <v>5615</v>
      </c>
      <c r="M411" s="19" t="s">
        <v>5590</v>
      </c>
      <c r="N411" s="28" t="s">
        <v>2785</v>
      </c>
      <c r="O411" s="28" t="s">
        <v>2784</v>
      </c>
      <c r="P411" s="29"/>
      <c r="Q411" s="28"/>
      <c r="R411" s="29">
        <v>91001</v>
      </c>
      <c r="S411" s="29" t="s">
        <v>544</v>
      </c>
      <c r="T411" s="30">
        <v>42053</v>
      </c>
      <c r="U411" s="28">
        <v>7538</v>
      </c>
      <c r="V411" s="18"/>
      <c r="W411" s="19"/>
      <c r="X411" s="18"/>
      <c r="Y411" s="18"/>
      <c r="Z411" s="18"/>
      <c r="AA411" s="17"/>
      <c r="AB411" s="14"/>
      <c r="AC411" s="14"/>
      <c r="AD411" s="14"/>
      <c r="AE411" s="14"/>
      <c r="AF411" s="14"/>
      <c r="AG411" s="14"/>
    </row>
    <row r="412" spans="1:33" ht="18" customHeight="1" x14ac:dyDescent="0.2">
      <c r="A412" s="28">
        <v>7248</v>
      </c>
      <c r="B412" s="38" t="s">
        <v>2786</v>
      </c>
      <c r="C412" s="132">
        <v>690715007</v>
      </c>
      <c r="D412" s="17" t="s">
        <v>2558</v>
      </c>
      <c r="E412" s="17" t="s">
        <v>2575</v>
      </c>
      <c r="F412" s="27" t="s">
        <v>26</v>
      </c>
      <c r="G412" s="27" t="s">
        <v>2576</v>
      </c>
      <c r="H412" s="27" t="s">
        <v>28</v>
      </c>
      <c r="I412" s="17"/>
      <c r="J412" s="17"/>
      <c r="K412" s="17" t="s">
        <v>2787</v>
      </c>
      <c r="L412" s="17" t="s">
        <v>2788</v>
      </c>
      <c r="M412" s="19" t="s">
        <v>47</v>
      </c>
      <c r="N412" s="28"/>
      <c r="O412" s="28" t="s">
        <v>2789</v>
      </c>
      <c r="P412" s="29"/>
      <c r="Q412" s="28"/>
      <c r="R412" s="29">
        <v>91001</v>
      </c>
      <c r="S412" s="29" t="s">
        <v>2579</v>
      </c>
      <c r="T412" s="30">
        <v>38722</v>
      </c>
      <c r="U412" s="28">
        <v>7248</v>
      </c>
      <c r="V412" s="18"/>
      <c r="W412" s="19"/>
      <c r="X412" s="18"/>
      <c r="Y412" s="18"/>
      <c r="Z412" s="18"/>
      <c r="AA412" s="17"/>
      <c r="AB412" s="14"/>
      <c r="AC412" s="14"/>
      <c r="AD412" s="14"/>
      <c r="AE412" s="14"/>
      <c r="AF412" s="14"/>
      <c r="AG412" s="14"/>
    </row>
    <row r="413" spans="1:33" ht="18" customHeight="1" x14ac:dyDescent="0.2">
      <c r="A413" s="28">
        <v>7233</v>
      </c>
      <c r="B413" s="38" t="s">
        <v>2790</v>
      </c>
      <c r="C413" s="132" t="s">
        <v>7103</v>
      </c>
      <c r="D413" s="17" t="s">
        <v>2558</v>
      </c>
      <c r="E413" s="17" t="s">
        <v>567</v>
      </c>
      <c r="F413" s="27" t="s">
        <v>26</v>
      </c>
      <c r="G413" s="27" t="s">
        <v>568</v>
      </c>
      <c r="H413" s="27" t="s">
        <v>28</v>
      </c>
      <c r="I413" s="17"/>
      <c r="J413" s="17"/>
      <c r="K413" s="17" t="s">
        <v>2791</v>
      </c>
      <c r="L413" s="17" t="s">
        <v>2793</v>
      </c>
      <c r="M413" s="17" t="s">
        <v>48</v>
      </c>
      <c r="N413" s="17" t="s">
        <v>2795</v>
      </c>
      <c r="O413" s="17" t="s">
        <v>2794</v>
      </c>
      <c r="P413" s="29" t="s">
        <v>2792</v>
      </c>
      <c r="Q413" s="28"/>
      <c r="R413" s="29">
        <v>91001</v>
      </c>
      <c r="S413" s="29" t="s">
        <v>2609</v>
      </c>
      <c r="T413" s="30">
        <v>38705</v>
      </c>
      <c r="U413" s="28">
        <v>7233</v>
      </c>
      <c r="V413" s="18"/>
      <c r="W413" s="19"/>
      <c r="X413" s="18"/>
      <c r="Y413" s="18"/>
      <c r="Z413" s="18"/>
      <c r="AA413" s="17"/>
      <c r="AB413" s="14"/>
      <c r="AC413" s="14"/>
      <c r="AD413" s="14"/>
      <c r="AE413" s="14"/>
      <c r="AF413" s="14"/>
      <c r="AG413" s="14"/>
    </row>
    <row r="414" spans="1:33" ht="18" customHeight="1" x14ac:dyDescent="0.2">
      <c r="A414" s="28">
        <v>7476</v>
      </c>
      <c r="B414" s="38" t="s">
        <v>8227</v>
      </c>
      <c r="C414" s="132">
        <v>690411008</v>
      </c>
      <c r="D414" s="17" t="s">
        <v>2558</v>
      </c>
      <c r="E414" s="17" t="s">
        <v>2575</v>
      </c>
      <c r="F414" s="27" t="s">
        <v>26</v>
      </c>
      <c r="G414" s="27" t="s">
        <v>2576</v>
      </c>
      <c r="H414" s="27" t="s">
        <v>28</v>
      </c>
      <c r="I414" s="17"/>
      <c r="J414" s="17"/>
      <c r="K414" s="17" t="s">
        <v>2797</v>
      </c>
      <c r="L414" s="17" t="s">
        <v>2798</v>
      </c>
      <c r="M414" s="19" t="s">
        <v>5591</v>
      </c>
      <c r="N414" s="28" t="s">
        <v>2800</v>
      </c>
      <c r="O414" s="28" t="s">
        <v>2799</v>
      </c>
      <c r="P414" s="29"/>
      <c r="Q414" s="28"/>
      <c r="R414" s="29">
        <v>91001</v>
      </c>
      <c r="S414" s="29" t="s">
        <v>2591</v>
      </c>
      <c r="T414" s="30">
        <v>41394</v>
      </c>
      <c r="U414" s="28">
        <v>7476</v>
      </c>
      <c r="V414" s="18"/>
      <c r="W414" s="19"/>
      <c r="X414" s="18"/>
      <c r="Y414" s="18"/>
      <c r="Z414" s="18"/>
      <c r="AA414" s="48" t="s">
        <v>7931</v>
      </c>
      <c r="AB414" s="14"/>
      <c r="AC414" s="14"/>
      <c r="AD414" s="14"/>
      <c r="AE414" s="14"/>
      <c r="AF414" s="14"/>
      <c r="AG414" s="14" t="s">
        <v>7986</v>
      </c>
    </row>
    <row r="415" spans="1:33" ht="18" customHeight="1" x14ac:dyDescent="0.2">
      <c r="A415" s="28">
        <v>7285</v>
      </c>
      <c r="B415" s="38" t="s">
        <v>8585</v>
      </c>
      <c r="C415" s="132" t="s">
        <v>7104</v>
      </c>
      <c r="D415" s="17" t="s">
        <v>2558</v>
      </c>
      <c r="E415" s="17" t="s">
        <v>2575</v>
      </c>
      <c r="F415" s="27" t="s">
        <v>26</v>
      </c>
      <c r="G415" s="27" t="s">
        <v>2576</v>
      </c>
      <c r="H415" s="27" t="s">
        <v>28</v>
      </c>
      <c r="I415" s="17"/>
      <c r="J415" s="17"/>
      <c r="K415" s="17" t="s">
        <v>2801</v>
      </c>
      <c r="L415" s="17" t="s">
        <v>2803</v>
      </c>
      <c r="M415" s="19" t="s">
        <v>313</v>
      </c>
      <c r="N415" s="28" t="s">
        <v>999</v>
      </c>
      <c r="O415" s="28" t="s">
        <v>2802</v>
      </c>
      <c r="P415" s="29"/>
      <c r="Q415" s="28"/>
      <c r="R415" s="29">
        <v>91001</v>
      </c>
      <c r="S415" s="29" t="s">
        <v>2579</v>
      </c>
      <c r="T415" s="30">
        <v>38737</v>
      </c>
      <c r="U415" s="28">
        <v>7285</v>
      </c>
      <c r="V415" s="18"/>
      <c r="W415" s="19"/>
      <c r="X415" s="18"/>
      <c r="Y415" s="18"/>
      <c r="Z415" s="18"/>
      <c r="AA415" s="17"/>
      <c r="AB415" s="14"/>
      <c r="AC415" s="14"/>
      <c r="AD415" s="14"/>
      <c r="AE415" s="14"/>
      <c r="AF415" s="14"/>
      <c r="AG415" s="14"/>
    </row>
    <row r="416" spans="1:33" ht="18" customHeight="1" x14ac:dyDescent="0.2">
      <c r="A416" s="28">
        <v>7544</v>
      </c>
      <c r="B416" s="38" t="s">
        <v>8586</v>
      </c>
      <c r="C416" s="132">
        <v>735686003</v>
      </c>
      <c r="D416" s="17" t="s">
        <v>2558</v>
      </c>
      <c r="E416" s="17" t="s">
        <v>567</v>
      </c>
      <c r="F416" s="27" t="s">
        <v>26</v>
      </c>
      <c r="G416" s="27" t="s">
        <v>568</v>
      </c>
      <c r="H416" s="27" t="s">
        <v>28</v>
      </c>
      <c r="I416" s="17"/>
      <c r="J416" s="17"/>
      <c r="K416" s="17" t="s">
        <v>2804</v>
      </c>
      <c r="L416" s="17" t="s">
        <v>2806</v>
      </c>
      <c r="M416" s="19" t="s">
        <v>565</v>
      </c>
      <c r="N416" s="28" t="s">
        <v>2808</v>
      </c>
      <c r="O416" s="28" t="s">
        <v>2805</v>
      </c>
      <c r="P416" s="29" t="s">
        <v>2807</v>
      </c>
      <c r="Q416" s="28"/>
      <c r="R416" s="29">
        <v>91001</v>
      </c>
      <c r="S416" s="29" t="s">
        <v>544</v>
      </c>
      <c r="T416" s="30">
        <v>42059</v>
      </c>
      <c r="U416" s="28">
        <v>7544</v>
      </c>
      <c r="V416" s="18"/>
      <c r="W416" s="19"/>
      <c r="X416" s="18"/>
      <c r="Y416" s="18"/>
      <c r="Z416" s="18"/>
      <c r="AA416" s="17"/>
      <c r="AB416" s="14"/>
      <c r="AC416" s="14"/>
      <c r="AD416" s="14"/>
      <c r="AE416" s="14"/>
      <c r="AF416" s="14"/>
      <c r="AG416" s="14"/>
    </row>
    <row r="417" spans="1:33" ht="18" customHeight="1" x14ac:dyDescent="0.2">
      <c r="A417" s="28">
        <v>6876</v>
      </c>
      <c r="B417" s="38" t="s">
        <v>8587</v>
      </c>
      <c r="C417" s="132">
        <v>691201007</v>
      </c>
      <c r="D417" s="17" t="s">
        <v>2558</v>
      </c>
      <c r="E417" s="17" t="s">
        <v>2575</v>
      </c>
      <c r="F417" s="27" t="s">
        <v>26</v>
      </c>
      <c r="G417" s="27" t="s">
        <v>2576</v>
      </c>
      <c r="H417" s="27" t="s">
        <v>28</v>
      </c>
      <c r="I417" s="17"/>
      <c r="J417" s="17"/>
      <c r="K417" s="17" t="s">
        <v>2809</v>
      </c>
      <c r="L417" s="17" t="s">
        <v>2810</v>
      </c>
      <c r="M417" s="19" t="s">
        <v>5593</v>
      </c>
      <c r="N417" s="28" t="s">
        <v>2811</v>
      </c>
      <c r="O417" s="28"/>
      <c r="P417" s="29"/>
      <c r="Q417" s="28"/>
      <c r="R417" s="29">
        <v>91001</v>
      </c>
      <c r="S417" s="29" t="s">
        <v>2812</v>
      </c>
      <c r="T417" s="30">
        <v>37970</v>
      </c>
      <c r="U417" s="28">
        <v>6876</v>
      </c>
      <c r="V417" s="18"/>
      <c r="W417" s="19"/>
      <c r="X417" s="18"/>
      <c r="Y417" s="18"/>
      <c r="Z417" s="18"/>
      <c r="AA417" s="17"/>
      <c r="AB417" s="14"/>
      <c r="AC417" s="14"/>
      <c r="AD417" s="14"/>
      <c r="AE417" s="14"/>
      <c r="AF417" s="14"/>
      <c r="AG417" s="14"/>
    </row>
    <row r="418" spans="1:33" ht="18" customHeight="1" x14ac:dyDescent="0.2">
      <c r="A418" s="28">
        <v>7295</v>
      </c>
      <c r="B418" s="38" t="s">
        <v>2813</v>
      </c>
      <c r="C418" s="132">
        <v>691606007</v>
      </c>
      <c r="D418" s="17" t="s">
        <v>2558</v>
      </c>
      <c r="E418" s="17" t="s">
        <v>2575</v>
      </c>
      <c r="F418" s="27" t="s">
        <v>26</v>
      </c>
      <c r="G418" s="27" t="s">
        <v>2576</v>
      </c>
      <c r="H418" s="27" t="s">
        <v>28</v>
      </c>
      <c r="I418" s="17"/>
      <c r="J418" s="17"/>
      <c r="K418" s="17" t="s">
        <v>2814</v>
      </c>
      <c r="L418" s="17" t="s">
        <v>2816</v>
      </c>
      <c r="M418" s="19" t="s">
        <v>313</v>
      </c>
      <c r="N418" s="28" t="s">
        <v>2818</v>
      </c>
      <c r="O418" s="28" t="s">
        <v>2817</v>
      </c>
      <c r="P418" s="29" t="s">
        <v>2815</v>
      </c>
      <c r="Q418" s="28"/>
      <c r="R418" s="29">
        <v>91001</v>
      </c>
      <c r="S418" s="29" t="s">
        <v>2579</v>
      </c>
      <c r="T418" s="30">
        <v>38751</v>
      </c>
      <c r="U418" s="28">
        <v>7295</v>
      </c>
      <c r="V418" s="18"/>
      <c r="W418" s="19"/>
      <c r="X418" s="18"/>
      <c r="Y418" s="18"/>
      <c r="Z418" s="18"/>
      <c r="AA418" s="17"/>
      <c r="AB418" s="14"/>
      <c r="AC418" s="14"/>
      <c r="AD418" s="14"/>
      <c r="AE418" s="14"/>
      <c r="AF418" s="14"/>
      <c r="AG418" s="14"/>
    </row>
    <row r="419" spans="1:33" ht="18" customHeight="1" x14ac:dyDescent="0.2">
      <c r="A419" s="28">
        <v>7083</v>
      </c>
      <c r="B419" s="38" t="s">
        <v>8588</v>
      </c>
      <c r="C419" s="132">
        <v>690302004</v>
      </c>
      <c r="D419" s="17" t="s">
        <v>2558</v>
      </c>
      <c r="E419" s="17" t="s">
        <v>2575</v>
      </c>
      <c r="F419" s="27" t="s">
        <v>26</v>
      </c>
      <c r="G419" s="27" t="s">
        <v>2576</v>
      </c>
      <c r="H419" s="27" t="s">
        <v>28</v>
      </c>
      <c r="I419" s="17"/>
      <c r="J419" s="17"/>
      <c r="K419" s="17" t="s">
        <v>2819</v>
      </c>
      <c r="L419" s="17" t="s">
        <v>2820</v>
      </c>
      <c r="M419" s="19" t="s">
        <v>5589</v>
      </c>
      <c r="N419" s="28" t="s">
        <v>168</v>
      </c>
      <c r="O419" s="28"/>
      <c r="P419" s="29"/>
      <c r="Q419" s="28"/>
      <c r="R419" s="29" t="s">
        <v>2821</v>
      </c>
      <c r="S419" s="29" t="s">
        <v>2822</v>
      </c>
      <c r="T419" s="30">
        <v>37970</v>
      </c>
      <c r="U419" s="28">
        <v>7083</v>
      </c>
      <c r="V419" s="18"/>
      <c r="W419" s="19"/>
      <c r="X419" s="18"/>
      <c r="Y419" s="18"/>
      <c r="Z419" s="18"/>
      <c r="AA419" s="17"/>
      <c r="AB419" s="14"/>
      <c r="AC419" s="14"/>
      <c r="AD419" s="14"/>
      <c r="AE419" s="14"/>
      <c r="AF419" s="14"/>
      <c r="AG419" s="14"/>
    </row>
    <row r="420" spans="1:33" ht="18" customHeight="1" x14ac:dyDescent="0.2">
      <c r="A420" s="28">
        <v>7483</v>
      </c>
      <c r="B420" s="38" t="s">
        <v>8262</v>
      </c>
      <c r="C420" s="132">
        <v>690702002</v>
      </c>
      <c r="D420" s="17" t="s">
        <v>2558</v>
      </c>
      <c r="E420" s="17" t="s">
        <v>2575</v>
      </c>
      <c r="F420" s="27" t="s">
        <v>26</v>
      </c>
      <c r="G420" s="27" t="s">
        <v>2576</v>
      </c>
      <c r="H420" s="27" t="s">
        <v>28</v>
      </c>
      <c r="I420" s="17"/>
      <c r="J420" s="17"/>
      <c r="K420" s="17" t="s">
        <v>2823</v>
      </c>
      <c r="L420" s="17" t="s">
        <v>2824</v>
      </c>
      <c r="M420" s="19" t="s">
        <v>47</v>
      </c>
      <c r="N420" s="28" t="s">
        <v>2825</v>
      </c>
      <c r="O420" s="28"/>
      <c r="P420" s="29"/>
      <c r="Q420" s="28"/>
      <c r="R420" s="29">
        <v>91001</v>
      </c>
      <c r="S420" s="29" t="s">
        <v>2579</v>
      </c>
      <c r="T420" s="30">
        <v>41500</v>
      </c>
      <c r="U420" s="28">
        <v>7483</v>
      </c>
      <c r="V420" s="18"/>
      <c r="W420" s="19"/>
      <c r="X420" s="18"/>
      <c r="Y420" s="18"/>
      <c r="Z420" s="18"/>
      <c r="AA420" s="17"/>
      <c r="AB420" s="14"/>
      <c r="AC420" s="14"/>
      <c r="AD420" s="14"/>
      <c r="AE420" s="14"/>
      <c r="AF420" s="14"/>
      <c r="AG420" s="14"/>
    </row>
    <row r="421" spans="1:33" ht="18" customHeight="1" x14ac:dyDescent="0.2">
      <c r="A421" s="28">
        <v>7072</v>
      </c>
      <c r="B421" s="38" t="s">
        <v>2826</v>
      </c>
      <c r="C421" s="132">
        <v>690403005</v>
      </c>
      <c r="D421" s="17" t="s">
        <v>2558</v>
      </c>
      <c r="E421" s="17" t="s">
        <v>2575</v>
      </c>
      <c r="F421" s="27" t="s">
        <v>26</v>
      </c>
      <c r="G421" s="27" t="s">
        <v>2576</v>
      </c>
      <c r="H421" s="27" t="s">
        <v>28</v>
      </c>
      <c r="I421" s="17"/>
      <c r="J421" s="17"/>
      <c r="K421" s="17" t="s">
        <v>2827</v>
      </c>
      <c r="L421" s="17" t="s">
        <v>2828</v>
      </c>
      <c r="M421" s="19" t="s">
        <v>5591</v>
      </c>
      <c r="N421" s="28" t="s">
        <v>894</v>
      </c>
      <c r="O421" s="28" t="s">
        <v>2829</v>
      </c>
      <c r="P421" s="29"/>
      <c r="Q421" s="28"/>
      <c r="R421" s="29">
        <v>91001</v>
      </c>
      <c r="S421" s="29" t="s">
        <v>2579</v>
      </c>
      <c r="T421" s="30">
        <v>37970</v>
      </c>
      <c r="U421" s="28">
        <v>7072</v>
      </c>
      <c r="V421" s="18"/>
      <c r="W421" s="19"/>
      <c r="X421" s="18"/>
      <c r="Y421" s="18"/>
      <c r="Z421" s="18"/>
      <c r="AA421" s="48" t="s">
        <v>7931</v>
      </c>
      <c r="AB421" s="14"/>
      <c r="AC421" s="14"/>
      <c r="AD421" s="14"/>
      <c r="AE421" s="14"/>
      <c r="AF421" s="14"/>
      <c r="AG421" s="14" t="s">
        <v>7986</v>
      </c>
    </row>
    <row r="422" spans="1:33" ht="18" customHeight="1" x14ac:dyDescent="0.2">
      <c r="A422" s="28">
        <v>7137</v>
      </c>
      <c r="B422" s="38" t="s">
        <v>2830</v>
      </c>
      <c r="C422" s="132">
        <v>691512002</v>
      </c>
      <c r="D422" s="17" t="s">
        <v>2558</v>
      </c>
      <c r="E422" s="17" t="s">
        <v>2575</v>
      </c>
      <c r="F422" s="27" t="s">
        <v>26</v>
      </c>
      <c r="G422" s="27" t="s">
        <v>2576</v>
      </c>
      <c r="H422" s="27" t="s">
        <v>28</v>
      </c>
      <c r="I422" s="17"/>
      <c r="J422" s="17"/>
      <c r="K422" s="17" t="s">
        <v>2831</v>
      </c>
      <c r="L422" s="17" t="s">
        <v>2832</v>
      </c>
      <c r="M422" s="19" t="s">
        <v>313</v>
      </c>
      <c r="N422" s="28" t="s">
        <v>1562</v>
      </c>
      <c r="O422" s="28"/>
      <c r="P422" s="29"/>
      <c r="Q422" s="28"/>
      <c r="R422" s="29" t="s">
        <v>2833</v>
      </c>
      <c r="S422" s="29" t="s">
        <v>556</v>
      </c>
      <c r="T422" s="30">
        <v>38159</v>
      </c>
      <c r="U422" s="28">
        <v>7137</v>
      </c>
      <c r="V422" s="18"/>
      <c r="W422" s="19"/>
      <c r="X422" s="18"/>
      <c r="Y422" s="18"/>
      <c r="Z422" s="18"/>
      <c r="AA422" s="17"/>
      <c r="AB422" s="14"/>
      <c r="AC422" s="14"/>
      <c r="AD422" s="14"/>
      <c r="AE422" s="14"/>
      <c r="AF422" s="14"/>
      <c r="AG422" s="14"/>
    </row>
    <row r="423" spans="1:33" ht="18" customHeight="1" x14ac:dyDescent="0.2">
      <c r="A423" s="28">
        <v>7521</v>
      </c>
      <c r="B423" s="38" t="s">
        <v>2834</v>
      </c>
      <c r="C423" s="132">
        <v>692002008</v>
      </c>
      <c r="D423" s="17" t="s">
        <v>2558</v>
      </c>
      <c r="E423" s="17" t="s">
        <v>567</v>
      </c>
      <c r="F423" s="27" t="s">
        <v>26</v>
      </c>
      <c r="G423" s="27" t="s">
        <v>568</v>
      </c>
      <c r="H423" s="27" t="s">
        <v>28</v>
      </c>
      <c r="I423" s="17"/>
      <c r="J423" s="17"/>
      <c r="K423" s="17" t="s">
        <v>2835</v>
      </c>
      <c r="L423" s="17" t="s">
        <v>2836</v>
      </c>
      <c r="M423" s="19" t="s">
        <v>5594</v>
      </c>
      <c r="N423" s="28" t="s">
        <v>2838</v>
      </c>
      <c r="O423" s="28" t="s">
        <v>2837</v>
      </c>
      <c r="P423" s="29" t="s">
        <v>5749</v>
      </c>
      <c r="Q423" s="28"/>
      <c r="R423" s="29">
        <v>91001</v>
      </c>
      <c r="S423" s="29" t="s">
        <v>544</v>
      </c>
      <c r="T423" s="30">
        <v>41996</v>
      </c>
      <c r="U423" s="28">
        <v>7521</v>
      </c>
      <c r="V423" s="18"/>
      <c r="W423" s="19"/>
      <c r="X423" s="18"/>
      <c r="Y423" s="18"/>
      <c r="Z423" s="18"/>
      <c r="AA423" s="17"/>
      <c r="AB423" s="14"/>
      <c r="AC423" s="14"/>
      <c r="AD423" s="14"/>
      <c r="AE423" s="14"/>
      <c r="AF423" s="14"/>
      <c r="AG423" s="14"/>
    </row>
    <row r="424" spans="1:33" ht="18" customHeight="1" x14ac:dyDescent="0.2">
      <c r="A424" s="28">
        <v>5150</v>
      </c>
      <c r="B424" s="38" t="s">
        <v>2839</v>
      </c>
      <c r="C424" s="132">
        <v>692403002</v>
      </c>
      <c r="D424" s="17" t="s">
        <v>2558</v>
      </c>
      <c r="E424" s="17" t="s">
        <v>2575</v>
      </c>
      <c r="F424" s="27" t="s">
        <v>26</v>
      </c>
      <c r="G424" s="27" t="s">
        <v>2576</v>
      </c>
      <c r="H424" s="27" t="s">
        <v>28</v>
      </c>
      <c r="I424" s="17"/>
      <c r="J424" s="17"/>
      <c r="K424" s="17" t="s">
        <v>2840</v>
      </c>
      <c r="L424" s="17" t="s">
        <v>2841</v>
      </c>
      <c r="M424" s="19" t="s">
        <v>803</v>
      </c>
      <c r="N424" s="28" t="s">
        <v>804</v>
      </c>
      <c r="O424" s="28"/>
      <c r="P424" s="29"/>
      <c r="Q424" s="28"/>
      <c r="R424" s="29">
        <v>91001</v>
      </c>
      <c r="S424" s="29" t="s">
        <v>2579</v>
      </c>
      <c r="T424" s="30">
        <v>37970</v>
      </c>
      <c r="U424" s="28">
        <v>5150</v>
      </c>
      <c r="V424" s="18"/>
      <c r="W424" s="19"/>
      <c r="X424" s="18"/>
      <c r="Y424" s="18"/>
      <c r="Z424" s="18"/>
      <c r="AA424" s="17"/>
      <c r="AB424" s="14"/>
      <c r="AC424" s="14"/>
      <c r="AD424" s="14"/>
      <c r="AE424" s="14"/>
      <c r="AF424" s="14"/>
      <c r="AG424" s="14"/>
    </row>
    <row r="425" spans="1:33" ht="18" customHeight="1" x14ac:dyDescent="0.2">
      <c r="A425" s="28">
        <v>7532</v>
      </c>
      <c r="B425" s="38" t="s">
        <v>2842</v>
      </c>
      <c r="C425" s="132">
        <v>691910008</v>
      </c>
      <c r="D425" s="17" t="s">
        <v>2558</v>
      </c>
      <c r="E425" s="17" t="s">
        <v>567</v>
      </c>
      <c r="F425" s="27" t="s">
        <v>26</v>
      </c>
      <c r="G425" s="27" t="s">
        <v>568</v>
      </c>
      <c r="H425" s="27" t="s">
        <v>28</v>
      </c>
      <c r="I425" s="17"/>
      <c r="J425" s="17"/>
      <c r="K425" s="17" t="s">
        <v>2843</v>
      </c>
      <c r="L425" s="17" t="s">
        <v>2845</v>
      </c>
      <c r="M425" s="19" t="s">
        <v>48</v>
      </c>
      <c r="N425" s="28" t="s">
        <v>2847</v>
      </c>
      <c r="O425" s="28" t="s">
        <v>2846</v>
      </c>
      <c r="P425" s="29" t="s">
        <v>2844</v>
      </c>
      <c r="Q425" s="28"/>
      <c r="R425" s="29">
        <v>91001</v>
      </c>
      <c r="S425" s="29" t="s">
        <v>2609</v>
      </c>
      <c r="T425" s="30">
        <v>42053</v>
      </c>
      <c r="U425" s="28">
        <v>7532</v>
      </c>
      <c r="V425" s="18"/>
      <c r="W425" s="19"/>
      <c r="X425" s="18"/>
      <c r="Y425" s="18"/>
      <c r="Z425" s="18"/>
      <c r="AA425" s="17"/>
      <c r="AB425" s="14"/>
      <c r="AC425" s="14"/>
      <c r="AD425" s="14"/>
      <c r="AE425" s="14"/>
      <c r="AF425" s="14"/>
      <c r="AG425" s="14"/>
    </row>
    <row r="426" spans="1:33" ht="18" customHeight="1" x14ac:dyDescent="0.2">
      <c r="A426" s="28">
        <v>7297</v>
      </c>
      <c r="B426" s="38" t="s">
        <v>8263</v>
      </c>
      <c r="C426" s="132">
        <v>691810003</v>
      </c>
      <c r="D426" s="17" t="s">
        <v>2558</v>
      </c>
      <c r="E426" s="17" t="s">
        <v>2575</v>
      </c>
      <c r="F426" s="27" t="s">
        <v>26</v>
      </c>
      <c r="G426" s="27" t="s">
        <v>2576</v>
      </c>
      <c r="H426" s="27" t="s">
        <v>28</v>
      </c>
      <c r="I426" s="17"/>
      <c r="J426" s="17"/>
      <c r="K426" s="17" t="s">
        <v>2848</v>
      </c>
      <c r="L426" s="17" t="s">
        <v>2849</v>
      </c>
      <c r="M426" s="28" t="s">
        <v>48</v>
      </c>
      <c r="N426" s="17" t="s">
        <v>2851</v>
      </c>
      <c r="O426" s="28" t="s">
        <v>2850</v>
      </c>
      <c r="P426" s="47" t="s">
        <v>5750</v>
      </c>
      <c r="Q426" s="28" t="s">
        <v>5751</v>
      </c>
      <c r="R426" s="29">
        <v>91001</v>
      </c>
      <c r="S426" s="29" t="s">
        <v>2579</v>
      </c>
      <c r="T426" s="30">
        <v>38755</v>
      </c>
      <c r="U426" s="28">
        <v>7297</v>
      </c>
      <c r="V426" s="18"/>
      <c r="W426" s="19"/>
      <c r="X426" s="18"/>
      <c r="Y426" s="18"/>
      <c r="Z426" s="18"/>
      <c r="AA426" s="17"/>
      <c r="AB426" s="14"/>
      <c r="AC426" s="14"/>
      <c r="AD426" s="14"/>
      <c r="AE426" s="14"/>
      <c r="AF426" s="14"/>
      <c r="AG426" s="14"/>
    </row>
    <row r="427" spans="1:33" ht="18" customHeight="1" x14ac:dyDescent="0.2">
      <c r="A427" s="28">
        <v>7480</v>
      </c>
      <c r="B427" s="38" t="s">
        <v>2852</v>
      </c>
      <c r="C427" s="132">
        <v>691602001</v>
      </c>
      <c r="D427" s="17" t="s">
        <v>2558</v>
      </c>
      <c r="E427" s="17" t="s">
        <v>2575</v>
      </c>
      <c r="F427" s="27" t="s">
        <v>26</v>
      </c>
      <c r="G427" s="27" t="s">
        <v>2576</v>
      </c>
      <c r="H427" s="27" t="s">
        <v>28</v>
      </c>
      <c r="I427" s="17"/>
      <c r="J427" s="17"/>
      <c r="K427" s="17" t="s">
        <v>2853</v>
      </c>
      <c r="L427" s="17" t="s">
        <v>2854</v>
      </c>
      <c r="M427" s="19" t="s">
        <v>313</v>
      </c>
      <c r="N427" s="28" t="s">
        <v>2856</v>
      </c>
      <c r="O427" s="28" t="s">
        <v>2855</v>
      </c>
      <c r="P427" s="29" t="s">
        <v>5734</v>
      </c>
      <c r="Q427" s="28"/>
      <c r="R427" s="29">
        <v>91001</v>
      </c>
      <c r="S427" s="29" t="s">
        <v>2579</v>
      </c>
      <c r="T427" s="30">
        <v>41443</v>
      </c>
      <c r="U427" s="28">
        <v>7480</v>
      </c>
      <c r="V427" s="18"/>
      <c r="W427" s="19"/>
      <c r="X427" s="18"/>
      <c r="Y427" s="18"/>
      <c r="Z427" s="18"/>
      <c r="AA427" s="17"/>
      <c r="AB427" s="14"/>
      <c r="AC427" s="14"/>
      <c r="AD427" s="14"/>
      <c r="AE427" s="14"/>
      <c r="AF427" s="14"/>
      <c r="AG427" s="14"/>
    </row>
    <row r="428" spans="1:33" ht="18" customHeight="1" x14ac:dyDescent="0.2">
      <c r="A428" s="28">
        <v>7535</v>
      </c>
      <c r="B428" s="38" t="s">
        <v>8264</v>
      </c>
      <c r="C428" s="132">
        <v>690739003</v>
      </c>
      <c r="D428" s="17" t="s">
        <v>2558</v>
      </c>
      <c r="E428" s="17" t="s">
        <v>567</v>
      </c>
      <c r="F428" s="27" t="s">
        <v>26</v>
      </c>
      <c r="G428" s="27" t="s">
        <v>568</v>
      </c>
      <c r="H428" s="27" t="s">
        <v>28</v>
      </c>
      <c r="I428" s="17"/>
      <c r="J428" s="17"/>
      <c r="K428" s="17" t="s">
        <v>2857</v>
      </c>
      <c r="L428" s="17" t="s">
        <v>2859</v>
      </c>
      <c r="M428" s="19" t="s">
        <v>47</v>
      </c>
      <c r="N428" s="28" t="s">
        <v>2861</v>
      </c>
      <c r="O428" s="28" t="s">
        <v>2860</v>
      </c>
      <c r="P428" s="29" t="s">
        <v>2858</v>
      </c>
      <c r="Q428" s="28"/>
      <c r="R428" s="29">
        <v>91001</v>
      </c>
      <c r="S428" s="29" t="s">
        <v>544</v>
      </c>
      <c r="T428" s="30">
        <v>42053</v>
      </c>
      <c r="U428" s="28">
        <v>7535</v>
      </c>
      <c r="V428" s="18"/>
      <c r="W428" s="19"/>
      <c r="X428" s="18"/>
      <c r="Y428" s="18"/>
      <c r="Z428" s="18"/>
      <c r="AA428" s="17"/>
      <c r="AB428" s="14"/>
      <c r="AC428" s="14"/>
      <c r="AD428" s="14"/>
      <c r="AE428" s="14"/>
      <c r="AF428" s="14"/>
      <c r="AG428" s="14"/>
    </row>
    <row r="429" spans="1:33" ht="18" customHeight="1" x14ac:dyDescent="0.2">
      <c r="A429" s="28">
        <v>7557</v>
      </c>
      <c r="B429" s="38" t="s">
        <v>2862</v>
      </c>
      <c r="C429" s="132">
        <v>691103005</v>
      </c>
      <c r="D429" s="17" t="s">
        <v>2558</v>
      </c>
      <c r="E429" s="17" t="s">
        <v>567</v>
      </c>
      <c r="F429" s="27" t="s">
        <v>26</v>
      </c>
      <c r="G429" s="27" t="s">
        <v>568</v>
      </c>
      <c r="H429" s="27" t="s">
        <v>28</v>
      </c>
      <c r="I429" s="17"/>
      <c r="J429" s="17"/>
      <c r="K429" s="17" t="s">
        <v>2863</v>
      </c>
      <c r="L429" s="17" t="s">
        <v>2864</v>
      </c>
      <c r="M429" s="19" t="s">
        <v>5593</v>
      </c>
      <c r="N429" s="28" t="s">
        <v>1192</v>
      </c>
      <c r="O429" s="28" t="s">
        <v>2865</v>
      </c>
      <c r="P429" s="29"/>
      <c r="Q429" s="28"/>
      <c r="R429" s="29">
        <v>91001</v>
      </c>
      <c r="S429" s="29" t="s">
        <v>544</v>
      </c>
      <c r="T429" s="30">
        <v>42068</v>
      </c>
      <c r="U429" s="28">
        <v>7557</v>
      </c>
      <c r="V429" s="18"/>
      <c r="W429" s="19"/>
      <c r="X429" s="18"/>
      <c r="Y429" s="18"/>
      <c r="Z429" s="18"/>
      <c r="AA429" s="17"/>
      <c r="AB429" s="14"/>
      <c r="AC429" s="14"/>
      <c r="AD429" s="14"/>
      <c r="AE429" s="14"/>
      <c r="AF429" s="14"/>
      <c r="AG429" s="14"/>
    </row>
    <row r="430" spans="1:33" ht="18" customHeight="1" x14ac:dyDescent="0.2">
      <c r="A430" s="28">
        <v>7253</v>
      </c>
      <c r="B430" s="38" t="s">
        <v>8589</v>
      </c>
      <c r="C430" s="132">
        <v>691001008</v>
      </c>
      <c r="D430" s="17" t="s">
        <v>2558</v>
      </c>
      <c r="E430" s="17" t="s">
        <v>2575</v>
      </c>
      <c r="F430" s="27" t="s">
        <v>26</v>
      </c>
      <c r="G430" s="27" t="s">
        <v>2576</v>
      </c>
      <c r="H430" s="27" t="s">
        <v>28</v>
      </c>
      <c r="I430" s="17"/>
      <c r="J430" s="17"/>
      <c r="K430" s="17" t="s">
        <v>2866</v>
      </c>
      <c r="L430" s="17" t="s">
        <v>2868</v>
      </c>
      <c r="M430" s="19" t="s">
        <v>5593</v>
      </c>
      <c r="N430" s="28" t="s">
        <v>1193</v>
      </c>
      <c r="O430" s="28" t="s">
        <v>5735</v>
      </c>
      <c r="P430" s="29" t="s">
        <v>2867</v>
      </c>
      <c r="Q430" s="28"/>
      <c r="R430" s="29">
        <v>91001</v>
      </c>
      <c r="S430" s="29" t="s">
        <v>2609</v>
      </c>
      <c r="T430" s="30">
        <v>38723</v>
      </c>
      <c r="U430" s="28">
        <v>7253</v>
      </c>
      <c r="V430" s="18"/>
      <c r="W430" s="19"/>
      <c r="X430" s="18"/>
      <c r="Y430" s="18"/>
      <c r="Z430" s="18"/>
      <c r="AA430" s="17"/>
      <c r="AB430" s="14"/>
      <c r="AC430" s="14"/>
      <c r="AD430" s="14"/>
      <c r="AE430" s="14"/>
      <c r="AF430" s="14"/>
      <c r="AG430" s="14"/>
    </row>
    <row r="431" spans="1:33" ht="18" customHeight="1" x14ac:dyDescent="0.2">
      <c r="A431" s="28">
        <v>7222</v>
      </c>
      <c r="B431" s="38" t="s">
        <v>2869</v>
      </c>
      <c r="C431" s="132" t="s">
        <v>7105</v>
      </c>
      <c r="D431" s="17" t="s">
        <v>2558</v>
      </c>
      <c r="E431" s="17" t="s">
        <v>2575</v>
      </c>
      <c r="F431" s="27" t="s">
        <v>26</v>
      </c>
      <c r="G431" s="27" t="s">
        <v>2576</v>
      </c>
      <c r="H431" s="27" t="s">
        <v>28</v>
      </c>
      <c r="I431" s="17"/>
      <c r="J431" s="17"/>
      <c r="K431" s="17" t="s">
        <v>2870</v>
      </c>
      <c r="L431" s="17" t="s">
        <v>2871</v>
      </c>
      <c r="M431" s="19" t="s">
        <v>5589</v>
      </c>
      <c r="N431" s="28" t="s">
        <v>2873</v>
      </c>
      <c r="O431" s="28" t="s">
        <v>2872</v>
      </c>
      <c r="P431" s="29"/>
      <c r="Q431" s="28"/>
      <c r="R431" s="29">
        <v>91001</v>
      </c>
      <c r="S431" s="29" t="s">
        <v>544</v>
      </c>
      <c r="T431" s="30">
        <v>38687</v>
      </c>
      <c r="U431" s="28">
        <v>7222</v>
      </c>
      <c r="V431" s="18"/>
      <c r="W431" s="19"/>
      <c r="X431" s="18"/>
      <c r="Y431" s="18"/>
      <c r="Z431" s="18"/>
      <c r="AA431" s="17"/>
      <c r="AB431" s="14"/>
      <c r="AC431" s="14"/>
      <c r="AD431" s="14"/>
      <c r="AE431" s="14"/>
      <c r="AF431" s="14"/>
      <c r="AG431" s="14"/>
    </row>
    <row r="432" spans="1:33" ht="18" customHeight="1" x14ac:dyDescent="0.2">
      <c r="A432" s="28">
        <v>7507</v>
      </c>
      <c r="B432" s="38" t="s">
        <v>8820</v>
      </c>
      <c r="C432" s="132">
        <v>690806002</v>
      </c>
      <c r="D432" s="17" t="s">
        <v>2558</v>
      </c>
      <c r="E432" s="17" t="s">
        <v>567</v>
      </c>
      <c r="F432" s="27" t="s">
        <v>26</v>
      </c>
      <c r="G432" s="27" t="s">
        <v>568</v>
      </c>
      <c r="H432" s="27" t="s">
        <v>28</v>
      </c>
      <c r="I432" s="17"/>
      <c r="J432" s="17"/>
      <c r="K432" s="17" t="s">
        <v>2874</v>
      </c>
      <c r="L432" s="17" t="s">
        <v>2875</v>
      </c>
      <c r="M432" s="19" t="s">
        <v>5592</v>
      </c>
      <c r="N432" s="28" t="s">
        <v>2876</v>
      </c>
      <c r="O432" s="28">
        <v>722462921</v>
      </c>
      <c r="P432" s="29"/>
      <c r="Q432" s="28"/>
      <c r="R432" s="29">
        <v>91001</v>
      </c>
      <c r="S432" s="29" t="s">
        <v>544</v>
      </c>
      <c r="T432" s="30">
        <v>41898</v>
      </c>
      <c r="U432" s="28">
        <v>7507</v>
      </c>
      <c r="V432" s="18"/>
      <c r="W432" s="19"/>
      <c r="X432" s="18"/>
      <c r="Y432" s="18"/>
      <c r="Z432" s="18"/>
      <c r="AA432" s="17"/>
      <c r="AB432" s="14"/>
      <c r="AC432" s="14"/>
      <c r="AD432" s="14"/>
      <c r="AE432" s="14"/>
      <c r="AF432" s="14"/>
      <c r="AG432" s="14"/>
    </row>
    <row r="433" spans="1:33" ht="18" customHeight="1" x14ac:dyDescent="0.2">
      <c r="A433" s="28">
        <v>7200</v>
      </c>
      <c r="B433" s="38" t="s">
        <v>2877</v>
      </c>
      <c r="C433" s="132">
        <v>692553004</v>
      </c>
      <c r="D433" s="17" t="s">
        <v>2558</v>
      </c>
      <c r="E433" s="17" t="s">
        <v>2575</v>
      </c>
      <c r="F433" s="27" t="s">
        <v>26</v>
      </c>
      <c r="G433" s="27" t="s">
        <v>2576</v>
      </c>
      <c r="H433" s="27" t="s">
        <v>28</v>
      </c>
      <c r="I433" s="17"/>
      <c r="J433" s="17"/>
      <c r="K433" s="17" t="s">
        <v>2878</v>
      </c>
      <c r="L433" s="17" t="s">
        <v>2879</v>
      </c>
      <c r="M433" s="19" t="s">
        <v>47</v>
      </c>
      <c r="N433" s="28" t="s">
        <v>2881</v>
      </c>
      <c r="O433" s="28" t="s">
        <v>2880</v>
      </c>
      <c r="P433" s="29"/>
      <c r="Q433" s="28"/>
      <c r="R433" s="29">
        <v>91001</v>
      </c>
      <c r="S433" s="29" t="s">
        <v>2579</v>
      </c>
      <c r="T433" s="30">
        <v>38624</v>
      </c>
      <c r="U433" s="28">
        <v>7200</v>
      </c>
      <c r="V433" s="18"/>
      <c r="W433" s="19"/>
      <c r="X433" s="18"/>
      <c r="Y433" s="18"/>
      <c r="Z433" s="18"/>
      <c r="AA433" s="17"/>
      <c r="AB433" s="14"/>
      <c r="AC433" s="14"/>
      <c r="AD433" s="14"/>
      <c r="AE433" s="14"/>
      <c r="AF433" s="14"/>
      <c r="AG433" s="14"/>
    </row>
    <row r="434" spans="1:33" ht="18" customHeight="1" x14ac:dyDescent="0.2">
      <c r="A434" s="28">
        <v>7427</v>
      </c>
      <c r="B434" s="38" t="s">
        <v>2882</v>
      </c>
      <c r="C434" s="132" t="s">
        <v>7106</v>
      </c>
      <c r="D434" s="17" t="s">
        <v>2883</v>
      </c>
      <c r="E434" s="17" t="s">
        <v>567</v>
      </c>
      <c r="F434" s="27" t="s">
        <v>26</v>
      </c>
      <c r="G434" s="27" t="s">
        <v>568</v>
      </c>
      <c r="H434" s="27" t="s">
        <v>28</v>
      </c>
      <c r="I434" s="17"/>
      <c r="J434" s="17"/>
      <c r="K434" s="17" t="s">
        <v>2884</v>
      </c>
      <c r="L434" s="17" t="s">
        <v>5637</v>
      </c>
      <c r="M434" s="19" t="s">
        <v>5590</v>
      </c>
      <c r="N434" s="28" t="s">
        <v>2095</v>
      </c>
      <c r="O434" s="28" t="s">
        <v>5738</v>
      </c>
      <c r="P434" s="29" t="s">
        <v>5739</v>
      </c>
      <c r="Q434" s="28"/>
      <c r="R434" s="29" t="s">
        <v>2885</v>
      </c>
      <c r="S434" s="29" t="s">
        <v>2886</v>
      </c>
      <c r="T434" s="30">
        <v>40346</v>
      </c>
      <c r="U434" s="28">
        <v>7427</v>
      </c>
      <c r="V434" s="18"/>
      <c r="W434" s="19"/>
      <c r="X434" s="18"/>
      <c r="Y434" s="18"/>
      <c r="Z434" s="18"/>
      <c r="AA434" s="17"/>
      <c r="AB434" s="14"/>
      <c r="AC434" s="14"/>
      <c r="AD434" s="14"/>
      <c r="AE434" s="14"/>
      <c r="AF434" s="14"/>
      <c r="AG434" s="14"/>
    </row>
    <row r="435" spans="1:33" ht="18" customHeight="1" x14ac:dyDescent="0.2">
      <c r="A435" s="28">
        <v>7279</v>
      </c>
      <c r="B435" s="38" t="s">
        <v>2887</v>
      </c>
      <c r="C435" s="132">
        <v>690730006</v>
      </c>
      <c r="D435" s="17" t="s">
        <v>2558</v>
      </c>
      <c r="E435" s="17" t="s">
        <v>2575</v>
      </c>
      <c r="F435" s="27" t="s">
        <v>26</v>
      </c>
      <c r="G435" s="27" t="s">
        <v>2576</v>
      </c>
      <c r="H435" s="27" t="s">
        <v>28</v>
      </c>
      <c r="I435" s="17"/>
      <c r="J435" s="17"/>
      <c r="K435" s="17" t="s">
        <v>2888</v>
      </c>
      <c r="L435" s="17" t="s">
        <v>2889</v>
      </c>
      <c r="M435" s="19" t="s">
        <v>47</v>
      </c>
      <c r="N435" s="28" t="s">
        <v>2891</v>
      </c>
      <c r="O435" s="28" t="s">
        <v>2890</v>
      </c>
      <c r="P435" s="29"/>
      <c r="Q435" s="28"/>
      <c r="R435" s="29">
        <v>91001</v>
      </c>
      <c r="S435" s="29" t="s">
        <v>2591</v>
      </c>
      <c r="T435" s="30">
        <v>38737</v>
      </c>
      <c r="U435" s="28">
        <v>7279</v>
      </c>
      <c r="V435" s="18"/>
      <c r="W435" s="19"/>
      <c r="X435" s="18"/>
      <c r="Y435" s="18"/>
      <c r="Z435" s="18"/>
      <c r="AA435" s="17"/>
      <c r="AB435" s="14"/>
      <c r="AC435" s="14"/>
      <c r="AD435" s="14"/>
      <c r="AE435" s="14"/>
      <c r="AF435" s="14"/>
      <c r="AG435" s="14"/>
    </row>
    <row r="436" spans="1:33" ht="18" customHeight="1" x14ac:dyDescent="0.2">
      <c r="A436" s="28">
        <v>7577</v>
      </c>
      <c r="B436" s="38" t="s">
        <v>2892</v>
      </c>
      <c r="C436" s="132">
        <v>690617005</v>
      </c>
      <c r="D436" s="17" t="s">
        <v>2558</v>
      </c>
      <c r="E436" s="17" t="s">
        <v>2893</v>
      </c>
      <c r="F436" s="27" t="s">
        <v>26</v>
      </c>
      <c r="G436" s="27" t="s">
        <v>568</v>
      </c>
      <c r="H436" s="27" t="s">
        <v>28</v>
      </c>
      <c r="I436" s="17"/>
      <c r="J436" s="17"/>
      <c r="K436" s="17" t="s">
        <v>2894</v>
      </c>
      <c r="L436" s="17" t="s">
        <v>2895</v>
      </c>
      <c r="M436" s="19" t="s">
        <v>565</v>
      </c>
      <c r="N436" s="28" t="s">
        <v>2897</v>
      </c>
      <c r="O436" s="28" t="s">
        <v>5784</v>
      </c>
      <c r="P436" s="29" t="s">
        <v>2896</v>
      </c>
      <c r="Q436" s="28"/>
      <c r="R436" s="29">
        <v>91001</v>
      </c>
      <c r="S436" s="29" t="s">
        <v>544</v>
      </c>
      <c r="T436" s="30">
        <v>42215</v>
      </c>
      <c r="U436" s="28">
        <v>7577</v>
      </c>
      <c r="V436" s="18"/>
      <c r="W436" s="19"/>
      <c r="X436" s="18"/>
      <c r="Y436" s="18"/>
      <c r="Z436" s="18"/>
      <c r="AA436" s="17"/>
      <c r="AB436" s="14"/>
      <c r="AC436" s="14"/>
      <c r="AD436" s="14"/>
      <c r="AE436" s="14"/>
      <c r="AF436" s="14"/>
      <c r="AG436" s="14"/>
    </row>
    <row r="437" spans="1:33" ht="18" customHeight="1" x14ac:dyDescent="0.2">
      <c r="A437" s="28">
        <v>7596</v>
      </c>
      <c r="B437" s="38" t="s">
        <v>2898</v>
      </c>
      <c r="C437" s="132">
        <v>690737000</v>
      </c>
      <c r="D437" s="17" t="s">
        <v>2558</v>
      </c>
      <c r="E437" s="17" t="s">
        <v>567</v>
      </c>
      <c r="F437" s="27" t="s">
        <v>26</v>
      </c>
      <c r="G437" s="27" t="s">
        <v>568</v>
      </c>
      <c r="H437" s="27" t="s">
        <v>28</v>
      </c>
      <c r="I437" s="17"/>
      <c r="J437" s="17"/>
      <c r="K437" s="17" t="s">
        <v>2899</v>
      </c>
      <c r="L437" s="17" t="s">
        <v>2900</v>
      </c>
      <c r="M437" s="19" t="s">
        <v>565</v>
      </c>
      <c r="N437" s="28" t="s">
        <v>2902</v>
      </c>
      <c r="O437" s="28" t="s">
        <v>2901</v>
      </c>
      <c r="P437" s="29"/>
      <c r="Q437" s="28"/>
      <c r="R437" s="29">
        <v>91001</v>
      </c>
      <c r="S437" s="29" t="s">
        <v>544</v>
      </c>
      <c r="T437" s="30">
        <v>42410</v>
      </c>
      <c r="U437" s="28">
        <v>7596</v>
      </c>
      <c r="V437" s="18"/>
      <c r="W437" s="19"/>
      <c r="X437" s="18"/>
      <c r="Y437" s="18"/>
      <c r="Z437" s="18"/>
      <c r="AA437" s="17"/>
      <c r="AB437" s="14"/>
      <c r="AC437" s="14"/>
      <c r="AD437" s="14"/>
      <c r="AE437" s="14"/>
      <c r="AF437" s="14"/>
      <c r="AG437" s="14"/>
    </row>
    <row r="438" spans="1:33" ht="18" customHeight="1" x14ac:dyDescent="0.2">
      <c r="A438" s="28">
        <v>6998</v>
      </c>
      <c r="B438" s="38" t="s">
        <v>8590</v>
      </c>
      <c r="C438" s="132">
        <v>692543009</v>
      </c>
      <c r="D438" s="17" t="s">
        <v>2558</v>
      </c>
      <c r="E438" s="17" t="s">
        <v>2575</v>
      </c>
      <c r="F438" s="27" t="s">
        <v>26</v>
      </c>
      <c r="G438" s="27" t="s">
        <v>2576</v>
      </c>
      <c r="H438" s="27" t="s">
        <v>28</v>
      </c>
      <c r="I438" s="17"/>
      <c r="J438" s="17"/>
      <c r="K438" s="46" t="s">
        <v>8016</v>
      </c>
      <c r="L438" s="17" t="s">
        <v>2903</v>
      </c>
      <c r="M438" s="19" t="s">
        <v>47</v>
      </c>
      <c r="N438" s="28" t="s">
        <v>1703</v>
      </c>
      <c r="O438" s="28"/>
      <c r="P438" s="29"/>
      <c r="Q438" s="28"/>
      <c r="R438" s="29">
        <v>91001</v>
      </c>
      <c r="S438" s="29" t="s">
        <v>2579</v>
      </c>
      <c r="T438" s="30">
        <v>37970</v>
      </c>
      <c r="U438" s="28">
        <v>6998</v>
      </c>
      <c r="V438" s="18"/>
      <c r="W438" s="19"/>
      <c r="X438" s="18"/>
      <c r="Y438" s="18"/>
      <c r="Z438" s="18"/>
      <c r="AA438" s="17"/>
      <c r="AB438" s="14"/>
      <c r="AC438" s="14"/>
      <c r="AD438" s="14"/>
      <c r="AE438" s="14"/>
      <c r="AF438" s="14"/>
      <c r="AG438" s="14"/>
    </row>
    <row r="439" spans="1:33" ht="18" customHeight="1" x14ac:dyDescent="0.2">
      <c r="A439" s="28">
        <v>7290</v>
      </c>
      <c r="B439" s="38" t="s">
        <v>2904</v>
      </c>
      <c r="C439" s="132">
        <v>691507009</v>
      </c>
      <c r="D439" s="17" t="s">
        <v>2558</v>
      </c>
      <c r="E439" s="17" t="s">
        <v>2575</v>
      </c>
      <c r="F439" s="27" t="s">
        <v>26</v>
      </c>
      <c r="G439" s="27" t="s">
        <v>2576</v>
      </c>
      <c r="H439" s="27" t="s">
        <v>28</v>
      </c>
      <c r="I439" s="17"/>
      <c r="J439" s="17"/>
      <c r="K439" s="17" t="s">
        <v>2905</v>
      </c>
      <c r="L439" s="17" t="s">
        <v>2907</v>
      </c>
      <c r="M439" s="19" t="s">
        <v>313</v>
      </c>
      <c r="N439" s="28" t="s">
        <v>2909</v>
      </c>
      <c r="O439" s="28" t="s">
        <v>2908</v>
      </c>
      <c r="P439" s="29" t="s">
        <v>2906</v>
      </c>
      <c r="Q439" s="28"/>
      <c r="R439" s="29">
        <v>91001</v>
      </c>
      <c r="S439" s="29" t="s">
        <v>2591</v>
      </c>
      <c r="T439" s="30">
        <v>38744</v>
      </c>
      <c r="U439" s="28">
        <v>7290</v>
      </c>
      <c r="V439" s="18"/>
      <c r="W439" s="19"/>
      <c r="X439" s="18"/>
      <c r="Y439" s="18"/>
      <c r="Z439" s="18"/>
      <c r="AA439" s="17"/>
      <c r="AB439" s="14"/>
      <c r="AC439" s="14"/>
      <c r="AD439" s="14"/>
      <c r="AE439" s="14"/>
      <c r="AF439" s="14"/>
      <c r="AG439" s="14"/>
    </row>
    <row r="440" spans="1:33" ht="18" customHeight="1" x14ac:dyDescent="0.2">
      <c r="A440" s="28">
        <v>7150</v>
      </c>
      <c r="B440" s="38" t="s">
        <v>2910</v>
      </c>
      <c r="C440" s="132" t="s">
        <v>7107</v>
      </c>
      <c r="D440" s="17" t="s">
        <v>2558</v>
      </c>
      <c r="E440" s="17" t="s">
        <v>2575</v>
      </c>
      <c r="F440" s="27" t="s">
        <v>26</v>
      </c>
      <c r="G440" s="27" t="s">
        <v>2576</v>
      </c>
      <c r="H440" s="27" t="s">
        <v>28</v>
      </c>
      <c r="I440" s="17"/>
      <c r="J440" s="17"/>
      <c r="K440" s="17" t="s">
        <v>2911</v>
      </c>
      <c r="L440" s="17" t="s">
        <v>2912</v>
      </c>
      <c r="M440" s="19" t="s">
        <v>48</v>
      </c>
      <c r="N440" s="28" t="s">
        <v>2914</v>
      </c>
      <c r="O440" s="28" t="s">
        <v>2913</v>
      </c>
      <c r="P440" s="29"/>
      <c r="Q440" s="28"/>
      <c r="R440" s="29">
        <v>91001</v>
      </c>
      <c r="S440" s="29" t="s">
        <v>2651</v>
      </c>
      <c r="T440" s="30">
        <v>38315</v>
      </c>
      <c r="U440" s="28">
        <v>7150</v>
      </c>
      <c r="V440" s="18"/>
      <c r="W440" s="19"/>
      <c r="X440" s="18"/>
      <c r="Y440" s="18"/>
      <c r="Z440" s="18"/>
      <c r="AA440" s="17"/>
      <c r="AB440" s="14"/>
      <c r="AC440" s="14"/>
      <c r="AD440" s="14"/>
      <c r="AE440" s="14"/>
      <c r="AF440" s="14"/>
      <c r="AG440" s="14"/>
    </row>
    <row r="441" spans="1:33" ht="18" customHeight="1" x14ac:dyDescent="0.2">
      <c r="A441" s="28">
        <v>7546</v>
      </c>
      <c r="B441" s="38" t="s">
        <v>2915</v>
      </c>
      <c r="C441" s="132" t="s">
        <v>7108</v>
      </c>
      <c r="D441" s="17" t="s">
        <v>2558</v>
      </c>
      <c r="E441" s="17" t="s">
        <v>567</v>
      </c>
      <c r="F441" s="27" t="s">
        <v>26</v>
      </c>
      <c r="G441" s="27" t="s">
        <v>568</v>
      </c>
      <c r="H441" s="27" t="s">
        <v>28</v>
      </c>
      <c r="I441" s="17"/>
      <c r="J441" s="17"/>
      <c r="K441" s="17" t="s">
        <v>2916</v>
      </c>
      <c r="L441" s="17" t="s">
        <v>2918</v>
      </c>
      <c r="M441" s="19" t="s">
        <v>5589</v>
      </c>
      <c r="N441" s="28" t="s">
        <v>2920</v>
      </c>
      <c r="O441" s="28" t="s">
        <v>2919</v>
      </c>
      <c r="P441" s="29" t="s">
        <v>2917</v>
      </c>
      <c r="Q441" s="28"/>
      <c r="R441" s="29">
        <v>91001</v>
      </c>
      <c r="S441" s="29" t="s">
        <v>544</v>
      </c>
      <c r="T441" s="30">
        <v>42059</v>
      </c>
      <c r="U441" s="28">
        <v>7546</v>
      </c>
      <c r="V441" s="18"/>
      <c r="W441" s="19"/>
      <c r="X441" s="18"/>
      <c r="Y441" s="18"/>
      <c r="Z441" s="18"/>
      <c r="AA441" s="17"/>
      <c r="AB441" s="14"/>
      <c r="AC441" s="14"/>
      <c r="AD441" s="14"/>
      <c r="AE441" s="14"/>
      <c r="AF441" s="14"/>
      <c r="AG441" s="14"/>
    </row>
    <row r="442" spans="1:33" ht="18" customHeight="1" x14ac:dyDescent="0.2">
      <c r="A442" s="28">
        <v>7487</v>
      </c>
      <c r="B442" s="38" t="s">
        <v>2921</v>
      </c>
      <c r="C442" s="132" t="s">
        <v>7109</v>
      </c>
      <c r="D442" s="17" t="s">
        <v>2558</v>
      </c>
      <c r="E442" s="17" t="s">
        <v>567</v>
      </c>
      <c r="F442" s="27" t="s">
        <v>26</v>
      </c>
      <c r="G442" s="27" t="s">
        <v>568</v>
      </c>
      <c r="H442" s="27" t="s">
        <v>28</v>
      </c>
      <c r="I442" s="17"/>
      <c r="J442" s="17"/>
      <c r="K442" s="17" t="s">
        <v>2922</v>
      </c>
      <c r="L442" s="17" t="s">
        <v>2924</v>
      </c>
      <c r="M442" s="19" t="s">
        <v>5588</v>
      </c>
      <c r="N442" s="28" t="s">
        <v>2926</v>
      </c>
      <c r="O442" s="28" t="s">
        <v>2925</v>
      </c>
      <c r="P442" s="29" t="s">
        <v>2923</v>
      </c>
      <c r="Q442" s="28"/>
      <c r="R442" s="29">
        <v>91001</v>
      </c>
      <c r="S442" s="29" t="s">
        <v>544</v>
      </c>
      <c r="T442" s="30">
        <v>41547</v>
      </c>
      <c r="U442" s="28">
        <v>7487</v>
      </c>
      <c r="V442" s="18"/>
      <c r="W442" s="19"/>
      <c r="X442" s="18"/>
      <c r="Y442" s="18"/>
      <c r="Z442" s="18"/>
      <c r="AA442" s="17"/>
      <c r="AB442" s="14"/>
      <c r="AC442" s="14"/>
      <c r="AD442" s="14"/>
      <c r="AE442" s="14"/>
      <c r="AF442" s="14"/>
      <c r="AG442" s="14"/>
    </row>
    <row r="443" spans="1:33" ht="18" customHeight="1" x14ac:dyDescent="0.2">
      <c r="A443" s="28">
        <v>7215</v>
      </c>
      <c r="B443" s="38" t="s">
        <v>2927</v>
      </c>
      <c r="C443" s="132">
        <v>692207009</v>
      </c>
      <c r="D443" s="17" t="s">
        <v>2558</v>
      </c>
      <c r="E443" s="17" t="s">
        <v>567</v>
      </c>
      <c r="F443" s="27" t="s">
        <v>26</v>
      </c>
      <c r="G443" s="27" t="s">
        <v>2677</v>
      </c>
      <c r="H443" s="27" t="s">
        <v>28</v>
      </c>
      <c r="I443" s="17"/>
      <c r="J443" s="17"/>
      <c r="K443" s="17" t="s">
        <v>2928</v>
      </c>
      <c r="L443" s="17" t="s">
        <v>2929</v>
      </c>
      <c r="M443" s="19" t="s">
        <v>5588</v>
      </c>
      <c r="N443" s="28" t="s">
        <v>2930</v>
      </c>
      <c r="O443" s="28"/>
      <c r="P443" s="29"/>
      <c r="Q443" s="28"/>
      <c r="R443" s="29">
        <v>91001</v>
      </c>
      <c r="S443" s="17" t="s">
        <v>2579</v>
      </c>
      <c r="T443" s="30">
        <v>38663</v>
      </c>
      <c r="U443" s="28">
        <v>7215</v>
      </c>
      <c r="V443" s="18"/>
      <c r="W443" s="19"/>
      <c r="X443" s="18"/>
      <c r="Y443" s="18"/>
      <c r="Z443" s="18"/>
      <c r="AA443" s="17"/>
      <c r="AB443" s="14"/>
      <c r="AC443" s="14"/>
      <c r="AD443" s="14"/>
      <c r="AE443" s="14"/>
      <c r="AF443" s="14"/>
      <c r="AG443" s="14"/>
    </row>
    <row r="444" spans="1:33" ht="18" customHeight="1" x14ac:dyDescent="0.2">
      <c r="A444" s="28">
        <v>7523</v>
      </c>
      <c r="B444" s="38" t="s">
        <v>2931</v>
      </c>
      <c r="C444" s="132" t="s">
        <v>7110</v>
      </c>
      <c r="D444" s="17" t="s">
        <v>2558</v>
      </c>
      <c r="E444" s="17" t="s">
        <v>567</v>
      </c>
      <c r="F444" s="27" t="s">
        <v>26</v>
      </c>
      <c r="G444" s="27" t="s">
        <v>568</v>
      </c>
      <c r="H444" s="27" t="s">
        <v>28</v>
      </c>
      <c r="I444" s="17"/>
      <c r="J444" s="17"/>
      <c r="K444" s="17" t="s">
        <v>8017</v>
      </c>
      <c r="L444" s="17" t="s">
        <v>2933</v>
      </c>
      <c r="M444" s="19" t="s">
        <v>5594</v>
      </c>
      <c r="N444" s="28" t="s">
        <v>5638</v>
      </c>
      <c r="O444" s="28"/>
      <c r="P444" s="29" t="s">
        <v>2932</v>
      </c>
      <c r="Q444" s="28"/>
      <c r="R444" s="29">
        <v>91001</v>
      </c>
      <c r="S444" s="29" t="s">
        <v>2609</v>
      </c>
      <c r="T444" s="30">
        <v>42032</v>
      </c>
      <c r="U444" s="28">
        <v>7523</v>
      </c>
      <c r="V444" s="18"/>
      <c r="W444" s="19"/>
      <c r="X444" s="18"/>
      <c r="Y444" s="18"/>
      <c r="Z444" s="18"/>
      <c r="AA444" s="17"/>
      <c r="AB444" s="14"/>
      <c r="AC444" s="14"/>
      <c r="AD444" s="14"/>
      <c r="AE444" s="14"/>
      <c r="AF444" s="14"/>
      <c r="AG444" s="14"/>
    </row>
    <row r="445" spans="1:33" ht="18" customHeight="1" x14ac:dyDescent="0.2">
      <c r="A445" s="28">
        <v>7095</v>
      </c>
      <c r="B445" s="38" t="s">
        <v>2934</v>
      </c>
      <c r="C445" s="132">
        <v>691902005</v>
      </c>
      <c r="D445" s="17" t="s">
        <v>2558</v>
      </c>
      <c r="E445" s="17" t="s">
        <v>2575</v>
      </c>
      <c r="F445" s="27" t="s">
        <v>26</v>
      </c>
      <c r="G445" s="27" t="s">
        <v>2576</v>
      </c>
      <c r="H445" s="27" t="s">
        <v>28</v>
      </c>
      <c r="I445" s="17"/>
      <c r="J445" s="17"/>
      <c r="K445" s="17" t="s">
        <v>2935</v>
      </c>
      <c r="L445" s="17" t="s">
        <v>2936</v>
      </c>
      <c r="M445" s="19" t="s">
        <v>48</v>
      </c>
      <c r="N445" s="28" t="s">
        <v>2937</v>
      </c>
      <c r="O445" s="28"/>
      <c r="P445" s="29"/>
      <c r="Q445" s="28"/>
      <c r="R445" s="29">
        <v>91001</v>
      </c>
      <c r="S445" s="29" t="s">
        <v>2938</v>
      </c>
      <c r="T445" s="30">
        <v>37970</v>
      </c>
      <c r="U445" s="28">
        <v>7095</v>
      </c>
      <c r="V445" s="18"/>
      <c r="W445" s="19"/>
      <c r="X445" s="18"/>
      <c r="Y445" s="18"/>
      <c r="Z445" s="18"/>
      <c r="AA445" s="17"/>
      <c r="AB445" s="14"/>
      <c r="AC445" s="14"/>
      <c r="AD445" s="14"/>
      <c r="AE445" s="14"/>
      <c r="AF445" s="14"/>
      <c r="AG445" s="14"/>
    </row>
    <row r="446" spans="1:33" ht="18" customHeight="1" x14ac:dyDescent="0.2">
      <c r="A446" s="28">
        <v>7174</v>
      </c>
      <c r="B446" s="38" t="s">
        <v>2939</v>
      </c>
      <c r="C446" s="132">
        <v>691912000</v>
      </c>
      <c r="D446" s="17" t="s">
        <v>2558</v>
      </c>
      <c r="E446" s="17" t="s">
        <v>2575</v>
      </c>
      <c r="F446" s="27" t="s">
        <v>26</v>
      </c>
      <c r="G446" s="27" t="s">
        <v>2576</v>
      </c>
      <c r="H446" s="27" t="s">
        <v>28</v>
      </c>
      <c r="I446" s="17"/>
      <c r="J446" s="17"/>
      <c r="K446" s="17" t="s">
        <v>2940</v>
      </c>
      <c r="L446" s="17" t="s">
        <v>2941</v>
      </c>
      <c r="M446" s="19" t="s">
        <v>48</v>
      </c>
      <c r="N446" s="28" t="s">
        <v>2943</v>
      </c>
      <c r="O446" s="28" t="s">
        <v>2942</v>
      </c>
      <c r="P446" s="29"/>
      <c r="Q446" s="28"/>
      <c r="R446" s="29">
        <v>91001</v>
      </c>
      <c r="S446" s="29" t="s">
        <v>2635</v>
      </c>
      <c r="T446" s="30">
        <v>38518</v>
      </c>
      <c r="U446" s="28">
        <v>7174</v>
      </c>
      <c r="V446" s="18"/>
      <c r="W446" s="19"/>
      <c r="X446" s="18"/>
      <c r="Y446" s="18"/>
      <c r="Z446" s="18"/>
      <c r="AA446" s="17"/>
      <c r="AB446" s="14"/>
      <c r="AC446" s="14"/>
      <c r="AD446" s="14"/>
      <c r="AE446" s="14"/>
      <c r="AF446" s="14"/>
      <c r="AG446" s="14"/>
    </row>
    <row r="447" spans="1:33" ht="18" customHeight="1" x14ac:dyDescent="0.2">
      <c r="A447" s="28">
        <v>7091</v>
      </c>
      <c r="B447" s="38" t="s">
        <v>2944</v>
      </c>
      <c r="C447" s="132">
        <v>690803003</v>
      </c>
      <c r="D447" s="17" t="s">
        <v>2558</v>
      </c>
      <c r="E447" s="17" t="s">
        <v>2575</v>
      </c>
      <c r="F447" s="27" t="s">
        <v>26</v>
      </c>
      <c r="G447" s="27" t="s">
        <v>2576</v>
      </c>
      <c r="H447" s="27" t="s">
        <v>28</v>
      </c>
      <c r="I447" s="17"/>
      <c r="J447" s="17"/>
      <c r="K447" s="17" t="s">
        <v>2945</v>
      </c>
      <c r="L447" s="17" t="s">
        <v>2946</v>
      </c>
      <c r="M447" s="19" t="s">
        <v>5592</v>
      </c>
      <c r="N447" s="28" t="s">
        <v>2947</v>
      </c>
      <c r="O447" s="28"/>
      <c r="P447" s="29"/>
      <c r="Q447" s="28"/>
      <c r="R447" s="29">
        <v>91001</v>
      </c>
      <c r="S447" s="29" t="s">
        <v>2591</v>
      </c>
      <c r="T447" s="30">
        <v>37970</v>
      </c>
      <c r="U447" s="28">
        <v>7091</v>
      </c>
      <c r="V447" s="18"/>
      <c r="W447" s="19"/>
      <c r="X447" s="18"/>
      <c r="Y447" s="18"/>
      <c r="Z447" s="18"/>
      <c r="AA447" s="17"/>
      <c r="AB447" s="14"/>
      <c r="AC447" s="14"/>
      <c r="AD447" s="14"/>
      <c r="AE447" s="14"/>
      <c r="AF447" s="14"/>
      <c r="AG447" s="14"/>
    </row>
    <row r="448" spans="1:33" ht="18" customHeight="1" x14ac:dyDescent="0.2">
      <c r="A448" s="28">
        <v>7249</v>
      </c>
      <c r="B448" s="38" t="s">
        <v>8821</v>
      </c>
      <c r="C448" s="132" t="s">
        <v>7111</v>
      </c>
      <c r="D448" s="17" t="s">
        <v>2558</v>
      </c>
      <c r="E448" s="17" t="s">
        <v>2575</v>
      </c>
      <c r="F448" s="27" t="s">
        <v>26</v>
      </c>
      <c r="G448" s="27" t="s">
        <v>2576</v>
      </c>
      <c r="H448" s="27" t="s">
        <v>28</v>
      </c>
      <c r="I448" s="17"/>
      <c r="J448" s="17"/>
      <c r="K448" s="17" t="s">
        <v>2948</v>
      </c>
      <c r="L448" s="17" t="s">
        <v>2949</v>
      </c>
      <c r="M448" s="19" t="s">
        <v>5593</v>
      </c>
      <c r="N448" s="28" t="s">
        <v>2951</v>
      </c>
      <c r="O448" s="28" t="s">
        <v>2950</v>
      </c>
      <c r="P448" s="29"/>
      <c r="Q448" s="28"/>
      <c r="R448" s="29">
        <v>91001</v>
      </c>
      <c r="S448" s="29" t="s">
        <v>2952</v>
      </c>
      <c r="T448" s="30">
        <v>38722</v>
      </c>
      <c r="U448" s="28">
        <v>7249</v>
      </c>
      <c r="V448" s="18"/>
      <c r="W448" s="19"/>
      <c r="X448" s="18"/>
      <c r="Y448" s="18"/>
      <c r="Z448" s="18"/>
      <c r="AA448" s="17"/>
      <c r="AB448" s="14"/>
      <c r="AC448" s="14"/>
      <c r="AD448" s="14"/>
      <c r="AE448" s="14"/>
      <c r="AF448" s="14"/>
      <c r="AG448" s="14"/>
    </row>
    <row r="449" spans="1:33" ht="18" customHeight="1" x14ac:dyDescent="0.2">
      <c r="A449" s="28">
        <v>7283</v>
      </c>
      <c r="B449" s="38" t="s">
        <v>8239</v>
      </c>
      <c r="C449" s="132" t="s">
        <v>7112</v>
      </c>
      <c r="D449" s="17" t="s">
        <v>2558</v>
      </c>
      <c r="E449" s="17" t="s">
        <v>567</v>
      </c>
      <c r="F449" s="27" t="s">
        <v>26</v>
      </c>
      <c r="G449" s="27" t="s">
        <v>568</v>
      </c>
      <c r="H449" s="27" t="s">
        <v>28</v>
      </c>
      <c r="I449" s="17"/>
      <c r="J449" s="17"/>
      <c r="K449" s="17" t="s">
        <v>2953</v>
      </c>
      <c r="L449" s="17" t="s">
        <v>2954</v>
      </c>
      <c r="M449" s="19" t="s">
        <v>313</v>
      </c>
      <c r="N449" s="28" t="s">
        <v>2956</v>
      </c>
      <c r="O449" s="28" t="s">
        <v>2955</v>
      </c>
      <c r="P449" s="29"/>
      <c r="Q449" s="28"/>
      <c r="R449" s="29">
        <v>91001</v>
      </c>
      <c r="S449" s="29" t="s">
        <v>2957</v>
      </c>
      <c r="T449" s="30">
        <v>38737</v>
      </c>
      <c r="U449" s="28">
        <v>7283</v>
      </c>
      <c r="V449" s="18"/>
      <c r="W449" s="19"/>
      <c r="X449" s="18"/>
      <c r="Y449" s="18"/>
      <c r="Z449" s="18"/>
      <c r="AA449" s="17"/>
      <c r="AB449" s="14"/>
      <c r="AC449" s="14"/>
      <c r="AD449" s="14"/>
      <c r="AE449" s="14"/>
      <c r="AF449" s="14"/>
      <c r="AG449" s="14"/>
    </row>
    <row r="450" spans="1:33" ht="18" customHeight="1" x14ac:dyDescent="0.2">
      <c r="A450" s="28">
        <v>7309</v>
      </c>
      <c r="B450" s="38" t="s">
        <v>2960</v>
      </c>
      <c r="C450" s="132">
        <v>691506002</v>
      </c>
      <c r="D450" s="17" t="s">
        <v>2558</v>
      </c>
      <c r="E450" s="17" t="s">
        <v>567</v>
      </c>
      <c r="F450" s="27" t="s">
        <v>26</v>
      </c>
      <c r="G450" s="27" t="s">
        <v>568</v>
      </c>
      <c r="H450" s="27" t="s">
        <v>28</v>
      </c>
      <c r="I450" s="17"/>
      <c r="J450" s="17"/>
      <c r="K450" s="17" t="s">
        <v>2961</v>
      </c>
      <c r="L450" s="17" t="s">
        <v>2963</v>
      </c>
      <c r="M450" s="19" t="s">
        <v>313</v>
      </c>
      <c r="N450" s="19" t="s">
        <v>5338</v>
      </c>
      <c r="O450" s="28"/>
      <c r="P450" s="29" t="s">
        <v>2962</v>
      </c>
      <c r="Q450" s="28"/>
      <c r="R450" s="29">
        <v>91001</v>
      </c>
      <c r="S450" s="29" t="s">
        <v>2579</v>
      </c>
      <c r="T450" s="30">
        <v>38768</v>
      </c>
      <c r="U450" s="28">
        <v>7309</v>
      </c>
      <c r="V450" s="18"/>
      <c r="W450" s="19"/>
      <c r="X450" s="18"/>
      <c r="Y450" s="18"/>
      <c r="Z450" s="18"/>
      <c r="AA450" s="17"/>
      <c r="AB450" s="14"/>
      <c r="AC450" s="14"/>
      <c r="AD450" s="14"/>
      <c r="AE450" s="14"/>
      <c r="AF450" s="14"/>
      <c r="AG450" s="14"/>
    </row>
    <row r="451" spans="1:33" ht="18" customHeight="1" x14ac:dyDescent="0.2">
      <c r="A451" s="28">
        <v>7513</v>
      </c>
      <c r="B451" s="38" t="s">
        <v>2964</v>
      </c>
      <c r="C451" s="132">
        <v>690102005</v>
      </c>
      <c r="D451" s="17" t="s">
        <v>2558</v>
      </c>
      <c r="E451" s="17" t="s">
        <v>567</v>
      </c>
      <c r="F451" s="27" t="s">
        <v>26</v>
      </c>
      <c r="G451" s="27" t="s">
        <v>568</v>
      </c>
      <c r="H451" s="27" t="s">
        <v>28</v>
      </c>
      <c r="I451" s="17"/>
      <c r="J451" s="17"/>
      <c r="K451" s="17" t="s">
        <v>2965</v>
      </c>
      <c r="L451" s="17" t="s">
        <v>2967</v>
      </c>
      <c r="M451" s="28" t="s">
        <v>554</v>
      </c>
      <c r="N451" s="28" t="s">
        <v>2968</v>
      </c>
      <c r="O451" s="28" t="s">
        <v>2966</v>
      </c>
      <c r="P451" s="29"/>
      <c r="Q451" s="28"/>
      <c r="R451" s="29">
        <v>91001</v>
      </c>
      <c r="S451" s="29" t="s">
        <v>2738</v>
      </c>
      <c r="T451" s="30">
        <v>41927</v>
      </c>
      <c r="U451" s="28">
        <v>7513</v>
      </c>
      <c r="V451" s="18"/>
      <c r="W451" s="19"/>
      <c r="X451" s="18"/>
      <c r="Y451" s="18"/>
      <c r="Z451" s="18"/>
      <c r="AA451" s="17"/>
      <c r="AB451" s="14"/>
      <c r="AC451" s="14"/>
      <c r="AD451" s="14"/>
      <c r="AE451" s="14"/>
      <c r="AF451" s="14"/>
      <c r="AG451" s="14"/>
    </row>
    <row r="452" spans="1:33" ht="18" customHeight="1" x14ac:dyDescent="0.2">
      <c r="A452" s="28">
        <v>7586</v>
      </c>
      <c r="B452" s="38" t="s">
        <v>2969</v>
      </c>
      <c r="C452" s="132">
        <v>690307006</v>
      </c>
      <c r="D452" s="17" t="s">
        <v>2558</v>
      </c>
      <c r="E452" s="17" t="s">
        <v>2893</v>
      </c>
      <c r="F452" s="27" t="s">
        <v>26</v>
      </c>
      <c r="G452" s="27" t="s">
        <v>568</v>
      </c>
      <c r="H452" s="27" t="s">
        <v>28</v>
      </c>
      <c r="I452" s="17"/>
      <c r="J452" s="17"/>
      <c r="K452" s="17" t="s">
        <v>2970</v>
      </c>
      <c r="L452" s="17" t="s">
        <v>2972</v>
      </c>
      <c r="M452" s="19" t="s">
        <v>5589</v>
      </c>
      <c r="N452" s="28" t="s">
        <v>2974</v>
      </c>
      <c r="O452" s="28" t="s">
        <v>2971</v>
      </c>
      <c r="P452" s="29" t="s">
        <v>2973</v>
      </c>
      <c r="Q452" s="28"/>
      <c r="R452" s="29">
        <v>91001</v>
      </c>
      <c r="S452" s="29" t="s">
        <v>544</v>
      </c>
      <c r="T452" s="30">
        <v>42347</v>
      </c>
      <c r="U452" s="28">
        <v>7586</v>
      </c>
      <c r="V452" s="18"/>
      <c r="W452" s="19"/>
      <c r="X452" s="18"/>
      <c r="Y452" s="18"/>
      <c r="Z452" s="18"/>
      <c r="AA452" s="17"/>
      <c r="AB452" s="14"/>
      <c r="AC452" s="14"/>
      <c r="AD452" s="14"/>
      <c r="AE452" s="14"/>
      <c r="AF452" s="14"/>
      <c r="AG452" s="14"/>
    </row>
    <row r="453" spans="1:33" ht="18" customHeight="1" x14ac:dyDescent="0.2">
      <c r="A453" s="28">
        <v>7208</v>
      </c>
      <c r="B453" s="38" t="s">
        <v>2975</v>
      </c>
      <c r="C453" s="132">
        <v>692554000</v>
      </c>
      <c r="D453" s="17" t="s">
        <v>2558</v>
      </c>
      <c r="E453" s="17" t="s">
        <v>2575</v>
      </c>
      <c r="F453" s="27" t="s">
        <v>26</v>
      </c>
      <c r="G453" s="27" t="s">
        <v>2677</v>
      </c>
      <c r="H453" s="27" t="s">
        <v>28</v>
      </c>
      <c r="I453" s="17"/>
      <c r="J453" s="17"/>
      <c r="K453" s="17" t="s">
        <v>2976</v>
      </c>
      <c r="L453" s="17" t="s">
        <v>2977</v>
      </c>
      <c r="M453" s="19" t="s">
        <v>47</v>
      </c>
      <c r="N453" s="28" t="s">
        <v>1681</v>
      </c>
      <c r="O453" s="28" t="s">
        <v>2978</v>
      </c>
      <c r="P453" s="60" t="s">
        <v>5752</v>
      </c>
      <c r="Q453" s="28"/>
      <c r="R453" s="29">
        <v>91001</v>
      </c>
      <c r="S453" s="29" t="s">
        <v>2979</v>
      </c>
      <c r="T453" s="30">
        <v>38649</v>
      </c>
      <c r="U453" s="28">
        <v>7208</v>
      </c>
      <c r="V453" s="18"/>
      <c r="W453" s="19"/>
      <c r="X453" s="18"/>
      <c r="Y453" s="18"/>
      <c r="Z453" s="18"/>
      <c r="AA453" s="17"/>
      <c r="AB453" s="14"/>
      <c r="AC453" s="14"/>
      <c r="AD453" s="14"/>
      <c r="AE453" s="14"/>
      <c r="AF453" s="14"/>
      <c r="AG453" s="14"/>
    </row>
    <row r="454" spans="1:33" ht="18" customHeight="1" x14ac:dyDescent="0.2">
      <c r="A454" s="28">
        <v>7117</v>
      </c>
      <c r="B454" s="38" t="s">
        <v>2980</v>
      </c>
      <c r="C454" s="132">
        <v>690412004</v>
      </c>
      <c r="D454" s="17" t="s">
        <v>2558</v>
      </c>
      <c r="E454" s="17" t="s">
        <v>2575</v>
      </c>
      <c r="F454" s="27" t="s">
        <v>26</v>
      </c>
      <c r="G454" s="27" t="s">
        <v>2576</v>
      </c>
      <c r="H454" s="27" t="s">
        <v>28</v>
      </c>
      <c r="I454" s="17"/>
      <c r="J454" s="17"/>
      <c r="K454" s="17" t="s">
        <v>2981</v>
      </c>
      <c r="L454" s="17" t="s">
        <v>2982</v>
      </c>
      <c r="M454" s="19" t="s">
        <v>5591</v>
      </c>
      <c r="N454" s="28" t="s">
        <v>2983</v>
      </c>
      <c r="O454" s="28">
        <v>532662300</v>
      </c>
      <c r="P454" s="47" t="s">
        <v>5753</v>
      </c>
      <c r="Q454" s="28"/>
      <c r="R454" s="29">
        <v>91001</v>
      </c>
      <c r="S454" s="29" t="s">
        <v>2579</v>
      </c>
      <c r="T454" s="30">
        <v>37970</v>
      </c>
      <c r="U454" s="28">
        <v>7117</v>
      </c>
      <c r="V454" s="18"/>
      <c r="W454" s="19"/>
      <c r="X454" s="18"/>
      <c r="Y454" s="18"/>
      <c r="Z454" s="18"/>
      <c r="AA454" s="17"/>
      <c r="AB454" s="14"/>
      <c r="AC454" s="14"/>
      <c r="AD454" s="14"/>
      <c r="AE454" s="14"/>
      <c r="AF454" s="14"/>
      <c r="AG454" s="14"/>
    </row>
    <row r="455" spans="1:33" ht="18" customHeight="1" x14ac:dyDescent="0.2">
      <c r="A455" s="28">
        <v>7231</v>
      </c>
      <c r="B455" s="38" t="s">
        <v>2984</v>
      </c>
      <c r="C455" s="132">
        <v>692555007</v>
      </c>
      <c r="D455" s="17" t="s">
        <v>2558</v>
      </c>
      <c r="E455" s="17" t="s">
        <v>567</v>
      </c>
      <c r="F455" s="27" t="s">
        <v>26</v>
      </c>
      <c r="G455" s="27" t="s">
        <v>568</v>
      </c>
      <c r="H455" s="27" t="s">
        <v>28</v>
      </c>
      <c r="I455" s="17"/>
      <c r="J455" s="17"/>
      <c r="K455" s="17" t="s">
        <v>2985</v>
      </c>
      <c r="L455" s="17" t="s">
        <v>2987</v>
      </c>
      <c r="M455" s="19" t="s">
        <v>47</v>
      </c>
      <c r="N455" s="28" t="s">
        <v>1328</v>
      </c>
      <c r="O455" s="28" t="s">
        <v>2988</v>
      </c>
      <c r="P455" s="29" t="s">
        <v>2986</v>
      </c>
      <c r="Q455" s="28"/>
      <c r="R455" s="29">
        <v>91001</v>
      </c>
      <c r="S455" s="29" t="s">
        <v>2579</v>
      </c>
      <c r="T455" s="30">
        <v>38700</v>
      </c>
      <c r="U455" s="28">
        <v>7231</v>
      </c>
      <c r="V455" s="18"/>
      <c r="W455" s="19"/>
      <c r="X455" s="18"/>
      <c r="Y455" s="18"/>
      <c r="Z455" s="18"/>
      <c r="AA455" s="17"/>
      <c r="AB455" s="14"/>
      <c r="AC455" s="14"/>
      <c r="AD455" s="14"/>
      <c r="AE455" s="14"/>
      <c r="AF455" s="14"/>
      <c r="AG455" s="14"/>
    </row>
    <row r="456" spans="1:33" ht="18" customHeight="1" x14ac:dyDescent="0.2">
      <c r="A456" s="28">
        <v>7138</v>
      </c>
      <c r="B456" s="38" t="s">
        <v>2989</v>
      </c>
      <c r="C456" s="132">
        <v>690103001</v>
      </c>
      <c r="D456" s="17" t="s">
        <v>2558</v>
      </c>
      <c r="E456" s="17" t="s">
        <v>2575</v>
      </c>
      <c r="F456" s="27" t="s">
        <v>26</v>
      </c>
      <c r="G456" s="27" t="s">
        <v>2576</v>
      </c>
      <c r="H456" s="27" t="s">
        <v>28</v>
      </c>
      <c r="I456" s="17"/>
      <c r="J456" s="17"/>
      <c r="K456" s="17" t="s">
        <v>2990</v>
      </c>
      <c r="L456" s="17" t="s">
        <v>2991</v>
      </c>
      <c r="M456" s="28" t="s">
        <v>554</v>
      </c>
      <c r="N456" s="28" t="s">
        <v>2313</v>
      </c>
      <c r="O456" s="28"/>
      <c r="P456" s="29"/>
      <c r="Q456" s="28"/>
      <c r="R456" s="29">
        <v>91001</v>
      </c>
      <c r="S456" s="29" t="s">
        <v>2579</v>
      </c>
      <c r="T456" s="30">
        <v>38159</v>
      </c>
      <c r="U456" s="28">
        <v>7138</v>
      </c>
      <c r="V456" s="18"/>
      <c r="W456" s="19"/>
      <c r="X456" s="18"/>
      <c r="Y456" s="18"/>
      <c r="Z456" s="18"/>
      <c r="AA456" s="17"/>
      <c r="AB456" s="14"/>
      <c r="AC456" s="14"/>
      <c r="AD456" s="14"/>
      <c r="AE456" s="14"/>
      <c r="AF456" s="14"/>
      <c r="AG456" s="14"/>
    </row>
    <row r="457" spans="1:33" ht="18" customHeight="1" x14ac:dyDescent="0.2">
      <c r="A457" s="28">
        <v>7236</v>
      </c>
      <c r="B457" s="38" t="s">
        <v>2992</v>
      </c>
      <c r="C457" s="132">
        <v>690719002</v>
      </c>
      <c r="D457" s="17" t="s">
        <v>2558</v>
      </c>
      <c r="E457" s="17" t="s">
        <v>2575</v>
      </c>
      <c r="F457" s="27" t="s">
        <v>26</v>
      </c>
      <c r="G457" s="27" t="s">
        <v>2576</v>
      </c>
      <c r="H457" s="27" t="s">
        <v>28</v>
      </c>
      <c r="I457" s="17"/>
      <c r="J457" s="17"/>
      <c r="K457" s="17" t="s">
        <v>2993</v>
      </c>
      <c r="L457" s="17" t="s">
        <v>2994</v>
      </c>
      <c r="M457" s="19" t="s">
        <v>47</v>
      </c>
      <c r="N457" s="28" t="s">
        <v>2996</v>
      </c>
      <c r="O457" s="28" t="s">
        <v>2995</v>
      </c>
      <c r="P457" s="29"/>
      <c r="Q457" s="28"/>
      <c r="R457" s="29">
        <v>91001</v>
      </c>
      <c r="S457" s="29" t="s">
        <v>2579</v>
      </c>
      <c r="T457" s="30">
        <v>38712</v>
      </c>
      <c r="U457" s="28">
        <v>7236</v>
      </c>
      <c r="V457" s="18"/>
      <c r="W457" s="19"/>
      <c r="X457" s="18"/>
      <c r="Y457" s="18"/>
      <c r="Z457" s="18"/>
      <c r="AA457" s="17"/>
      <c r="AB457" s="14"/>
      <c r="AC457" s="14"/>
      <c r="AD457" s="14"/>
      <c r="AE457" s="14"/>
      <c r="AF457" s="14"/>
      <c r="AG457" s="14"/>
    </row>
    <row r="458" spans="1:33" ht="18" customHeight="1" x14ac:dyDescent="0.2">
      <c r="A458" s="28">
        <v>7421</v>
      </c>
      <c r="B458" s="38" t="s">
        <v>2997</v>
      </c>
      <c r="C458" s="132">
        <v>690618001</v>
      </c>
      <c r="D458" s="17" t="s">
        <v>2558</v>
      </c>
      <c r="E458" s="17" t="s">
        <v>567</v>
      </c>
      <c r="F458" s="27" t="s">
        <v>26</v>
      </c>
      <c r="G458" s="27" t="s">
        <v>568</v>
      </c>
      <c r="H458" s="27" t="s">
        <v>28</v>
      </c>
      <c r="I458" s="17"/>
      <c r="J458" s="17"/>
      <c r="K458" s="17" t="s">
        <v>2998</v>
      </c>
      <c r="L458" s="17" t="s">
        <v>2999</v>
      </c>
      <c r="M458" s="19" t="s">
        <v>565</v>
      </c>
      <c r="N458" s="28" t="s">
        <v>2076</v>
      </c>
      <c r="O458" s="28" t="s">
        <v>3000</v>
      </c>
      <c r="P458" s="29"/>
      <c r="Q458" s="28"/>
      <c r="R458" s="29">
        <v>91001</v>
      </c>
      <c r="S458" s="29" t="s">
        <v>3001</v>
      </c>
      <c r="T458" s="30">
        <v>40190</v>
      </c>
      <c r="U458" s="28">
        <v>7421</v>
      </c>
      <c r="V458" s="18"/>
      <c r="W458" s="19"/>
      <c r="X458" s="18"/>
      <c r="Y458" s="18"/>
      <c r="Z458" s="18"/>
      <c r="AA458" s="17"/>
      <c r="AB458" s="14"/>
      <c r="AC458" s="14"/>
      <c r="AD458" s="14"/>
      <c r="AE458" s="14"/>
      <c r="AF458" s="14"/>
      <c r="AG458" s="14"/>
    </row>
    <row r="459" spans="1:33" ht="18" customHeight="1" x14ac:dyDescent="0.2">
      <c r="A459" s="28">
        <v>7311</v>
      </c>
      <c r="B459" s="38" t="s">
        <v>3002</v>
      </c>
      <c r="C459" s="132">
        <v>690603004</v>
      </c>
      <c r="D459" s="17" t="s">
        <v>2558</v>
      </c>
      <c r="E459" s="17" t="s">
        <v>2575</v>
      </c>
      <c r="F459" s="27" t="s">
        <v>26</v>
      </c>
      <c r="G459" s="27" t="s">
        <v>2576</v>
      </c>
      <c r="H459" s="27" t="s">
        <v>28</v>
      </c>
      <c r="I459" s="17"/>
      <c r="J459" s="17"/>
      <c r="K459" s="17" t="s">
        <v>3003</v>
      </c>
      <c r="L459" s="17" t="s">
        <v>3004</v>
      </c>
      <c r="M459" s="19" t="s">
        <v>565</v>
      </c>
      <c r="N459" s="28" t="s">
        <v>3006</v>
      </c>
      <c r="O459" s="28" t="s">
        <v>3005</v>
      </c>
      <c r="P459" s="29"/>
      <c r="Q459" s="28"/>
      <c r="R459" s="29">
        <v>91001</v>
      </c>
      <c r="S459" s="29" t="s">
        <v>2579</v>
      </c>
      <c r="T459" s="30">
        <v>38786</v>
      </c>
      <c r="U459" s="28">
        <v>7311</v>
      </c>
      <c r="V459" s="18"/>
      <c r="W459" s="19"/>
      <c r="X459" s="18"/>
      <c r="Y459" s="18"/>
      <c r="Z459" s="18"/>
      <c r="AA459" s="17"/>
      <c r="AB459" s="14"/>
      <c r="AC459" s="14"/>
      <c r="AD459" s="14"/>
      <c r="AE459" s="14"/>
      <c r="AF459" s="14"/>
      <c r="AG459" s="14"/>
    </row>
    <row r="460" spans="1:33" ht="18" customHeight="1" x14ac:dyDescent="0.2">
      <c r="A460" s="28">
        <v>7196</v>
      </c>
      <c r="B460" s="38" t="s">
        <v>3007</v>
      </c>
      <c r="C460" s="132">
        <v>690720000</v>
      </c>
      <c r="D460" s="17" t="s">
        <v>2558</v>
      </c>
      <c r="E460" s="17" t="s">
        <v>2575</v>
      </c>
      <c r="F460" s="27" t="s">
        <v>26</v>
      </c>
      <c r="G460" s="27" t="s">
        <v>2576</v>
      </c>
      <c r="H460" s="27" t="s">
        <v>28</v>
      </c>
      <c r="I460" s="17"/>
      <c r="J460" s="17"/>
      <c r="K460" s="17" t="s">
        <v>3008</v>
      </c>
      <c r="L460" s="17" t="s">
        <v>3009</v>
      </c>
      <c r="M460" s="19" t="s">
        <v>47</v>
      </c>
      <c r="N460" s="28" t="s">
        <v>3010</v>
      </c>
      <c r="O460" s="28" t="s">
        <v>5737</v>
      </c>
      <c r="P460" s="47" t="s">
        <v>5736</v>
      </c>
      <c r="Q460" s="28"/>
      <c r="R460" s="29">
        <v>91001</v>
      </c>
      <c r="S460" s="29" t="s">
        <v>2579</v>
      </c>
      <c r="T460" s="30">
        <v>38624</v>
      </c>
      <c r="U460" s="28">
        <v>7196</v>
      </c>
      <c r="V460" s="18"/>
      <c r="W460" s="19"/>
      <c r="X460" s="18"/>
      <c r="Y460" s="18"/>
      <c r="Z460" s="18"/>
      <c r="AA460" s="17"/>
      <c r="AB460" s="14"/>
      <c r="AC460" s="14"/>
      <c r="AD460" s="14"/>
      <c r="AE460" s="14"/>
      <c r="AF460" s="14"/>
      <c r="AG460" s="14"/>
    </row>
    <row r="461" spans="1:33" ht="18" customHeight="1" x14ac:dyDescent="0.2">
      <c r="A461" s="28">
        <v>7514</v>
      </c>
      <c r="B461" s="38" t="s">
        <v>3011</v>
      </c>
      <c r="C461" s="132">
        <v>692011007</v>
      </c>
      <c r="D461" s="17" t="s">
        <v>2558</v>
      </c>
      <c r="E461" s="17" t="s">
        <v>567</v>
      </c>
      <c r="F461" s="27" t="s">
        <v>26</v>
      </c>
      <c r="G461" s="27" t="s">
        <v>568</v>
      </c>
      <c r="H461" s="27" t="s">
        <v>28</v>
      </c>
      <c r="I461" s="17"/>
      <c r="J461" s="17"/>
      <c r="K461" s="17" t="s">
        <v>3012</v>
      </c>
      <c r="L461" s="17" t="s">
        <v>3013</v>
      </c>
      <c r="M461" s="19" t="s">
        <v>5588</v>
      </c>
      <c r="N461" s="28" t="s">
        <v>3014</v>
      </c>
      <c r="O461" s="28"/>
      <c r="P461" s="29"/>
      <c r="Q461" s="28"/>
      <c r="R461" s="29">
        <v>91001</v>
      </c>
      <c r="S461" s="29" t="s">
        <v>544</v>
      </c>
      <c r="T461" s="30">
        <v>41939</v>
      </c>
      <c r="U461" s="28">
        <v>7514</v>
      </c>
      <c r="V461" s="18"/>
      <c r="W461" s="19"/>
      <c r="X461" s="18"/>
      <c r="Y461" s="18"/>
      <c r="Z461" s="18"/>
      <c r="AA461" s="17"/>
      <c r="AB461" s="14"/>
      <c r="AC461" s="14"/>
      <c r="AD461" s="14"/>
      <c r="AE461" s="14"/>
      <c r="AF461" s="14"/>
      <c r="AG461" s="14"/>
    </row>
    <row r="462" spans="1:33" ht="18" customHeight="1" x14ac:dyDescent="0.2">
      <c r="A462" s="28">
        <v>7220</v>
      </c>
      <c r="B462" s="38" t="s">
        <v>3015</v>
      </c>
      <c r="C462" s="132">
        <v>690714000</v>
      </c>
      <c r="D462" s="17" t="s">
        <v>2558</v>
      </c>
      <c r="E462" s="17" t="s">
        <v>567</v>
      </c>
      <c r="F462" s="27" t="s">
        <v>26</v>
      </c>
      <c r="G462" s="27" t="s">
        <v>568</v>
      </c>
      <c r="H462" s="27" t="s">
        <v>28</v>
      </c>
      <c r="I462" s="17"/>
      <c r="J462" s="17"/>
      <c r="K462" s="17" t="s">
        <v>3016</v>
      </c>
      <c r="L462" s="17" t="s">
        <v>3017</v>
      </c>
      <c r="M462" s="19" t="s">
        <v>47</v>
      </c>
      <c r="N462" s="28" t="s">
        <v>1205</v>
      </c>
      <c r="O462" s="28" t="s">
        <v>5857</v>
      </c>
      <c r="P462" s="29" t="s">
        <v>5858</v>
      </c>
      <c r="Q462" s="28"/>
      <c r="R462" s="29">
        <v>91001</v>
      </c>
      <c r="S462" s="29" t="s">
        <v>544</v>
      </c>
      <c r="T462" s="30">
        <v>38686</v>
      </c>
      <c r="U462" s="28">
        <v>7220</v>
      </c>
      <c r="V462" s="18"/>
      <c r="W462" s="19"/>
      <c r="X462" s="18"/>
      <c r="Y462" s="18"/>
      <c r="Z462" s="18"/>
      <c r="AA462" s="17"/>
      <c r="AB462" s="14"/>
      <c r="AC462" s="14"/>
      <c r="AD462" s="14"/>
      <c r="AE462" s="14"/>
      <c r="AF462" s="14"/>
      <c r="AG462" s="14"/>
    </row>
    <row r="463" spans="1:33" ht="18" customHeight="1" x14ac:dyDescent="0.2">
      <c r="A463" s="28">
        <v>7503</v>
      </c>
      <c r="B463" s="38" t="s">
        <v>3018</v>
      </c>
      <c r="C463" s="132">
        <v>692003004</v>
      </c>
      <c r="D463" s="17" t="s">
        <v>2558</v>
      </c>
      <c r="E463" s="17" t="s">
        <v>567</v>
      </c>
      <c r="F463" s="27" t="s">
        <v>26</v>
      </c>
      <c r="G463" s="27" t="s">
        <v>568</v>
      </c>
      <c r="H463" s="27" t="s">
        <v>28</v>
      </c>
      <c r="I463" s="17"/>
      <c r="J463" s="17"/>
      <c r="K463" s="17" t="s">
        <v>3019</v>
      </c>
      <c r="L463" s="17" t="s">
        <v>3021</v>
      </c>
      <c r="M463" s="19" t="s">
        <v>5594</v>
      </c>
      <c r="N463" s="28" t="s">
        <v>3023</v>
      </c>
      <c r="O463" s="28" t="s">
        <v>3022</v>
      </c>
      <c r="P463" s="29" t="s">
        <v>3020</v>
      </c>
      <c r="Q463" s="28"/>
      <c r="R463" s="29">
        <v>91001</v>
      </c>
      <c r="S463" s="29" t="s">
        <v>544</v>
      </c>
      <c r="T463" s="30">
        <v>41872</v>
      </c>
      <c r="U463" s="28">
        <v>7503</v>
      </c>
      <c r="V463" s="18"/>
      <c r="W463" s="19"/>
      <c r="X463" s="18"/>
      <c r="Y463" s="18"/>
      <c r="Z463" s="18"/>
      <c r="AA463" s="17"/>
      <c r="AB463" s="14"/>
      <c r="AC463" s="14"/>
      <c r="AD463" s="14"/>
      <c r="AE463" s="14"/>
      <c r="AF463" s="14"/>
      <c r="AG463" s="14"/>
    </row>
    <row r="464" spans="1:33" ht="18" customHeight="1" x14ac:dyDescent="0.2">
      <c r="A464" s="28">
        <v>7221</v>
      </c>
      <c r="B464" s="38" t="s">
        <v>3024</v>
      </c>
      <c r="C464" s="132">
        <v>690704005</v>
      </c>
      <c r="D464" s="17" t="s">
        <v>2558</v>
      </c>
      <c r="E464" s="17" t="s">
        <v>567</v>
      </c>
      <c r="F464" s="27" t="s">
        <v>26</v>
      </c>
      <c r="G464" s="27" t="s">
        <v>568</v>
      </c>
      <c r="H464" s="27" t="s">
        <v>28</v>
      </c>
      <c r="I464" s="17"/>
      <c r="J464" s="17"/>
      <c r="K464" s="17" t="s">
        <v>6076</v>
      </c>
      <c r="L464" s="17" t="s">
        <v>3026</v>
      </c>
      <c r="M464" s="19" t="s">
        <v>47</v>
      </c>
      <c r="N464" s="28" t="s">
        <v>3028</v>
      </c>
      <c r="O464" s="28" t="s">
        <v>3027</v>
      </c>
      <c r="P464" s="29" t="s">
        <v>3025</v>
      </c>
      <c r="Q464" s="28"/>
      <c r="R464" s="17">
        <v>91001</v>
      </c>
      <c r="S464" s="29" t="s">
        <v>544</v>
      </c>
      <c r="T464" s="30">
        <v>38686</v>
      </c>
      <c r="U464" s="28">
        <v>7221</v>
      </c>
      <c r="V464" s="18"/>
      <c r="W464" s="19"/>
      <c r="X464" s="18"/>
      <c r="Y464" s="18"/>
      <c r="Z464" s="18"/>
      <c r="AA464" s="17"/>
      <c r="AB464" s="14"/>
      <c r="AC464" s="14"/>
      <c r="AD464" s="14"/>
      <c r="AE464" s="14"/>
      <c r="AF464" s="14"/>
      <c r="AG464" s="14"/>
    </row>
    <row r="465" spans="1:33" ht="18" customHeight="1" x14ac:dyDescent="0.2">
      <c r="A465" s="28">
        <v>5200</v>
      </c>
      <c r="B465" s="38" t="s">
        <v>3029</v>
      </c>
      <c r="C465" s="132">
        <v>690707004</v>
      </c>
      <c r="D465" s="17" t="s">
        <v>3029</v>
      </c>
      <c r="E465" s="17" t="s">
        <v>2575</v>
      </c>
      <c r="F465" s="27" t="s">
        <v>26</v>
      </c>
      <c r="G465" s="27" t="s">
        <v>2576</v>
      </c>
      <c r="H465" s="27" t="s">
        <v>28</v>
      </c>
      <c r="I465" s="17"/>
      <c r="J465" s="17"/>
      <c r="K465" s="17" t="s">
        <v>3030</v>
      </c>
      <c r="L465" s="17" t="s">
        <v>3031</v>
      </c>
      <c r="M465" s="19" t="s">
        <v>47</v>
      </c>
      <c r="N465" s="28" t="s">
        <v>603</v>
      </c>
      <c r="O465" s="28" t="s">
        <v>3032</v>
      </c>
      <c r="P465" s="29"/>
      <c r="Q465" s="28"/>
      <c r="R465" s="29">
        <v>91001</v>
      </c>
      <c r="S465" s="29" t="s">
        <v>2579</v>
      </c>
      <c r="T465" s="30">
        <v>37970</v>
      </c>
      <c r="U465" s="28">
        <v>5200</v>
      </c>
      <c r="V465" s="18"/>
      <c r="W465" s="19"/>
      <c r="X465" s="18"/>
      <c r="Y465" s="18"/>
      <c r="Z465" s="18"/>
      <c r="AA465" s="17"/>
      <c r="AB465" s="14"/>
      <c r="AC465" s="14"/>
      <c r="AD465" s="14"/>
      <c r="AE465" s="14"/>
      <c r="AF465" s="14"/>
      <c r="AG465" s="14"/>
    </row>
    <row r="466" spans="1:33" ht="18" customHeight="1" x14ac:dyDescent="0.2">
      <c r="A466" s="28">
        <v>6997</v>
      </c>
      <c r="B466" s="38" t="s">
        <v>3033</v>
      </c>
      <c r="C466" s="132">
        <v>690724006</v>
      </c>
      <c r="D466" s="17" t="s">
        <v>2558</v>
      </c>
      <c r="E466" s="17" t="s">
        <v>2575</v>
      </c>
      <c r="F466" s="27" t="s">
        <v>26</v>
      </c>
      <c r="G466" s="27" t="s">
        <v>2576</v>
      </c>
      <c r="H466" s="27" t="s">
        <v>28</v>
      </c>
      <c r="I466" s="17"/>
      <c r="J466" s="17"/>
      <c r="K466" s="17" t="s">
        <v>5705</v>
      </c>
      <c r="L466" s="17" t="s">
        <v>3034</v>
      </c>
      <c r="M466" s="19" t="s">
        <v>47</v>
      </c>
      <c r="N466" s="28" t="s">
        <v>3036</v>
      </c>
      <c r="O466" s="28" t="s">
        <v>3035</v>
      </c>
      <c r="P466" s="29"/>
      <c r="Q466" s="28"/>
      <c r="R466" s="29">
        <v>91001</v>
      </c>
      <c r="S466" s="29" t="s">
        <v>2579</v>
      </c>
      <c r="T466" s="30">
        <v>37970</v>
      </c>
      <c r="U466" s="28">
        <v>6997</v>
      </c>
      <c r="V466" s="18"/>
      <c r="W466" s="19"/>
      <c r="X466" s="18"/>
      <c r="Y466" s="18"/>
      <c r="Z466" s="18"/>
      <c r="AA466" s="17"/>
      <c r="AB466" s="14"/>
      <c r="AC466" s="14"/>
      <c r="AD466" s="14"/>
      <c r="AE466" s="14"/>
      <c r="AF466" s="14"/>
      <c r="AG466" s="14"/>
    </row>
    <row r="467" spans="1:33" ht="18" customHeight="1" x14ac:dyDescent="0.2">
      <c r="A467" s="28">
        <v>7601</v>
      </c>
      <c r="B467" s="38" t="s">
        <v>3037</v>
      </c>
      <c r="C467" s="132">
        <v>690402009</v>
      </c>
      <c r="D467" s="17" t="s">
        <v>2558</v>
      </c>
      <c r="E467" s="17" t="s">
        <v>3038</v>
      </c>
      <c r="F467" s="27" t="s">
        <v>26</v>
      </c>
      <c r="G467" s="27" t="s">
        <v>568</v>
      </c>
      <c r="H467" s="27" t="s">
        <v>28</v>
      </c>
      <c r="I467" s="17"/>
      <c r="J467" s="17"/>
      <c r="K467" s="17" t="s">
        <v>3039</v>
      </c>
      <c r="L467" s="17" t="s">
        <v>3040</v>
      </c>
      <c r="M467" s="19" t="s">
        <v>5591</v>
      </c>
      <c r="N467" s="28" t="s">
        <v>3042</v>
      </c>
      <c r="O467" s="28" t="s">
        <v>3041</v>
      </c>
      <c r="P467" s="29"/>
      <c r="Q467" s="28"/>
      <c r="R467" s="29">
        <v>91001</v>
      </c>
      <c r="S467" s="29" t="s">
        <v>544</v>
      </c>
      <c r="T467" s="30">
        <v>42422</v>
      </c>
      <c r="U467" s="28">
        <v>7601</v>
      </c>
      <c r="V467" s="18"/>
      <c r="W467" s="19"/>
      <c r="X467" s="18"/>
      <c r="Y467" s="18"/>
      <c r="Z467" s="18"/>
      <c r="AA467" s="17"/>
      <c r="AB467" s="14"/>
      <c r="AC467" s="14"/>
      <c r="AD467" s="14"/>
      <c r="AE467" s="14"/>
      <c r="AF467" s="14"/>
      <c r="AG467" s="14"/>
    </row>
    <row r="468" spans="1:33" ht="18" customHeight="1" x14ac:dyDescent="0.2">
      <c r="A468" s="28">
        <v>7110</v>
      </c>
      <c r="B468" s="38" t="s">
        <v>3043</v>
      </c>
      <c r="C468" s="132">
        <v>690501007</v>
      </c>
      <c r="D468" s="17" t="s">
        <v>2558</v>
      </c>
      <c r="E468" s="17" t="s">
        <v>2575</v>
      </c>
      <c r="F468" s="27" t="s">
        <v>26</v>
      </c>
      <c r="G468" s="27" t="s">
        <v>2576</v>
      </c>
      <c r="H468" s="27" t="s">
        <v>28</v>
      </c>
      <c r="I468" s="17"/>
      <c r="J468" s="17"/>
      <c r="K468" s="17" t="s">
        <v>3044</v>
      </c>
      <c r="L468" s="17" t="s">
        <v>3045</v>
      </c>
      <c r="M468" s="19" t="s">
        <v>565</v>
      </c>
      <c r="N468" s="28" t="s">
        <v>3046</v>
      </c>
      <c r="O468" s="28"/>
      <c r="P468" s="29"/>
      <c r="Q468" s="28"/>
      <c r="R468" s="29">
        <v>91001</v>
      </c>
      <c r="S468" s="29" t="s">
        <v>2579</v>
      </c>
      <c r="T468" s="30">
        <v>37970</v>
      </c>
      <c r="U468" s="28">
        <v>7110</v>
      </c>
      <c r="V468" s="18"/>
      <c r="W468" s="19"/>
      <c r="X468" s="18"/>
      <c r="Y468" s="18"/>
      <c r="Z468" s="18"/>
      <c r="AA468" s="17"/>
      <c r="AB468" s="14"/>
      <c r="AC468" s="14"/>
      <c r="AD468" s="14"/>
      <c r="AE468" s="14"/>
      <c r="AF468" s="14"/>
      <c r="AG468" s="14"/>
    </row>
    <row r="469" spans="1:33" ht="18" customHeight="1" x14ac:dyDescent="0.2">
      <c r="A469" s="28">
        <v>7051</v>
      </c>
      <c r="B469" s="38" t="s">
        <v>3047</v>
      </c>
      <c r="C469" s="132">
        <v>692538005</v>
      </c>
      <c r="D469" s="17" t="s">
        <v>2558</v>
      </c>
      <c r="E469" s="17" t="s">
        <v>2575</v>
      </c>
      <c r="F469" s="27" t="s">
        <v>26</v>
      </c>
      <c r="G469" s="27" t="s">
        <v>2576</v>
      </c>
      <c r="H469" s="27" t="s">
        <v>28</v>
      </c>
      <c r="I469" s="17"/>
      <c r="J469" s="17"/>
      <c r="K469" s="17" t="s">
        <v>3048</v>
      </c>
      <c r="L469" s="17" t="s">
        <v>3049</v>
      </c>
      <c r="M469" s="19" t="s">
        <v>47</v>
      </c>
      <c r="N469" s="28" t="s">
        <v>817</v>
      </c>
      <c r="O469" s="28"/>
      <c r="P469" s="29"/>
      <c r="Q469" s="28"/>
      <c r="R469" s="29">
        <v>91001</v>
      </c>
      <c r="S469" s="29" t="s">
        <v>3050</v>
      </c>
      <c r="T469" s="30">
        <v>37970</v>
      </c>
      <c r="U469" s="28">
        <v>7051</v>
      </c>
      <c r="V469" s="18"/>
      <c r="W469" s="19"/>
      <c r="X469" s="18"/>
      <c r="Y469" s="18"/>
      <c r="Z469" s="18"/>
      <c r="AA469" s="17"/>
      <c r="AB469" s="14"/>
      <c r="AC469" s="14"/>
      <c r="AD469" s="14"/>
      <c r="AE469" s="14"/>
      <c r="AF469" s="14"/>
      <c r="AG469" s="14"/>
    </row>
    <row r="470" spans="1:33" ht="18" customHeight="1" x14ac:dyDescent="0.2">
      <c r="A470" s="28">
        <v>7502</v>
      </c>
      <c r="B470" s="38" t="s">
        <v>3051</v>
      </c>
      <c r="C470" s="132">
        <v>690706008</v>
      </c>
      <c r="D470" s="17" t="s">
        <v>2558</v>
      </c>
      <c r="E470" s="17" t="s">
        <v>567</v>
      </c>
      <c r="F470" s="27" t="s">
        <v>26</v>
      </c>
      <c r="G470" s="27" t="s">
        <v>568</v>
      </c>
      <c r="H470" s="27" t="s">
        <v>28</v>
      </c>
      <c r="I470" s="17"/>
      <c r="J470" s="17"/>
      <c r="K470" s="17" t="s">
        <v>3052</v>
      </c>
      <c r="L470" s="17" t="s">
        <v>5779</v>
      </c>
      <c r="M470" s="19" t="s">
        <v>47</v>
      </c>
      <c r="N470" s="28" t="s">
        <v>3053</v>
      </c>
      <c r="O470" s="28" t="s">
        <v>5780</v>
      </c>
      <c r="P470" s="29" t="s">
        <v>5781</v>
      </c>
      <c r="Q470" s="28"/>
      <c r="R470" s="29">
        <v>91001</v>
      </c>
      <c r="S470" s="29" t="s">
        <v>3050</v>
      </c>
      <c r="T470" s="30">
        <v>41848</v>
      </c>
      <c r="U470" s="28">
        <v>7502</v>
      </c>
      <c r="V470" s="18"/>
      <c r="W470" s="19"/>
      <c r="X470" s="18"/>
      <c r="Y470" s="18"/>
      <c r="Z470" s="18"/>
      <c r="AA470" s="17"/>
      <c r="AB470" s="14"/>
      <c r="AC470" s="14"/>
      <c r="AD470" s="14"/>
      <c r="AE470" s="14"/>
      <c r="AF470" s="14"/>
      <c r="AG470" s="14"/>
    </row>
    <row r="471" spans="1:33" ht="18" customHeight="1" x14ac:dyDescent="0.2">
      <c r="A471" s="28">
        <v>7118</v>
      </c>
      <c r="B471" s="38" t="s">
        <v>3054</v>
      </c>
      <c r="C471" s="132">
        <v>690401002</v>
      </c>
      <c r="D471" s="17" t="s">
        <v>2558</v>
      </c>
      <c r="E471" s="17" t="s">
        <v>2575</v>
      </c>
      <c r="F471" s="27" t="s">
        <v>26</v>
      </c>
      <c r="G471" s="27" t="s">
        <v>2576</v>
      </c>
      <c r="H471" s="27" t="s">
        <v>28</v>
      </c>
      <c r="I471" s="17"/>
      <c r="J471" s="17"/>
      <c r="K471" s="17" t="s">
        <v>3055</v>
      </c>
      <c r="L471" s="17" t="s">
        <v>3056</v>
      </c>
      <c r="M471" s="19" t="s">
        <v>5591</v>
      </c>
      <c r="N471" s="28" t="s">
        <v>1431</v>
      </c>
      <c r="O471" s="28"/>
      <c r="P471" s="29"/>
      <c r="Q471" s="28"/>
      <c r="R471" s="29">
        <v>91001</v>
      </c>
      <c r="S471" s="29" t="s">
        <v>2579</v>
      </c>
      <c r="T471" s="30">
        <v>37970</v>
      </c>
      <c r="U471" s="28">
        <v>7118</v>
      </c>
      <c r="V471" s="18"/>
      <c r="W471" s="19"/>
      <c r="X471" s="18"/>
      <c r="Y471" s="18"/>
      <c r="Z471" s="18"/>
      <c r="AA471" s="17"/>
      <c r="AB471" s="14"/>
      <c r="AC471" s="14"/>
      <c r="AD471" s="14"/>
      <c r="AE471" s="14"/>
      <c r="AF471" s="14"/>
      <c r="AG471" s="14"/>
    </row>
    <row r="472" spans="1:33" ht="18" customHeight="1" x14ac:dyDescent="0.2">
      <c r="A472" s="28">
        <v>7355</v>
      </c>
      <c r="B472" s="38" t="s">
        <v>8591</v>
      </c>
      <c r="C472" s="132">
        <v>692008006</v>
      </c>
      <c r="D472" s="17" t="s">
        <v>2558</v>
      </c>
      <c r="E472" s="17" t="s">
        <v>2575</v>
      </c>
      <c r="F472" s="27" t="s">
        <v>26</v>
      </c>
      <c r="G472" s="27" t="s">
        <v>2576</v>
      </c>
      <c r="H472" s="27" t="s">
        <v>28</v>
      </c>
      <c r="I472" s="17"/>
      <c r="J472" s="17"/>
      <c r="K472" s="46" t="s">
        <v>8018</v>
      </c>
      <c r="L472" s="17" t="s">
        <v>3057</v>
      </c>
      <c r="M472" s="19" t="s">
        <v>5588</v>
      </c>
      <c r="N472" s="28" t="s">
        <v>3059</v>
      </c>
      <c r="O472" s="28" t="s">
        <v>3058</v>
      </c>
      <c r="P472" s="29"/>
      <c r="Q472" s="28"/>
      <c r="R472" s="29">
        <v>91001</v>
      </c>
      <c r="S472" s="29" t="s">
        <v>2579</v>
      </c>
      <c r="T472" s="30">
        <v>39212</v>
      </c>
      <c r="U472" s="28">
        <v>7355</v>
      </c>
      <c r="V472" s="18"/>
      <c r="W472" s="19"/>
      <c r="X472" s="18"/>
      <c r="Y472" s="18"/>
      <c r="Z472" s="18"/>
      <c r="AA472" s="17"/>
      <c r="AB472" s="14"/>
      <c r="AC472" s="14"/>
      <c r="AD472" s="14"/>
      <c r="AE472" s="14"/>
      <c r="AF472" s="14"/>
      <c r="AG472" s="14"/>
    </row>
    <row r="473" spans="1:33" ht="18" customHeight="1" x14ac:dyDescent="0.2">
      <c r="A473" s="28">
        <v>7590</v>
      </c>
      <c r="B473" s="38" t="s">
        <v>3060</v>
      </c>
      <c r="C473" s="132">
        <v>692530004</v>
      </c>
      <c r="D473" s="17" t="s">
        <v>2558</v>
      </c>
      <c r="E473" s="17" t="s">
        <v>2893</v>
      </c>
      <c r="F473" s="27" t="s">
        <v>26</v>
      </c>
      <c r="G473" s="27" t="s">
        <v>568</v>
      </c>
      <c r="H473" s="27" t="s">
        <v>28</v>
      </c>
      <c r="I473" s="17"/>
      <c r="J473" s="17"/>
      <c r="K473" s="17" t="s">
        <v>3061</v>
      </c>
      <c r="L473" s="17" t="s">
        <v>3063</v>
      </c>
      <c r="M473" s="19" t="s">
        <v>803</v>
      </c>
      <c r="N473" s="28" t="s">
        <v>3065</v>
      </c>
      <c r="O473" s="28" t="s">
        <v>3062</v>
      </c>
      <c r="P473" s="29" t="s">
        <v>3064</v>
      </c>
      <c r="Q473" s="28"/>
      <c r="R473" s="29">
        <v>91001</v>
      </c>
      <c r="S473" s="29" t="s">
        <v>544</v>
      </c>
      <c r="T473" s="30">
        <v>42356</v>
      </c>
      <c r="U473" s="28">
        <v>7590</v>
      </c>
      <c r="V473" s="18"/>
      <c r="W473" s="19"/>
      <c r="X473" s="18"/>
      <c r="Y473" s="18"/>
      <c r="Z473" s="18"/>
      <c r="AA473" s="17"/>
      <c r="AB473" s="14"/>
      <c r="AC473" s="14"/>
      <c r="AD473" s="14"/>
      <c r="AE473" s="14"/>
      <c r="AF473" s="14"/>
      <c r="AG473" s="14"/>
    </row>
    <row r="474" spans="1:33" ht="18" customHeight="1" x14ac:dyDescent="0.2">
      <c r="A474" s="28">
        <v>7255</v>
      </c>
      <c r="B474" s="38" t="s">
        <v>3066</v>
      </c>
      <c r="C474" s="132">
        <v>691901009</v>
      </c>
      <c r="D474" s="17" t="s">
        <v>2558</v>
      </c>
      <c r="E474" s="17" t="s">
        <v>2575</v>
      </c>
      <c r="F474" s="27" t="s">
        <v>26</v>
      </c>
      <c r="G474" s="27" t="s">
        <v>2576</v>
      </c>
      <c r="H474" s="27" t="s">
        <v>28</v>
      </c>
      <c r="I474" s="17"/>
      <c r="J474" s="17"/>
      <c r="K474" s="17" t="s">
        <v>3067</v>
      </c>
      <c r="L474" s="17" t="s">
        <v>3070</v>
      </c>
      <c r="M474" s="19" t="s">
        <v>48</v>
      </c>
      <c r="N474" s="28" t="s">
        <v>3069</v>
      </c>
      <c r="O474" s="28" t="s">
        <v>3068</v>
      </c>
      <c r="P474" s="29"/>
      <c r="Q474" s="28"/>
      <c r="R474" s="29">
        <v>91001</v>
      </c>
      <c r="S474" s="29" t="s">
        <v>2579</v>
      </c>
      <c r="T474" s="30">
        <v>38729</v>
      </c>
      <c r="U474" s="28">
        <v>7255</v>
      </c>
      <c r="V474" s="18"/>
      <c r="W474" s="19"/>
      <c r="X474" s="18"/>
      <c r="Y474" s="18"/>
      <c r="Z474" s="18"/>
      <c r="AA474" s="17"/>
      <c r="AB474" s="14"/>
      <c r="AC474" s="14"/>
      <c r="AD474" s="14"/>
      <c r="AE474" s="14"/>
      <c r="AF474" s="14"/>
      <c r="AG474" s="14"/>
    </row>
    <row r="475" spans="1:33" ht="18" customHeight="1" x14ac:dyDescent="0.2">
      <c r="A475" s="28">
        <v>7282</v>
      </c>
      <c r="B475" s="38" t="s">
        <v>3071</v>
      </c>
      <c r="C475" s="132">
        <v>691603008</v>
      </c>
      <c r="D475" s="17" t="s">
        <v>2558</v>
      </c>
      <c r="E475" s="17" t="s">
        <v>2575</v>
      </c>
      <c r="F475" s="27" t="s">
        <v>26</v>
      </c>
      <c r="G475" s="27" t="s">
        <v>2576</v>
      </c>
      <c r="H475" s="27" t="s">
        <v>28</v>
      </c>
      <c r="I475" s="17"/>
      <c r="J475" s="17"/>
      <c r="K475" s="17" t="s">
        <v>3072</v>
      </c>
      <c r="L475" s="17" t="s">
        <v>3073</v>
      </c>
      <c r="M475" s="19" t="s">
        <v>313</v>
      </c>
      <c r="N475" s="28" t="s">
        <v>3074</v>
      </c>
      <c r="O475" s="28" t="s">
        <v>5859</v>
      </c>
      <c r="P475" s="47" t="s">
        <v>5860</v>
      </c>
      <c r="Q475" s="28"/>
      <c r="R475" s="29">
        <v>91001</v>
      </c>
      <c r="S475" s="29" t="s">
        <v>2579</v>
      </c>
      <c r="T475" s="30">
        <v>38737</v>
      </c>
      <c r="U475" s="28">
        <v>7282</v>
      </c>
      <c r="V475" s="18"/>
      <c r="W475" s="19"/>
      <c r="X475" s="18"/>
      <c r="Y475" s="18"/>
      <c r="Z475" s="18"/>
      <c r="AA475" s="17"/>
      <c r="AB475" s="14"/>
      <c r="AC475" s="14"/>
      <c r="AD475" s="14"/>
      <c r="AE475" s="14"/>
      <c r="AF475" s="14"/>
      <c r="AG475" s="14"/>
    </row>
    <row r="476" spans="1:33" ht="18" customHeight="1" x14ac:dyDescent="0.2">
      <c r="A476" s="28">
        <v>7257</v>
      </c>
      <c r="B476" s="38" t="s">
        <v>8240</v>
      </c>
      <c r="C476" s="132">
        <v>691005003</v>
      </c>
      <c r="D476" s="17" t="s">
        <v>2558</v>
      </c>
      <c r="E476" s="17" t="s">
        <v>2586</v>
      </c>
      <c r="F476" s="27" t="s">
        <v>1529</v>
      </c>
      <c r="G476" s="27" t="s">
        <v>2587</v>
      </c>
      <c r="H476" s="27" t="s">
        <v>28</v>
      </c>
      <c r="I476" s="17"/>
      <c r="J476" s="17"/>
      <c r="K476" s="17" t="s">
        <v>3075</v>
      </c>
      <c r="L476" s="17" t="s">
        <v>3076</v>
      </c>
      <c r="M476" s="19" t="s">
        <v>5593</v>
      </c>
      <c r="N476" s="28" t="s">
        <v>3077</v>
      </c>
      <c r="O476" s="28"/>
      <c r="P476" s="29"/>
      <c r="Q476" s="28"/>
      <c r="R476" s="29">
        <v>91001</v>
      </c>
      <c r="S476" s="29" t="s">
        <v>2579</v>
      </c>
      <c r="T476" s="30">
        <v>38729</v>
      </c>
      <c r="U476" s="28">
        <v>7257</v>
      </c>
      <c r="V476" s="18"/>
      <c r="W476" s="19"/>
      <c r="X476" s="18"/>
      <c r="Y476" s="18"/>
      <c r="Z476" s="18"/>
      <c r="AA476" s="17"/>
      <c r="AB476" s="14"/>
      <c r="AC476" s="14"/>
      <c r="AD476" s="14"/>
      <c r="AE476" s="14"/>
      <c r="AF476" s="14"/>
      <c r="AG476" s="14"/>
    </row>
    <row r="477" spans="1:33" ht="18" customHeight="1" x14ac:dyDescent="0.2">
      <c r="A477" s="28">
        <v>7488</v>
      </c>
      <c r="B477" s="38" t="s">
        <v>3078</v>
      </c>
      <c r="C477" s="132">
        <v>690611007</v>
      </c>
      <c r="D477" s="17" t="s">
        <v>2558</v>
      </c>
      <c r="E477" s="17" t="s">
        <v>567</v>
      </c>
      <c r="F477" s="27" t="s">
        <v>26</v>
      </c>
      <c r="G477" s="27" t="s">
        <v>568</v>
      </c>
      <c r="H477" s="27" t="s">
        <v>28</v>
      </c>
      <c r="I477" s="17"/>
      <c r="J477" s="17"/>
      <c r="K477" s="17" t="s">
        <v>3079</v>
      </c>
      <c r="L477" s="17" t="s">
        <v>3080</v>
      </c>
      <c r="M477" s="19" t="s">
        <v>565</v>
      </c>
      <c r="N477" s="28" t="s">
        <v>3082</v>
      </c>
      <c r="O477" s="28" t="s">
        <v>3081</v>
      </c>
      <c r="P477" s="29"/>
      <c r="Q477" s="28"/>
      <c r="R477" s="29">
        <v>91001</v>
      </c>
      <c r="S477" s="29" t="s">
        <v>2738</v>
      </c>
      <c r="T477" s="30">
        <v>41563</v>
      </c>
      <c r="U477" s="28">
        <v>7488</v>
      </c>
      <c r="V477" s="18"/>
      <c r="W477" s="19"/>
      <c r="X477" s="18"/>
      <c r="Y477" s="18"/>
      <c r="Z477" s="18"/>
      <c r="AA477" s="17"/>
      <c r="AB477" s="14"/>
      <c r="AC477" s="14"/>
      <c r="AD477" s="14"/>
      <c r="AE477" s="14"/>
      <c r="AF477" s="14"/>
      <c r="AG477" s="14"/>
    </row>
    <row r="478" spans="1:33" ht="18" customHeight="1" x14ac:dyDescent="0.2">
      <c r="A478" s="28">
        <v>7390</v>
      </c>
      <c r="B478" s="38" t="s">
        <v>3083</v>
      </c>
      <c r="C478" s="132">
        <v>691303004</v>
      </c>
      <c r="D478" s="17" t="s">
        <v>2558</v>
      </c>
      <c r="E478" s="17" t="s">
        <v>2586</v>
      </c>
      <c r="F478" s="27" t="s">
        <v>1529</v>
      </c>
      <c r="G478" s="27" t="s">
        <v>2587</v>
      </c>
      <c r="H478" s="27" t="s">
        <v>28</v>
      </c>
      <c r="I478" s="17"/>
      <c r="J478" s="17"/>
      <c r="K478" s="17" t="s">
        <v>3084</v>
      </c>
      <c r="L478" s="17" t="s">
        <v>3085</v>
      </c>
      <c r="M478" s="19" t="s">
        <v>5593</v>
      </c>
      <c r="N478" s="28" t="s">
        <v>1527</v>
      </c>
      <c r="O478" s="28" t="s">
        <v>3086</v>
      </c>
      <c r="P478" s="17"/>
      <c r="Q478" s="28"/>
      <c r="R478" s="29">
        <v>91001</v>
      </c>
      <c r="S478" s="29" t="s">
        <v>2579</v>
      </c>
      <c r="T478" s="30">
        <v>39581</v>
      </c>
      <c r="U478" s="28">
        <v>7390</v>
      </c>
      <c r="V478" s="18"/>
      <c r="W478" s="19"/>
      <c r="X478" s="18"/>
      <c r="Y478" s="18"/>
      <c r="Z478" s="18"/>
      <c r="AA478" s="17"/>
      <c r="AB478" s="14"/>
      <c r="AC478" s="14"/>
      <c r="AD478" s="14"/>
      <c r="AE478" s="14"/>
      <c r="AF478" s="14"/>
      <c r="AG478" s="14"/>
    </row>
    <row r="479" spans="1:33" ht="18" customHeight="1" x14ac:dyDescent="0.2">
      <c r="A479" s="28">
        <v>7237</v>
      </c>
      <c r="B479" s="38" t="s">
        <v>3087</v>
      </c>
      <c r="C479" s="132">
        <v>690911000</v>
      </c>
      <c r="D479" s="17" t="s">
        <v>2558</v>
      </c>
      <c r="E479" s="17" t="s">
        <v>2575</v>
      </c>
      <c r="F479" s="17" t="s">
        <v>26</v>
      </c>
      <c r="G479" s="27" t="s">
        <v>2576</v>
      </c>
      <c r="H479" s="27" t="s">
        <v>28</v>
      </c>
      <c r="I479" s="17"/>
      <c r="J479" s="17"/>
      <c r="K479" s="17" t="s">
        <v>3088</v>
      </c>
      <c r="L479" s="17" t="s">
        <v>3089</v>
      </c>
      <c r="M479" s="19" t="s">
        <v>5592</v>
      </c>
      <c r="N479" s="28" t="s">
        <v>3090</v>
      </c>
      <c r="O479" s="28"/>
      <c r="P479" s="29"/>
      <c r="Q479" s="28"/>
      <c r="R479" s="29">
        <v>91001</v>
      </c>
      <c r="S479" s="29" t="s">
        <v>3091</v>
      </c>
      <c r="T479" s="30">
        <v>38712</v>
      </c>
      <c r="U479" s="28">
        <v>7237</v>
      </c>
      <c r="V479" s="18"/>
      <c r="W479" s="19"/>
      <c r="X479" s="18"/>
      <c r="Y479" s="18"/>
      <c r="Z479" s="18"/>
      <c r="AA479" s="17"/>
      <c r="AB479" s="14"/>
      <c r="AC479" s="14"/>
      <c r="AD479" s="14"/>
      <c r="AE479" s="14"/>
      <c r="AF479" s="14"/>
      <c r="AG479" s="14"/>
    </row>
    <row r="480" spans="1:33" ht="18" customHeight="1" x14ac:dyDescent="0.2">
      <c r="A480" s="28">
        <v>7555</v>
      </c>
      <c r="B480" s="38" t="s">
        <v>3092</v>
      </c>
      <c r="C480" s="132">
        <v>692203003</v>
      </c>
      <c r="D480" s="17" t="s">
        <v>2558</v>
      </c>
      <c r="E480" s="17" t="s">
        <v>567</v>
      </c>
      <c r="F480" s="27" t="s">
        <v>26</v>
      </c>
      <c r="G480" s="27" t="s">
        <v>568</v>
      </c>
      <c r="H480" s="27" t="s">
        <v>28</v>
      </c>
      <c r="I480" s="17"/>
      <c r="J480" s="17"/>
      <c r="K480" s="46" t="s">
        <v>8019</v>
      </c>
      <c r="L480" s="17" t="s">
        <v>3093</v>
      </c>
      <c r="M480" s="19" t="s">
        <v>5588</v>
      </c>
      <c r="N480" s="28" t="s">
        <v>3095</v>
      </c>
      <c r="O480" s="28" t="s">
        <v>3094</v>
      </c>
      <c r="P480" s="29" t="s">
        <v>3099</v>
      </c>
      <c r="Q480" s="28"/>
      <c r="R480" s="29">
        <v>91001</v>
      </c>
      <c r="S480" s="29" t="s">
        <v>2738</v>
      </c>
      <c r="T480" s="30">
        <v>42061</v>
      </c>
      <c r="U480" s="28">
        <v>7555</v>
      </c>
      <c r="V480" s="18"/>
      <c r="W480" s="19"/>
      <c r="X480" s="18"/>
      <c r="Y480" s="18"/>
      <c r="Z480" s="18"/>
      <c r="AA480" s="17"/>
      <c r="AB480" s="14"/>
      <c r="AC480" s="14"/>
      <c r="AD480" s="14"/>
      <c r="AE480" s="14"/>
      <c r="AF480" s="14"/>
      <c r="AG480" s="14"/>
    </row>
    <row r="481" spans="1:33" ht="18" customHeight="1" x14ac:dyDescent="0.2">
      <c r="A481" s="28">
        <v>7199</v>
      </c>
      <c r="B481" s="38" t="s">
        <v>3096</v>
      </c>
      <c r="C481" s="132">
        <v>692552008</v>
      </c>
      <c r="D481" s="17" t="s">
        <v>2558</v>
      </c>
      <c r="E481" s="17" t="s">
        <v>2575</v>
      </c>
      <c r="F481" s="27" t="s">
        <v>26</v>
      </c>
      <c r="G481" s="27" t="s">
        <v>2576</v>
      </c>
      <c r="H481" s="27" t="s">
        <v>28</v>
      </c>
      <c r="I481" s="17"/>
      <c r="J481" s="17"/>
      <c r="K481" s="17" t="s">
        <v>6610</v>
      </c>
      <c r="L481" s="17" t="s">
        <v>3097</v>
      </c>
      <c r="M481" s="19" t="s">
        <v>47</v>
      </c>
      <c r="N481" s="28" t="s">
        <v>3098</v>
      </c>
      <c r="O481" s="28" t="s">
        <v>5782</v>
      </c>
      <c r="P481" s="47" t="s">
        <v>5783</v>
      </c>
      <c r="Q481" s="28"/>
      <c r="R481" s="29">
        <v>91001</v>
      </c>
      <c r="S481" s="29" t="s">
        <v>3100</v>
      </c>
      <c r="T481" s="30">
        <v>38624</v>
      </c>
      <c r="U481" s="28">
        <v>7199</v>
      </c>
      <c r="V481" s="18"/>
      <c r="W481" s="19"/>
      <c r="X481" s="18"/>
      <c r="Y481" s="18"/>
      <c r="Z481" s="18"/>
      <c r="AA481" s="17"/>
      <c r="AB481" s="14"/>
      <c r="AC481" s="14"/>
      <c r="AD481" s="14"/>
      <c r="AE481" s="14"/>
      <c r="AF481" s="14"/>
      <c r="AG481" s="14"/>
    </row>
    <row r="482" spans="1:33" ht="18" customHeight="1" x14ac:dyDescent="0.2">
      <c r="A482" s="28">
        <v>7395</v>
      </c>
      <c r="B482" s="38" t="s">
        <v>3101</v>
      </c>
      <c r="C482" s="132">
        <v>692551001</v>
      </c>
      <c r="D482" s="17" t="s">
        <v>2558</v>
      </c>
      <c r="E482" s="17" t="s">
        <v>2575</v>
      </c>
      <c r="F482" s="27" t="s">
        <v>26</v>
      </c>
      <c r="G482" s="27" t="s">
        <v>2576</v>
      </c>
      <c r="H482" s="27" t="s">
        <v>28</v>
      </c>
      <c r="I482" s="17"/>
      <c r="J482" s="17"/>
      <c r="K482" s="46" t="s">
        <v>8020</v>
      </c>
      <c r="L482" s="17" t="s">
        <v>5856</v>
      </c>
      <c r="M482" s="19" t="s">
        <v>47</v>
      </c>
      <c r="N482" s="28" t="s">
        <v>3103</v>
      </c>
      <c r="O482" s="28" t="s">
        <v>3102</v>
      </c>
      <c r="P482" s="29" t="s">
        <v>5855</v>
      </c>
      <c r="Q482" s="28"/>
      <c r="R482" s="29">
        <v>91001</v>
      </c>
      <c r="S482" s="29" t="s">
        <v>2952</v>
      </c>
      <c r="T482" s="30">
        <v>39612</v>
      </c>
      <c r="U482" s="28">
        <v>7395</v>
      </c>
      <c r="V482" s="18"/>
      <c r="W482" s="19"/>
      <c r="X482" s="18"/>
      <c r="Y482" s="18"/>
      <c r="Z482" s="18"/>
      <c r="AA482" s="17"/>
      <c r="AB482" s="14"/>
      <c r="AC482" s="14"/>
      <c r="AD482" s="14"/>
      <c r="AE482" s="14"/>
      <c r="AF482" s="14"/>
      <c r="AG482" s="14"/>
    </row>
    <row r="483" spans="1:33" ht="18" customHeight="1" x14ac:dyDescent="0.2">
      <c r="A483" s="28">
        <v>7289</v>
      </c>
      <c r="B483" s="38" t="s">
        <v>8265</v>
      </c>
      <c r="C483" s="132">
        <v>691306003</v>
      </c>
      <c r="D483" s="17" t="s">
        <v>2558</v>
      </c>
      <c r="E483" s="17" t="s">
        <v>2586</v>
      </c>
      <c r="F483" s="27" t="s">
        <v>1529</v>
      </c>
      <c r="G483" s="27" t="s">
        <v>2587</v>
      </c>
      <c r="H483" s="27" t="s">
        <v>28</v>
      </c>
      <c r="I483" s="17"/>
      <c r="J483" s="17"/>
      <c r="K483" s="17" t="s">
        <v>3104</v>
      </c>
      <c r="L483" s="17" t="s">
        <v>3105</v>
      </c>
      <c r="M483" s="19" t="s">
        <v>5593</v>
      </c>
      <c r="N483" s="28" t="s">
        <v>3106</v>
      </c>
      <c r="O483" s="28"/>
      <c r="P483" s="29"/>
      <c r="Q483" s="28"/>
      <c r="R483" s="29">
        <v>91001</v>
      </c>
      <c r="S483" s="29" t="s">
        <v>2579</v>
      </c>
      <c r="T483" s="30">
        <v>38744</v>
      </c>
      <c r="U483" s="28">
        <v>7289</v>
      </c>
      <c r="V483" s="18"/>
      <c r="W483" s="19"/>
      <c r="X483" s="18"/>
      <c r="Y483" s="18"/>
      <c r="Z483" s="18"/>
      <c r="AA483" s="17"/>
      <c r="AB483" s="14"/>
      <c r="AC483" s="14"/>
      <c r="AD483" s="14"/>
      <c r="AE483" s="14"/>
      <c r="AF483" s="14"/>
      <c r="AG483" s="14"/>
    </row>
    <row r="484" spans="1:33" ht="18" customHeight="1" x14ac:dyDescent="0.2">
      <c r="A484" s="28">
        <v>7731</v>
      </c>
      <c r="B484" s="38" t="s">
        <v>8021</v>
      </c>
      <c r="C484" s="132" t="s">
        <v>8116</v>
      </c>
      <c r="D484" s="17"/>
      <c r="E484" s="17" t="s">
        <v>2586</v>
      </c>
      <c r="F484" s="27" t="s">
        <v>1529</v>
      </c>
      <c r="G484" s="27" t="s">
        <v>2587</v>
      </c>
      <c r="H484" s="27" t="s">
        <v>28</v>
      </c>
      <c r="I484" s="17"/>
      <c r="J484" s="17"/>
      <c r="K484" s="17" t="s">
        <v>8022</v>
      </c>
      <c r="L484" s="17" t="s">
        <v>8023</v>
      </c>
      <c r="M484" s="19" t="s">
        <v>48</v>
      </c>
      <c r="N484" s="28" t="s">
        <v>8024</v>
      </c>
      <c r="O484" s="28" t="s">
        <v>8025</v>
      </c>
      <c r="P484" s="47" t="s">
        <v>8026</v>
      </c>
      <c r="Q484" s="28"/>
      <c r="R484" s="29">
        <v>91001</v>
      </c>
      <c r="S484" s="29" t="s">
        <v>2579</v>
      </c>
      <c r="T484" s="30">
        <v>44300</v>
      </c>
      <c r="U484" s="28">
        <v>7731</v>
      </c>
      <c r="V484" s="18"/>
      <c r="W484" s="19"/>
      <c r="X484" s="18"/>
      <c r="Y484" s="18"/>
      <c r="Z484" s="18"/>
      <c r="AA484" s="17"/>
      <c r="AB484" s="14"/>
      <c r="AC484" s="14"/>
      <c r="AD484" s="14"/>
      <c r="AE484" s="14"/>
      <c r="AF484" s="14"/>
      <c r="AG484" s="14"/>
    </row>
    <row r="485" spans="1:33" ht="18" customHeight="1" x14ac:dyDescent="0.2">
      <c r="A485" s="28">
        <v>7071</v>
      </c>
      <c r="B485" s="38" t="s">
        <v>3107</v>
      </c>
      <c r="C485" s="132">
        <v>692541006</v>
      </c>
      <c r="D485" s="17" t="s">
        <v>2558</v>
      </c>
      <c r="E485" s="17" t="s">
        <v>2575</v>
      </c>
      <c r="F485" s="27" t="s">
        <v>26</v>
      </c>
      <c r="G485" s="27" t="s">
        <v>2576</v>
      </c>
      <c r="H485" s="27" t="s">
        <v>28</v>
      </c>
      <c r="I485" s="17"/>
      <c r="J485" s="17"/>
      <c r="K485" s="17" t="s">
        <v>3108</v>
      </c>
      <c r="L485" s="17" t="s">
        <v>3109</v>
      </c>
      <c r="M485" s="19" t="s">
        <v>47</v>
      </c>
      <c r="N485" s="28" t="s">
        <v>3110</v>
      </c>
      <c r="O485" s="28"/>
      <c r="P485" s="29"/>
      <c r="Q485" s="28"/>
      <c r="R485" s="29">
        <v>91001</v>
      </c>
      <c r="S485" s="29" t="s">
        <v>2579</v>
      </c>
      <c r="T485" s="30">
        <v>37970</v>
      </c>
      <c r="U485" s="28">
        <v>7071</v>
      </c>
      <c r="V485" s="18"/>
      <c r="W485" s="19"/>
      <c r="X485" s="18"/>
      <c r="Y485" s="18"/>
      <c r="Z485" s="18"/>
      <c r="AA485" s="17"/>
      <c r="AB485" s="14"/>
      <c r="AC485" s="14"/>
      <c r="AD485" s="14"/>
      <c r="AE485" s="14"/>
      <c r="AF485" s="14"/>
      <c r="AG485" s="14"/>
    </row>
    <row r="486" spans="1:33" ht="18" customHeight="1" x14ac:dyDescent="0.2">
      <c r="A486" s="28">
        <v>7305</v>
      </c>
      <c r="B486" s="38" t="s">
        <v>8228</v>
      </c>
      <c r="C486" s="132">
        <v>691604004</v>
      </c>
      <c r="D486" s="17" t="s">
        <v>2558</v>
      </c>
      <c r="E486" s="17" t="s">
        <v>567</v>
      </c>
      <c r="F486" s="27" t="s">
        <v>26</v>
      </c>
      <c r="G486" s="27" t="s">
        <v>2677</v>
      </c>
      <c r="H486" s="27" t="s">
        <v>28</v>
      </c>
      <c r="I486" s="17"/>
      <c r="J486" s="17"/>
      <c r="K486" s="17" t="s">
        <v>3111</v>
      </c>
      <c r="L486" s="17" t="s">
        <v>3112</v>
      </c>
      <c r="M486" s="19" t="s">
        <v>313</v>
      </c>
      <c r="N486" s="28" t="s">
        <v>3114</v>
      </c>
      <c r="O486" s="28" t="s">
        <v>3113</v>
      </c>
      <c r="P486" s="29"/>
      <c r="Q486" s="28"/>
      <c r="R486" s="29">
        <v>91001</v>
      </c>
      <c r="S486" s="29" t="s">
        <v>3115</v>
      </c>
      <c r="T486" s="30">
        <v>38768</v>
      </c>
      <c r="U486" s="28">
        <v>7305</v>
      </c>
      <c r="V486" s="18"/>
      <c r="W486" s="19"/>
      <c r="X486" s="18"/>
      <c r="Y486" s="18"/>
      <c r="Z486" s="18"/>
      <c r="AA486" s="17"/>
      <c r="AB486" s="14"/>
      <c r="AC486" s="14"/>
      <c r="AD486" s="14"/>
      <c r="AE486" s="14"/>
      <c r="AF486" s="14"/>
      <c r="AG486" s="14"/>
    </row>
    <row r="487" spans="1:33" ht="18" customHeight="1" x14ac:dyDescent="0.2">
      <c r="A487" s="28">
        <v>7128</v>
      </c>
      <c r="B487" s="38" t="s">
        <v>3116</v>
      </c>
      <c r="C487" s="132">
        <v>690511002</v>
      </c>
      <c r="D487" s="17" t="s">
        <v>2558</v>
      </c>
      <c r="E487" s="17" t="s">
        <v>2575</v>
      </c>
      <c r="F487" s="27" t="s">
        <v>26</v>
      </c>
      <c r="G487" s="27" t="s">
        <v>2576</v>
      </c>
      <c r="H487" s="27" t="s">
        <v>28</v>
      </c>
      <c r="I487" s="17"/>
      <c r="J487" s="17"/>
      <c r="K487" s="17" t="s">
        <v>5754</v>
      </c>
      <c r="L487" s="17" t="s">
        <v>3117</v>
      </c>
      <c r="M487" s="19" t="s">
        <v>565</v>
      </c>
      <c r="N487" s="28" t="s">
        <v>716</v>
      </c>
      <c r="O487" s="28" t="s">
        <v>5755</v>
      </c>
      <c r="P487" s="47" t="s">
        <v>5756</v>
      </c>
      <c r="Q487" s="28"/>
      <c r="R487" s="29" t="s">
        <v>2833</v>
      </c>
      <c r="S487" s="29" t="s">
        <v>2579</v>
      </c>
      <c r="T487" s="30">
        <v>38159</v>
      </c>
      <c r="U487" s="28">
        <v>7128</v>
      </c>
      <c r="V487" s="18"/>
      <c r="W487" s="19"/>
      <c r="X487" s="18"/>
      <c r="Y487" s="18"/>
      <c r="Z487" s="18"/>
      <c r="AA487" s="17"/>
      <c r="AB487" s="14"/>
      <c r="AC487" s="14"/>
      <c r="AD487" s="14"/>
      <c r="AE487" s="14"/>
      <c r="AF487" s="14"/>
      <c r="AG487" s="14"/>
    </row>
    <row r="488" spans="1:33" ht="18" customHeight="1" x14ac:dyDescent="0.2">
      <c r="A488" s="28">
        <v>7267</v>
      </c>
      <c r="B488" s="38" t="s">
        <v>8229</v>
      </c>
      <c r="C488" s="132" t="s">
        <v>7113</v>
      </c>
      <c r="D488" s="17" t="s">
        <v>2558</v>
      </c>
      <c r="E488" s="17" t="s">
        <v>2575</v>
      </c>
      <c r="F488" s="27" t="s">
        <v>26</v>
      </c>
      <c r="G488" s="27" t="s">
        <v>2576</v>
      </c>
      <c r="H488" s="27" t="s">
        <v>28</v>
      </c>
      <c r="I488" s="17"/>
      <c r="J488" s="17"/>
      <c r="K488" s="17" t="s">
        <v>3118</v>
      </c>
      <c r="L488" s="17" t="s">
        <v>3119</v>
      </c>
      <c r="M488" s="19" t="s">
        <v>313</v>
      </c>
      <c r="N488" s="28" t="s">
        <v>3121</v>
      </c>
      <c r="O488" s="28" t="s">
        <v>3120</v>
      </c>
      <c r="P488" s="29"/>
      <c r="Q488" s="28"/>
      <c r="R488" s="29">
        <v>91001</v>
      </c>
      <c r="S488" s="29" t="s">
        <v>3122</v>
      </c>
      <c r="T488" s="30">
        <v>38736</v>
      </c>
      <c r="U488" s="28">
        <v>7267</v>
      </c>
      <c r="V488" s="18"/>
      <c r="W488" s="19"/>
      <c r="X488" s="18"/>
      <c r="Y488" s="18"/>
      <c r="Z488" s="18"/>
      <c r="AA488" s="17"/>
      <c r="AB488" s="14"/>
      <c r="AC488" s="14"/>
      <c r="AD488" s="14"/>
      <c r="AE488" s="14"/>
      <c r="AF488" s="14"/>
      <c r="AG488" s="14"/>
    </row>
    <row r="489" spans="1:33" ht="18" customHeight="1" x14ac:dyDescent="0.2">
      <c r="A489" s="28">
        <v>7636</v>
      </c>
      <c r="B489" s="38" t="s">
        <v>3123</v>
      </c>
      <c r="C489" s="132">
        <v>692006003</v>
      </c>
      <c r="D489" s="17" t="s">
        <v>2558</v>
      </c>
      <c r="E489" s="17" t="s">
        <v>2575</v>
      </c>
      <c r="F489" s="27" t="s">
        <v>26</v>
      </c>
      <c r="G489" s="27" t="s">
        <v>2576</v>
      </c>
      <c r="H489" s="27" t="s">
        <v>28</v>
      </c>
      <c r="I489" s="17"/>
      <c r="J489" s="17"/>
      <c r="K489" s="17" t="s">
        <v>3124</v>
      </c>
      <c r="L489" s="17" t="s">
        <v>3125</v>
      </c>
      <c r="M489" s="19" t="s">
        <v>5594</v>
      </c>
      <c r="N489" s="28" t="s">
        <v>1112</v>
      </c>
      <c r="O489" s="28" t="s">
        <v>5785</v>
      </c>
      <c r="P489" s="29" t="s">
        <v>5786</v>
      </c>
      <c r="Q489" s="28"/>
      <c r="R489" s="29">
        <v>91001</v>
      </c>
      <c r="S489" s="29" t="s">
        <v>2579</v>
      </c>
      <c r="T489" s="30">
        <v>42991</v>
      </c>
      <c r="U489" s="28">
        <v>7636</v>
      </c>
      <c r="V489" s="18"/>
      <c r="W489" s="19"/>
      <c r="X489" s="18"/>
      <c r="Y489" s="18"/>
      <c r="Z489" s="18"/>
      <c r="AA489" s="17"/>
      <c r="AB489" s="14"/>
      <c r="AC489" s="14"/>
      <c r="AD489" s="14"/>
      <c r="AE489" s="14"/>
      <c r="AF489" s="14"/>
      <c r="AG489" s="14"/>
    </row>
    <row r="490" spans="1:33" ht="18" customHeight="1" x14ac:dyDescent="0.2">
      <c r="A490" s="28">
        <v>7534</v>
      </c>
      <c r="B490" s="38" t="s">
        <v>3126</v>
      </c>
      <c r="C490" s="132">
        <v>690415003</v>
      </c>
      <c r="D490" s="17" t="s">
        <v>2558</v>
      </c>
      <c r="E490" s="17" t="s">
        <v>567</v>
      </c>
      <c r="F490" s="27" t="s">
        <v>26</v>
      </c>
      <c r="G490" s="27" t="s">
        <v>568</v>
      </c>
      <c r="H490" s="27" t="s">
        <v>28</v>
      </c>
      <c r="I490" s="17"/>
      <c r="J490" s="17"/>
      <c r="K490" s="17" t="s">
        <v>3127</v>
      </c>
      <c r="L490" s="17" t="s">
        <v>3129</v>
      </c>
      <c r="M490" s="19" t="s">
        <v>5591</v>
      </c>
      <c r="N490" s="28"/>
      <c r="O490" s="28" t="s">
        <v>3130</v>
      </c>
      <c r="P490" s="29" t="s">
        <v>3128</v>
      </c>
      <c r="Q490" s="28"/>
      <c r="R490" s="29">
        <v>91001</v>
      </c>
      <c r="S490" s="29" t="s">
        <v>2651</v>
      </c>
      <c r="T490" s="30">
        <v>42053</v>
      </c>
      <c r="U490" s="28">
        <v>7534</v>
      </c>
      <c r="V490" s="18"/>
      <c r="W490" s="19"/>
      <c r="X490" s="18"/>
      <c r="Y490" s="18"/>
      <c r="Z490" s="18"/>
      <c r="AA490" s="17"/>
      <c r="AB490" s="14"/>
      <c r="AC490" s="14"/>
      <c r="AD490" s="14"/>
      <c r="AE490" s="14"/>
      <c r="AF490" s="14"/>
      <c r="AG490" s="14"/>
    </row>
    <row r="491" spans="1:33" ht="18" customHeight="1" x14ac:dyDescent="0.2">
      <c r="A491" s="28">
        <v>7090</v>
      </c>
      <c r="B491" s="38" t="s">
        <v>3131</v>
      </c>
      <c r="C491" s="132">
        <v>691513009</v>
      </c>
      <c r="D491" s="17" t="s">
        <v>2558</v>
      </c>
      <c r="E491" s="17" t="s">
        <v>2575</v>
      </c>
      <c r="F491" s="27" t="s">
        <v>26</v>
      </c>
      <c r="G491" s="27" t="s">
        <v>2576</v>
      </c>
      <c r="H491" s="27" t="s">
        <v>28</v>
      </c>
      <c r="I491" s="17"/>
      <c r="J491" s="17"/>
      <c r="K491" s="27" t="s">
        <v>3132</v>
      </c>
      <c r="L491" s="17" t="s">
        <v>3134</v>
      </c>
      <c r="M491" s="19" t="s">
        <v>313</v>
      </c>
      <c r="N491" s="28" t="s">
        <v>3136</v>
      </c>
      <c r="O491" s="28" t="s">
        <v>3135</v>
      </c>
      <c r="P491" s="17" t="s">
        <v>3133</v>
      </c>
      <c r="Q491" s="28"/>
      <c r="R491" s="29">
        <v>91001</v>
      </c>
      <c r="S491" s="29" t="s">
        <v>2579</v>
      </c>
      <c r="T491" s="30">
        <v>37970</v>
      </c>
      <c r="U491" s="28">
        <v>7090</v>
      </c>
      <c r="V491" s="18"/>
      <c r="W491" s="19"/>
      <c r="X491" s="18"/>
      <c r="Y491" s="18"/>
      <c r="Z491" s="18"/>
      <c r="AA491" s="17"/>
      <c r="AB491" s="14"/>
      <c r="AC491" s="14"/>
      <c r="AD491" s="14"/>
      <c r="AE491" s="14"/>
      <c r="AF491" s="14"/>
      <c r="AG491" s="14"/>
    </row>
    <row r="492" spans="1:33" ht="18" customHeight="1" x14ac:dyDescent="0.2">
      <c r="A492" s="28">
        <v>7300</v>
      </c>
      <c r="B492" s="38" t="s">
        <v>3137</v>
      </c>
      <c r="C492" s="132">
        <v>690604000</v>
      </c>
      <c r="D492" s="17" t="s">
        <v>2558</v>
      </c>
      <c r="E492" s="17" t="s">
        <v>2575</v>
      </c>
      <c r="F492" s="27" t="s">
        <v>26</v>
      </c>
      <c r="G492" s="27" t="s">
        <v>2576</v>
      </c>
      <c r="H492" s="27" t="s">
        <v>28</v>
      </c>
      <c r="I492" s="17"/>
      <c r="J492" s="17"/>
      <c r="K492" s="17" t="s">
        <v>3138</v>
      </c>
      <c r="L492" s="17" t="s">
        <v>3139</v>
      </c>
      <c r="M492" s="19" t="s">
        <v>565</v>
      </c>
      <c r="N492" s="28" t="s">
        <v>3141</v>
      </c>
      <c r="O492" s="28" t="s">
        <v>3140</v>
      </c>
      <c r="P492" s="29"/>
      <c r="Q492" s="28"/>
      <c r="R492" s="29">
        <v>91001</v>
      </c>
      <c r="S492" s="29" t="s">
        <v>2579</v>
      </c>
      <c r="T492" s="30">
        <v>38737</v>
      </c>
      <c r="U492" s="28">
        <v>7300</v>
      </c>
      <c r="V492" s="18"/>
      <c r="W492" s="19"/>
      <c r="X492" s="18"/>
      <c r="Y492" s="18"/>
      <c r="Z492" s="18"/>
      <c r="AA492" s="17"/>
      <c r="AB492" s="14"/>
      <c r="AC492" s="14"/>
      <c r="AD492" s="14"/>
      <c r="AE492" s="14"/>
      <c r="AF492" s="14"/>
      <c r="AG492" s="14"/>
    </row>
    <row r="493" spans="1:33" ht="18" customHeight="1" x14ac:dyDescent="0.2">
      <c r="A493" s="28">
        <v>7235</v>
      </c>
      <c r="B493" s="38" t="s">
        <v>8266</v>
      </c>
      <c r="C493" s="132">
        <v>690802007</v>
      </c>
      <c r="D493" s="17" t="s">
        <v>2558</v>
      </c>
      <c r="E493" s="17" t="s">
        <v>2575</v>
      </c>
      <c r="F493" s="27" t="s">
        <v>26</v>
      </c>
      <c r="G493" s="27" t="s">
        <v>2576</v>
      </c>
      <c r="H493" s="27" t="s">
        <v>28</v>
      </c>
      <c r="I493" s="17"/>
      <c r="J493" s="17"/>
      <c r="K493" s="17" t="s">
        <v>3142</v>
      </c>
      <c r="L493" s="17" t="s">
        <v>3143</v>
      </c>
      <c r="M493" s="19" t="s">
        <v>5592</v>
      </c>
      <c r="N493" s="28" t="s">
        <v>3145</v>
      </c>
      <c r="O493" s="28" t="s">
        <v>3144</v>
      </c>
      <c r="P493" s="29"/>
      <c r="Q493" s="28"/>
      <c r="R493" s="29">
        <v>91001</v>
      </c>
      <c r="S493" s="29" t="s">
        <v>2579</v>
      </c>
      <c r="T493" s="30">
        <v>38712</v>
      </c>
      <c r="U493" s="28">
        <v>7235</v>
      </c>
      <c r="V493" s="18"/>
      <c r="W493" s="19"/>
      <c r="X493" s="18"/>
      <c r="Y493" s="18"/>
      <c r="Z493" s="18"/>
      <c r="AA493" s="17"/>
      <c r="AB493" s="14"/>
      <c r="AC493" s="14"/>
      <c r="AD493" s="14"/>
      <c r="AE493" s="14"/>
      <c r="AF493" s="14"/>
      <c r="AG493" s="14"/>
    </row>
    <row r="494" spans="1:33" ht="18" customHeight="1" x14ac:dyDescent="0.2">
      <c r="A494" s="28">
        <v>7081</v>
      </c>
      <c r="B494" s="38" t="s">
        <v>3146</v>
      </c>
      <c r="C494" s="132">
        <v>692537009</v>
      </c>
      <c r="D494" s="17" t="s">
        <v>3147</v>
      </c>
      <c r="E494" s="17" t="s">
        <v>2575</v>
      </c>
      <c r="F494" s="27" t="s">
        <v>3148</v>
      </c>
      <c r="G494" s="27" t="s">
        <v>2576</v>
      </c>
      <c r="H494" s="17" t="s">
        <v>28</v>
      </c>
      <c r="I494" s="17"/>
      <c r="J494" s="17"/>
      <c r="K494" s="17" t="s">
        <v>3149</v>
      </c>
      <c r="L494" s="17" t="s">
        <v>3151</v>
      </c>
      <c r="M494" s="28" t="s">
        <v>47</v>
      </c>
      <c r="N494" s="17" t="s">
        <v>1700</v>
      </c>
      <c r="O494" s="19" t="s">
        <v>3150</v>
      </c>
      <c r="P494" s="29" t="s">
        <v>5757</v>
      </c>
      <c r="Q494" s="17"/>
      <c r="R494" s="17">
        <v>91001</v>
      </c>
      <c r="S494" s="29" t="s">
        <v>2579</v>
      </c>
      <c r="T494" s="30">
        <v>37970</v>
      </c>
      <c r="U494" s="28">
        <v>7081</v>
      </c>
      <c r="V494" s="18"/>
      <c r="W494" s="19"/>
      <c r="X494" s="18"/>
      <c r="Y494" s="18"/>
      <c r="Z494" s="18"/>
      <c r="AA494" s="17"/>
      <c r="AB494" s="14"/>
      <c r="AC494" s="14"/>
      <c r="AD494" s="14"/>
      <c r="AE494" s="14"/>
      <c r="AF494" s="14"/>
      <c r="AG494" s="14"/>
    </row>
    <row r="495" spans="1:33" ht="18" customHeight="1" x14ac:dyDescent="0.2">
      <c r="A495" s="28">
        <v>7515</v>
      </c>
      <c r="B495" s="94" t="s">
        <v>3152</v>
      </c>
      <c r="C495" s="132">
        <v>692005007</v>
      </c>
      <c r="D495" s="17" t="s">
        <v>2558</v>
      </c>
      <c r="E495" s="17" t="s">
        <v>567</v>
      </c>
      <c r="F495" s="27" t="s">
        <v>26</v>
      </c>
      <c r="G495" s="27" t="s">
        <v>568</v>
      </c>
      <c r="H495" s="27" t="s">
        <v>28</v>
      </c>
      <c r="I495" s="17"/>
      <c r="J495" s="17"/>
      <c r="K495" s="17" t="s">
        <v>5523</v>
      </c>
      <c r="L495" s="17" t="s">
        <v>5524</v>
      </c>
      <c r="M495" s="19" t="s">
        <v>5594</v>
      </c>
      <c r="N495" s="28" t="s">
        <v>5525</v>
      </c>
      <c r="O495" s="28"/>
      <c r="P495" s="29"/>
      <c r="Q495" s="28"/>
      <c r="R495" s="29">
        <v>91001</v>
      </c>
      <c r="S495" s="29" t="s">
        <v>2738</v>
      </c>
      <c r="T495" s="30">
        <v>41939</v>
      </c>
      <c r="U495" s="28">
        <v>7515</v>
      </c>
      <c r="V495" s="18"/>
      <c r="W495" s="19"/>
      <c r="X495" s="18"/>
      <c r="Y495" s="18"/>
      <c r="Z495" s="18"/>
      <c r="AA495" s="17"/>
      <c r="AB495" s="14"/>
      <c r="AC495" s="14"/>
      <c r="AD495" s="14"/>
      <c r="AE495" s="14"/>
      <c r="AF495" s="14"/>
      <c r="AG495" s="14"/>
    </row>
    <row r="496" spans="1:33" ht="18" customHeight="1" x14ac:dyDescent="0.2">
      <c r="A496" s="28">
        <v>7176</v>
      </c>
      <c r="B496" s="38" t="s">
        <v>8766</v>
      </c>
      <c r="C496" s="132">
        <v>690709007</v>
      </c>
      <c r="D496" s="17" t="s">
        <v>2558</v>
      </c>
      <c r="E496" s="17" t="s">
        <v>2575</v>
      </c>
      <c r="F496" s="27" t="s">
        <v>26</v>
      </c>
      <c r="G496" s="27" t="s">
        <v>2576</v>
      </c>
      <c r="H496" s="27" t="s">
        <v>28</v>
      </c>
      <c r="I496" s="17"/>
      <c r="J496" s="17"/>
      <c r="K496" s="17" t="s">
        <v>3153</v>
      </c>
      <c r="L496" s="17" t="s">
        <v>3154</v>
      </c>
      <c r="M496" s="19" t="s">
        <v>47</v>
      </c>
      <c r="N496" s="28" t="s">
        <v>3156</v>
      </c>
      <c r="O496" s="28" t="s">
        <v>3155</v>
      </c>
      <c r="P496" s="29"/>
      <c r="Q496" s="28"/>
      <c r="R496" s="29">
        <v>91001</v>
      </c>
      <c r="S496" s="29" t="s">
        <v>2609</v>
      </c>
      <c r="T496" s="30">
        <v>38531</v>
      </c>
      <c r="U496" s="28">
        <v>7176</v>
      </c>
      <c r="V496" s="18"/>
      <c r="W496" s="19"/>
      <c r="X496" s="18"/>
      <c r="Y496" s="18"/>
      <c r="Z496" s="18"/>
      <c r="AA496" s="17"/>
      <c r="AB496" s="14"/>
      <c r="AC496" s="14"/>
      <c r="AD496" s="14"/>
      <c r="AE496" s="14"/>
      <c r="AF496" s="14"/>
      <c r="AG496" s="14"/>
    </row>
    <row r="497" spans="1:33" ht="18" customHeight="1" x14ac:dyDescent="0.2">
      <c r="A497" s="28">
        <v>7508</v>
      </c>
      <c r="B497" s="38" t="s">
        <v>3157</v>
      </c>
      <c r="C497" s="132">
        <v>690815001</v>
      </c>
      <c r="D497" s="17" t="s">
        <v>2558</v>
      </c>
      <c r="E497" s="17" t="s">
        <v>567</v>
      </c>
      <c r="F497" s="27" t="s">
        <v>26</v>
      </c>
      <c r="G497" s="27" t="s">
        <v>568</v>
      </c>
      <c r="H497" s="27" t="s">
        <v>28</v>
      </c>
      <c r="I497" s="17"/>
      <c r="J497" s="17"/>
      <c r="K497" s="17" t="s">
        <v>5796</v>
      </c>
      <c r="L497" s="17" t="s">
        <v>3158</v>
      </c>
      <c r="M497" s="19" t="s">
        <v>5592</v>
      </c>
      <c r="N497" s="28" t="s">
        <v>3159</v>
      </c>
      <c r="O497" s="28" t="s">
        <v>5797</v>
      </c>
      <c r="P497" s="29" t="s">
        <v>5798</v>
      </c>
      <c r="Q497" s="28"/>
      <c r="R497" s="29">
        <v>91001</v>
      </c>
      <c r="S497" s="29" t="s">
        <v>2738</v>
      </c>
      <c r="T497" s="30">
        <v>41906</v>
      </c>
      <c r="U497" s="28">
        <v>7508</v>
      </c>
      <c r="V497" s="18"/>
      <c r="W497" s="19"/>
      <c r="X497" s="18"/>
      <c r="Y497" s="18"/>
      <c r="Z497" s="18"/>
      <c r="AA497" s="17"/>
      <c r="AB497" s="14"/>
      <c r="AC497" s="14"/>
      <c r="AD497" s="14"/>
      <c r="AE497" s="14"/>
      <c r="AF497" s="14"/>
      <c r="AG497" s="14"/>
    </row>
    <row r="498" spans="1:33" ht="18" customHeight="1" x14ac:dyDescent="0.2">
      <c r="A498" s="28">
        <v>7171</v>
      </c>
      <c r="B498" s="38" t="s">
        <v>8267</v>
      </c>
      <c r="C498" s="132">
        <v>690733005</v>
      </c>
      <c r="D498" s="17" t="s">
        <v>2558</v>
      </c>
      <c r="E498" s="17" t="s">
        <v>2575</v>
      </c>
      <c r="F498" s="27" t="s">
        <v>26</v>
      </c>
      <c r="G498" s="27" t="s">
        <v>2576</v>
      </c>
      <c r="H498" s="27" t="s">
        <v>28</v>
      </c>
      <c r="I498" s="17"/>
      <c r="J498" s="17"/>
      <c r="K498" s="17" t="s">
        <v>3160</v>
      </c>
      <c r="L498" s="17" t="s">
        <v>3162</v>
      </c>
      <c r="M498" s="19" t="s">
        <v>47</v>
      </c>
      <c r="N498" s="28" t="s">
        <v>3164</v>
      </c>
      <c r="O498" s="28" t="s">
        <v>3163</v>
      </c>
      <c r="P498" s="29" t="s">
        <v>3161</v>
      </c>
      <c r="Q498" s="28"/>
      <c r="R498" s="29">
        <v>91001</v>
      </c>
      <c r="S498" s="29" t="s">
        <v>2579</v>
      </c>
      <c r="T498" s="30">
        <v>38509</v>
      </c>
      <c r="U498" s="28">
        <v>7171</v>
      </c>
      <c r="V498" s="18"/>
      <c r="W498" s="19"/>
      <c r="X498" s="18"/>
      <c r="Y498" s="18"/>
      <c r="Z498" s="18"/>
      <c r="AA498" s="17"/>
      <c r="AB498" s="14"/>
      <c r="AC498" s="14"/>
      <c r="AD498" s="14"/>
      <c r="AE498" s="14"/>
      <c r="AF498" s="14"/>
      <c r="AG498" s="14"/>
    </row>
    <row r="499" spans="1:33" ht="18" customHeight="1" x14ac:dyDescent="0.2">
      <c r="A499" s="28">
        <v>7520</v>
      </c>
      <c r="B499" s="38" t="s">
        <v>3165</v>
      </c>
      <c r="C499" s="132">
        <v>692004000</v>
      </c>
      <c r="D499" s="17" t="s">
        <v>2558</v>
      </c>
      <c r="E499" s="17" t="s">
        <v>567</v>
      </c>
      <c r="F499" s="27" t="s">
        <v>26</v>
      </c>
      <c r="G499" s="27" t="s">
        <v>568</v>
      </c>
      <c r="H499" s="27" t="s">
        <v>3166</v>
      </c>
      <c r="I499" s="17"/>
      <c r="J499" s="17"/>
      <c r="K499" s="17" t="s">
        <v>3167</v>
      </c>
      <c r="L499" s="17" t="s">
        <v>3169</v>
      </c>
      <c r="M499" s="19" t="s">
        <v>5594</v>
      </c>
      <c r="N499" s="28" t="s">
        <v>3171</v>
      </c>
      <c r="O499" s="28" t="s">
        <v>3170</v>
      </c>
      <c r="P499" s="29" t="s">
        <v>3168</v>
      </c>
      <c r="Q499" s="28"/>
      <c r="R499" s="29">
        <v>91001</v>
      </c>
      <c r="S499" s="29" t="s">
        <v>2738</v>
      </c>
      <c r="T499" s="30">
        <v>41996</v>
      </c>
      <c r="U499" s="28">
        <v>7520</v>
      </c>
      <c r="V499" s="18"/>
      <c r="W499" s="19"/>
      <c r="X499" s="18"/>
      <c r="Y499" s="18"/>
      <c r="Z499" s="18"/>
      <c r="AA499" s="17"/>
      <c r="AB499" s="14"/>
      <c r="AC499" s="14"/>
      <c r="AD499" s="14"/>
      <c r="AE499" s="14"/>
      <c r="AF499" s="14"/>
      <c r="AG499" s="14"/>
    </row>
    <row r="500" spans="1:33" ht="18" customHeight="1" x14ac:dyDescent="0.2">
      <c r="A500" s="28">
        <v>7234</v>
      </c>
      <c r="B500" s="38" t="s">
        <v>3172</v>
      </c>
      <c r="C500" s="132">
        <v>691109003</v>
      </c>
      <c r="D500" s="17" t="s">
        <v>2558</v>
      </c>
      <c r="E500" s="17" t="s">
        <v>2575</v>
      </c>
      <c r="F500" s="27" t="s">
        <v>26</v>
      </c>
      <c r="G500" s="27" t="s">
        <v>2576</v>
      </c>
      <c r="H500" s="27" t="s">
        <v>28</v>
      </c>
      <c r="I500" s="17"/>
      <c r="J500" s="17"/>
      <c r="K500" s="17" t="s">
        <v>3173</v>
      </c>
      <c r="L500" s="17" t="s">
        <v>3175</v>
      </c>
      <c r="M500" s="19" t="s">
        <v>5593</v>
      </c>
      <c r="N500" s="28" t="s">
        <v>3177</v>
      </c>
      <c r="O500" s="28" t="s">
        <v>3176</v>
      </c>
      <c r="P500" s="29" t="s">
        <v>3174</v>
      </c>
      <c r="Q500" s="28"/>
      <c r="R500" s="29">
        <v>91001</v>
      </c>
      <c r="S500" s="29" t="s">
        <v>2579</v>
      </c>
      <c r="T500" s="30">
        <v>38709</v>
      </c>
      <c r="U500" s="28">
        <v>7234</v>
      </c>
      <c r="V500" s="18"/>
      <c r="W500" s="19"/>
      <c r="X500" s="18"/>
      <c r="Y500" s="18"/>
      <c r="Z500" s="18"/>
      <c r="AA500" s="17"/>
      <c r="AB500" s="14"/>
      <c r="AC500" s="14"/>
      <c r="AD500" s="14"/>
      <c r="AE500" s="14"/>
      <c r="AF500" s="14"/>
      <c r="AG500" s="14"/>
    </row>
    <row r="501" spans="1:33" ht="18" customHeight="1" x14ac:dyDescent="0.2">
      <c r="A501" s="28">
        <v>6995</v>
      </c>
      <c r="B501" s="38" t="s">
        <v>8268</v>
      </c>
      <c r="C501" s="132">
        <v>692205006</v>
      </c>
      <c r="D501" s="17" t="s">
        <v>2558</v>
      </c>
      <c r="E501" s="17" t="s">
        <v>2575</v>
      </c>
      <c r="F501" s="27" t="s">
        <v>26</v>
      </c>
      <c r="G501" s="27" t="s">
        <v>2576</v>
      </c>
      <c r="H501" s="27" t="s">
        <v>28</v>
      </c>
      <c r="I501" s="17"/>
      <c r="J501" s="17"/>
      <c r="K501" s="17" t="s">
        <v>5969</v>
      </c>
      <c r="L501" s="17" t="s">
        <v>3178</v>
      </c>
      <c r="M501" s="19" t="s">
        <v>5588</v>
      </c>
      <c r="N501" s="28" t="s">
        <v>3179</v>
      </c>
      <c r="O501" s="28" t="s">
        <v>5970</v>
      </c>
      <c r="P501" s="29" t="s">
        <v>5971</v>
      </c>
      <c r="Q501" s="28"/>
      <c r="R501" s="29">
        <v>91001</v>
      </c>
      <c r="S501" s="29" t="s">
        <v>3180</v>
      </c>
      <c r="T501" s="30">
        <v>37970</v>
      </c>
      <c r="U501" s="28">
        <v>6995</v>
      </c>
      <c r="V501" s="18"/>
      <c r="W501" s="19"/>
      <c r="X501" s="18"/>
      <c r="Y501" s="18"/>
      <c r="Z501" s="18"/>
      <c r="AA501" s="17"/>
      <c r="AB501" s="14"/>
      <c r="AC501" s="14"/>
      <c r="AD501" s="14"/>
      <c r="AE501" s="14"/>
      <c r="AF501" s="14"/>
      <c r="AG501" s="14"/>
    </row>
    <row r="502" spans="1:33" ht="18" customHeight="1" x14ac:dyDescent="0.2">
      <c r="A502" s="28">
        <v>7194</v>
      </c>
      <c r="B502" s="38" t="s">
        <v>3181</v>
      </c>
      <c r="C502" s="132">
        <v>690204002</v>
      </c>
      <c r="D502" s="17" t="s">
        <v>2558</v>
      </c>
      <c r="E502" s="17" t="s">
        <v>567</v>
      </c>
      <c r="F502" s="27" t="s">
        <v>26</v>
      </c>
      <c r="G502" s="27" t="s">
        <v>568</v>
      </c>
      <c r="H502" s="27" t="s">
        <v>28</v>
      </c>
      <c r="I502" s="17"/>
      <c r="J502" s="17"/>
      <c r="K502" s="17" t="s">
        <v>3182</v>
      </c>
      <c r="L502" s="17" t="s">
        <v>3184</v>
      </c>
      <c r="M502" s="19" t="s">
        <v>5589</v>
      </c>
      <c r="N502" s="28" t="s">
        <v>3186</v>
      </c>
      <c r="O502" s="28" t="s">
        <v>3185</v>
      </c>
      <c r="P502" s="29" t="s">
        <v>3183</v>
      </c>
      <c r="Q502" s="28"/>
      <c r="R502" s="29">
        <v>91001</v>
      </c>
      <c r="S502" s="29" t="s">
        <v>2609</v>
      </c>
      <c r="T502" s="30">
        <v>38618</v>
      </c>
      <c r="U502" s="28">
        <v>7194</v>
      </c>
      <c r="V502" s="18"/>
      <c r="W502" s="19"/>
      <c r="X502" s="18"/>
      <c r="Y502" s="18"/>
      <c r="Z502" s="18"/>
      <c r="AA502" s="17"/>
      <c r="AB502" s="14"/>
      <c r="AC502" s="14"/>
      <c r="AD502" s="14"/>
      <c r="AE502" s="14"/>
      <c r="AF502" s="14"/>
      <c r="AG502" s="14"/>
    </row>
    <row r="503" spans="1:33" ht="18" customHeight="1" x14ac:dyDescent="0.2">
      <c r="A503" s="28">
        <v>7136</v>
      </c>
      <c r="B503" s="38" t="s">
        <v>3187</v>
      </c>
      <c r="C503" s="132">
        <v>690729008</v>
      </c>
      <c r="D503" s="17" t="s">
        <v>2558</v>
      </c>
      <c r="E503" s="17" t="s">
        <v>2575</v>
      </c>
      <c r="F503" s="27" t="s">
        <v>26</v>
      </c>
      <c r="G503" s="27" t="s">
        <v>2576</v>
      </c>
      <c r="H503" s="27" t="s">
        <v>28</v>
      </c>
      <c r="I503" s="17"/>
      <c r="J503" s="17"/>
      <c r="K503" s="17" t="s">
        <v>5801</v>
      </c>
      <c r="L503" s="17" t="s">
        <v>3188</v>
      </c>
      <c r="M503" s="19" t="s">
        <v>5639</v>
      </c>
      <c r="N503" s="28" t="s">
        <v>3189</v>
      </c>
      <c r="O503" s="28" t="s">
        <v>5802</v>
      </c>
      <c r="P503" s="29" t="s">
        <v>5803</v>
      </c>
      <c r="Q503" s="28"/>
      <c r="R503" s="29">
        <v>91001</v>
      </c>
      <c r="S503" s="29" t="s">
        <v>2609</v>
      </c>
      <c r="T503" s="30">
        <v>37970</v>
      </c>
      <c r="U503" s="28">
        <v>7136</v>
      </c>
      <c r="V503" s="18"/>
      <c r="W503" s="19"/>
      <c r="X503" s="18"/>
      <c r="Y503" s="18"/>
      <c r="Z503" s="18"/>
      <c r="AA503" s="17"/>
      <c r="AB503" s="14"/>
      <c r="AC503" s="14"/>
      <c r="AD503" s="14"/>
      <c r="AE503" s="14"/>
      <c r="AF503" s="14"/>
      <c r="AG503" s="14"/>
    </row>
    <row r="504" spans="1:33" ht="18" customHeight="1" x14ac:dyDescent="0.2">
      <c r="A504" s="28">
        <v>7276</v>
      </c>
      <c r="B504" s="38" t="s">
        <v>3190</v>
      </c>
      <c r="C504" s="132">
        <v>691101002</v>
      </c>
      <c r="D504" s="17" t="s">
        <v>2558</v>
      </c>
      <c r="E504" s="17" t="s">
        <v>2575</v>
      </c>
      <c r="F504" s="27" t="s">
        <v>26</v>
      </c>
      <c r="G504" s="27" t="s">
        <v>2576</v>
      </c>
      <c r="H504" s="27" t="s">
        <v>28</v>
      </c>
      <c r="I504" s="17"/>
      <c r="J504" s="17"/>
      <c r="K504" s="17" t="s">
        <v>3191</v>
      </c>
      <c r="L504" s="17" t="s">
        <v>3192</v>
      </c>
      <c r="M504" s="19" t="s">
        <v>5593</v>
      </c>
      <c r="N504" s="28" t="s">
        <v>3194</v>
      </c>
      <c r="O504" s="28" t="s">
        <v>3193</v>
      </c>
      <c r="P504" s="29"/>
      <c r="Q504" s="28"/>
      <c r="R504" s="29">
        <v>91001</v>
      </c>
      <c r="S504" s="29" t="s">
        <v>2579</v>
      </c>
      <c r="T504" s="30">
        <v>38736</v>
      </c>
      <c r="U504" s="28">
        <v>7276</v>
      </c>
      <c r="V504" s="18"/>
      <c r="W504" s="19"/>
      <c r="X504" s="18"/>
      <c r="Y504" s="18"/>
      <c r="Z504" s="18"/>
      <c r="AA504" s="17"/>
      <c r="AB504" s="14"/>
      <c r="AC504" s="14"/>
      <c r="AD504" s="14"/>
      <c r="AE504" s="14"/>
      <c r="AF504" s="14"/>
      <c r="AG504" s="14"/>
    </row>
    <row r="505" spans="1:33" ht="18" customHeight="1" x14ac:dyDescent="0.2">
      <c r="A505" s="28">
        <v>7212</v>
      </c>
      <c r="B505" s="38" t="s">
        <v>3195</v>
      </c>
      <c r="C505" s="132">
        <v>690408007</v>
      </c>
      <c r="D505" s="17" t="s">
        <v>2558</v>
      </c>
      <c r="E505" s="17" t="s">
        <v>567</v>
      </c>
      <c r="F505" s="27" t="s">
        <v>26</v>
      </c>
      <c r="G505" s="27" t="s">
        <v>568</v>
      </c>
      <c r="H505" s="27" t="s">
        <v>28</v>
      </c>
      <c r="I505" s="17"/>
      <c r="J505" s="17"/>
      <c r="K505" s="17" t="s">
        <v>3196</v>
      </c>
      <c r="L505" s="18" t="s">
        <v>3198</v>
      </c>
      <c r="M505" s="19" t="s">
        <v>5591</v>
      </c>
      <c r="N505" s="28" t="s">
        <v>3200</v>
      </c>
      <c r="O505" s="28" t="s">
        <v>3199</v>
      </c>
      <c r="P505" s="29" t="s">
        <v>3197</v>
      </c>
      <c r="Q505" s="28"/>
      <c r="R505" s="29">
        <v>91001</v>
      </c>
      <c r="S505" s="29" t="s">
        <v>2579</v>
      </c>
      <c r="T505" s="30">
        <v>38658</v>
      </c>
      <c r="U505" s="28">
        <v>7212</v>
      </c>
      <c r="V505" s="20"/>
      <c r="W505" s="19"/>
      <c r="X505" s="18"/>
      <c r="Y505" s="18"/>
      <c r="Z505" s="18"/>
      <c r="AA505" s="17"/>
      <c r="AB505" s="14"/>
      <c r="AC505" s="14"/>
      <c r="AD505" s="14"/>
      <c r="AE505" s="14"/>
      <c r="AF505" s="14"/>
      <c r="AG505" s="14"/>
    </row>
    <row r="506" spans="1:33" ht="18" customHeight="1" x14ac:dyDescent="0.2">
      <c r="A506" s="28">
        <v>7261</v>
      </c>
      <c r="B506" s="38" t="s">
        <v>3201</v>
      </c>
      <c r="C506" s="132">
        <v>690805006</v>
      </c>
      <c r="D506" s="17" t="s">
        <v>2558</v>
      </c>
      <c r="E506" s="17" t="s">
        <v>2586</v>
      </c>
      <c r="F506" s="27" t="s">
        <v>1529</v>
      </c>
      <c r="G506" s="27" t="s">
        <v>2587</v>
      </c>
      <c r="H506" s="27" t="s">
        <v>28</v>
      </c>
      <c r="I506" s="17"/>
      <c r="J506" s="17"/>
      <c r="K506" s="17" t="s">
        <v>3202</v>
      </c>
      <c r="L506" s="17" t="s">
        <v>3204</v>
      </c>
      <c r="M506" s="19" t="s">
        <v>5592</v>
      </c>
      <c r="N506" s="28" t="s">
        <v>3206</v>
      </c>
      <c r="O506" s="28" t="s">
        <v>3205</v>
      </c>
      <c r="P506" s="29" t="s">
        <v>3203</v>
      </c>
      <c r="Q506" s="28"/>
      <c r="R506" s="29">
        <v>91001</v>
      </c>
      <c r="S506" s="29" t="s">
        <v>544</v>
      </c>
      <c r="T506" s="30">
        <v>38729</v>
      </c>
      <c r="U506" s="28">
        <v>7261</v>
      </c>
      <c r="V506" s="18"/>
      <c r="W506" s="19"/>
      <c r="X506" s="18"/>
      <c r="Y506" s="18"/>
      <c r="Z506" s="18"/>
      <c r="AA506" s="17"/>
      <c r="AB506" s="14"/>
      <c r="AC506" s="14"/>
      <c r="AD506" s="14"/>
      <c r="AE506" s="14"/>
      <c r="AF506" s="14"/>
      <c r="AG506" s="14"/>
    </row>
    <row r="507" spans="1:33" ht="18" customHeight="1" x14ac:dyDescent="0.2">
      <c r="A507" s="28">
        <v>7537</v>
      </c>
      <c r="B507" s="38" t="s">
        <v>8241</v>
      </c>
      <c r="C507" s="132">
        <v>691705005</v>
      </c>
      <c r="D507" s="17" t="s">
        <v>2558</v>
      </c>
      <c r="E507" s="17" t="s">
        <v>567</v>
      </c>
      <c r="F507" s="27" t="s">
        <v>26</v>
      </c>
      <c r="G507" s="27" t="s">
        <v>568</v>
      </c>
      <c r="H507" s="27" t="s">
        <v>28</v>
      </c>
      <c r="I507" s="17"/>
      <c r="J507" s="17"/>
      <c r="K507" s="17" t="s">
        <v>3207</v>
      </c>
      <c r="L507" s="17" t="s">
        <v>3208</v>
      </c>
      <c r="M507" s="19" t="s">
        <v>313</v>
      </c>
      <c r="N507" s="28" t="s">
        <v>3210</v>
      </c>
      <c r="O507" s="28" t="s">
        <v>3209</v>
      </c>
      <c r="P507" s="29"/>
      <c r="Q507" s="28"/>
      <c r="R507" s="29">
        <v>91001</v>
      </c>
      <c r="S507" s="29" t="s">
        <v>544</v>
      </c>
      <c r="T507" s="30">
        <v>42053</v>
      </c>
      <c r="U507" s="28">
        <v>7537</v>
      </c>
      <c r="V507" s="18"/>
      <c r="W507" s="19"/>
      <c r="X507" s="18"/>
      <c r="Y507" s="18"/>
      <c r="Z507" s="18"/>
      <c r="AA507" s="17"/>
      <c r="AB507" s="14"/>
      <c r="AC507" s="14"/>
      <c r="AD507" s="14"/>
      <c r="AE507" s="14"/>
      <c r="AF507" s="14"/>
      <c r="AG507" s="14"/>
    </row>
    <row r="508" spans="1:33" ht="18" customHeight="1" x14ac:dyDescent="0.2">
      <c r="A508" s="28">
        <v>7252</v>
      </c>
      <c r="B508" s="38" t="s">
        <v>3211</v>
      </c>
      <c r="C508" s="132">
        <v>691707008</v>
      </c>
      <c r="D508" s="17" t="s">
        <v>2558</v>
      </c>
      <c r="E508" s="17" t="s">
        <v>2575</v>
      </c>
      <c r="F508" s="27" t="s">
        <v>26</v>
      </c>
      <c r="G508" s="27" t="s">
        <v>2576</v>
      </c>
      <c r="H508" s="27" t="s">
        <v>28</v>
      </c>
      <c r="I508" s="17"/>
      <c r="J508" s="17"/>
      <c r="K508" s="17" t="s">
        <v>3212</v>
      </c>
      <c r="L508" s="17" t="s">
        <v>3214</v>
      </c>
      <c r="M508" s="19" t="s">
        <v>313</v>
      </c>
      <c r="N508" s="28" t="s">
        <v>3216</v>
      </c>
      <c r="O508" s="28" t="s">
        <v>3215</v>
      </c>
      <c r="P508" s="29" t="s">
        <v>3213</v>
      </c>
      <c r="Q508" s="28"/>
      <c r="R508" s="29">
        <v>91001</v>
      </c>
      <c r="S508" s="29" t="s">
        <v>2952</v>
      </c>
      <c r="T508" s="30">
        <v>38723</v>
      </c>
      <c r="U508" s="28">
        <v>7252</v>
      </c>
      <c r="V508" s="18"/>
      <c r="W508" s="19"/>
      <c r="X508" s="18"/>
      <c r="Y508" s="18"/>
      <c r="Z508" s="18"/>
      <c r="AA508" s="17"/>
      <c r="AB508" s="14"/>
      <c r="AC508" s="14"/>
      <c r="AD508" s="14"/>
      <c r="AE508" s="14"/>
      <c r="AF508" s="14"/>
      <c r="AG508" s="14"/>
    </row>
    <row r="509" spans="1:33" ht="18" customHeight="1" x14ac:dyDescent="0.2">
      <c r="A509" s="28">
        <v>7624</v>
      </c>
      <c r="B509" s="38" t="s">
        <v>3217</v>
      </c>
      <c r="C509" s="132">
        <v>690606003</v>
      </c>
      <c r="D509" s="17" t="s">
        <v>2558</v>
      </c>
      <c r="E509" s="17" t="s">
        <v>2575</v>
      </c>
      <c r="F509" s="27" t="s">
        <v>26</v>
      </c>
      <c r="G509" s="27" t="s">
        <v>2576</v>
      </c>
      <c r="H509" s="27" t="s">
        <v>28</v>
      </c>
      <c r="I509" s="17"/>
      <c r="J509" s="17"/>
      <c r="K509" s="17" t="s">
        <v>3218</v>
      </c>
      <c r="L509" s="17" t="s">
        <v>3219</v>
      </c>
      <c r="M509" s="19" t="s">
        <v>565</v>
      </c>
      <c r="N509" s="28" t="s">
        <v>3220</v>
      </c>
      <c r="O509" s="28"/>
      <c r="P509" s="29"/>
      <c r="Q509" s="28"/>
      <c r="R509" s="29">
        <v>91001</v>
      </c>
      <c r="S509" s="29" t="s">
        <v>2579</v>
      </c>
      <c r="T509" s="30">
        <v>42739</v>
      </c>
      <c r="U509" s="28">
        <v>7624</v>
      </c>
      <c r="V509" s="18"/>
      <c r="W509" s="19"/>
      <c r="X509" s="18"/>
      <c r="Y509" s="18"/>
      <c r="Z509" s="18"/>
      <c r="AA509" s="17"/>
      <c r="AB509" s="14"/>
      <c r="AC509" s="14"/>
      <c r="AD509" s="14"/>
      <c r="AE509" s="14"/>
      <c r="AF509" s="14"/>
      <c r="AG509" s="14"/>
    </row>
    <row r="510" spans="1:33" ht="18" customHeight="1" x14ac:dyDescent="0.2">
      <c r="A510" s="28">
        <v>7179</v>
      </c>
      <c r="B510" s="38" t="s">
        <v>3221</v>
      </c>
      <c r="C510" s="132">
        <v>691904008</v>
      </c>
      <c r="D510" s="17" t="s">
        <v>2558</v>
      </c>
      <c r="E510" s="17" t="s">
        <v>2575</v>
      </c>
      <c r="F510" s="27" t="s">
        <v>26</v>
      </c>
      <c r="G510" s="27" t="s">
        <v>2576</v>
      </c>
      <c r="H510" s="27" t="s">
        <v>28</v>
      </c>
      <c r="I510" s="17"/>
      <c r="J510" s="17"/>
      <c r="K510" s="17" t="s">
        <v>3222</v>
      </c>
      <c r="L510" s="17" t="s">
        <v>3224</v>
      </c>
      <c r="M510" s="19" t="s">
        <v>48</v>
      </c>
      <c r="N510" s="28" t="s">
        <v>3226</v>
      </c>
      <c r="O510" s="28" t="s">
        <v>3225</v>
      </c>
      <c r="P510" s="29" t="s">
        <v>3223</v>
      </c>
      <c r="Q510" s="28"/>
      <c r="R510" s="29">
        <v>91001</v>
      </c>
      <c r="S510" s="29" t="s">
        <v>2579</v>
      </c>
      <c r="T510" s="30">
        <v>38568</v>
      </c>
      <c r="U510" s="28">
        <v>7179</v>
      </c>
      <c r="V510" s="18"/>
      <c r="W510" s="19"/>
      <c r="X510" s="18"/>
      <c r="Y510" s="18"/>
      <c r="Z510" s="18"/>
      <c r="AA510" s="17"/>
      <c r="AB510" s="14"/>
      <c r="AC510" s="14"/>
      <c r="AD510" s="14"/>
      <c r="AE510" s="14"/>
      <c r="AF510" s="14"/>
      <c r="AG510" s="14"/>
    </row>
    <row r="511" spans="1:33" ht="18" customHeight="1" x14ac:dyDescent="0.2">
      <c r="A511" s="28">
        <v>7066</v>
      </c>
      <c r="B511" s="38" t="s">
        <v>8822</v>
      </c>
      <c r="C511" s="132">
        <v>690705001</v>
      </c>
      <c r="D511" s="17" t="s">
        <v>2558</v>
      </c>
      <c r="E511" s="17" t="s">
        <v>2575</v>
      </c>
      <c r="F511" s="27" t="s">
        <v>26</v>
      </c>
      <c r="G511" s="27" t="s">
        <v>2576</v>
      </c>
      <c r="H511" s="27" t="s">
        <v>28</v>
      </c>
      <c r="I511" s="17"/>
      <c r="J511" s="17"/>
      <c r="K511" s="17" t="s">
        <v>3227</v>
      </c>
      <c r="L511" s="17" t="s">
        <v>3228</v>
      </c>
      <c r="M511" s="19" t="s">
        <v>47</v>
      </c>
      <c r="N511" s="28" t="s">
        <v>1655</v>
      </c>
      <c r="O511" s="28" t="s">
        <v>5744</v>
      </c>
      <c r="P511" s="29" t="s">
        <v>5745</v>
      </c>
      <c r="Q511" s="28"/>
      <c r="R511" s="29">
        <v>91001</v>
      </c>
      <c r="S511" s="29" t="s">
        <v>2952</v>
      </c>
      <c r="T511" s="30">
        <v>37970</v>
      </c>
      <c r="U511" s="28">
        <v>7066</v>
      </c>
      <c r="V511" s="18"/>
      <c r="W511" s="19"/>
      <c r="X511" s="18"/>
      <c r="Y511" s="18"/>
      <c r="Z511" s="18"/>
      <c r="AA511" s="17"/>
      <c r="AB511" s="14"/>
      <c r="AC511" s="14"/>
      <c r="AD511" s="14"/>
      <c r="AE511" s="14"/>
      <c r="AF511" s="14"/>
      <c r="AG511" s="14"/>
    </row>
    <row r="512" spans="1:33" ht="18" customHeight="1" x14ac:dyDescent="0.2">
      <c r="A512" s="28">
        <v>7317</v>
      </c>
      <c r="B512" s="38" t="s">
        <v>8242</v>
      </c>
      <c r="C512" s="132">
        <v>691403009</v>
      </c>
      <c r="D512" s="17" t="s">
        <v>2558</v>
      </c>
      <c r="E512" s="17" t="s">
        <v>2575</v>
      </c>
      <c r="F512" s="27" t="s">
        <v>26</v>
      </c>
      <c r="G512" s="27" t="s">
        <v>2576</v>
      </c>
      <c r="H512" s="27" t="s">
        <v>28</v>
      </c>
      <c r="I512" s="17"/>
      <c r="J512" s="17"/>
      <c r="K512" s="17" t="s">
        <v>3229</v>
      </c>
      <c r="L512" s="17" t="s">
        <v>3230</v>
      </c>
      <c r="M512" s="19" t="s">
        <v>5590</v>
      </c>
      <c r="N512" s="28" t="s">
        <v>5640</v>
      </c>
      <c r="O512" s="28" t="s">
        <v>3231</v>
      </c>
      <c r="P512" s="29"/>
      <c r="Q512" s="28" t="s">
        <v>5616</v>
      </c>
      <c r="R512" s="29">
        <v>91001</v>
      </c>
      <c r="S512" s="29" t="s">
        <v>2952</v>
      </c>
      <c r="T512" s="30">
        <v>38813</v>
      </c>
      <c r="U512" s="28">
        <v>7317</v>
      </c>
      <c r="V512" s="18"/>
      <c r="W512" s="19"/>
      <c r="X512" s="18"/>
      <c r="Y512" s="18"/>
      <c r="Z512" s="18"/>
      <c r="AA512" s="17"/>
      <c r="AB512" s="14"/>
      <c r="AC512" s="14"/>
      <c r="AD512" s="14"/>
      <c r="AE512" s="14"/>
      <c r="AF512" s="14"/>
      <c r="AG512" s="14"/>
    </row>
    <row r="513" spans="1:33" ht="18" customHeight="1" x14ac:dyDescent="0.2">
      <c r="A513" s="28">
        <v>7310</v>
      </c>
      <c r="B513" s="38" t="s">
        <v>8823</v>
      </c>
      <c r="C513" s="132">
        <v>691406008</v>
      </c>
      <c r="D513" s="17" t="s">
        <v>2558</v>
      </c>
      <c r="E513" s="17" t="s">
        <v>567</v>
      </c>
      <c r="F513" s="27" t="s">
        <v>26</v>
      </c>
      <c r="G513" s="27" t="s">
        <v>568</v>
      </c>
      <c r="H513" s="27" t="s">
        <v>28</v>
      </c>
      <c r="I513" s="17"/>
      <c r="J513" s="17"/>
      <c r="K513" s="17" t="s">
        <v>3232</v>
      </c>
      <c r="L513" s="17" t="s">
        <v>5641</v>
      </c>
      <c r="M513" s="19" t="s">
        <v>5590</v>
      </c>
      <c r="N513" s="28" t="s">
        <v>3234</v>
      </c>
      <c r="O513" s="28"/>
      <c r="P513" s="29" t="s">
        <v>3233</v>
      </c>
      <c r="Q513" s="28"/>
      <c r="R513" s="29">
        <v>91001</v>
      </c>
      <c r="S513" s="29" t="s">
        <v>2952</v>
      </c>
      <c r="T513" s="30">
        <v>38776</v>
      </c>
      <c r="U513" s="28">
        <v>7310</v>
      </c>
      <c r="V513" s="18"/>
      <c r="W513" s="19"/>
      <c r="X513" s="18"/>
      <c r="Y513" s="18"/>
      <c r="Z513" s="18"/>
      <c r="AA513" s="17"/>
      <c r="AB513" s="14"/>
      <c r="AC513" s="14"/>
      <c r="AD513" s="14"/>
      <c r="AE513" s="14"/>
      <c r="AF513" s="14"/>
      <c r="AG513" s="14"/>
    </row>
    <row r="514" spans="1:33" ht="18" customHeight="1" x14ac:dyDescent="0.2">
      <c r="A514" s="28">
        <v>7688</v>
      </c>
      <c r="B514" s="38" t="s">
        <v>6104</v>
      </c>
      <c r="C514" s="132">
        <v>690814005</v>
      </c>
      <c r="D514" s="17"/>
      <c r="E514" s="17" t="s">
        <v>8027</v>
      </c>
      <c r="F514" s="27" t="s">
        <v>26</v>
      </c>
      <c r="G514" s="27" t="s">
        <v>568</v>
      </c>
      <c r="H514" s="27" t="s">
        <v>28</v>
      </c>
      <c r="I514" s="17"/>
      <c r="J514" s="17"/>
      <c r="K514" s="17" t="s">
        <v>6105</v>
      </c>
      <c r="L514" s="17" t="s">
        <v>6106</v>
      </c>
      <c r="M514" s="19" t="s">
        <v>5592</v>
      </c>
      <c r="N514" s="28" t="s">
        <v>6107</v>
      </c>
      <c r="O514" s="28" t="s">
        <v>6108</v>
      </c>
      <c r="P514" s="47" t="s">
        <v>6109</v>
      </c>
      <c r="Q514" s="28"/>
      <c r="R514" s="29">
        <v>91001</v>
      </c>
      <c r="S514" s="29" t="s">
        <v>2952</v>
      </c>
      <c r="T514" s="30">
        <v>43717</v>
      </c>
      <c r="U514" s="28">
        <v>7688</v>
      </c>
      <c r="V514" s="18"/>
      <c r="W514" s="19"/>
      <c r="X514" s="18"/>
      <c r="Y514" s="18"/>
      <c r="Z514" s="18"/>
      <c r="AA514" s="17"/>
      <c r="AB514" s="14"/>
      <c r="AC514" s="14"/>
      <c r="AD514" s="14"/>
      <c r="AE514" s="14"/>
      <c r="AF514" s="14"/>
      <c r="AG514" s="14"/>
    </row>
    <row r="515" spans="1:33" ht="18" customHeight="1" x14ac:dyDescent="0.2">
      <c r="A515" s="28">
        <v>7423</v>
      </c>
      <c r="B515" s="38" t="s">
        <v>8243</v>
      </c>
      <c r="C515" s="132">
        <v>690612003</v>
      </c>
      <c r="D515" s="17" t="s">
        <v>2558</v>
      </c>
      <c r="E515" s="17" t="s">
        <v>567</v>
      </c>
      <c r="F515" s="27" t="s">
        <v>26</v>
      </c>
      <c r="G515" s="27" t="s">
        <v>568</v>
      </c>
      <c r="H515" s="27" t="s">
        <v>28</v>
      </c>
      <c r="I515" s="17"/>
      <c r="J515" s="17"/>
      <c r="K515" s="17" t="s">
        <v>3235</v>
      </c>
      <c r="L515" s="17" t="s">
        <v>3237</v>
      </c>
      <c r="M515" s="19" t="s">
        <v>565</v>
      </c>
      <c r="N515" s="28"/>
      <c r="O515" s="28" t="s">
        <v>3238</v>
      </c>
      <c r="P515" s="29" t="s">
        <v>3236</v>
      </c>
      <c r="Q515" s="28"/>
      <c r="R515" s="29">
        <v>91001</v>
      </c>
      <c r="S515" s="29" t="s">
        <v>2579</v>
      </c>
      <c r="T515" s="30">
        <v>40190</v>
      </c>
      <c r="U515" s="28">
        <v>7423</v>
      </c>
      <c r="V515" s="18"/>
      <c r="W515" s="19"/>
      <c r="X515" s="18"/>
      <c r="Y515" s="18"/>
      <c r="Z515" s="18"/>
      <c r="AA515" s="17"/>
      <c r="AB515" s="14"/>
      <c r="AC515" s="14"/>
      <c r="AD515" s="14"/>
      <c r="AE515" s="14"/>
      <c r="AF515" s="14"/>
      <c r="AG515" s="14"/>
    </row>
    <row r="516" spans="1:33" ht="18" customHeight="1" x14ac:dyDescent="0.2">
      <c r="A516" s="28">
        <v>7143</v>
      </c>
      <c r="B516" s="94" t="s">
        <v>3239</v>
      </c>
      <c r="C516" s="132">
        <v>692101006</v>
      </c>
      <c r="D516" s="17" t="s">
        <v>2558</v>
      </c>
      <c r="E516" s="17" t="s">
        <v>2575</v>
      </c>
      <c r="F516" s="27" t="s">
        <v>26</v>
      </c>
      <c r="G516" s="27" t="s">
        <v>2677</v>
      </c>
      <c r="H516" s="27" t="s">
        <v>28</v>
      </c>
      <c r="I516" s="17"/>
      <c r="J516" s="17"/>
      <c r="K516" s="17" t="s">
        <v>3240</v>
      </c>
      <c r="L516" s="17" t="s">
        <v>3241</v>
      </c>
      <c r="M516" s="19" t="s">
        <v>5588</v>
      </c>
      <c r="N516" s="28" t="s">
        <v>2545</v>
      </c>
      <c r="O516" s="28" t="s">
        <v>5823</v>
      </c>
      <c r="P516" s="29" t="s">
        <v>5824</v>
      </c>
      <c r="Q516" s="28"/>
      <c r="R516" s="29">
        <v>91001</v>
      </c>
      <c r="S516" s="29" t="s">
        <v>2579</v>
      </c>
      <c r="T516" s="30">
        <v>37970</v>
      </c>
      <c r="U516" s="28">
        <v>7143</v>
      </c>
      <c r="V516" s="18"/>
      <c r="W516" s="19"/>
      <c r="X516" s="18"/>
      <c r="Y516" s="18"/>
      <c r="Z516" s="18"/>
      <c r="AA516" s="17"/>
      <c r="AB516" s="14"/>
      <c r="AC516" s="14"/>
      <c r="AD516" s="14"/>
      <c r="AE516" s="14"/>
      <c r="AF516" s="14"/>
      <c r="AG516" s="14"/>
    </row>
    <row r="517" spans="1:33" ht="18" customHeight="1" x14ac:dyDescent="0.2">
      <c r="A517" s="28">
        <v>7175</v>
      </c>
      <c r="B517" s="38" t="s">
        <v>3242</v>
      </c>
      <c r="C517" s="132">
        <v>690407000</v>
      </c>
      <c r="D517" s="17" t="s">
        <v>2558</v>
      </c>
      <c r="E517" s="17" t="s">
        <v>2575</v>
      </c>
      <c r="F517" s="27" t="s">
        <v>26</v>
      </c>
      <c r="G517" s="27" t="s">
        <v>2576</v>
      </c>
      <c r="H517" s="27" t="s">
        <v>28</v>
      </c>
      <c r="I517" s="17"/>
      <c r="J517" s="17"/>
      <c r="K517" s="17" t="s">
        <v>3243</v>
      </c>
      <c r="L517" s="17" t="s">
        <v>3244</v>
      </c>
      <c r="M517" s="19" t="s">
        <v>5591</v>
      </c>
      <c r="N517" s="28" t="s">
        <v>3245</v>
      </c>
      <c r="O517" s="28" t="s">
        <v>5816</v>
      </c>
      <c r="P517" s="29" t="s">
        <v>5817</v>
      </c>
      <c r="Q517" s="28"/>
      <c r="R517" s="29">
        <v>91001</v>
      </c>
      <c r="S517" s="29" t="s">
        <v>5526</v>
      </c>
      <c r="T517" s="30">
        <v>38526</v>
      </c>
      <c r="U517" s="28">
        <v>7175</v>
      </c>
      <c r="V517" s="18"/>
      <c r="W517" s="19"/>
      <c r="X517" s="18"/>
      <c r="Y517" s="18"/>
      <c r="Z517" s="18"/>
      <c r="AA517" s="17"/>
      <c r="AB517" s="14"/>
      <c r="AC517" s="14"/>
      <c r="AD517" s="14"/>
      <c r="AE517" s="14"/>
      <c r="AF517" s="14"/>
      <c r="AG517" s="14"/>
    </row>
    <row r="518" spans="1:33" ht="18" customHeight="1" x14ac:dyDescent="0.2">
      <c r="A518" s="28">
        <v>7354</v>
      </c>
      <c r="B518" s="38" t="s">
        <v>3246</v>
      </c>
      <c r="C518" s="132">
        <v>692614003</v>
      </c>
      <c r="D518" s="17" t="s">
        <v>2558</v>
      </c>
      <c r="E518" s="17" t="s">
        <v>2586</v>
      </c>
      <c r="F518" s="27" t="s">
        <v>1529</v>
      </c>
      <c r="G518" s="27" t="s">
        <v>2587</v>
      </c>
      <c r="H518" s="27" t="s">
        <v>28</v>
      </c>
      <c r="I518" s="17"/>
      <c r="J518" s="17"/>
      <c r="K518" s="17" t="s">
        <v>3247</v>
      </c>
      <c r="L518" s="17" t="s">
        <v>3249</v>
      </c>
      <c r="M518" s="19" t="s">
        <v>47</v>
      </c>
      <c r="N518" s="28" t="s">
        <v>3251</v>
      </c>
      <c r="O518" s="28" t="s">
        <v>3250</v>
      </c>
      <c r="P518" s="29" t="s">
        <v>3248</v>
      </c>
      <c r="Q518" s="28"/>
      <c r="R518" s="29">
        <v>91001</v>
      </c>
      <c r="S518" s="29" t="s">
        <v>2609</v>
      </c>
      <c r="T518" s="30">
        <v>39212</v>
      </c>
      <c r="U518" s="28">
        <v>7354</v>
      </c>
      <c r="V518" s="18"/>
      <c r="W518" s="19"/>
      <c r="X518" s="18"/>
      <c r="Y518" s="18"/>
      <c r="Z518" s="18"/>
      <c r="AA518" s="17"/>
      <c r="AB518" s="14"/>
      <c r="AC518" s="14"/>
      <c r="AD518" s="14"/>
      <c r="AE518" s="14"/>
      <c r="AF518" s="14"/>
      <c r="AG518" s="14"/>
    </row>
    <row r="519" spans="1:33" ht="18" customHeight="1" x14ac:dyDescent="0.2">
      <c r="A519" s="28">
        <v>7495</v>
      </c>
      <c r="B519" s="94" t="s">
        <v>3252</v>
      </c>
      <c r="C519" s="132">
        <v>619550005</v>
      </c>
      <c r="D519" s="17" t="s">
        <v>2558</v>
      </c>
      <c r="E519" s="17" t="s">
        <v>567</v>
      </c>
      <c r="F519" s="27" t="s">
        <v>26</v>
      </c>
      <c r="G519" s="27" t="s">
        <v>568</v>
      </c>
      <c r="H519" s="27" t="s">
        <v>28</v>
      </c>
      <c r="I519" s="17"/>
      <c r="J519" s="17"/>
      <c r="K519" s="17" t="s">
        <v>3253</v>
      </c>
      <c r="L519" s="17" t="s">
        <v>3255</v>
      </c>
      <c r="M519" s="19" t="s">
        <v>48</v>
      </c>
      <c r="N519" s="28" t="s">
        <v>3257</v>
      </c>
      <c r="O519" s="28" t="s">
        <v>3256</v>
      </c>
      <c r="P519" s="29" t="s">
        <v>3254</v>
      </c>
      <c r="Q519" s="28"/>
      <c r="R519" s="29">
        <v>91001</v>
      </c>
      <c r="S519" s="29" t="s">
        <v>2738</v>
      </c>
      <c r="T519" s="30">
        <v>41614</v>
      </c>
      <c r="U519" s="28">
        <v>7495</v>
      </c>
      <c r="V519" s="18"/>
      <c r="W519" s="19"/>
      <c r="X519" s="18"/>
      <c r="Y519" s="18"/>
      <c r="Z519" s="18"/>
      <c r="AA519" s="17"/>
      <c r="AB519" s="14"/>
      <c r="AC519" s="14"/>
      <c r="AD519" s="14"/>
      <c r="AE519" s="14"/>
      <c r="AF519" s="14"/>
      <c r="AG519" s="14"/>
    </row>
    <row r="520" spans="1:33" ht="18" customHeight="1" x14ac:dyDescent="0.2">
      <c r="A520" s="29">
        <v>7598</v>
      </c>
      <c r="B520" s="94" t="s">
        <v>3258</v>
      </c>
      <c r="C520" s="132">
        <v>690406004</v>
      </c>
      <c r="D520" s="17" t="s">
        <v>2558</v>
      </c>
      <c r="E520" s="17" t="s">
        <v>3259</v>
      </c>
      <c r="F520" s="27" t="s">
        <v>26</v>
      </c>
      <c r="G520" s="27" t="s">
        <v>568</v>
      </c>
      <c r="H520" s="27" t="s">
        <v>28</v>
      </c>
      <c r="I520" s="17"/>
      <c r="J520" s="17"/>
      <c r="K520" s="17" t="s">
        <v>6133</v>
      </c>
      <c r="L520" s="17" t="s">
        <v>3260</v>
      </c>
      <c r="M520" s="17" t="s">
        <v>5591</v>
      </c>
      <c r="N520" s="29" t="s">
        <v>6134</v>
      </c>
      <c r="O520" s="29" t="s">
        <v>3261</v>
      </c>
      <c r="P520" s="29" t="s">
        <v>6135</v>
      </c>
      <c r="Q520" s="29"/>
      <c r="R520" s="29">
        <v>91001</v>
      </c>
      <c r="S520" s="29" t="s">
        <v>544</v>
      </c>
      <c r="T520" s="34">
        <v>42416</v>
      </c>
      <c r="U520" s="29">
        <v>7598</v>
      </c>
      <c r="V520" s="59"/>
      <c r="W520" s="17"/>
      <c r="X520" s="59"/>
      <c r="Y520" s="59"/>
      <c r="Z520" s="59"/>
      <c r="AA520" s="17"/>
      <c r="AB520" s="14"/>
      <c r="AC520" s="14"/>
      <c r="AD520" s="14"/>
      <c r="AE520" s="14"/>
      <c r="AF520" s="14"/>
      <c r="AG520" s="14"/>
    </row>
    <row r="521" spans="1:33" ht="18" customHeight="1" x14ac:dyDescent="0.2">
      <c r="A521" s="28">
        <v>7504</v>
      </c>
      <c r="B521" s="38" t="s">
        <v>3262</v>
      </c>
      <c r="C521" s="132">
        <v>692009002</v>
      </c>
      <c r="D521" s="17" t="s">
        <v>2558</v>
      </c>
      <c r="E521" s="17" t="s">
        <v>567</v>
      </c>
      <c r="F521" s="27" t="s">
        <v>26</v>
      </c>
      <c r="G521" s="27" t="s">
        <v>568</v>
      </c>
      <c r="H521" s="27" t="s">
        <v>28</v>
      </c>
      <c r="I521" s="17"/>
      <c r="J521" s="17"/>
      <c r="K521" s="17" t="s">
        <v>3263</v>
      </c>
      <c r="L521" s="17" t="s">
        <v>3265</v>
      </c>
      <c r="M521" s="19" t="s">
        <v>5594</v>
      </c>
      <c r="N521" s="28" t="s">
        <v>3267</v>
      </c>
      <c r="O521" s="28" t="s">
        <v>3266</v>
      </c>
      <c r="P521" s="29" t="s">
        <v>3264</v>
      </c>
      <c r="Q521" s="28"/>
      <c r="R521" s="29">
        <v>91001</v>
      </c>
      <c r="S521" s="29" t="s">
        <v>2738</v>
      </c>
      <c r="T521" s="30">
        <v>41872</v>
      </c>
      <c r="U521" s="28">
        <v>7504</v>
      </c>
      <c r="V521" s="18"/>
      <c r="W521" s="19"/>
      <c r="X521" s="18"/>
      <c r="Y521" s="18"/>
      <c r="Z521" s="18"/>
      <c r="AA521" s="17"/>
      <c r="AB521" s="14"/>
      <c r="AC521" s="14"/>
      <c r="AD521" s="14"/>
      <c r="AE521" s="14"/>
      <c r="AF521" s="14"/>
      <c r="AG521" s="14"/>
    </row>
    <row r="522" spans="1:33" ht="18" customHeight="1" x14ac:dyDescent="0.2">
      <c r="A522" s="28">
        <v>7195</v>
      </c>
      <c r="B522" s="38" t="s">
        <v>3268</v>
      </c>
      <c r="C522" s="132">
        <v>690726009</v>
      </c>
      <c r="D522" s="17" t="s">
        <v>2558</v>
      </c>
      <c r="E522" s="17" t="s">
        <v>2575</v>
      </c>
      <c r="F522" s="27" t="s">
        <v>26</v>
      </c>
      <c r="G522" s="27" t="s">
        <v>2576</v>
      </c>
      <c r="H522" s="27" t="s">
        <v>28</v>
      </c>
      <c r="I522" s="17"/>
      <c r="J522" s="17"/>
      <c r="K522" s="17" t="s">
        <v>3269</v>
      </c>
      <c r="L522" s="17" t="s">
        <v>3270</v>
      </c>
      <c r="M522" s="19" t="s">
        <v>47</v>
      </c>
      <c r="N522" s="28" t="s">
        <v>3271</v>
      </c>
      <c r="O522" s="28" t="s">
        <v>5821</v>
      </c>
      <c r="P522" s="29" t="s">
        <v>5822</v>
      </c>
      <c r="Q522" s="28"/>
      <c r="R522" s="29">
        <v>91001</v>
      </c>
      <c r="S522" s="29" t="s">
        <v>2651</v>
      </c>
      <c r="T522" s="30">
        <v>38624</v>
      </c>
      <c r="U522" s="28">
        <v>7195</v>
      </c>
      <c r="V522" s="18"/>
      <c r="W522" s="19"/>
      <c r="X522" s="18"/>
      <c r="Y522" s="18"/>
      <c r="Z522" s="18"/>
      <c r="AA522" s="17"/>
      <c r="AB522" s="14"/>
      <c r="AC522" s="14"/>
      <c r="AD522" s="14"/>
      <c r="AE522" s="14"/>
      <c r="AF522" s="14"/>
      <c r="AG522" s="14"/>
    </row>
    <row r="523" spans="1:33" ht="18" customHeight="1" x14ac:dyDescent="0.2">
      <c r="A523" s="28">
        <v>7450</v>
      </c>
      <c r="B523" s="38" t="s">
        <v>3272</v>
      </c>
      <c r="C523" s="132">
        <v>692313003</v>
      </c>
      <c r="D523" s="17" t="s">
        <v>2558</v>
      </c>
      <c r="E523" s="17" t="s">
        <v>2575</v>
      </c>
      <c r="F523" s="27" t="s">
        <v>26</v>
      </c>
      <c r="G523" s="27" t="s">
        <v>2576</v>
      </c>
      <c r="H523" s="27" t="s">
        <v>28</v>
      </c>
      <c r="I523" s="17"/>
      <c r="J523" s="17"/>
      <c r="K523" s="17" t="s">
        <v>5818</v>
      </c>
      <c r="L523" s="17" t="s">
        <v>3273</v>
      </c>
      <c r="M523" s="19" t="s">
        <v>5588</v>
      </c>
      <c r="N523" s="28" t="s">
        <v>3274</v>
      </c>
      <c r="O523" s="28" t="s">
        <v>5819</v>
      </c>
      <c r="P523" s="29" t="s">
        <v>5820</v>
      </c>
      <c r="Q523" s="28"/>
      <c r="R523" s="29">
        <v>91001</v>
      </c>
      <c r="S523" s="29" t="s">
        <v>2579</v>
      </c>
      <c r="T523" s="30">
        <v>40683</v>
      </c>
      <c r="U523" s="28">
        <v>7450</v>
      </c>
      <c r="V523" s="18"/>
      <c r="W523" s="19"/>
      <c r="X523" s="18"/>
      <c r="Y523" s="18"/>
      <c r="Z523" s="18"/>
      <c r="AA523" s="17"/>
      <c r="AB523" s="14"/>
      <c r="AC523" s="14"/>
      <c r="AD523" s="14"/>
      <c r="AE523" s="14"/>
      <c r="AF523" s="14"/>
      <c r="AG523" s="14"/>
    </row>
    <row r="524" spans="1:33" ht="18" customHeight="1" x14ac:dyDescent="0.2">
      <c r="A524" s="28">
        <v>7559</v>
      </c>
      <c r="B524" s="38" t="s">
        <v>3275</v>
      </c>
      <c r="C524" s="132">
        <v>690910004</v>
      </c>
      <c r="D524" s="17" t="s">
        <v>2558</v>
      </c>
      <c r="E524" s="17" t="s">
        <v>567</v>
      </c>
      <c r="F524" s="27" t="s">
        <v>26</v>
      </c>
      <c r="G524" s="27" t="s">
        <v>568</v>
      </c>
      <c r="H524" s="27" t="s">
        <v>28</v>
      </c>
      <c r="I524" s="17"/>
      <c r="J524" s="17"/>
      <c r="K524" s="17" t="s">
        <v>3276</v>
      </c>
      <c r="L524" s="17" t="s">
        <v>3278</v>
      </c>
      <c r="M524" s="19" t="s">
        <v>5592</v>
      </c>
      <c r="N524" s="28" t="s">
        <v>3279</v>
      </c>
      <c r="O524" s="28"/>
      <c r="P524" s="29" t="s">
        <v>3277</v>
      </c>
      <c r="Q524" s="28"/>
      <c r="R524" s="29">
        <v>91001</v>
      </c>
      <c r="S524" s="29" t="s">
        <v>544</v>
      </c>
      <c r="T524" s="30">
        <v>42080</v>
      </c>
      <c r="U524" s="28">
        <v>7559</v>
      </c>
      <c r="V524" s="18"/>
      <c r="W524" s="19"/>
      <c r="X524" s="18"/>
      <c r="Y524" s="18"/>
      <c r="Z524" s="18"/>
      <c r="AA524" s="17"/>
      <c r="AB524" s="14"/>
      <c r="AC524" s="14"/>
      <c r="AD524" s="14"/>
      <c r="AE524" s="14"/>
      <c r="AF524" s="14"/>
      <c r="AG524" s="14"/>
    </row>
    <row r="525" spans="1:33" ht="18" customHeight="1" x14ac:dyDescent="0.2">
      <c r="A525" s="28">
        <v>7436</v>
      </c>
      <c r="B525" s="38" t="s">
        <v>3280</v>
      </c>
      <c r="C525" s="132">
        <v>692012003</v>
      </c>
      <c r="D525" s="17" t="s">
        <v>2558</v>
      </c>
      <c r="E525" s="17" t="s">
        <v>2575</v>
      </c>
      <c r="F525" s="27" t="s">
        <v>26</v>
      </c>
      <c r="G525" s="27" t="s">
        <v>2576</v>
      </c>
      <c r="H525" s="27" t="s">
        <v>28</v>
      </c>
      <c r="I525" s="17"/>
      <c r="J525" s="17"/>
      <c r="K525" s="46" t="s">
        <v>8028</v>
      </c>
      <c r="L525" s="17" t="s">
        <v>3281</v>
      </c>
      <c r="M525" s="19" t="s">
        <v>5594</v>
      </c>
      <c r="N525" s="28" t="s">
        <v>3282</v>
      </c>
      <c r="O525" s="28" t="s">
        <v>5972</v>
      </c>
      <c r="P525" s="29"/>
      <c r="Q525" s="28"/>
      <c r="R525" s="29">
        <v>91001</v>
      </c>
      <c r="S525" s="29" t="s">
        <v>2744</v>
      </c>
      <c r="T525" s="30">
        <v>40500</v>
      </c>
      <c r="U525" s="28">
        <v>7436</v>
      </c>
      <c r="V525" s="18"/>
      <c r="W525" s="19"/>
      <c r="X525" s="18"/>
      <c r="Y525" s="18"/>
      <c r="Z525" s="18"/>
      <c r="AA525" s="17"/>
      <c r="AB525" s="14"/>
      <c r="AC525" s="14"/>
      <c r="AD525" s="14"/>
      <c r="AE525" s="14"/>
      <c r="AF525" s="14"/>
      <c r="AG525" s="14"/>
    </row>
    <row r="526" spans="1:33" ht="18" customHeight="1" x14ac:dyDescent="0.2">
      <c r="A526" s="28">
        <v>7579</v>
      </c>
      <c r="B526" s="38" t="s">
        <v>3283</v>
      </c>
      <c r="C526" s="132">
        <v>690508001</v>
      </c>
      <c r="D526" s="17" t="s">
        <v>2558</v>
      </c>
      <c r="E526" s="17" t="s">
        <v>2893</v>
      </c>
      <c r="F526" s="27" t="s">
        <v>26</v>
      </c>
      <c r="G526" s="27" t="s">
        <v>568</v>
      </c>
      <c r="H526" s="27" t="s">
        <v>28</v>
      </c>
      <c r="I526" s="17"/>
      <c r="J526" s="17"/>
      <c r="K526" s="17" t="s">
        <v>3284</v>
      </c>
      <c r="L526" s="17" t="s">
        <v>3285</v>
      </c>
      <c r="M526" s="19" t="s">
        <v>565</v>
      </c>
      <c r="N526" s="28" t="s">
        <v>3286</v>
      </c>
      <c r="O526" s="28"/>
      <c r="P526" s="29"/>
      <c r="Q526" s="28"/>
      <c r="R526" s="29">
        <v>91001</v>
      </c>
      <c r="S526" s="29" t="s">
        <v>544</v>
      </c>
      <c r="T526" s="30">
        <v>42216</v>
      </c>
      <c r="U526" s="28">
        <v>7579</v>
      </c>
      <c r="V526" s="18"/>
      <c r="W526" s="19"/>
      <c r="X526" s="18"/>
      <c r="Y526" s="18"/>
      <c r="Z526" s="18"/>
      <c r="AA526" s="17"/>
      <c r="AB526" s="14"/>
      <c r="AC526" s="14"/>
      <c r="AD526" s="14"/>
      <c r="AE526" s="14"/>
      <c r="AF526" s="14"/>
      <c r="AG526" s="14"/>
    </row>
    <row r="527" spans="1:33" ht="18" customHeight="1" x14ac:dyDescent="0.2">
      <c r="A527" s="28">
        <v>7288</v>
      </c>
      <c r="B527" s="38" t="s">
        <v>3287</v>
      </c>
      <c r="C527" s="132" t="s">
        <v>7114</v>
      </c>
      <c r="D527" s="17" t="s">
        <v>2558</v>
      </c>
      <c r="E527" s="17" t="s">
        <v>2586</v>
      </c>
      <c r="F527" s="27" t="s">
        <v>1529</v>
      </c>
      <c r="G527" s="27" t="s">
        <v>2587</v>
      </c>
      <c r="H527" s="27" t="s">
        <v>28</v>
      </c>
      <c r="I527" s="17"/>
      <c r="J527" s="17"/>
      <c r="K527" s="17" t="s">
        <v>3288</v>
      </c>
      <c r="L527" s="17" t="s">
        <v>3289</v>
      </c>
      <c r="M527" s="19" t="s">
        <v>5593</v>
      </c>
      <c r="N527" s="28" t="s">
        <v>3291</v>
      </c>
      <c r="O527" s="28" t="s">
        <v>3290</v>
      </c>
      <c r="P527" s="29"/>
      <c r="Q527" s="28"/>
      <c r="R527" s="29">
        <v>91001</v>
      </c>
      <c r="S527" s="29" t="s">
        <v>2579</v>
      </c>
      <c r="T527" s="30">
        <v>38743</v>
      </c>
      <c r="U527" s="28">
        <v>7288</v>
      </c>
      <c r="V527" s="18"/>
      <c r="W527" s="19"/>
      <c r="X527" s="18"/>
      <c r="Y527" s="18"/>
      <c r="Z527" s="18"/>
      <c r="AA527" s="17"/>
      <c r="AB527" s="14"/>
      <c r="AC527" s="14"/>
      <c r="AD527" s="14"/>
      <c r="AE527" s="14"/>
      <c r="AF527" s="14"/>
      <c r="AG527" s="14"/>
    </row>
    <row r="528" spans="1:33" ht="18" customHeight="1" x14ac:dyDescent="0.2">
      <c r="A528" s="28">
        <v>7245</v>
      </c>
      <c r="B528" s="38" t="s">
        <v>3292</v>
      </c>
      <c r="C528" s="132">
        <v>692549007</v>
      </c>
      <c r="D528" s="17" t="s">
        <v>2558</v>
      </c>
      <c r="E528" s="17" t="s">
        <v>2575</v>
      </c>
      <c r="F528" s="27" t="s">
        <v>26</v>
      </c>
      <c r="G528" s="27" t="s">
        <v>2576</v>
      </c>
      <c r="H528" s="27" t="s">
        <v>28</v>
      </c>
      <c r="I528" s="17"/>
      <c r="J528" s="17"/>
      <c r="K528" s="46" t="s">
        <v>8029</v>
      </c>
      <c r="L528" s="17" t="s">
        <v>3293</v>
      </c>
      <c r="M528" s="19" t="s">
        <v>47</v>
      </c>
      <c r="N528" s="28" t="s">
        <v>830</v>
      </c>
      <c r="O528" s="28" t="s">
        <v>3294</v>
      </c>
      <c r="P528" s="29"/>
      <c r="Q528" s="28"/>
      <c r="R528" s="17">
        <v>91001</v>
      </c>
      <c r="S528" s="29" t="s">
        <v>2651</v>
      </c>
      <c r="T528" s="30">
        <v>38722</v>
      </c>
      <c r="U528" s="28">
        <v>7245</v>
      </c>
      <c r="V528" s="18"/>
      <c r="W528" s="19"/>
      <c r="X528" s="18"/>
      <c r="Y528" s="18"/>
      <c r="Z528" s="18"/>
      <c r="AA528" s="17"/>
      <c r="AB528" s="14"/>
      <c r="AC528" s="14"/>
      <c r="AD528" s="14"/>
      <c r="AE528" s="14"/>
      <c r="AF528" s="14"/>
      <c r="AG528" s="14"/>
    </row>
    <row r="529" spans="1:33" ht="18" customHeight="1" x14ac:dyDescent="0.2">
      <c r="A529" s="28">
        <v>7284</v>
      </c>
      <c r="B529" s="38" t="s">
        <v>3295</v>
      </c>
      <c r="C529" s="132">
        <v>691505006</v>
      </c>
      <c r="D529" s="17" t="s">
        <v>2558</v>
      </c>
      <c r="E529" s="17" t="s">
        <v>2586</v>
      </c>
      <c r="F529" s="27" t="s">
        <v>1529</v>
      </c>
      <c r="G529" s="27" t="s">
        <v>3296</v>
      </c>
      <c r="H529" s="27" t="s">
        <v>28</v>
      </c>
      <c r="I529" s="17"/>
      <c r="J529" s="17"/>
      <c r="K529" s="57" t="s">
        <v>3297</v>
      </c>
      <c r="L529" s="17" t="s">
        <v>3298</v>
      </c>
      <c r="M529" s="19" t="s">
        <v>313</v>
      </c>
      <c r="N529" s="28" t="s">
        <v>3299</v>
      </c>
      <c r="O529" s="28" t="s">
        <v>6137</v>
      </c>
      <c r="P529" s="29" t="s">
        <v>6136</v>
      </c>
      <c r="Q529" s="28"/>
      <c r="R529" s="29">
        <v>91001</v>
      </c>
      <c r="S529" s="29" t="s">
        <v>2579</v>
      </c>
      <c r="T529" s="30">
        <v>38737</v>
      </c>
      <c r="U529" s="28">
        <v>7284</v>
      </c>
      <c r="V529" s="18"/>
      <c r="W529" s="19"/>
      <c r="X529" s="18"/>
      <c r="Y529" s="18"/>
      <c r="Z529" s="18"/>
      <c r="AA529" s="17"/>
      <c r="AB529" s="14"/>
      <c r="AC529" s="14"/>
      <c r="AD529" s="14"/>
      <c r="AE529" s="14"/>
      <c r="AF529" s="14"/>
      <c r="AG529" s="14"/>
    </row>
    <row r="530" spans="1:33" ht="18" customHeight="1" x14ac:dyDescent="0.2">
      <c r="A530" s="28">
        <v>7458</v>
      </c>
      <c r="B530" s="38" t="s">
        <v>8824</v>
      </c>
      <c r="C530" s="132" t="s">
        <v>7115</v>
      </c>
      <c r="D530" s="17" t="s">
        <v>2558</v>
      </c>
      <c r="E530" s="17" t="s">
        <v>2575</v>
      </c>
      <c r="F530" s="27" t="s">
        <v>26</v>
      </c>
      <c r="G530" s="27" t="s">
        <v>2576</v>
      </c>
      <c r="H530" s="27" t="s">
        <v>28</v>
      </c>
      <c r="I530" s="17"/>
      <c r="J530" s="17"/>
      <c r="K530" s="17" t="s">
        <v>3300</v>
      </c>
      <c r="L530" s="17" t="s">
        <v>3301</v>
      </c>
      <c r="M530" s="19" t="s">
        <v>47</v>
      </c>
      <c r="N530" s="28" t="s">
        <v>2167</v>
      </c>
      <c r="O530" s="28" t="s">
        <v>3302</v>
      </c>
      <c r="P530" s="29"/>
      <c r="Q530" s="28"/>
      <c r="R530" s="29">
        <v>91001</v>
      </c>
      <c r="S530" s="29" t="s">
        <v>3303</v>
      </c>
      <c r="T530" s="30">
        <v>40875</v>
      </c>
      <c r="U530" s="28">
        <v>7458</v>
      </c>
      <c r="V530" s="18"/>
      <c r="W530" s="19"/>
      <c r="X530" s="18"/>
      <c r="Y530" s="18"/>
      <c r="Z530" s="18"/>
      <c r="AA530" s="17"/>
      <c r="AB530" s="14"/>
      <c r="AC530" s="14"/>
      <c r="AD530" s="14"/>
      <c r="AE530" s="14"/>
      <c r="AF530" s="14"/>
      <c r="AG530" s="14"/>
    </row>
    <row r="531" spans="1:33" ht="18" customHeight="1" x14ac:dyDescent="0.2">
      <c r="A531" s="28">
        <v>7168</v>
      </c>
      <c r="B531" s="38" t="s">
        <v>8825</v>
      </c>
      <c r="C531" s="132" t="s">
        <v>7116</v>
      </c>
      <c r="D531" s="17" t="s">
        <v>2558</v>
      </c>
      <c r="E531" s="17" t="s">
        <v>2586</v>
      </c>
      <c r="F531" s="27" t="s">
        <v>1529</v>
      </c>
      <c r="G531" s="27" t="s">
        <v>3304</v>
      </c>
      <c r="H531" s="27" t="s">
        <v>28</v>
      </c>
      <c r="I531" s="17"/>
      <c r="J531" s="17"/>
      <c r="K531" s="17" t="s">
        <v>3305</v>
      </c>
      <c r="L531" s="17" t="s">
        <v>3306</v>
      </c>
      <c r="M531" s="19" t="s">
        <v>47</v>
      </c>
      <c r="N531" s="17" t="s">
        <v>840</v>
      </c>
      <c r="O531" s="28" t="s">
        <v>5742</v>
      </c>
      <c r="P531" s="29" t="s">
        <v>5743</v>
      </c>
      <c r="Q531" s="28"/>
      <c r="R531" s="29">
        <v>91001</v>
      </c>
      <c r="S531" s="29" t="s">
        <v>2579</v>
      </c>
      <c r="T531" s="30">
        <v>38478</v>
      </c>
      <c r="U531" s="28">
        <v>7168</v>
      </c>
      <c r="V531" s="18"/>
      <c r="W531" s="19"/>
      <c r="X531" s="18"/>
      <c r="Y531" s="18"/>
      <c r="Z531" s="18"/>
      <c r="AA531" s="17"/>
      <c r="AB531" s="14"/>
      <c r="AC531" s="14"/>
      <c r="AD531" s="14"/>
      <c r="AE531" s="14"/>
      <c r="AF531" s="14"/>
      <c r="AG531" s="14"/>
    </row>
    <row r="532" spans="1:33" ht="18" customHeight="1" x14ac:dyDescent="0.2">
      <c r="A532" s="28">
        <v>7148</v>
      </c>
      <c r="B532" s="38" t="s">
        <v>3307</v>
      </c>
      <c r="C532" s="132">
        <v>690915006</v>
      </c>
      <c r="D532" s="17" t="s">
        <v>2558</v>
      </c>
      <c r="E532" s="17" t="s">
        <v>2575</v>
      </c>
      <c r="F532" s="27" t="s">
        <v>26</v>
      </c>
      <c r="G532" s="27" t="s">
        <v>2576</v>
      </c>
      <c r="H532" s="27" t="s">
        <v>28</v>
      </c>
      <c r="I532" s="17"/>
      <c r="J532" s="17"/>
      <c r="K532" s="17" t="s">
        <v>3308</v>
      </c>
      <c r="L532" s="17" t="s">
        <v>3309</v>
      </c>
      <c r="M532" s="19" t="s">
        <v>5592</v>
      </c>
      <c r="N532" s="28" t="s">
        <v>3310</v>
      </c>
      <c r="O532" s="28"/>
      <c r="P532" s="29"/>
      <c r="Q532" s="28"/>
      <c r="R532" s="29">
        <v>91001</v>
      </c>
      <c r="S532" s="29" t="s">
        <v>2579</v>
      </c>
      <c r="T532" s="30">
        <v>38301</v>
      </c>
      <c r="U532" s="28">
        <v>7148</v>
      </c>
      <c r="V532" s="18"/>
      <c r="W532" s="19"/>
      <c r="X532" s="18"/>
      <c r="Y532" s="18"/>
      <c r="Z532" s="18"/>
      <c r="AA532" s="17"/>
      <c r="AB532" s="14"/>
      <c r="AC532" s="14"/>
      <c r="AD532" s="14"/>
      <c r="AE532" s="14"/>
      <c r="AF532" s="14"/>
      <c r="AG532" s="14"/>
    </row>
    <row r="533" spans="1:33" ht="18" customHeight="1" x14ac:dyDescent="0.2">
      <c r="A533" s="28">
        <v>7604</v>
      </c>
      <c r="B533" s="38" t="s">
        <v>3311</v>
      </c>
      <c r="C533" s="132">
        <v>691903001</v>
      </c>
      <c r="D533" s="17" t="s">
        <v>2558</v>
      </c>
      <c r="E533" s="17" t="s">
        <v>3259</v>
      </c>
      <c r="F533" s="27" t="s">
        <v>26</v>
      </c>
      <c r="G533" s="27" t="s">
        <v>568</v>
      </c>
      <c r="H533" s="27" t="s">
        <v>28</v>
      </c>
      <c r="I533" s="17"/>
      <c r="J533" s="17"/>
      <c r="K533" s="17" t="s">
        <v>3312</v>
      </c>
      <c r="L533" s="17" t="s">
        <v>3314</v>
      </c>
      <c r="M533" s="19" t="s">
        <v>48</v>
      </c>
      <c r="N533" s="28" t="s">
        <v>3316</v>
      </c>
      <c r="O533" s="28" t="s">
        <v>3315</v>
      </c>
      <c r="P533" s="29" t="s">
        <v>3313</v>
      </c>
      <c r="Q533" s="28"/>
      <c r="R533" s="29">
        <v>91001</v>
      </c>
      <c r="S533" s="29" t="s">
        <v>544</v>
      </c>
      <c r="T533" s="30">
        <v>42451</v>
      </c>
      <c r="U533" s="28">
        <v>7604</v>
      </c>
      <c r="V533" s="18"/>
      <c r="W533" s="19"/>
      <c r="X533" s="18"/>
      <c r="Y533" s="18"/>
      <c r="Z533" s="18"/>
      <c r="AA533" s="17"/>
      <c r="AB533" s="14"/>
      <c r="AC533" s="14"/>
      <c r="AD533" s="14"/>
      <c r="AE533" s="14"/>
      <c r="AF533" s="14"/>
      <c r="AG533" s="14"/>
    </row>
    <row r="534" spans="1:33" ht="18" customHeight="1" x14ac:dyDescent="0.2">
      <c r="A534" s="28">
        <v>7225</v>
      </c>
      <c r="B534" s="38" t="s">
        <v>3317</v>
      </c>
      <c r="C534" s="132">
        <v>690505002</v>
      </c>
      <c r="D534" s="17" t="s">
        <v>2558</v>
      </c>
      <c r="E534" s="17" t="s">
        <v>2893</v>
      </c>
      <c r="F534" s="27" t="s">
        <v>26</v>
      </c>
      <c r="G534" s="27" t="s">
        <v>2677</v>
      </c>
      <c r="H534" s="27" t="s">
        <v>28</v>
      </c>
      <c r="I534" s="17"/>
      <c r="J534" s="17"/>
      <c r="K534" s="17" t="s">
        <v>3318</v>
      </c>
      <c r="L534" s="17" t="s">
        <v>3319</v>
      </c>
      <c r="M534" s="19" t="s">
        <v>565</v>
      </c>
      <c r="N534" s="28" t="s">
        <v>3320</v>
      </c>
      <c r="O534" s="28"/>
      <c r="P534" s="29"/>
      <c r="Q534" s="28"/>
      <c r="R534" s="29">
        <v>91001</v>
      </c>
      <c r="S534" s="29" t="s">
        <v>2579</v>
      </c>
      <c r="T534" s="30">
        <v>38695</v>
      </c>
      <c r="U534" s="28">
        <v>7225</v>
      </c>
      <c r="V534" s="18"/>
      <c r="W534" s="19"/>
      <c r="X534" s="18"/>
      <c r="Y534" s="18"/>
      <c r="Z534" s="18"/>
      <c r="AA534" s="17"/>
      <c r="AB534" s="14"/>
      <c r="AC534" s="14"/>
      <c r="AD534" s="14"/>
      <c r="AE534" s="14"/>
      <c r="AF534" s="14"/>
      <c r="AG534" s="14"/>
    </row>
    <row r="535" spans="1:33" ht="18" customHeight="1" x14ac:dyDescent="0.2">
      <c r="A535" s="28">
        <v>7217</v>
      </c>
      <c r="B535" s="38" t="s">
        <v>3321</v>
      </c>
      <c r="C535" s="132">
        <v>690104008</v>
      </c>
      <c r="D535" s="17" t="s">
        <v>2558</v>
      </c>
      <c r="E535" s="17" t="s">
        <v>567</v>
      </c>
      <c r="F535" s="27" t="s">
        <v>26</v>
      </c>
      <c r="G535" s="27" t="s">
        <v>568</v>
      </c>
      <c r="H535" s="27" t="s">
        <v>28</v>
      </c>
      <c r="I535" s="17"/>
      <c r="J535" s="17"/>
      <c r="K535" s="17" t="s">
        <v>3322</v>
      </c>
      <c r="L535" s="17" t="s">
        <v>3324</v>
      </c>
      <c r="M535" s="28" t="s">
        <v>554</v>
      </c>
      <c r="N535" s="28" t="s">
        <v>3326</v>
      </c>
      <c r="O535" s="28" t="s">
        <v>3325</v>
      </c>
      <c r="P535" s="29" t="s">
        <v>3323</v>
      </c>
      <c r="Q535" s="28"/>
      <c r="R535" s="29">
        <v>91001</v>
      </c>
      <c r="S535" s="29" t="s">
        <v>3327</v>
      </c>
      <c r="T535" s="30">
        <v>38673</v>
      </c>
      <c r="U535" s="28">
        <v>7217</v>
      </c>
      <c r="V535" s="18"/>
      <c r="W535" s="19"/>
      <c r="X535" s="18"/>
      <c r="Y535" s="18"/>
      <c r="Z535" s="18"/>
      <c r="AA535" s="17"/>
      <c r="AB535" s="14"/>
      <c r="AC535" s="14"/>
      <c r="AD535" s="14"/>
      <c r="AE535" s="14"/>
      <c r="AF535" s="14"/>
      <c r="AG535" s="14"/>
    </row>
    <row r="536" spans="1:33" ht="18" customHeight="1" x14ac:dyDescent="0.2">
      <c r="A536" s="28">
        <v>7302</v>
      </c>
      <c r="B536" s="38" t="s">
        <v>3328</v>
      </c>
      <c r="C536" s="132">
        <v>690912007</v>
      </c>
      <c r="D536" s="17" t="s">
        <v>2558</v>
      </c>
      <c r="E536" s="17" t="s">
        <v>567</v>
      </c>
      <c r="F536" s="27" t="s">
        <v>26</v>
      </c>
      <c r="G536" s="27" t="s">
        <v>2677</v>
      </c>
      <c r="H536" s="27" t="s">
        <v>28</v>
      </c>
      <c r="I536" s="17"/>
      <c r="J536" s="17"/>
      <c r="K536" s="17" t="s">
        <v>3329</v>
      </c>
      <c r="L536" s="48" t="s">
        <v>3331</v>
      </c>
      <c r="M536" s="19" t="s">
        <v>5592</v>
      </c>
      <c r="N536" s="28" t="s">
        <v>3333</v>
      </c>
      <c r="O536" s="28" t="s">
        <v>3332</v>
      </c>
      <c r="P536" s="29" t="s">
        <v>3330</v>
      </c>
      <c r="Q536" s="28"/>
      <c r="R536" s="29">
        <v>91001</v>
      </c>
      <c r="S536" s="29" t="s">
        <v>2579</v>
      </c>
      <c r="T536" s="30">
        <v>38761</v>
      </c>
      <c r="U536" s="28">
        <v>7302</v>
      </c>
      <c r="V536" s="18"/>
      <c r="W536" s="19"/>
      <c r="X536" s="18"/>
      <c r="Y536" s="18"/>
      <c r="Z536" s="18"/>
      <c r="AA536" s="17"/>
      <c r="AB536" s="14"/>
      <c r="AC536" s="14"/>
      <c r="AD536" s="14"/>
      <c r="AE536" s="14"/>
      <c r="AF536" s="14"/>
      <c r="AG536" s="14"/>
    </row>
    <row r="537" spans="1:33" ht="18" customHeight="1" x14ac:dyDescent="0.2">
      <c r="A537" s="28">
        <v>7524</v>
      </c>
      <c r="B537" s="38" t="s">
        <v>3334</v>
      </c>
      <c r="C537" s="132">
        <v>690811006</v>
      </c>
      <c r="D537" s="17" t="s">
        <v>2558</v>
      </c>
      <c r="E537" s="17" t="s">
        <v>567</v>
      </c>
      <c r="F537" s="27" t="s">
        <v>26</v>
      </c>
      <c r="G537" s="27" t="s">
        <v>568</v>
      </c>
      <c r="H537" s="27" t="s">
        <v>28</v>
      </c>
      <c r="I537" s="17"/>
      <c r="J537" s="17"/>
      <c r="K537" s="17" t="s">
        <v>3335</v>
      </c>
      <c r="L537" s="17" t="s">
        <v>3337</v>
      </c>
      <c r="M537" s="19" t="s">
        <v>47</v>
      </c>
      <c r="N537" s="28" t="s">
        <v>1328</v>
      </c>
      <c r="O537" s="28" t="s">
        <v>3338</v>
      </c>
      <c r="P537" s="29" t="s">
        <v>3336</v>
      </c>
      <c r="Q537" s="28"/>
      <c r="R537" s="29">
        <v>91001</v>
      </c>
      <c r="S537" s="29" t="s">
        <v>2738</v>
      </c>
      <c r="T537" s="30">
        <v>42032</v>
      </c>
      <c r="U537" s="28">
        <v>7524</v>
      </c>
      <c r="V537" s="18"/>
      <c r="W537" s="19"/>
      <c r="X537" s="18"/>
      <c r="Y537" s="18"/>
      <c r="Z537" s="18"/>
      <c r="AA537" s="17"/>
      <c r="AB537" s="14"/>
      <c r="AC537" s="14"/>
      <c r="AD537" s="14"/>
      <c r="AE537" s="14"/>
      <c r="AF537" s="14"/>
      <c r="AG537" s="14"/>
    </row>
    <row r="538" spans="1:33" ht="18" customHeight="1" x14ac:dyDescent="0.2">
      <c r="A538" s="28">
        <v>7219</v>
      </c>
      <c r="B538" s="38" t="s">
        <v>3339</v>
      </c>
      <c r="C538" s="132">
        <v>690722003</v>
      </c>
      <c r="D538" s="17" t="s">
        <v>2558</v>
      </c>
      <c r="E538" s="17" t="s">
        <v>2575</v>
      </c>
      <c r="F538" s="27" t="s">
        <v>26</v>
      </c>
      <c r="G538" s="27" t="s">
        <v>2576</v>
      </c>
      <c r="H538" s="27" t="s">
        <v>28</v>
      </c>
      <c r="I538" s="17"/>
      <c r="J538" s="17"/>
      <c r="K538" s="17" t="s">
        <v>3340</v>
      </c>
      <c r="L538" s="17" t="s">
        <v>3341</v>
      </c>
      <c r="M538" s="19" t="s">
        <v>47</v>
      </c>
      <c r="N538" s="28" t="s">
        <v>3343</v>
      </c>
      <c r="O538" s="28" t="s">
        <v>3342</v>
      </c>
      <c r="P538" s="29"/>
      <c r="Q538" s="28"/>
      <c r="R538" s="29">
        <v>91001</v>
      </c>
      <c r="S538" s="29" t="s">
        <v>2651</v>
      </c>
      <c r="T538" s="30">
        <v>38686</v>
      </c>
      <c r="U538" s="28">
        <v>7219</v>
      </c>
      <c r="V538" s="18"/>
      <c r="W538" s="19"/>
      <c r="X538" s="18"/>
      <c r="Y538" s="18"/>
      <c r="Z538" s="18"/>
      <c r="AA538" s="17"/>
      <c r="AB538" s="14"/>
      <c r="AC538" s="14"/>
      <c r="AD538" s="14"/>
      <c r="AE538" s="14"/>
      <c r="AF538" s="14"/>
      <c r="AG538" s="14"/>
    </row>
    <row r="539" spans="1:33" ht="18" customHeight="1" x14ac:dyDescent="0.2">
      <c r="A539" s="28">
        <v>7603</v>
      </c>
      <c r="B539" s="38" t="s">
        <v>8244</v>
      </c>
      <c r="C539" s="132">
        <v>691913007</v>
      </c>
      <c r="D539" s="17" t="s">
        <v>2558</v>
      </c>
      <c r="E539" s="17" t="s">
        <v>2575</v>
      </c>
      <c r="F539" s="27" t="s">
        <v>26</v>
      </c>
      <c r="G539" s="27" t="s">
        <v>2576</v>
      </c>
      <c r="H539" s="27" t="s">
        <v>28</v>
      </c>
      <c r="I539" s="17"/>
      <c r="J539" s="17"/>
      <c r="K539" s="17" t="s">
        <v>3344</v>
      </c>
      <c r="L539" s="17" t="s">
        <v>3345</v>
      </c>
      <c r="M539" s="19" t="s">
        <v>48</v>
      </c>
      <c r="N539" s="28" t="s">
        <v>3346</v>
      </c>
      <c r="O539" s="28" t="s">
        <v>5740</v>
      </c>
      <c r="P539" s="29" t="s">
        <v>5741</v>
      </c>
      <c r="Q539" s="28"/>
      <c r="R539" s="29">
        <v>91001</v>
      </c>
      <c r="S539" s="29" t="s">
        <v>2579</v>
      </c>
      <c r="T539" s="30">
        <v>42446</v>
      </c>
      <c r="U539" s="28">
        <v>7603</v>
      </c>
      <c r="V539" s="18"/>
      <c r="W539" s="19"/>
      <c r="X539" s="18"/>
      <c r="Y539" s="18"/>
      <c r="Z539" s="18"/>
      <c r="AA539" s="17"/>
      <c r="AB539" s="14"/>
      <c r="AC539" s="14"/>
      <c r="AD539" s="14"/>
      <c r="AE539" s="14"/>
      <c r="AF539" s="14"/>
      <c r="AG539" s="14"/>
    </row>
    <row r="540" spans="1:33" ht="18" customHeight="1" x14ac:dyDescent="0.2">
      <c r="A540" s="28">
        <v>7271</v>
      </c>
      <c r="B540" s="38" t="s">
        <v>3347</v>
      </c>
      <c r="C540" s="132">
        <v>690902001</v>
      </c>
      <c r="D540" s="17" t="s">
        <v>2558</v>
      </c>
      <c r="E540" s="17" t="s">
        <v>2586</v>
      </c>
      <c r="F540" s="27" t="s">
        <v>1529</v>
      </c>
      <c r="G540" s="27" t="s">
        <v>2587</v>
      </c>
      <c r="H540" s="27" t="s">
        <v>28</v>
      </c>
      <c r="I540" s="17"/>
      <c r="J540" s="17"/>
      <c r="K540" s="17" t="s">
        <v>3348</v>
      </c>
      <c r="L540" s="17" t="s">
        <v>3349</v>
      </c>
      <c r="M540" s="19" t="s">
        <v>5592</v>
      </c>
      <c r="N540" s="28" t="s">
        <v>3350</v>
      </c>
      <c r="O540" s="28"/>
      <c r="P540" s="29"/>
      <c r="Q540" s="28"/>
      <c r="R540" s="29">
        <v>91001</v>
      </c>
      <c r="S540" s="29" t="s">
        <v>3351</v>
      </c>
      <c r="T540" s="30">
        <v>38736</v>
      </c>
      <c r="U540" s="28">
        <v>7271</v>
      </c>
      <c r="V540" s="18"/>
      <c r="W540" s="19"/>
      <c r="X540" s="18"/>
      <c r="Y540" s="18"/>
      <c r="Z540" s="18"/>
      <c r="AA540" s="17"/>
      <c r="AB540" s="14"/>
      <c r="AC540" s="14"/>
      <c r="AD540" s="14"/>
      <c r="AE540" s="14"/>
      <c r="AF540" s="14"/>
      <c r="AG540" s="14"/>
    </row>
    <row r="541" spans="1:33" ht="18" customHeight="1" x14ac:dyDescent="0.2">
      <c r="A541" s="28">
        <v>7550</v>
      </c>
      <c r="B541" s="38" t="s">
        <v>3352</v>
      </c>
      <c r="C541" s="132">
        <v>692503007</v>
      </c>
      <c r="D541" s="17" t="s">
        <v>2558</v>
      </c>
      <c r="E541" s="17" t="s">
        <v>567</v>
      </c>
      <c r="F541" s="27" t="s">
        <v>26</v>
      </c>
      <c r="G541" s="27" t="s">
        <v>568</v>
      </c>
      <c r="H541" s="27" t="s">
        <v>28</v>
      </c>
      <c r="I541" s="17"/>
      <c r="J541" s="17"/>
      <c r="K541" s="17" t="s">
        <v>3353</v>
      </c>
      <c r="L541" s="17" t="s">
        <v>3355</v>
      </c>
      <c r="M541" s="19" t="s">
        <v>5635</v>
      </c>
      <c r="N541" s="28" t="s">
        <v>3357</v>
      </c>
      <c r="O541" s="28" t="s">
        <v>3356</v>
      </c>
      <c r="P541" s="29" t="s">
        <v>3354</v>
      </c>
      <c r="Q541" s="28"/>
      <c r="R541" s="29">
        <v>91001</v>
      </c>
      <c r="S541" s="29" t="s">
        <v>2738</v>
      </c>
      <c r="T541" s="30">
        <v>42059</v>
      </c>
      <c r="U541" s="28">
        <v>7550</v>
      </c>
      <c r="V541" s="18"/>
      <c r="W541" s="19"/>
      <c r="X541" s="18"/>
      <c r="Y541" s="18"/>
      <c r="Z541" s="18"/>
      <c r="AA541" s="17"/>
      <c r="AB541" s="14"/>
      <c r="AC541" s="14"/>
      <c r="AD541" s="14"/>
      <c r="AE541" s="14"/>
      <c r="AF541" s="14"/>
      <c r="AG541" s="14"/>
    </row>
    <row r="542" spans="1:33" ht="18" customHeight="1" x14ac:dyDescent="0.2">
      <c r="A542" s="28">
        <v>7209</v>
      </c>
      <c r="B542" s="38" t="s">
        <v>3358</v>
      </c>
      <c r="C542" s="132">
        <v>830175008</v>
      </c>
      <c r="D542" s="17" t="s">
        <v>2558</v>
      </c>
      <c r="E542" s="17" t="s">
        <v>567</v>
      </c>
      <c r="F542" s="27" t="s">
        <v>26</v>
      </c>
      <c r="G542" s="27" t="s">
        <v>568</v>
      </c>
      <c r="H542" s="27" t="s">
        <v>28</v>
      </c>
      <c r="I542" s="17"/>
      <c r="J542" s="17"/>
      <c r="K542" s="17" t="s">
        <v>3359</v>
      </c>
      <c r="L542" s="17" t="s">
        <v>3360</v>
      </c>
      <c r="M542" s="28" t="s">
        <v>554</v>
      </c>
      <c r="N542" s="28" t="s">
        <v>2959</v>
      </c>
      <c r="O542" s="28" t="s">
        <v>3361</v>
      </c>
      <c r="P542" s="29"/>
      <c r="Q542" s="28"/>
      <c r="R542" s="29">
        <v>91001</v>
      </c>
      <c r="S542" s="29" t="s">
        <v>2579</v>
      </c>
      <c r="T542" s="30">
        <v>38649</v>
      </c>
      <c r="U542" s="28">
        <v>7209</v>
      </c>
      <c r="V542" s="18"/>
      <c r="W542" s="19"/>
      <c r="X542" s="18"/>
      <c r="Y542" s="18"/>
      <c r="Z542" s="18"/>
      <c r="AA542" s="17"/>
      <c r="AB542" s="14"/>
      <c r="AC542" s="14"/>
      <c r="AD542" s="14"/>
      <c r="AE542" s="14"/>
      <c r="AF542" s="14"/>
      <c r="AG542" s="14"/>
    </row>
    <row r="543" spans="1:33" ht="18" customHeight="1" x14ac:dyDescent="0.2">
      <c r="A543" s="28">
        <v>7599</v>
      </c>
      <c r="B543" s="38" t="s">
        <v>3362</v>
      </c>
      <c r="C543" s="132">
        <v>692513002</v>
      </c>
      <c r="D543" s="17" t="s">
        <v>2558</v>
      </c>
      <c r="E543" s="17" t="s">
        <v>3259</v>
      </c>
      <c r="F543" s="27" t="s">
        <v>26</v>
      </c>
      <c r="G543" s="27" t="s">
        <v>568</v>
      </c>
      <c r="H543" s="27" t="s">
        <v>28</v>
      </c>
      <c r="I543" s="17"/>
      <c r="J543" s="17"/>
      <c r="K543" s="17" t="s">
        <v>3363</v>
      </c>
      <c r="L543" s="17" t="s">
        <v>3365</v>
      </c>
      <c r="M543" s="19" t="s">
        <v>5635</v>
      </c>
      <c r="N543" s="17" t="s">
        <v>3367</v>
      </c>
      <c r="O543" s="28" t="s">
        <v>3366</v>
      </c>
      <c r="P543" s="28" t="s">
        <v>3364</v>
      </c>
      <c r="Q543" s="28"/>
      <c r="R543" s="29">
        <v>91001</v>
      </c>
      <c r="S543" s="29" t="s">
        <v>544</v>
      </c>
      <c r="T543" s="30">
        <v>42416</v>
      </c>
      <c r="U543" s="28">
        <v>7599</v>
      </c>
      <c r="V543" s="18"/>
      <c r="W543" s="19"/>
      <c r="X543" s="18"/>
      <c r="Y543" s="18"/>
      <c r="Z543" s="18"/>
      <c r="AA543" s="17"/>
      <c r="AB543" s="14"/>
      <c r="AC543" s="14"/>
      <c r="AD543" s="14"/>
      <c r="AE543" s="14"/>
      <c r="AF543" s="14"/>
      <c r="AG543" s="14"/>
    </row>
    <row r="544" spans="1:33" ht="18" customHeight="1" x14ac:dyDescent="0.2">
      <c r="A544" s="28">
        <v>7554</v>
      </c>
      <c r="B544" s="38" t="s">
        <v>3368</v>
      </c>
      <c r="C544" s="132">
        <v>690703009</v>
      </c>
      <c r="D544" s="17" t="s">
        <v>2558</v>
      </c>
      <c r="E544" s="17" t="s">
        <v>567</v>
      </c>
      <c r="F544" s="27" t="s">
        <v>26</v>
      </c>
      <c r="G544" s="27" t="s">
        <v>568</v>
      </c>
      <c r="H544" s="27" t="s">
        <v>28</v>
      </c>
      <c r="I544" s="17"/>
      <c r="J544" s="17"/>
      <c r="K544" s="17" t="s">
        <v>3369</v>
      </c>
      <c r="L544" s="17" t="s">
        <v>3370</v>
      </c>
      <c r="M544" s="19" t="s">
        <v>47</v>
      </c>
      <c r="N544" s="28" t="s">
        <v>769</v>
      </c>
      <c r="O544" s="28" t="s">
        <v>3371</v>
      </c>
      <c r="P544" s="29" t="s">
        <v>6047</v>
      </c>
      <c r="Q544" s="28"/>
      <c r="R544" s="29">
        <v>91001</v>
      </c>
      <c r="S544" s="29" t="s">
        <v>2738</v>
      </c>
      <c r="T544" s="30">
        <v>42061</v>
      </c>
      <c r="U544" s="28">
        <v>7554</v>
      </c>
      <c r="V544" s="18"/>
      <c r="W544" s="19"/>
      <c r="X544" s="18"/>
      <c r="Y544" s="18"/>
      <c r="Z544" s="18"/>
      <c r="AA544" s="17"/>
      <c r="AB544" s="14"/>
      <c r="AC544" s="14"/>
      <c r="AD544" s="14"/>
      <c r="AE544" s="14"/>
      <c r="AF544" s="14"/>
      <c r="AG544" s="14"/>
    </row>
    <row r="545" spans="1:33" ht="18" customHeight="1" x14ac:dyDescent="0.2">
      <c r="A545" s="28">
        <v>7545</v>
      </c>
      <c r="B545" s="38" t="s">
        <v>8269</v>
      </c>
      <c r="C545" s="132">
        <v>690608006</v>
      </c>
      <c r="D545" s="17" t="s">
        <v>2558</v>
      </c>
      <c r="E545" s="17" t="s">
        <v>567</v>
      </c>
      <c r="F545" s="27" t="s">
        <v>26</v>
      </c>
      <c r="G545" s="27" t="s">
        <v>568</v>
      </c>
      <c r="H545" s="27" t="s">
        <v>28</v>
      </c>
      <c r="I545" s="17"/>
      <c r="J545" s="17"/>
      <c r="K545" s="17" t="s">
        <v>3372</v>
      </c>
      <c r="L545" s="17" t="s">
        <v>3373</v>
      </c>
      <c r="M545" s="19" t="s">
        <v>565</v>
      </c>
      <c r="N545" s="28" t="s">
        <v>3375</v>
      </c>
      <c r="O545" s="28" t="s">
        <v>6007</v>
      </c>
      <c r="P545" s="29" t="s">
        <v>6008</v>
      </c>
      <c r="Q545" s="28"/>
      <c r="R545" s="29">
        <v>91001</v>
      </c>
      <c r="S545" s="29" t="s">
        <v>544</v>
      </c>
      <c r="T545" s="30">
        <v>42059</v>
      </c>
      <c r="U545" s="28">
        <v>7545</v>
      </c>
      <c r="V545" s="18"/>
      <c r="W545" s="19"/>
      <c r="X545" s="18"/>
      <c r="Y545" s="18"/>
      <c r="Z545" s="18"/>
      <c r="AA545" s="17"/>
      <c r="AB545" s="14"/>
      <c r="AC545" s="14"/>
      <c r="AD545" s="14"/>
      <c r="AE545" s="14"/>
      <c r="AF545" s="14"/>
      <c r="AG545" s="14"/>
    </row>
    <row r="546" spans="1:33" ht="18" customHeight="1" x14ac:dyDescent="0.2">
      <c r="A546" s="28">
        <v>7132</v>
      </c>
      <c r="B546" s="38" t="s">
        <v>8592</v>
      </c>
      <c r="C546" s="132">
        <v>691916006</v>
      </c>
      <c r="D546" s="17" t="s">
        <v>2558</v>
      </c>
      <c r="E546" s="17" t="s">
        <v>2575</v>
      </c>
      <c r="F546" s="27" t="s">
        <v>26</v>
      </c>
      <c r="G546" s="27" t="s">
        <v>2576</v>
      </c>
      <c r="H546" s="27" t="s">
        <v>28</v>
      </c>
      <c r="I546" s="17"/>
      <c r="J546" s="17"/>
      <c r="K546" s="17" t="s">
        <v>3376</v>
      </c>
      <c r="L546" s="17" t="s">
        <v>3377</v>
      </c>
      <c r="M546" s="19" t="s">
        <v>48</v>
      </c>
      <c r="N546" s="28" t="s">
        <v>1973</v>
      </c>
      <c r="O546" s="28"/>
      <c r="P546" s="29"/>
      <c r="Q546" s="28"/>
      <c r="R546" s="29">
        <v>91001</v>
      </c>
      <c r="S546" s="29" t="s">
        <v>3378</v>
      </c>
      <c r="T546" s="30">
        <v>38159</v>
      </c>
      <c r="U546" s="28">
        <v>7132</v>
      </c>
      <c r="V546" s="18"/>
      <c r="W546" s="19"/>
      <c r="X546" s="18"/>
      <c r="Y546" s="18"/>
      <c r="Z546" s="18"/>
      <c r="AA546" s="17"/>
      <c r="AB546" s="14"/>
      <c r="AC546" s="14"/>
      <c r="AD546" s="14"/>
      <c r="AE546" s="14"/>
      <c r="AF546" s="14"/>
      <c r="AG546" s="14"/>
    </row>
    <row r="547" spans="1:33" ht="18" customHeight="1" x14ac:dyDescent="0.2">
      <c r="A547" s="28">
        <v>7104</v>
      </c>
      <c r="B547" s="38" t="s">
        <v>3379</v>
      </c>
      <c r="C547" s="132">
        <v>690711001</v>
      </c>
      <c r="D547" s="17" t="s">
        <v>2558</v>
      </c>
      <c r="E547" s="17" t="s">
        <v>2575</v>
      </c>
      <c r="F547" s="27" t="s">
        <v>26</v>
      </c>
      <c r="G547" s="27" t="s">
        <v>2576</v>
      </c>
      <c r="H547" s="27" t="s">
        <v>28</v>
      </c>
      <c r="I547" s="17"/>
      <c r="J547" s="17"/>
      <c r="K547" s="17" t="s">
        <v>3380</v>
      </c>
      <c r="L547" s="17" t="s">
        <v>3381</v>
      </c>
      <c r="M547" s="19" t="s">
        <v>47</v>
      </c>
      <c r="N547" s="28" t="s">
        <v>1084</v>
      </c>
      <c r="O547" s="28"/>
      <c r="P547" s="29"/>
      <c r="Q547" s="28"/>
      <c r="R547" s="29">
        <v>91001</v>
      </c>
      <c r="S547" s="29" t="s">
        <v>2651</v>
      </c>
      <c r="T547" s="30">
        <v>37970</v>
      </c>
      <c r="U547" s="28">
        <v>7104</v>
      </c>
      <c r="V547" s="18"/>
      <c r="W547" s="19"/>
      <c r="X547" s="18"/>
      <c r="Y547" s="18"/>
      <c r="Z547" s="18"/>
      <c r="AA547" s="17"/>
      <c r="AB547" s="14"/>
      <c r="AC547" s="14"/>
      <c r="AD547" s="14"/>
      <c r="AE547" s="14"/>
      <c r="AF547" s="14"/>
      <c r="AG547" s="14"/>
    </row>
    <row r="548" spans="1:33" ht="18" customHeight="1" x14ac:dyDescent="0.2">
      <c r="A548" s="28">
        <v>7116</v>
      </c>
      <c r="B548" s="38" t="s">
        <v>3382</v>
      </c>
      <c r="C548" s="132">
        <v>690721007</v>
      </c>
      <c r="D548" s="17" t="s">
        <v>2558</v>
      </c>
      <c r="E548" s="17" t="s">
        <v>2575</v>
      </c>
      <c r="F548" s="27" t="s">
        <v>26</v>
      </c>
      <c r="G548" s="27" t="s">
        <v>2576</v>
      </c>
      <c r="H548" s="27" t="s">
        <v>28</v>
      </c>
      <c r="I548" s="17"/>
      <c r="J548" s="17"/>
      <c r="K548" s="17" t="s">
        <v>3383</v>
      </c>
      <c r="L548" s="17" t="s">
        <v>3384</v>
      </c>
      <c r="M548" s="19" t="s">
        <v>47</v>
      </c>
      <c r="N548" s="28" t="s">
        <v>990</v>
      </c>
      <c r="O548" s="28"/>
      <c r="P548" s="29"/>
      <c r="Q548" s="28"/>
      <c r="R548" s="29">
        <v>91001</v>
      </c>
      <c r="S548" s="29" t="s">
        <v>2579</v>
      </c>
      <c r="T548" s="30">
        <v>37970</v>
      </c>
      <c r="U548" s="28">
        <v>7116</v>
      </c>
      <c r="V548" s="18"/>
      <c r="W548" s="19"/>
      <c r="X548" s="18"/>
      <c r="Y548" s="18"/>
      <c r="Z548" s="18"/>
      <c r="AA548" s="17"/>
      <c r="AB548" s="14"/>
      <c r="AC548" s="14"/>
      <c r="AD548" s="14"/>
      <c r="AE548" s="14"/>
      <c r="AF548" s="14"/>
      <c r="AG548" s="14"/>
    </row>
    <row r="549" spans="1:33" ht="18" customHeight="1" x14ac:dyDescent="0.2">
      <c r="A549" s="28">
        <v>7528</v>
      </c>
      <c r="B549" s="38" t="s">
        <v>3385</v>
      </c>
      <c r="C549" s="132">
        <v>690409003</v>
      </c>
      <c r="D549" s="17" t="s">
        <v>2558</v>
      </c>
      <c r="E549" s="17" t="s">
        <v>567</v>
      </c>
      <c r="F549" s="27" t="s">
        <v>26</v>
      </c>
      <c r="G549" s="27" t="s">
        <v>568</v>
      </c>
      <c r="H549" s="27" t="s">
        <v>28</v>
      </c>
      <c r="I549" s="17"/>
      <c r="J549" s="17"/>
      <c r="K549" s="17" t="s">
        <v>3386</v>
      </c>
      <c r="L549" s="17" t="s">
        <v>3388</v>
      </c>
      <c r="M549" s="19" t="s">
        <v>5591</v>
      </c>
      <c r="N549" s="28" t="s">
        <v>3390</v>
      </c>
      <c r="O549" s="28" t="s">
        <v>3389</v>
      </c>
      <c r="P549" s="29" t="s">
        <v>3387</v>
      </c>
      <c r="Q549" s="28"/>
      <c r="R549" s="29">
        <v>91001</v>
      </c>
      <c r="S549" s="29" t="s">
        <v>2591</v>
      </c>
      <c r="T549" s="30">
        <v>42052</v>
      </c>
      <c r="U549" s="28">
        <v>7528</v>
      </c>
      <c r="V549" s="18"/>
      <c r="W549" s="19"/>
      <c r="X549" s="18"/>
      <c r="Y549" s="18"/>
      <c r="Z549" s="18"/>
      <c r="AA549" s="17"/>
      <c r="AB549" s="14"/>
      <c r="AC549" s="14"/>
      <c r="AD549" s="14"/>
      <c r="AE549" s="14"/>
      <c r="AF549" s="14"/>
      <c r="AG549" s="14"/>
    </row>
    <row r="550" spans="1:33" ht="18" customHeight="1" x14ac:dyDescent="0.2">
      <c r="A550" s="28">
        <v>7106</v>
      </c>
      <c r="B550" s="38" t="s">
        <v>3391</v>
      </c>
      <c r="C550" s="132">
        <v>692201000</v>
      </c>
      <c r="D550" s="17" t="s">
        <v>2558</v>
      </c>
      <c r="E550" s="17" t="s">
        <v>2586</v>
      </c>
      <c r="F550" s="27" t="s">
        <v>1529</v>
      </c>
      <c r="G550" s="27" t="s">
        <v>3304</v>
      </c>
      <c r="H550" s="27" t="s">
        <v>28</v>
      </c>
      <c r="I550" s="17"/>
      <c r="J550" s="17"/>
      <c r="K550" s="105" t="s">
        <v>8030</v>
      </c>
      <c r="L550" s="17" t="s">
        <v>3394</v>
      </c>
      <c r="M550" s="19" t="s">
        <v>5588</v>
      </c>
      <c r="N550" s="28" t="s">
        <v>1552</v>
      </c>
      <c r="O550" s="28" t="s">
        <v>3393</v>
      </c>
      <c r="P550" s="29" t="s">
        <v>3392</v>
      </c>
      <c r="Q550" s="28"/>
      <c r="R550" s="29">
        <v>91001</v>
      </c>
      <c r="S550" s="29" t="s">
        <v>3395</v>
      </c>
      <c r="T550" s="30">
        <v>37970</v>
      </c>
      <c r="U550" s="28">
        <v>7106</v>
      </c>
      <c r="V550" s="18"/>
      <c r="W550" s="19"/>
      <c r="X550" s="18"/>
      <c r="Y550" s="18"/>
      <c r="Z550" s="18"/>
      <c r="AA550" s="17"/>
      <c r="AB550" s="14"/>
      <c r="AC550" s="14"/>
      <c r="AD550" s="14"/>
      <c r="AE550" s="14"/>
      <c r="AF550" s="14"/>
      <c r="AG550" s="14"/>
    </row>
    <row r="551" spans="1:33" ht="18" customHeight="1" x14ac:dyDescent="0.2">
      <c r="A551" s="28">
        <v>7218</v>
      </c>
      <c r="B551" s="38" t="s">
        <v>3396</v>
      </c>
      <c r="C551" s="132">
        <v>692104005</v>
      </c>
      <c r="D551" s="17" t="s">
        <v>2558</v>
      </c>
      <c r="E551" s="17" t="s">
        <v>567</v>
      </c>
      <c r="F551" s="27" t="s">
        <v>26</v>
      </c>
      <c r="G551" s="27" t="s">
        <v>2677</v>
      </c>
      <c r="H551" s="27" t="s">
        <v>28</v>
      </c>
      <c r="I551" s="17"/>
      <c r="J551" s="17"/>
      <c r="K551" s="17" t="s">
        <v>3397</v>
      </c>
      <c r="L551" s="17" t="s">
        <v>3398</v>
      </c>
      <c r="M551" s="19" t="s">
        <v>5588</v>
      </c>
      <c r="N551" s="28" t="s">
        <v>3399</v>
      </c>
      <c r="O551" s="28" t="s">
        <v>3401</v>
      </c>
      <c r="P551" s="29" t="s">
        <v>3400</v>
      </c>
      <c r="Q551" s="28"/>
      <c r="R551" s="29">
        <v>91001</v>
      </c>
      <c r="S551" s="29" t="s">
        <v>2591</v>
      </c>
      <c r="T551" s="30">
        <v>38674</v>
      </c>
      <c r="U551" s="28">
        <v>7218</v>
      </c>
      <c r="V551" s="18"/>
      <c r="W551" s="19"/>
      <c r="X551" s="18"/>
      <c r="Y551" s="18"/>
      <c r="Z551" s="18"/>
      <c r="AA551" s="17"/>
      <c r="AB551" s="14"/>
      <c r="AC551" s="14"/>
      <c r="AD551" s="14"/>
      <c r="AE551" s="14"/>
      <c r="AF551" s="14"/>
      <c r="AG551" s="14"/>
    </row>
    <row r="552" spans="1:33" ht="18" customHeight="1" x14ac:dyDescent="0.2">
      <c r="A552" s="28">
        <v>6984</v>
      </c>
      <c r="B552" s="38" t="s">
        <v>3402</v>
      </c>
      <c r="C552" s="132">
        <v>692202007</v>
      </c>
      <c r="D552" s="17" t="s">
        <v>2558</v>
      </c>
      <c r="E552" s="17" t="s">
        <v>2586</v>
      </c>
      <c r="F552" s="27" t="s">
        <v>1529</v>
      </c>
      <c r="G552" s="17" t="s">
        <v>3304</v>
      </c>
      <c r="H552" s="27" t="s">
        <v>28</v>
      </c>
      <c r="I552" s="17"/>
      <c r="J552" s="17"/>
      <c r="K552" s="17" t="s">
        <v>3403</v>
      </c>
      <c r="L552" s="17" t="s">
        <v>3405</v>
      </c>
      <c r="M552" s="19" t="s">
        <v>5588</v>
      </c>
      <c r="N552" s="28" t="s">
        <v>1964</v>
      </c>
      <c r="O552" s="28" t="s">
        <v>3406</v>
      </c>
      <c r="P552" s="29" t="s">
        <v>3404</v>
      </c>
      <c r="Q552" s="28"/>
      <c r="R552" s="29">
        <v>91001</v>
      </c>
      <c r="S552" s="29" t="s">
        <v>2609</v>
      </c>
      <c r="T552" s="30">
        <v>37970</v>
      </c>
      <c r="U552" s="28">
        <v>6984</v>
      </c>
      <c r="V552" s="18"/>
      <c r="W552" s="19"/>
      <c r="X552" s="18"/>
      <c r="Y552" s="18"/>
      <c r="Z552" s="18"/>
      <c r="AA552" s="17"/>
      <c r="AB552" s="14"/>
      <c r="AC552" s="14"/>
      <c r="AD552" s="14"/>
      <c r="AE552" s="14"/>
      <c r="AF552" s="14"/>
      <c r="AG552" s="14"/>
    </row>
    <row r="553" spans="1:33" ht="18" customHeight="1" x14ac:dyDescent="0.2">
      <c r="A553" s="28">
        <v>7120</v>
      </c>
      <c r="B553" s="38" t="s">
        <v>3407</v>
      </c>
      <c r="C553" s="132">
        <v>692502000</v>
      </c>
      <c r="D553" s="17" t="s">
        <v>2558</v>
      </c>
      <c r="E553" s="17" t="s">
        <v>3408</v>
      </c>
      <c r="F553" s="27" t="s">
        <v>1529</v>
      </c>
      <c r="G553" s="27" t="s">
        <v>3409</v>
      </c>
      <c r="H553" s="27" t="s">
        <v>28</v>
      </c>
      <c r="I553" s="17"/>
      <c r="J553" s="17"/>
      <c r="K553" s="17" t="s">
        <v>3410</v>
      </c>
      <c r="L553" s="17" t="s">
        <v>3412</v>
      </c>
      <c r="M553" s="19" t="s">
        <v>5635</v>
      </c>
      <c r="N553" s="28" t="s">
        <v>3414</v>
      </c>
      <c r="O553" s="28" t="s">
        <v>3413</v>
      </c>
      <c r="P553" s="29" t="s">
        <v>3411</v>
      </c>
      <c r="Q553" s="28"/>
      <c r="R553" s="29">
        <v>91001</v>
      </c>
      <c r="S553" s="29" t="s">
        <v>2579</v>
      </c>
      <c r="T553" s="30">
        <v>37970</v>
      </c>
      <c r="U553" s="28">
        <v>7120</v>
      </c>
      <c r="V553" s="18"/>
      <c r="W553" s="19"/>
      <c r="X553" s="18"/>
      <c r="Y553" s="18"/>
      <c r="Z553" s="18"/>
      <c r="AA553" s="17"/>
      <c r="AB553" s="14"/>
      <c r="AC553" s="14"/>
      <c r="AD553" s="14"/>
      <c r="AE553" s="14"/>
      <c r="AF553" s="14"/>
      <c r="AG553" s="14"/>
    </row>
    <row r="554" spans="1:33" ht="18" customHeight="1" x14ac:dyDescent="0.2">
      <c r="A554" s="28">
        <v>7526</v>
      </c>
      <c r="B554" s="38" t="s">
        <v>8245</v>
      </c>
      <c r="C554" s="132">
        <v>691802000</v>
      </c>
      <c r="D554" s="17" t="s">
        <v>2558</v>
      </c>
      <c r="E554" s="17" t="s">
        <v>567</v>
      </c>
      <c r="F554" s="27" t="s">
        <v>26</v>
      </c>
      <c r="G554" s="27" t="s">
        <v>568</v>
      </c>
      <c r="H554" s="27" t="s">
        <v>28</v>
      </c>
      <c r="I554" s="17"/>
      <c r="J554" s="17"/>
      <c r="K554" s="17" t="s">
        <v>3415</v>
      </c>
      <c r="L554" s="17" t="s">
        <v>3417</v>
      </c>
      <c r="M554" s="19" t="s">
        <v>48</v>
      </c>
      <c r="N554" s="28" t="s">
        <v>3419</v>
      </c>
      <c r="O554" s="28" t="s">
        <v>3418</v>
      </c>
      <c r="P554" s="29" t="s">
        <v>3416</v>
      </c>
      <c r="Q554" s="28"/>
      <c r="R554" s="29">
        <v>91001</v>
      </c>
      <c r="S554" s="29" t="s">
        <v>544</v>
      </c>
      <c r="T554" s="30">
        <v>42047</v>
      </c>
      <c r="U554" s="28">
        <v>7526</v>
      </c>
      <c r="V554" s="18"/>
      <c r="W554" s="19"/>
      <c r="X554" s="18"/>
      <c r="Y554" s="18"/>
      <c r="Z554" s="18"/>
      <c r="AA554" s="17"/>
      <c r="AB554" s="14"/>
      <c r="AC554" s="14"/>
      <c r="AD554" s="14"/>
      <c r="AE554" s="14"/>
      <c r="AF554" s="14"/>
      <c r="AG554" s="14"/>
    </row>
    <row r="555" spans="1:33" ht="18" customHeight="1" x14ac:dyDescent="0.2">
      <c r="A555" s="28">
        <v>7201</v>
      </c>
      <c r="B555" s="38" t="s">
        <v>3420</v>
      </c>
      <c r="C555" s="132">
        <v>692105001</v>
      </c>
      <c r="D555" s="17" t="s">
        <v>2558</v>
      </c>
      <c r="E555" s="17" t="s">
        <v>2575</v>
      </c>
      <c r="F555" s="27" t="s">
        <v>26</v>
      </c>
      <c r="G555" s="27" t="s">
        <v>2576</v>
      </c>
      <c r="H555" s="27" t="s">
        <v>28</v>
      </c>
      <c r="I555" s="17"/>
      <c r="J555" s="17"/>
      <c r="K555" s="46" t="s">
        <v>8031</v>
      </c>
      <c r="L555" s="17" t="s">
        <v>3421</v>
      </c>
      <c r="M555" s="19" t="s">
        <v>5588</v>
      </c>
      <c r="N555" s="28" t="s">
        <v>3422</v>
      </c>
      <c r="O555" s="28" t="s">
        <v>5805</v>
      </c>
      <c r="P555" s="29" t="s">
        <v>5804</v>
      </c>
      <c r="Q555" s="28"/>
      <c r="R555" s="29">
        <v>91001</v>
      </c>
      <c r="S555" s="29" t="s">
        <v>2579</v>
      </c>
      <c r="T555" s="30">
        <v>38624</v>
      </c>
      <c r="U555" s="28">
        <v>7201</v>
      </c>
      <c r="V555" s="18"/>
      <c r="W555" s="19"/>
      <c r="X555" s="18"/>
      <c r="Y555" s="18"/>
      <c r="Z555" s="18"/>
      <c r="AA555" s="17"/>
      <c r="AB555" s="14"/>
      <c r="AC555" s="14"/>
      <c r="AD555" s="14"/>
      <c r="AE555" s="14"/>
      <c r="AF555" s="14"/>
      <c r="AG555" s="14"/>
    </row>
    <row r="556" spans="1:33" ht="18" customHeight="1" x14ac:dyDescent="0.2">
      <c r="A556" s="28">
        <v>7584</v>
      </c>
      <c r="B556" s="38" t="s">
        <v>3423</v>
      </c>
      <c r="C556" s="132">
        <v>690507005</v>
      </c>
      <c r="D556" s="17" t="s">
        <v>2558</v>
      </c>
      <c r="E556" s="17" t="s">
        <v>2893</v>
      </c>
      <c r="F556" s="27" t="s">
        <v>26</v>
      </c>
      <c r="G556" s="27" t="s">
        <v>568</v>
      </c>
      <c r="H556" s="27" t="s">
        <v>28</v>
      </c>
      <c r="I556" s="17"/>
      <c r="J556" s="17"/>
      <c r="K556" s="17" t="s">
        <v>3424</v>
      </c>
      <c r="L556" s="17" t="s">
        <v>3426</v>
      </c>
      <c r="M556" s="19" t="s">
        <v>565</v>
      </c>
      <c r="N556" s="28" t="s">
        <v>3428</v>
      </c>
      <c r="O556" s="28" t="s">
        <v>3425</v>
      </c>
      <c r="P556" s="29" t="s">
        <v>3427</v>
      </c>
      <c r="Q556" s="28"/>
      <c r="R556" s="29">
        <v>91001</v>
      </c>
      <c r="S556" s="29" t="s">
        <v>544</v>
      </c>
      <c r="T556" s="30">
        <v>38641</v>
      </c>
      <c r="U556" s="28">
        <v>7584</v>
      </c>
      <c r="V556" s="18"/>
      <c r="W556" s="19"/>
      <c r="X556" s="18"/>
      <c r="Y556" s="18"/>
      <c r="Z556" s="18"/>
      <c r="AA556" s="17"/>
      <c r="AB556" s="14"/>
      <c r="AC556" s="14"/>
      <c r="AD556" s="14"/>
      <c r="AE556" s="14"/>
      <c r="AF556" s="14"/>
      <c r="AG556" s="14"/>
    </row>
    <row r="557" spans="1:33" ht="18" customHeight="1" x14ac:dyDescent="0.2">
      <c r="A557" s="28">
        <v>7501</v>
      </c>
      <c r="B557" s="38" t="s">
        <v>3429</v>
      </c>
      <c r="C557" s="132">
        <v>692508009</v>
      </c>
      <c r="D557" s="17" t="s">
        <v>2558</v>
      </c>
      <c r="E557" s="17" t="s">
        <v>567</v>
      </c>
      <c r="F557" s="27" t="s">
        <v>26</v>
      </c>
      <c r="G557" s="27" t="s">
        <v>568</v>
      </c>
      <c r="H557" s="27" t="s">
        <v>28</v>
      </c>
      <c r="I557" s="17"/>
      <c r="J557" s="17"/>
      <c r="K557" s="17" t="s">
        <v>3430</v>
      </c>
      <c r="L557" s="17" t="s">
        <v>3432</v>
      </c>
      <c r="M557" s="19" t="s">
        <v>200</v>
      </c>
      <c r="N557" s="17" t="s">
        <v>2515</v>
      </c>
      <c r="O557" s="28" t="s">
        <v>3433</v>
      </c>
      <c r="P557" s="28" t="s">
        <v>3431</v>
      </c>
      <c r="Q557" s="28"/>
      <c r="R557" s="29">
        <v>91001</v>
      </c>
      <c r="S557" s="29" t="s">
        <v>2579</v>
      </c>
      <c r="T557" s="30">
        <v>41807</v>
      </c>
      <c r="U557" s="28">
        <v>7501</v>
      </c>
      <c r="V557" s="18"/>
      <c r="W557" s="19"/>
      <c r="X557" s="18"/>
      <c r="Y557" s="18"/>
      <c r="Z557" s="18"/>
      <c r="AA557" s="17"/>
      <c r="AB557" s="14"/>
      <c r="AC557" s="14"/>
      <c r="AD557" s="14"/>
      <c r="AE557" s="14"/>
      <c r="AF557" s="14"/>
      <c r="AG557" s="14"/>
    </row>
    <row r="558" spans="1:33" ht="18" customHeight="1" x14ac:dyDescent="0.2">
      <c r="A558" s="28">
        <v>6982</v>
      </c>
      <c r="B558" s="38" t="s">
        <v>8593</v>
      </c>
      <c r="C558" s="132">
        <v>692307003</v>
      </c>
      <c r="D558" s="17" t="s">
        <v>2558</v>
      </c>
      <c r="E558" s="17" t="s">
        <v>2575</v>
      </c>
      <c r="F558" s="27" t="s">
        <v>26</v>
      </c>
      <c r="G558" s="27" t="s">
        <v>2576</v>
      </c>
      <c r="H558" s="27" t="s">
        <v>28</v>
      </c>
      <c r="I558" s="17"/>
      <c r="J558" s="17"/>
      <c r="K558" s="46" t="s">
        <v>8032</v>
      </c>
      <c r="L558" s="17" t="s">
        <v>3434</v>
      </c>
      <c r="M558" s="19" t="s">
        <v>5588</v>
      </c>
      <c r="N558" s="28" t="s">
        <v>1113</v>
      </c>
      <c r="O558" s="28" t="s">
        <v>7478</v>
      </c>
      <c r="P558" s="47" t="s">
        <v>7479</v>
      </c>
      <c r="Q558" s="28"/>
      <c r="R558" s="29">
        <v>91001</v>
      </c>
      <c r="S558" s="29" t="s">
        <v>2579</v>
      </c>
      <c r="T558" s="30">
        <v>37970</v>
      </c>
      <c r="U558" s="28">
        <v>6982</v>
      </c>
      <c r="V558" s="18"/>
      <c r="W558" s="19"/>
      <c r="X558" s="18"/>
      <c r="Y558" s="18"/>
      <c r="Z558" s="18"/>
      <c r="AA558" s="17"/>
      <c r="AB558" s="14"/>
      <c r="AC558" s="14"/>
      <c r="AD558" s="14"/>
      <c r="AE558" s="14"/>
      <c r="AF558" s="14"/>
      <c r="AG558" s="14"/>
    </row>
    <row r="559" spans="1:33" ht="18" customHeight="1" x14ac:dyDescent="0.2">
      <c r="A559" s="28">
        <v>7056</v>
      </c>
      <c r="B559" s="94" t="s">
        <v>3435</v>
      </c>
      <c r="C559" s="132">
        <v>690713004</v>
      </c>
      <c r="D559" s="17" t="s">
        <v>2558</v>
      </c>
      <c r="E559" s="17" t="s">
        <v>2575</v>
      </c>
      <c r="F559" s="27" t="s">
        <v>26</v>
      </c>
      <c r="G559" s="27" t="s">
        <v>2576</v>
      </c>
      <c r="H559" s="27" t="s">
        <v>28</v>
      </c>
      <c r="I559" s="17"/>
      <c r="J559" s="17"/>
      <c r="K559" s="17" t="s">
        <v>3436</v>
      </c>
      <c r="L559" s="17" t="s">
        <v>3437</v>
      </c>
      <c r="M559" s="19" t="s">
        <v>47</v>
      </c>
      <c r="N559" s="28" t="s">
        <v>2101</v>
      </c>
      <c r="O559" s="28" t="s">
        <v>3438</v>
      </c>
      <c r="P559" s="29"/>
      <c r="Q559" s="28"/>
      <c r="R559" s="29">
        <v>91001</v>
      </c>
      <c r="S559" s="29" t="s">
        <v>2579</v>
      </c>
      <c r="T559" s="30">
        <v>37970</v>
      </c>
      <c r="U559" s="28">
        <v>7056</v>
      </c>
      <c r="V559" s="18"/>
      <c r="W559" s="19"/>
      <c r="X559" s="18"/>
      <c r="Y559" s="18"/>
      <c r="Z559" s="18"/>
      <c r="AA559" s="17"/>
      <c r="AB559" s="14"/>
      <c r="AC559" s="14"/>
      <c r="AD559" s="14"/>
      <c r="AE559" s="14"/>
      <c r="AF559" s="14"/>
      <c r="AG559" s="14"/>
    </row>
    <row r="560" spans="1:33" ht="18" customHeight="1" x14ac:dyDescent="0.2">
      <c r="A560" s="28">
        <v>7298</v>
      </c>
      <c r="B560" s="38" t="s">
        <v>8246</v>
      </c>
      <c r="C560" s="132" t="s">
        <v>7117</v>
      </c>
      <c r="D560" s="17" t="s">
        <v>2558</v>
      </c>
      <c r="E560" s="17" t="s">
        <v>2575</v>
      </c>
      <c r="F560" s="27" t="s">
        <v>26</v>
      </c>
      <c r="G560" s="27" t="s">
        <v>2576</v>
      </c>
      <c r="H560" s="27" t="s">
        <v>28</v>
      </c>
      <c r="I560" s="17"/>
      <c r="J560" s="17"/>
      <c r="K560" s="17" t="s">
        <v>3439</v>
      </c>
      <c r="L560" s="17" t="s">
        <v>3440</v>
      </c>
      <c r="M560" s="19" t="s">
        <v>565</v>
      </c>
      <c r="N560" s="28" t="s">
        <v>1166</v>
      </c>
      <c r="O560" s="28" t="s">
        <v>3441</v>
      </c>
      <c r="P560" s="29"/>
      <c r="Q560" s="28"/>
      <c r="R560" s="29">
        <v>91001</v>
      </c>
      <c r="S560" s="29" t="s">
        <v>2579</v>
      </c>
      <c r="T560" s="30">
        <v>38755</v>
      </c>
      <c r="U560" s="28">
        <v>7298</v>
      </c>
      <c r="V560" s="18"/>
      <c r="W560" s="19"/>
      <c r="X560" s="18"/>
      <c r="Y560" s="18"/>
      <c r="Z560" s="18"/>
      <c r="AA560" s="17"/>
      <c r="AB560" s="14"/>
      <c r="AC560" s="14"/>
      <c r="AD560" s="14"/>
      <c r="AE560" s="14"/>
      <c r="AF560" s="14"/>
      <c r="AG560" s="14"/>
    </row>
    <row r="561" spans="1:33" ht="18" customHeight="1" x14ac:dyDescent="0.2">
      <c r="A561" s="28">
        <v>7273</v>
      </c>
      <c r="B561" s="94" t="s">
        <v>8594</v>
      </c>
      <c r="C561" s="132">
        <v>691414000</v>
      </c>
      <c r="D561" s="17" t="s">
        <v>2558</v>
      </c>
      <c r="E561" s="17" t="s">
        <v>2558</v>
      </c>
      <c r="F561" s="27" t="s">
        <v>26</v>
      </c>
      <c r="G561" s="27" t="s">
        <v>2576</v>
      </c>
      <c r="H561" s="27" t="s">
        <v>28</v>
      </c>
      <c r="I561" s="17"/>
      <c r="J561" s="17"/>
      <c r="K561" s="17" t="s">
        <v>3442</v>
      </c>
      <c r="L561" s="17" t="s">
        <v>5617</v>
      </c>
      <c r="M561" s="19" t="s">
        <v>5590</v>
      </c>
      <c r="N561" s="28" t="s">
        <v>3444</v>
      </c>
      <c r="O561" s="28" t="s">
        <v>3443</v>
      </c>
      <c r="P561" s="29"/>
      <c r="Q561" s="28"/>
      <c r="R561" s="29">
        <v>91001</v>
      </c>
      <c r="S561" s="29" t="s">
        <v>2579</v>
      </c>
      <c r="T561" s="30">
        <v>38736</v>
      </c>
      <c r="U561" s="28">
        <v>7273</v>
      </c>
      <c r="V561" s="18"/>
      <c r="W561" s="19"/>
      <c r="X561" s="18"/>
      <c r="Y561" s="18"/>
      <c r="Z561" s="18"/>
      <c r="AA561" s="17"/>
      <c r="AB561" s="14"/>
      <c r="AC561" s="14"/>
      <c r="AD561" s="14"/>
      <c r="AE561" s="14"/>
      <c r="AF561" s="14"/>
      <c r="AG561" s="14"/>
    </row>
    <row r="562" spans="1:33" ht="18" customHeight="1" x14ac:dyDescent="0.2">
      <c r="A562" s="28">
        <v>7064</v>
      </c>
      <c r="B562" s="38" t="s">
        <v>3445</v>
      </c>
      <c r="C562" s="132">
        <v>690601001</v>
      </c>
      <c r="D562" s="17" t="s">
        <v>2558</v>
      </c>
      <c r="E562" s="17" t="s">
        <v>2586</v>
      </c>
      <c r="F562" s="27" t="s">
        <v>1529</v>
      </c>
      <c r="G562" s="27" t="s">
        <v>3446</v>
      </c>
      <c r="H562" s="27" t="s">
        <v>28</v>
      </c>
      <c r="I562" s="17"/>
      <c r="J562" s="17"/>
      <c r="K562" s="17" t="s">
        <v>3447</v>
      </c>
      <c r="L562" s="17" t="s">
        <v>3448</v>
      </c>
      <c r="M562" s="19" t="s">
        <v>565</v>
      </c>
      <c r="N562" s="28" t="s">
        <v>1213</v>
      </c>
      <c r="O562" s="28"/>
      <c r="P562" s="29"/>
      <c r="Q562" s="28"/>
      <c r="R562" s="29">
        <v>91001</v>
      </c>
      <c r="S562" s="29" t="s">
        <v>2651</v>
      </c>
      <c r="T562" s="30">
        <v>37970</v>
      </c>
      <c r="U562" s="28">
        <v>7064</v>
      </c>
      <c r="V562" s="18"/>
      <c r="W562" s="19"/>
      <c r="X562" s="18"/>
      <c r="Y562" s="18"/>
      <c r="Z562" s="18"/>
      <c r="AA562" s="17"/>
      <c r="AB562" s="14"/>
      <c r="AC562" s="14"/>
      <c r="AD562" s="14"/>
      <c r="AE562" s="14"/>
      <c r="AF562" s="14"/>
      <c r="AG562" s="14"/>
    </row>
    <row r="563" spans="1:33" ht="18" customHeight="1" x14ac:dyDescent="0.2">
      <c r="A563" s="28">
        <v>7562</v>
      </c>
      <c r="B563" s="38" t="s">
        <v>3449</v>
      </c>
      <c r="C563" s="132">
        <v>692309006</v>
      </c>
      <c r="D563" s="17" t="s">
        <v>2558</v>
      </c>
      <c r="E563" s="17" t="s">
        <v>567</v>
      </c>
      <c r="F563" s="27" t="s">
        <v>26</v>
      </c>
      <c r="G563" s="27" t="s">
        <v>568</v>
      </c>
      <c r="H563" s="27" t="s">
        <v>28</v>
      </c>
      <c r="I563" s="17"/>
      <c r="J563" s="17"/>
      <c r="K563" s="46" t="s">
        <v>8033</v>
      </c>
      <c r="L563" s="17" t="s">
        <v>3451</v>
      </c>
      <c r="M563" s="19" t="s">
        <v>5588</v>
      </c>
      <c r="N563" s="28" t="s">
        <v>3453</v>
      </c>
      <c r="O563" s="28" t="s">
        <v>3450</v>
      </c>
      <c r="P563" s="29" t="s">
        <v>3452</v>
      </c>
      <c r="Q563" s="28"/>
      <c r="R563" s="29">
        <v>91001</v>
      </c>
      <c r="S563" s="29" t="s">
        <v>544</v>
      </c>
      <c r="T563" s="30">
        <v>42110</v>
      </c>
      <c r="U563" s="28">
        <v>7562</v>
      </c>
      <c r="V563" s="18"/>
      <c r="W563" s="19"/>
      <c r="X563" s="18"/>
      <c r="Y563" s="18"/>
      <c r="Z563" s="18"/>
      <c r="AA563" s="17"/>
      <c r="AB563" s="14"/>
      <c r="AC563" s="14"/>
      <c r="AD563" s="14"/>
      <c r="AE563" s="14"/>
      <c r="AF563" s="14"/>
      <c r="AG563" s="14"/>
    </row>
    <row r="564" spans="1:33" ht="18" customHeight="1" x14ac:dyDescent="0.2">
      <c r="A564" s="28">
        <v>7250</v>
      </c>
      <c r="B564" s="38" t="s">
        <v>3454</v>
      </c>
      <c r="C564" s="132">
        <v>690817004</v>
      </c>
      <c r="D564" s="17" t="s">
        <v>2558</v>
      </c>
      <c r="E564" s="17" t="s">
        <v>2575</v>
      </c>
      <c r="F564" s="27" t="s">
        <v>26</v>
      </c>
      <c r="G564" s="27" t="s">
        <v>2576</v>
      </c>
      <c r="H564" s="27" t="s">
        <v>28</v>
      </c>
      <c r="I564" s="17"/>
      <c r="J564" s="17"/>
      <c r="K564" s="17" t="s">
        <v>3455</v>
      </c>
      <c r="L564" s="17" t="s">
        <v>3457</v>
      </c>
      <c r="M564" s="19" t="s">
        <v>5592</v>
      </c>
      <c r="N564" s="28" t="s">
        <v>1995</v>
      </c>
      <c r="O564" s="28" t="s">
        <v>3458</v>
      </c>
      <c r="P564" s="29" t="s">
        <v>3456</v>
      </c>
      <c r="Q564" s="28"/>
      <c r="R564" s="29">
        <v>91001</v>
      </c>
      <c r="S564" s="29" t="s">
        <v>2579</v>
      </c>
      <c r="T564" s="30">
        <v>38722</v>
      </c>
      <c r="U564" s="28">
        <v>7250</v>
      </c>
      <c r="V564" s="18"/>
      <c r="W564" s="19"/>
      <c r="X564" s="18"/>
      <c r="Y564" s="18"/>
      <c r="Z564" s="18"/>
      <c r="AA564" s="17"/>
      <c r="AB564" s="14"/>
      <c r="AC564" s="14"/>
      <c r="AD564" s="14"/>
      <c r="AE564" s="14"/>
      <c r="AF564" s="14"/>
      <c r="AG564" s="14"/>
    </row>
    <row r="565" spans="1:33" ht="18" customHeight="1" x14ac:dyDescent="0.2">
      <c r="A565" s="28">
        <v>7125</v>
      </c>
      <c r="B565" s="38" t="s">
        <v>3459</v>
      </c>
      <c r="C565" s="132">
        <v>690710005</v>
      </c>
      <c r="D565" s="17" t="s">
        <v>2558</v>
      </c>
      <c r="E565" s="17" t="s">
        <v>2575</v>
      </c>
      <c r="F565" s="27" t="s">
        <v>26</v>
      </c>
      <c r="G565" s="27" t="s">
        <v>2576</v>
      </c>
      <c r="H565" s="27" t="s">
        <v>28</v>
      </c>
      <c r="I565" s="17"/>
      <c r="J565" s="17"/>
      <c r="K565" s="17" t="s">
        <v>3460</v>
      </c>
      <c r="L565" s="17" t="s">
        <v>3461</v>
      </c>
      <c r="M565" s="19" t="s">
        <v>47</v>
      </c>
      <c r="N565" s="28" t="s">
        <v>4909</v>
      </c>
      <c r="O565" s="28" t="s">
        <v>6608</v>
      </c>
      <c r="P565" s="47" t="s">
        <v>6607</v>
      </c>
      <c r="Q565" s="28"/>
      <c r="R565" s="29">
        <v>91001</v>
      </c>
      <c r="S565" s="29" t="s">
        <v>2579</v>
      </c>
      <c r="T565" s="30">
        <v>38159</v>
      </c>
      <c r="U565" s="28">
        <v>7125</v>
      </c>
      <c r="V565" s="18"/>
      <c r="W565" s="19"/>
      <c r="X565" s="18"/>
      <c r="Y565" s="18"/>
      <c r="Z565" s="18"/>
      <c r="AA565" s="17"/>
      <c r="AB565" s="14"/>
      <c r="AC565" s="14"/>
      <c r="AD565" s="14"/>
      <c r="AE565" s="14"/>
      <c r="AF565" s="14"/>
      <c r="AG565" s="14"/>
    </row>
    <row r="566" spans="1:33" ht="18" customHeight="1" x14ac:dyDescent="0.2">
      <c r="A566" s="30">
        <v>7224</v>
      </c>
      <c r="B566" s="38" t="s">
        <v>8034</v>
      </c>
      <c r="C566" s="132" t="s">
        <v>7118</v>
      </c>
      <c r="D566" s="17" t="s">
        <v>2558</v>
      </c>
      <c r="E566" s="17" t="s">
        <v>2575</v>
      </c>
      <c r="F566" s="27" t="s">
        <v>26</v>
      </c>
      <c r="G566" s="27" t="s">
        <v>2576</v>
      </c>
      <c r="H566" s="27" t="s">
        <v>28</v>
      </c>
      <c r="I566" s="17"/>
      <c r="J566" s="17"/>
      <c r="K566" s="17" t="s">
        <v>3462</v>
      </c>
      <c r="L566" s="17" t="s">
        <v>3463</v>
      </c>
      <c r="M566" s="19" t="s">
        <v>565</v>
      </c>
      <c r="N566" s="28" t="s">
        <v>3464</v>
      </c>
      <c r="O566" s="28" t="s">
        <v>5806</v>
      </c>
      <c r="P566" s="29" t="s">
        <v>5807</v>
      </c>
      <c r="Q566" s="28"/>
      <c r="R566" s="29">
        <v>91001</v>
      </c>
      <c r="S566" s="29" t="s">
        <v>2952</v>
      </c>
      <c r="T566" s="30">
        <v>38691</v>
      </c>
      <c r="U566" s="30">
        <v>7224</v>
      </c>
      <c r="V566" s="18"/>
      <c r="W566" s="19"/>
      <c r="X566" s="18"/>
      <c r="Y566" s="18"/>
      <c r="Z566" s="18"/>
      <c r="AA566" s="17"/>
      <c r="AB566" s="14"/>
      <c r="AC566" s="14"/>
      <c r="AD566" s="14"/>
      <c r="AE566" s="14"/>
      <c r="AF566" s="14"/>
      <c r="AG566" s="14"/>
    </row>
    <row r="567" spans="1:33" ht="18" customHeight="1" x14ac:dyDescent="0.2">
      <c r="A567" s="28">
        <v>7260</v>
      </c>
      <c r="B567" s="38" t="s">
        <v>3465</v>
      </c>
      <c r="C567" s="132">
        <v>691401006</v>
      </c>
      <c r="D567" s="17" t="s">
        <v>2558</v>
      </c>
      <c r="E567" s="17" t="s">
        <v>2586</v>
      </c>
      <c r="F567" s="27" t="s">
        <v>1529</v>
      </c>
      <c r="G567" s="27" t="s">
        <v>3304</v>
      </c>
      <c r="H567" s="27" t="s">
        <v>28</v>
      </c>
      <c r="I567" s="17"/>
      <c r="J567" s="17"/>
      <c r="K567" s="17" t="s">
        <v>3466</v>
      </c>
      <c r="L567" s="17" t="s">
        <v>5618</v>
      </c>
      <c r="M567" s="19" t="s">
        <v>5590</v>
      </c>
      <c r="N567" s="28" t="s">
        <v>1234</v>
      </c>
      <c r="O567" s="28" t="s">
        <v>3468</v>
      </c>
      <c r="P567" s="29" t="s">
        <v>3467</v>
      </c>
      <c r="Q567" s="28"/>
      <c r="R567" s="29">
        <v>91001</v>
      </c>
      <c r="S567" s="29" t="s">
        <v>2579</v>
      </c>
      <c r="T567" s="30">
        <v>38735</v>
      </c>
      <c r="U567" s="28">
        <v>7260</v>
      </c>
      <c r="V567" s="18"/>
      <c r="W567" s="19"/>
      <c r="X567" s="18"/>
      <c r="Y567" s="18"/>
      <c r="Z567" s="18"/>
      <c r="AA567" s="17"/>
      <c r="AB567" s="14"/>
      <c r="AC567" s="14"/>
      <c r="AD567" s="14"/>
      <c r="AE567" s="14"/>
      <c r="AF567" s="14"/>
      <c r="AG567" s="14"/>
    </row>
    <row r="568" spans="1:33" ht="18" customHeight="1" x14ac:dyDescent="0.2">
      <c r="A568" s="28">
        <v>7183</v>
      </c>
      <c r="B568" s="94" t="s">
        <v>3469</v>
      </c>
      <c r="C568" s="132">
        <v>690801000</v>
      </c>
      <c r="D568" s="17" t="s">
        <v>2558</v>
      </c>
      <c r="E568" s="17" t="s">
        <v>2586</v>
      </c>
      <c r="F568" s="27" t="s">
        <v>1529</v>
      </c>
      <c r="G568" s="27" t="s">
        <v>3296</v>
      </c>
      <c r="H568" s="27" t="s">
        <v>28</v>
      </c>
      <c r="I568" s="17"/>
      <c r="J568" s="17"/>
      <c r="K568" s="17" t="s">
        <v>3470</v>
      </c>
      <c r="L568" s="17" t="s">
        <v>3471</v>
      </c>
      <c r="M568" s="19" t="s">
        <v>5592</v>
      </c>
      <c r="N568" s="28" t="s">
        <v>2490</v>
      </c>
      <c r="O568" s="28" t="s">
        <v>5799</v>
      </c>
      <c r="P568" s="29" t="s">
        <v>5800</v>
      </c>
      <c r="Q568" s="28"/>
      <c r="R568" s="29">
        <v>91001</v>
      </c>
      <c r="S568" s="29" t="s">
        <v>2579</v>
      </c>
      <c r="T568" s="30">
        <v>38558</v>
      </c>
      <c r="U568" s="28">
        <v>7183</v>
      </c>
      <c r="V568" s="18"/>
      <c r="W568" s="19"/>
      <c r="X568" s="18"/>
      <c r="Y568" s="18"/>
      <c r="Z568" s="18"/>
      <c r="AA568" s="17"/>
      <c r="AB568" s="14"/>
      <c r="AC568" s="14"/>
      <c r="AD568" s="14"/>
      <c r="AE568" s="14"/>
      <c r="AF568" s="14"/>
      <c r="AG568" s="14"/>
    </row>
    <row r="569" spans="1:33" ht="18" customHeight="1" x14ac:dyDescent="0.2">
      <c r="A569" s="28">
        <v>7281</v>
      </c>
      <c r="B569" s="38" t="s">
        <v>3472</v>
      </c>
      <c r="C569" s="132">
        <v>691503003</v>
      </c>
      <c r="D569" s="17" t="s">
        <v>2558</v>
      </c>
      <c r="E569" s="17" t="s">
        <v>2575</v>
      </c>
      <c r="F569" s="27" t="s">
        <v>26</v>
      </c>
      <c r="G569" s="27" t="s">
        <v>2576</v>
      </c>
      <c r="H569" s="27" t="s">
        <v>28</v>
      </c>
      <c r="I569" s="17"/>
      <c r="J569" s="17"/>
      <c r="K569" s="17" t="s">
        <v>3473</v>
      </c>
      <c r="L569" s="17" t="s">
        <v>5619</v>
      </c>
      <c r="M569" s="19" t="s">
        <v>5590</v>
      </c>
      <c r="N569" s="28" t="s">
        <v>3475</v>
      </c>
      <c r="O569" s="28" t="s">
        <v>3474</v>
      </c>
      <c r="P569" s="29"/>
      <c r="Q569" s="28"/>
      <c r="R569" s="29">
        <v>91001</v>
      </c>
      <c r="S569" s="29" t="s">
        <v>2579</v>
      </c>
      <c r="T569" s="30">
        <v>38737</v>
      </c>
      <c r="U569" s="28">
        <v>7281</v>
      </c>
      <c r="V569" s="18"/>
      <c r="W569" s="19"/>
      <c r="X569" s="18"/>
      <c r="Y569" s="18"/>
      <c r="Z569" s="18"/>
      <c r="AA569" s="17"/>
      <c r="AB569" s="14"/>
      <c r="AC569" s="14"/>
      <c r="AD569" s="14"/>
      <c r="AE569" s="14"/>
      <c r="AF569" s="14"/>
      <c r="AG569" s="14"/>
    </row>
    <row r="570" spans="1:33" ht="18" customHeight="1" x14ac:dyDescent="0.2">
      <c r="A570" s="28">
        <v>7597</v>
      </c>
      <c r="B570" s="38" t="s">
        <v>3476</v>
      </c>
      <c r="C570" s="132">
        <v>691004007</v>
      </c>
      <c r="D570" s="17" t="s">
        <v>2558</v>
      </c>
      <c r="E570" s="17" t="s">
        <v>3259</v>
      </c>
      <c r="F570" s="27" t="s">
        <v>26</v>
      </c>
      <c r="G570" s="27" t="s">
        <v>568</v>
      </c>
      <c r="H570" s="27" t="s">
        <v>28</v>
      </c>
      <c r="I570" s="17"/>
      <c r="J570" s="17"/>
      <c r="K570" s="17" t="s">
        <v>3477</v>
      </c>
      <c r="L570" s="17" t="s">
        <v>3478</v>
      </c>
      <c r="M570" s="19" t="s">
        <v>5593</v>
      </c>
      <c r="N570" s="28" t="s">
        <v>3480</v>
      </c>
      <c r="O570" s="28" t="s">
        <v>3479</v>
      </c>
      <c r="P570" s="29"/>
      <c r="Q570" s="28"/>
      <c r="R570" s="29">
        <v>91001</v>
      </c>
      <c r="S570" s="29" t="s">
        <v>544</v>
      </c>
      <c r="T570" s="30">
        <v>42415</v>
      </c>
      <c r="U570" s="28">
        <v>7597</v>
      </c>
      <c r="V570" s="18"/>
      <c r="W570" s="19"/>
      <c r="X570" s="18"/>
      <c r="Y570" s="18"/>
      <c r="Z570" s="18"/>
      <c r="AA570" s="17"/>
      <c r="AB570" s="14"/>
      <c r="AC570" s="14"/>
      <c r="AD570" s="14"/>
      <c r="AE570" s="14"/>
      <c r="AF570" s="14"/>
      <c r="AG570" s="14"/>
    </row>
    <row r="571" spans="1:33" ht="18" customHeight="1" x14ac:dyDescent="0.2">
      <c r="A571" s="28">
        <v>7206</v>
      </c>
      <c r="B571" s="38" t="s">
        <v>3481</v>
      </c>
      <c r="C571" s="132">
        <v>692548000</v>
      </c>
      <c r="D571" s="17" t="s">
        <v>2558</v>
      </c>
      <c r="E571" s="17" t="s">
        <v>2586</v>
      </c>
      <c r="F571" s="27" t="s">
        <v>1529</v>
      </c>
      <c r="G571" s="27" t="s">
        <v>3304</v>
      </c>
      <c r="H571" s="27" t="s">
        <v>28</v>
      </c>
      <c r="I571" s="17"/>
      <c r="J571" s="17"/>
      <c r="K571" s="29" t="s">
        <v>5747</v>
      </c>
      <c r="L571" s="17" t="s">
        <v>3482</v>
      </c>
      <c r="M571" s="19" t="s">
        <v>47</v>
      </c>
      <c r="N571" s="28" t="s">
        <v>3483</v>
      </c>
      <c r="O571" s="62">
        <v>229457440</v>
      </c>
      <c r="P571" s="63" t="s">
        <v>5746</v>
      </c>
      <c r="Q571" s="28"/>
      <c r="R571" s="29">
        <v>91001</v>
      </c>
      <c r="S571" s="17" t="s">
        <v>2579</v>
      </c>
      <c r="T571" s="30">
        <v>38631</v>
      </c>
      <c r="U571" s="28">
        <v>7206</v>
      </c>
      <c r="V571" s="18"/>
      <c r="W571" s="19"/>
      <c r="X571" s="18"/>
      <c r="Y571" s="18"/>
      <c r="Z571" s="18"/>
      <c r="AA571" s="17"/>
      <c r="AB571" s="14"/>
      <c r="AC571" s="14"/>
      <c r="AD571" s="14"/>
      <c r="AE571" s="14"/>
      <c r="AF571" s="14"/>
      <c r="AG571" s="14"/>
    </row>
    <row r="572" spans="1:33" ht="18" customHeight="1" x14ac:dyDescent="0.2">
      <c r="A572" s="28">
        <v>7583</v>
      </c>
      <c r="B572" s="38" t="s">
        <v>3484</v>
      </c>
      <c r="C572" s="132">
        <v>691804003</v>
      </c>
      <c r="D572" s="17" t="s">
        <v>2558</v>
      </c>
      <c r="E572" s="17" t="s">
        <v>2893</v>
      </c>
      <c r="F572" s="27" t="s">
        <v>26</v>
      </c>
      <c r="G572" s="27" t="s">
        <v>568</v>
      </c>
      <c r="H572" s="27" t="s">
        <v>28</v>
      </c>
      <c r="I572" s="17"/>
      <c r="J572" s="17"/>
      <c r="K572" s="17" t="s">
        <v>3485</v>
      </c>
      <c r="L572" s="28" t="s">
        <v>3487</v>
      </c>
      <c r="M572" s="19" t="s">
        <v>48</v>
      </c>
      <c r="N572" s="28" t="s">
        <v>3489</v>
      </c>
      <c r="O572" s="28" t="s">
        <v>3488</v>
      </c>
      <c r="P572" s="29" t="s">
        <v>3486</v>
      </c>
      <c r="Q572" s="28"/>
      <c r="R572" s="29">
        <v>91001</v>
      </c>
      <c r="S572" s="29" t="s">
        <v>544</v>
      </c>
      <c r="T572" s="30">
        <v>42262</v>
      </c>
      <c r="U572" s="28">
        <v>7583</v>
      </c>
      <c r="V572" s="18"/>
      <c r="W572" s="19"/>
      <c r="X572" s="18"/>
      <c r="Y572" s="18"/>
      <c r="Z572" s="18"/>
      <c r="AA572" s="17"/>
      <c r="AB572" s="14"/>
      <c r="AC572" s="14"/>
      <c r="AD572" s="14"/>
      <c r="AE572" s="14"/>
      <c r="AF572" s="14"/>
      <c r="AG572" s="14"/>
    </row>
    <row r="573" spans="1:33" ht="18" customHeight="1" x14ac:dyDescent="0.2">
      <c r="A573" s="28">
        <v>7418</v>
      </c>
      <c r="B573" s="38" t="s">
        <v>3490</v>
      </c>
      <c r="C573" s="132">
        <v>690712008</v>
      </c>
      <c r="D573" s="17" t="s">
        <v>3491</v>
      </c>
      <c r="E573" s="17" t="s">
        <v>3492</v>
      </c>
      <c r="F573" s="27" t="s">
        <v>1529</v>
      </c>
      <c r="G573" s="27" t="s">
        <v>3493</v>
      </c>
      <c r="H573" s="27" t="s">
        <v>28</v>
      </c>
      <c r="I573" s="17"/>
      <c r="J573" s="17"/>
      <c r="K573" s="46" t="s">
        <v>8134</v>
      </c>
      <c r="L573" s="17" t="s">
        <v>3495</v>
      </c>
      <c r="M573" s="19" t="s">
        <v>47</v>
      </c>
      <c r="N573" s="28" t="s">
        <v>3497</v>
      </c>
      <c r="O573" s="17" t="s">
        <v>3496</v>
      </c>
      <c r="P573" s="29" t="s">
        <v>3494</v>
      </c>
      <c r="Q573" s="28"/>
      <c r="R573" s="29">
        <v>91001</v>
      </c>
      <c r="S573" s="29" t="s">
        <v>3498</v>
      </c>
      <c r="T573" s="30">
        <v>40057</v>
      </c>
      <c r="U573" s="28">
        <v>7418</v>
      </c>
      <c r="V573" s="18"/>
      <c r="W573" s="19"/>
      <c r="X573" s="18"/>
      <c r="Y573" s="18"/>
      <c r="Z573" s="18"/>
      <c r="AA573" s="17"/>
      <c r="AB573" s="14"/>
      <c r="AC573" s="14"/>
      <c r="AD573" s="14"/>
      <c r="AE573" s="14"/>
      <c r="AF573" s="14"/>
      <c r="AG573" s="14"/>
    </row>
    <row r="574" spans="1:33" ht="18" customHeight="1" x14ac:dyDescent="0.2">
      <c r="A574" s="28">
        <v>7052</v>
      </c>
      <c r="B574" s="38" t="s">
        <v>3499</v>
      </c>
      <c r="C574" s="132">
        <v>690812002</v>
      </c>
      <c r="D574" s="17" t="s">
        <v>2558</v>
      </c>
      <c r="E574" s="17" t="s">
        <v>2575</v>
      </c>
      <c r="F574" s="27" t="s">
        <v>26</v>
      </c>
      <c r="G574" s="27" t="s">
        <v>2576</v>
      </c>
      <c r="H574" s="27" t="s">
        <v>28</v>
      </c>
      <c r="I574" s="17"/>
      <c r="J574" s="17"/>
      <c r="K574" s="17" t="s">
        <v>3500</v>
      </c>
      <c r="L574" s="17" t="s">
        <v>3501</v>
      </c>
      <c r="M574" s="19" t="s">
        <v>5592</v>
      </c>
      <c r="N574" s="28" t="s">
        <v>3503</v>
      </c>
      <c r="O574" s="28" t="s">
        <v>3502</v>
      </c>
      <c r="P574" s="29"/>
      <c r="Q574" s="28"/>
      <c r="R574" s="29">
        <v>91001</v>
      </c>
      <c r="S574" s="29" t="s">
        <v>2579</v>
      </c>
      <c r="T574" s="30">
        <v>37970</v>
      </c>
      <c r="U574" s="28">
        <v>7052</v>
      </c>
      <c r="V574" s="18"/>
      <c r="W574" s="19"/>
      <c r="X574" s="18"/>
      <c r="Y574" s="18"/>
      <c r="Z574" s="18"/>
      <c r="AA574" s="17"/>
      <c r="AB574" s="14"/>
      <c r="AC574" s="14"/>
      <c r="AD574" s="14"/>
      <c r="AE574" s="14"/>
      <c r="AF574" s="14"/>
      <c r="AG574" s="14"/>
    </row>
    <row r="575" spans="1:33" ht="18" customHeight="1" x14ac:dyDescent="0.2">
      <c r="A575" s="28">
        <v>7246</v>
      </c>
      <c r="B575" s="38" t="s">
        <v>3504</v>
      </c>
      <c r="C575" s="132">
        <v>690813009</v>
      </c>
      <c r="D575" s="17" t="s">
        <v>2558</v>
      </c>
      <c r="E575" s="17" t="s">
        <v>2586</v>
      </c>
      <c r="F575" s="27" t="s">
        <v>2586</v>
      </c>
      <c r="G575" s="27" t="s">
        <v>2587</v>
      </c>
      <c r="H575" s="27" t="s">
        <v>28</v>
      </c>
      <c r="I575" s="17"/>
      <c r="J575" s="17"/>
      <c r="K575" s="17" t="s">
        <v>3505</v>
      </c>
      <c r="L575" s="17" t="s">
        <v>3506</v>
      </c>
      <c r="M575" s="19" t="s">
        <v>5592</v>
      </c>
      <c r="N575" s="28" t="s">
        <v>3508</v>
      </c>
      <c r="O575" s="28" t="s">
        <v>3507</v>
      </c>
      <c r="P575" s="29"/>
      <c r="Q575" s="28"/>
      <c r="R575" s="29">
        <v>91001</v>
      </c>
      <c r="S575" s="29" t="s">
        <v>2952</v>
      </c>
      <c r="T575" s="30">
        <v>38722</v>
      </c>
      <c r="U575" s="28">
        <v>7246</v>
      </c>
      <c r="V575" s="18"/>
      <c r="W575" s="19"/>
      <c r="X575" s="18"/>
      <c r="Y575" s="18"/>
      <c r="Z575" s="18"/>
      <c r="AA575" s="17"/>
      <c r="AB575" s="14"/>
      <c r="AC575" s="14"/>
      <c r="AD575" s="14"/>
      <c r="AE575" s="14"/>
      <c r="AF575" s="14"/>
      <c r="AG575" s="14"/>
    </row>
    <row r="576" spans="1:33" ht="18" customHeight="1" x14ac:dyDescent="0.2">
      <c r="A576" s="28">
        <v>7301</v>
      </c>
      <c r="B576" s="116" t="s">
        <v>5620</v>
      </c>
      <c r="C576" s="132">
        <v>691308006</v>
      </c>
      <c r="D576" s="17" t="s">
        <v>2558</v>
      </c>
      <c r="E576" s="17" t="s">
        <v>2575</v>
      </c>
      <c r="F576" s="27" t="s">
        <v>26</v>
      </c>
      <c r="G576" s="27" t="s">
        <v>2576</v>
      </c>
      <c r="H576" s="27" t="s">
        <v>28</v>
      </c>
      <c r="I576" s="17"/>
      <c r="J576" s="17"/>
      <c r="K576" s="17" t="s">
        <v>3509</v>
      </c>
      <c r="L576" s="17" t="s">
        <v>3510</v>
      </c>
      <c r="M576" s="19" t="s">
        <v>5593</v>
      </c>
      <c r="N576" s="28" t="s">
        <v>3511</v>
      </c>
      <c r="O576" s="28"/>
      <c r="P576" s="29"/>
      <c r="Q576" s="28"/>
      <c r="R576" s="29">
        <v>91001</v>
      </c>
      <c r="S576" s="29" t="s">
        <v>2579</v>
      </c>
      <c r="T576" s="30">
        <v>38761</v>
      </c>
      <c r="U576" s="28">
        <v>7301</v>
      </c>
      <c r="V576" s="18"/>
      <c r="W576" s="19"/>
      <c r="X576" s="18"/>
      <c r="Y576" s="18"/>
      <c r="Z576" s="18"/>
      <c r="AA576" s="17"/>
      <c r="AB576" s="14"/>
      <c r="AC576" s="14"/>
      <c r="AD576" s="14"/>
      <c r="AE576" s="14"/>
      <c r="AF576" s="14"/>
      <c r="AG576" s="14"/>
    </row>
    <row r="577" spans="1:33" ht="18" customHeight="1" x14ac:dyDescent="0.2">
      <c r="A577" s="28">
        <v>7512</v>
      </c>
      <c r="B577" s="38" t="s">
        <v>8826</v>
      </c>
      <c r="C577" s="132">
        <v>692531000</v>
      </c>
      <c r="D577" s="17" t="s">
        <v>2558</v>
      </c>
      <c r="E577" s="17" t="s">
        <v>2586</v>
      </c>
      <c r="F577" s="27" t="s">
        <v>1529</v>
      </c>
      <c r="G577" s="27" t="s">
        <v>2587</v>
      </c>
      <c r="H577" s="27" t="s">
        <v>28</v>
      </c>
      <c r="I577" s="17"/>
      <c r="J577" s="17"/>
      <c r="K577" s="17" t="s">
        <v>3512</v>
      </c>
      <c r="L577" s="17" t="s">
        <v>3514</v>
      </c>
      <c r="M577" s="19" t="s">
        <v>803</v>
      </c>
      <c r="N577" s="28" t="s">
        <v>3516</v>
      </c>
      <c r="O577" s="28" t="s">
        <v>3515</v>
      </c>
      <c r="P577" s="29" t="s">
        <v>3513</v>
      </c>
      <c r="Q577" s="28"/>
      <c r="R577" s="29">
        <v>91001</v>
      </c>
      <c r="S577" s="29" t="s">
        <v>2579</v>
      </c>
      <c r="T577" s="30">
        <v>41925</v>
      </c>
      <c r="U577" s="28">
        <v>7512</v>
      </c>
      <c r="V577" s="18"/>
      <c r="W577" s="19"/>
      <c r="X577" s="18"/>
      <c r="Y577" s="18"/>
      <c r="Z577" s="18"/>
      <c r="AA577" s="17"/>
      <c r="AB577" s="14"/>
      <c r="AC577" s="14"/>
      <c r="AD577" s="14"/>
      <c r="AE577" s="14"/>
      <c r="AF577" s="14"/>
      <c r="AG577" s="14"/>
    </row>
    <row r="578" spans="1:33" ht="18" customHeight="1" x14ac:dyDescent="0.2">
      <c r="A578" s="17">
        <v>7522</v>
      </c>
      <c r="B578" s="94" t="s">
        <v>8270</v>
      </c>
      <c r="C578" s="132">
        <v>692010000</v>
      </c>
      <c r="D578" s="17" t="s">
        <v>2558</v>
      </c>
      <c r="E578" s="17" t="s">
        <v>567</v>
      </c>
      <c r="F578" s="17" t="s">
        <v>26</v>
      </c>
      <c r="G578" s="17" t="s">
        <v>568</v>
      </c>
      <c r="H578" s="17" t="s">
        <v>28</v>
      </c>
      <c r="I578" s="17"/>
      <c r="J578" s="17"/>
      <c r="K578" s="17" t="s">
        <v>3561</v>
      </c>
      <c r="L578" s="17" t="s">
        <v>3563</v>
      </c>
      <c r="M578" s="17" t="s">
        <v>5594</v>
      </c>
      <c r="N578" s="17" t="s">
        <v>3565</v>
      </c>
      <c r="O578" s="17" t="s">
        <v>3564</v>
      </c>
      <c r="P578" s="17" t="s">
        <v>3562</v>
      </c>
      <c r="Q578" s="17"/>
      <c r="R578" s="17" t="s">
        <v>3565</v>
      </c>
      <c r="S578" s="17" t="s">
        <v>2738</v>
      </c>
      <c r="T578" s="39">
        <v>42027</v>
      </c>
      <c r="U578" s="17">
        <v>7522</v>
      </c>
      <c r="V578" s="18"/>
      <c r="W578" s="19"/>
      <c r="X578" s="18"/>
      <c r="Y578" s="18"/>
      <c r="Z578" s="18"/>
      <c r="AA578" s="17"/>
      <c r="AB578" s="14"/>
      <c r="AC578" s="14"/>
      <c r="AD578" s="14"/>
      <c r="AE578" s="14"/>
      <c r="AF578" s="14"/>
      <c r="AG578" s="14"/>
    </row>
    <row r="579" spans="1:33" ht="18" customHeight="1" x14ac:dyDescent="0.2">
      <c r="A579" s="28">
        <v>7216</v>
      </c>
      <c r="B579" s="38" t="s">
        <v>8271</v>
      </c>
      <c r="C579" s="132">
        <v>692103009</v>
      </c>
      <c r="D579" s="17" t="s">
        <v>2558</v>
      </c>
      <c r="E579" s="17" t="s">
        <v>567</v>
      </c>
      <c r="F579" s="27" t="s">
        <v>26</v>
      </c>
      <c r="G579" s="27" t="s">
        <v>2677</v>
      </c>
      <c r="H579" s="27" t="s">
        <v>28</v>
      </c>
      <c r="I579" s="17"/>
      <c r="J579" s="17"/>
      <c r="K579" s="17" t="s">
        <v>3518</v>
      </c>
      <c r="L579" s="17" t="s">
        <v>3517</v>
      </c>
      <c r="M579" s="19" t="s">
        <v>5588</v>
      </c>
      <c r="N579" s="28" t="s">
        <v>3519</v>
      </c>
      <c r="O579" s="44" t="s">
        <v>5679</v>
      </c>
      <c r="P579" s="29" t="s">
        <v>5678</v>
      </c>
      <c r="Q579" s="28"/>
      <c r="R579" s="29">
        <v>91001</v>
      </c>
      <c r="S579" s="29" t="s">
        <v>2579</v>
      </c>
      <c r="T579" s="30">
        <v>38672</v>
      </c>
      <c r="U579" s="28">
        <v>7216</v>
      </c>
      <c r="V579" s="18"/>
      <c r="W579" s="19"/>
      <c r="X579" s="18"/>
      <c r="Y579" s="18"/>
      <c r="Z579" s="18"/>
      <c r="AA579" s="17"/>
      <c r="AB579" s="14"/>
      <c r="AC579" s="14"/>
      <c r="AD579" s="14"/>
      <c r="AE579" s="14"/>
      <c r="AF579" s="14"/>
      <c r="AG579" s="14"/>
    </row>
    <row r="580" spans="1:33" ht="18" customHeight="1" x14ac:dyDescent="0.2">
      <c r="A580" s="28">
        <v>7593</v>
      </c>
      <c r="B580" s="38" t="s">
        <v>3520</v>
      </c>
      <c r="C580" s="132">
        <v>690513005</v>
      </c>
      <c r="D580" s="17" t="s">
        <v>2558</v>
      </c>
      <c r="E580" s="17" t="s">
        <v>567</v>
      </c>
      <c r="F580" s="27" t="s">
        <v>26</v>
      </c>
      <c r="G580" s="27" t="s">
        <v>568</v>
      </c>
      <c r="H580" s="27" t="s">
        <v>28</v>
      </c>
      <c r="I580" s="17"/>
      <c r="J580" s="17"/>
      <c r="K580" s="17" t="s">
        <v>3521</v>
      </c>
      <c r="L580" s="17" t="s">
        <v>3522</v>
      </c>
      <c r="M580" s="19" t="s">
        <v>565</v>
      </c>
      <c r="N580" s="28" t="s">
        <v>3524</v>
      </c>
      <c r="O580" s="28" t="s">
        <v>3523</v>
      </c>
      <c r="P580" s="29"/>
      <c r="Q580" s="28"/>
      <c r="R580" s="29">
        <v>91001</v>
      </c>
      <c r="S580" s="29" t="s">
        <v>544</v>
      </c>
      <c r="T580" s="30">
        <v>42402</v>
      </c>
      <c r="U580" s="28">
        <v>7593</v>
      </c>
      <c r="V580" s="18"/>
      <c r="W580" s="19"/>
      <c r="X580" s="18"/>
      <c r="Y580" s="18"/>
      <c r="Z580" s="18"/>
      <c r="AA580" s="17"/>
      <c r="AB580" s="14"/>
      <c r="AC580" s="14"/>
      <c r="AD580" s="14"/>
      <c r="AE580" s="14"/>
      <c r="AF580" s="14"/>
      <c r="AG580" s="14"/>
    </row>
    <row r="581" spans="1:33" ht="18" customHeight="1" x14ac:dyDescent="0.2">
      <c r="A581" s="28">
        <v>7594</v>
      </c>
      <c r="B581" s="38" t="s">
        <v>3525</v>
      </c>
      <c r="C581" s="132">
        <v>691002004</v>
      </c>
      <c r="D581" s="17" t="s">
        <v>2558</v>
      </c>
      <c r="E581" s="17" t="s">
        <v>567</v>
      </c>
      <c r="F581" s="27" t="s">
        <v>26</v>
      </c>
      <c r="G581" s="27" t="s">
        <v>568</v>
      </c>
      <c r="H581" s="27" t="s">
        <v>28</v>
      </c>
      <c r="I581" s="17"/>
      <c r="J581" s="17"/>
      <c r="K581" s="17" t="s">
        <v>3526</v>
      </c>
      <c r="L581" s="17" t="s">
        <v>3528</v>
      </c>
      <c r="M581" s="19" t="s">
        <v>5593</v>
      </c>
      <c r="N581" s="28" t="s">
        <v>3530</v>
      </c>
      <c r="O581" s="28" t="s">
        <v>3527</v>
      </c>
      <c r="P581" s="29" t="s">
        <v>3529</v>
      </c>
      <c r="Q581" s="28"/>
      <c r="R581" s="29">
        <v>91001</v>
      </c>
      <c r="S581" s="29" t="s">
        <v>544</v>
      </c>
      <c r="T581" s="30">
        <v>42402</v>
      </c>
      <c r="U581" s="28">
        <v>7594</v>
      </c>
      <c r="V581" s="18"/>
      <c r="W581" s="19"/>
      <c r="X581" s="18"/>
      <c r="Y581" s="18"/>
      <c r="Z581" s="18"/>
      <c r="AA581" s="17"/>
      <c r="AB581" s="14"/>
      <c r="AC581" s="14"/>
      <c r="AD581" s="14"/>
      <c r="AE581" s="14"/>
      <c r="AF581" s="14"/>
      <c r="AG581" s="14"/>
    </row>
    <row r="582" spans="1:33" ht="18" customHeight="1" x14ac:dyDescent="0.2">
      <c r="A582" s="28">
        <v>7239</v>
      </c>
      <c r="B582" s="38" t="s">
        <v>3531</v>
      </c>
      <c r="C582" s="132">
        <v>691906000</v>
      </c>
      <c r="D582" s="17" t="s">
        <v>2558</v>
      </c>
      <c r="E582" s="17" t="s">
        <v>3532</v>
      </c>
      <c r="F582" s="27" t="s">
        <v>26</v>
      </c>
      <c r="G582" s="27" t="s">
        <v>568</v>
      </c>
      <c r="H582" s="17"/>
      <c r="I582" s="17"/>
      <c r="J582" s="17"/>
      <c r="K582" s="27" t="s">
        <v>3533</v>
      </c>
      <c r="L582" s="17" t="s">
        <v>3535</v>
      </c>
      <c r="M582" s="19" t="s">
        <v>48</v>
      </c>
      <c r="N582" s="28" t="s">
        <v>3537</v>
      </c>
      <c r="O582" s="28" t="s">
        <v>3536</v>
      </c>
      <c r="P582" s="29" t="s">
        <v>3534</v>
      </c>
      <c r="Q582" s="28"/>
      <c r="R582" s="29">
        <v>91001</v>
      </c>
      <c r="S582" s="29" t="s">
        <v>556</v>
      </c>
      <c r="T582" s="30">
        <v>38714</v>
      </c>
      <c r="U582" s="28">
        <v>7239</v>
      </c>
      <c r="V582" s="18"/>
      <c r="W582" s="19"/>
      <c r="X582" s="18"/>
      <c r="Y582" s="18"/>
      <c r="Z582" s="18"/>
      <c r="AA582" s="17"/>
      <c r="AB582" s="14"/>
      <c r="AC582" s="14"/>
      <c r="AD582" s="14"/>
      <c r="AE582" s="14"/>
      <c r="AF582" s="14"/>
      <c r="AG582" s="14"/>
    </row>
    <row r="583" spans="1:33" ht="18" customHeight="1" x14ac:dyDescent="0.2">
      <c r="A583" s="28">
        <v>7197</v>
      </c>
      <c r="B583" s="38" t="s">
        <v>3538</v>
      </c>
      <c r="C583" s="132">
        <v>690414007</v>
      </c>
      <c r="D583" s="17" t="s">
        <v>2558</v>
      </c>
      <c r="E583" s="17" t="s">
        <v>2575</v>
      </c>
      <c r="F583" s="27" t="s">
        <v>26</v>
      </c>
      <c r="G583" s="27" t="s">
        <v>2576</v>
      </c>
      <c r="H583" s="27"/>
      <c r="I583" s="17"/>
      <c r="J583" s="17"/>
      <c r="K583" s="17" t="s">
        <v>3539</v>
      </c>
      <c r="L583" s="17" t="s">
        <v>3541</v>
      </c>
      <c r="M583" s="19" t="s">
        <v>5591</v>
      </c>
      <c r="N583" s="28" t="s">
        <v>3543</v>
      </c>
      <c r="O583" s="28" t="s">
        <v>3542</v>
      </c>
      <c r="P583" s="29" t="s">
        <v>3540</v>
      </c>
      <c r="Q583" s="28"/>
      <c r="R583" s="29">
        <v>91001</v>
      </c>
      <c r="S583" s="29" t="s">
        <v>2579</v>
      </c>
      <c r="T583" s="30">
        <v>38624</v>
      </c>
      <c r="U583" s="28">
        <v>7197</v>
      </c>
      <c r="V583" s="18"/>
      <c r="W583" s="19"/>
      <c r="X583" s="18"/>
      <c r="Y583" s="18"/>
      <c r="Z583" s="18"/>
      <c r="AA583" s="17"/>
      <c r="AB583" s="14"/>
      <c r="AC583" s="14"/>
      <c r="AD583" s="14"/>
      <c r="AE583" s="14"/>
      <c r="AF583" s="14"/>
      <c r="AG583" s="14"/>
    </row>
    <row r="584" spans="1:33" ht="18" customHeight="1" x14ac:dyDescent="0.2">
      <c r="A584" s="28">
        <v>6872</v>
      </c>
      <c r="B584" s="38" t="s">
        <v>3544</v>
      </c>
      <c r="C584" s="132">
        <v>690734001</v>
      </c>
      <c r="D584" s="17" t="s">
        <v>2558</v>
      </c>
      <c r="E584" s="17" t="s">
        <v>2575</v>
      </c>
      <c r="F584" s="27" t="s">
        <v>26</v>
      </c>
      <c r="G584" s="27" t="s">
        <v>2576</v>
      </c>
      <c r="H584" s="17"/>
      <c r="I584" s="17"/>
      <c r="J584" s="17"/>
      <c r="K584" s="17" t="s">
        <v>3546</v>
      </c>
      <c r="L584" s="27" t="s">
        <v>3545</v>
      </c>
      <c r="M584" s="19" t="s">
        <v>565</v>
      </c>
      <c r="N584" s="28" t="s">
        <v>3547</v>
      </c>
      <c r="O584" s="28"/>
      <c r="P584" s="29"/>
      <c r="Q584" s="28"/>
      <c r="R584" s="29">
        <v>91001</v>
      </c>
      <c r="S584" s="29" t="s">
        <v>2952</v>
      </c>
      <c r="T584" s="30">
        <v>38159</v>
      </c>
      <c r="U584" s="28">
        <v>6872</v>
      </c>
      <c r="V584" s="18"/>
      <c r="W584" s="19"/>
      <c r="X584" s="18"/>
      <c r="Y584" s="18"/>
      <c r="Z584" s="18"/>
      <c r="AA584" s="17"/>
      <c r="AB584" s="14"/>
      <c r="AC584" s="14"/>
      <c r="AD584" s="14"/>
      <c r="AE584" s="14"/>
      <c r="AF584" s="14"/>
      <c r="AG584" s="14"/>
    </row>
    <row r="585" spans="1:33" ht="18" customHeight="1" x14ac:dyDescent="0.2">
      <c r="A585" s="28">
        <v>7082</v>
      </c>
      <c r="B585" s="38" t="s">
        <v>3548</v>
      </c>
      <c r="C585" s="132">
        <v>690727005</v>
      </c>
      <c r="D585" s="17" t="s">
        <v>2558</v>
      </c>
      <c r="E585" s="17" t="s">
        <v>2575</v>
      </c>
      <c r="F585" s="27" t="s">
        <v>26</v>
      </c>
      <c r="G585" s="27" t="s">
        <v>2576</v>
      </c>
      <c r="H585" s="27" t="s">
        <v>28</v>
      </c>
      <c r="I585" s="17"/>
      <c r="J585" s="17"/>
      <c r="K585" s="46" t="s">
        <v>8035</v>
      </c>
      <c r="L585" s="17" t="s">
        <v>3549</v>
      </c>
      <c r="M585" s="19" t="s">
        <v>47</v>
      </c>
      <c r="N585" s="28" t="s">
        <v>3551</v>
      </c>
      <c r="O585" s="28" t="s">
        <v>3550</v>
      </c>
      <c r="P585" s="29"/>
      <c r="Q585" s="28"/>
      <c r="R585" s="29">
        <v>91001</v>
      </c>
      <c r="S585" s="29" t="s">
        <v>2609</v>
      </c>
      <c r="T585" s="30">
        <v>37970</v>
      </c>
      <c r="U585" s="28">
        <v>7082</v>
      </c>
      <c r="V585" s="18"/>
      <c r="W585" s="19"/>
      <c r="X585" s="18"/>
      <c r="Y585" s="18"/>
      <c r="Z585" s="18"/>
      <c r="AA585" s="17"/>
      <c r="AB585" s="14"/>
      <c r="AC585" s="14"/>
      <c r="AD585" s="14"/>
      <c r="AE585" s="14"/>
      <c r="AF585" s="14"/>
      <c r="AG585" s="14"/>
    </row>
    <row r="586" spans="1:33" ht="18" customHeight="1" x14ac:dyDescent="0.2">
      <c r="A586" s="28">
        <v>7139</v>
      </c>
      <c r="B586" s="38" t="s">
        <v>3552</v>
      </c>
      <c r="C586" s="132">
        <v>691405001</v>
      </c>
      <c r="D586" s="17" t="s">
        <v>2558</v>
      </c>
      <c r="E586" s="17" t="s">
        <v>3553</v>
      </c>
      <c r="F586" s="27" t="s">
        <v>1529</v>
      </c>
      <c r="G586" s="27" t="s">
        <v>3554</v>
      </c>
      <c r="H586" s="27" t="s">
        <v>28</v>
      </c>
      <c r="I586" s="17"/>
      <c r="J586" s="17"/>
      <c r="K586" s="17" t="s">
        <v>3555</v>
      </c>
      <c r="L586" s="17" t="s">
        <v>5621</v>
      </c>
      <c r="M586" s="19" t="s">
        <v>5590</v>
      </c>
      <c r="N586" s="28" t="s">
        <v>3947</v>
      </c>
      <c r="O586" s="28" t="s">
        <v>5622</v>
      </c>
      <c r="P586" s="29"/>
      <c r="Q586" s="28"/>
      <c r="R586" s="29">
        <v>91001</v>
      </c>
      <c r="S586" s="29" t="s">
        <v>2952</v>
      </c>
      <c r="T586" s="30">
        <v>37970</v>
      </c>
      <c r="U586" s="28">
        <v>7139</v>
      </c>
      <c r="V586" s="18"/>
      <c r="W586" s="19"/>
      <c r="X586" s="18"/>
      <c r="Y586" s="18"/>
      <c r="Z586" s="18"/>
      <c r="AA586" s="17"/>
      <c r="AB586" s="14"/>
      <c r="AC586" s="14"/>
      <c r="AD586" s="14"/>
      <c r="AE586" s="14"/>
      <c r="AF586" s="14"/>
      <c r="AG586" s="14"/>
    </row>
    <row r="587" spans="1:33" ht="18" customHeight="1" x14ac:dyDescent="0.2">
      <c r="A587" s="28">
        <v>7275</v>
      </c>
      <c r="B587" s="38" t="s">
        <v>3556</v>
      </c>
      <c r="C587" s="132">
        <v>691105008</v>
      </c>
      <c r="D587" s="17" t="s">
        <v>2558</v>
      </c>
      <c r="E587" s="17" t="s">
        <v>2575</v>
      </c>
      <c r="F587" s="27" t="s">
        <v>26</v>
      </c>
      <c r="G587" s="27" t="s">
        <v>2576</v>
      </c>
      <c r="H587" s="27" t="s">
        <v>28</v>
      </c>
      <c r="I587" s="17"/>
      <c r="J587" s="17"/>
      <c r="K587" s="17" t="s">
        <v>3557</v>
      </c>
      <c r="L587" s="17" t="s">
        <v>3558</v>
      </c>
      <c r="M587" s="19" t="s">
        <v>5593</v>
      </c>
      <c r="N587" s="28" t="s">
        <v>3560</v>
      </c>
      <c r="O587" s="28" t="s">
        <v>3559</v>
      </c>
      <c r="P587" s="29"/>
      <c r="Q587" s="28"/>
      <c r="R587" s="29">
        <v>91001</v>
      </c>
      <c r="S587" s="29" t="s">
        <v>2579</v>
      </c>
      <c r="T587" s="30">
        <v>38736</v>
      </c>
      <c r="U587" s="28">
        <v>7275</v>
      </c>
      <c r="V587" s="18"/>
      <c r="W587" s="19"/>
      <c r="X587" s="18"/>
      <c r="Y587" s="18"/>
      <c r="Z587" s="18"/>
      <c r="AA587" s="17"/>
      <c r="AB587" s="14"/>
      <c r="AC587" s="14"/>
      <c r="AD587" s="14"/>
      <c r="AE587" s="14"/>
      <c r="AF587" s="14"/>
      <c r="AG587" s="14"/>
    </row>
    <row r="588" spans="1:33" ht="18" customHeight="1" x14ac:dyDescent="0.2">
      <c r="A588" s="28">
        <v>7643</v>
      </c>
      <c r="B588" s="38" t="s">
        <v>8230</v>
      </c>
      <c r="C588" s="132">
        <v>691407004</v>
      </c>
      <c r="D588" s="17" t="s">
        <v>2558</v>
      </c>
      <c r="E588" s="17" t="s">
        <v>2575</v>
      </c>
      <c r="F588" s="27" t="s">
        <v>26</v>
      </c>
      <c r="G588" s="27" t="s">
        <v>2576</v>
      </c>
      <c r="H588" s="27" t="s">
        <v>28</v>
      </c>
      <c r="I588" s="17"/>
      <c r="J588" s="17"/>
      <c r="K588" s="17" t="s">
        <v>3566</v>
      </c>
      <c r="L588" s="17" t="s">
        <v>3567</v>
      </c>
      <c r="M588" s="19" t="s">
        <v>313</v>
      </c>
      <c r="N588" s="28" t="s">
        <v>3568</v>
      </c>
      <c r="O588" s="28" t="s">
        <v>5961</v>
      </c>
      <c r="P588" s="29" t="s">
        <v>5962</v>
      </c>
      <c r="Q588" s="28"/>
      <c r="R588" s="29">
        <v>91001</v>
      </c>
      <c r="S588" s="29" t="s">
        <v>2579</v>
      </c>
      <c r="T588" s="30">
        <v>43165</v>
      </c>
      <c r="U588" s="28">
        <v>7643</v>
      </c>
      <c r="V588" s="18"/>
      <c r="W588" s="19"/>
      <c r="X588" s="18"/>
      <c r="Y588" s="18"/>
      <c r="Z588" s="18"/>
      <c r="AA588" s="17"/>
      <c r="AB588" s="14"/>
      <c r="AC588" s="14"/>
      <c r="AD588" s="14"/>
      <c r="AE588" s="14"/>
      <c r="AF588" s="14"/>
      <c r="AG588" s="14"/>
    </row>
    <row r="589" spans="1:33" ht="18" customHeight="1" x14ac:dyDescent="0.2">
      <c r="A589" s="28">
        <v>7207</v>
      </c>
      <c r="B589" s="38" t="s">
        <v>3569</v>
      </c>
      <c r="C589" s="132">
        <v>690506009</v>
      </c>
      <c r="D589" s="17" t="s">
        <v>2558</v>
      </c>
      <c r="E589" s="17" t="s">
        <v>2586</v>
      </c>
      <c r="F589" s="27" t="s">
        <v>1529</v>
      </c>
      <c r="G589" s="27" t="s">
        <v>3296</v>
      </c>
      <c r="H589" s="27" t="s">
        <v>28</v>
      </c>
      <c r="I589" s="17"/>
      <c r="J589" s="17"/>
      <c r="K589" s="17" t="s">
        <v>3570</v>
      </c>
      <c r="L589" s="17" t="s">
        <v>3572</v>
      </c>
      <c r="M589" s="19" t="s">
        <v>565</v>
      </c>
      <c r="N589" s="28" t="s">
        <v>1441</v>
      </c>
      <c r="O589" s="28" t="s">
        <v>3573</v>
      </c>
      <c r="P589" s="29" t="s">
        <v>3571</v>
      </c>
      <c r="Q589" s="28"/>
      <c r="R589" s="29">
        <v>91001</v>
      </c>
      <c r="S589" s="29" t="s">
        <v>556</v>
      </c>
      <c r="T589" s="30">
        <v>38631</v>
      </c>
      <c r="U589" s="28">
        <v>7207</v>
      </c>
      <c r="V589" s="18"/>
      <c r="W589" s="19"/>
      <c r="X589" s="18"/>
      <c r="Y589" s="18"/>
      <c r="Z589" s="18"/>
      <c r="AA589" s="17"/>
      <c r="AB589" s="14"/>
      <c r="AC589" s="14"/>
      <c r="AD589" s="14"/>
      <c r="AE589" s="14"/>
      <c r="AF589" s="14"/>
      <c r="AG589" s="14"/>
    </row>
    <row r="590" spans="1:33" ht="18" customHeight="1" x14ac:dyDescent="0.2">
      <c r="A590" s="28">
        <v>7411</v>
      </c>
      <c r="B590" s="38" t="s">
        <v>3574</v>
      </c>
      <c r="C590" s="132">
        <v>690901005</v>
      </c>
      <c r="D590" s="17" t="s">
        <v>2558</v>
      </c>
      <c r="E590" s="17" t="s">
        <v>2575</v>
      </c>
      <c r="F590" s="27" t="s">
        <v>26</v>
      </c>
      <c r="G590" s="27" t="s">
        <v>2576</v>
      </c>
      <c r="H590" s="27" t="s">
        <v>28</v>
      </c>
      <c r="I590" s="17"/>
      <c r="J590" s="17"/>
      <c r="K590" s="17" t="s">
        <v>3575</v>
      </c>
      <c r="L590" s="17" t="s">
        <v>3576</v>
      </c>
      <c r="M590" s="19" t="s">
        <v>5592</v>
      </c>
      <c r="N590" s="28" t="s">
        <v>3577</v>
      </c>
      <c r="O590" s="28"/>
      <c r="P590" s="29"/>
      <c r="Q590" s="28"/>
      <c r="R590" s="29">
        <v>91001</v>
      </c>
      <c r="S590" s="29" t="s">
        <v>2579</v>
      </c>
      <c r="T590" s="30">
        <v>39912</v>
      </c>
      <c r="U590" s="28">
        <v>7411</v>
      </c>
      <c r="V590" s="18"/>
      <c r="W590" s="19"/>
      <c r="X590" s="18"/>
      <c r="Y590" s="18"/>
      <c r="Z590" s="18"/>
      <c r="AA590" s="17"/>
      <c r="AB590" s="14"/>
      <c r="AC590" s="14"/>
      <c r="AD590" s="14"/>
      <c r="AE590" s="14"/>
      <c r="AF590" s="14"/>
      <c r="AG590" s="14"/>
    </row>
    <row r="591" spans="1:33" ht="18" customHeight="1" x14ac:dyDescent="0.2">
      <c r="A591" s="28">
        <v>7482</v>
      </c>
      <c r="B591" s="38" t="s">
        <v>3578</v>
      </c>
      <c r="C591" s="132">
        <v>691413004</v>
      </c>
      <c r="D591" s="17" t="s">
        <v>2558</v>
      </c>
      <c r="E591" s="17" t="s">
        <v>2575</v>
      </c>
      <c r="F591" s="27" t="s">
        <v>26</v>
      </c>
      <c r="G591" s="27" t="s">
        <v>2576</v>
      </c>
      <c r="H591" s="27" t="s">
        <v>28</v>
      </c>
      <c r="I591" s="17"/>
      <c r="J591" s="17"/>
      <c r="K591" s="46" t="s">
        <v>8135</v>
      </c>
      <c r="L591" s="17" t="s">
        <v>5623</v>
      </c>
      <c r="M591" s="19" t="s">
        <v>5590</v>
      </c>
      <c r="N591" s="28" t="s">
        <v>8136</v>
      </c>
      <c r="O591" s="28" t="s">
        <v>3580</v>
      </c>
      <c r="P591" s="29" t="s">
        <v>3579</v>
      </c>
      <c r="Q591" s="28"/>
      <c r="R591" s="29">
        <v>91001</v>
      </c>
      <c r="S591" s="29" t="s">
        <v>2579</v>
      </c>
      <c r="T591" s="30">
        <v>41495</v>
      </c>
      <c r="U591" s="28">
        <v>7482</v>
      </c>
      <c r="V591" s="18"/>
      <c r="W591" s="19"/>
      <c r="X591" s="18"/>
      <c r="Y591" s="18"/>
      <c r="Z591" s="18"/>
      <c r="AA591" s="17"/>
      <c r="AB591" s="14"/>
      <c r="AC591" s="14"/>
      <c r="AD591" s="14"/>
      <c r="AE591" s="14"/>
      <c r="AF591" s="14"/>
      <c r="AG591" s="14"/>
    </row>
    <row r="592" spans="1:33" ht="18" customHeight="1" x14ac:dyDescent="0.2">
      <c r="A592" s="28">
        <v>7270</v>
      </c>
      <c r="B592" s="38" t="s">
        <v>3581</v>
      </c>
      <c r="C592" s="132">
        <v>691301001</v>
      </c>
      <c r="D592" s="17" t="s">
        <v>2558</v>
      </c>
      <c r="E592" s="17" t="s">
        <v>2575</v>
      </c>
      <c r="F592" s="27" t="s">
        <v>26</v>
      </c>
      <c r="G592" s="27" t="s">
        <v>2576</v>
      </c>
      <c r="H592" s="27" t="s">
        <v>28</v>
      </c>
      <c r="I592" s="17"/>
      <c r="J592" s="17"/>
      <c r="K592" s="17" t="s">
        <v>3582</v>
      </c>
      <c r="L592" s="17" t="s">
        <v>3583</v>
      </c>
      <c r="M592" s="19" t="s">
        <v>5593</v>
      </c>
      <c r="N592" s="28" t="s">
        <v>3584</v>
      </c>
      <c r="O592" s="28"/>
      <c r="P592" s="29"/>
      <c r="Q592" s="28"/>
      <c r="R592" s="29">
        <v>91001</v>
      </c>
      <c r="S592" s="29" t="s">
        <v>2579</v>
      </c>
      <c r="T592" s="30">
        <v>38736</v>
      </c>
      <c r="U592" s="28">
        <v>7270</v>
      </c>
      <c r="V592" s="18"/>
      <c r="W592" s="19"/>
      <c r="X592" s="18"/>
      <c r="Y592" s="18"/>
      <c r="Z592" s="18"/>
      <c r="AA592" s="17"/>
      <c r="AB592" s="14"/>
      <c r="AC592" s="14"/>
      <c r="AD592" s="14"/>
      <c r="AE592" s="14"/>
      <c r="AF592" s="14"/>
      <c r="AG592" s="14"/>
    </row>
    <row r="593" spans="1:33" ht="18" customHeight="1" x14ac:dyDescent="0.2">
      <c r="A593" s="28">
        <v>7578</v>
      </c>
      <c r="B593" s="38" t="s">
        <v>8272</v>
      </c>
      <c r="C593" s="132">
        <v>692546008</v>
      </c>
      <c r="D593" s="17" t="s">
        <v>2558</v>
      </c>
      <c r="E593" s="17" t="s">
        <v>2893</v>
      </c>
      <c r="F593" s="27" t="s">
        <v>26</v>
      </c>
      <c r="G593" s="27" t="s">
        <v>568</v>
      </c>
      <c r="H593" s="27" t="s">
        <v>28</v>
      </c>
      <c r="I593" s="17"/>
      <c r="J593" s="17"/>
      <c r="K593" s="17" t="s">
        <v>3585</v>
      </c>
      <c r="L593" s="17" t="s">
        <v>3586</v>
      </c>
      <c r="M593" s="19" t="s">
        <v>47</v>
      </c>
      <c r="N593" s="28" t="s">
        <v>1089</v>
      </c>
      <c r="O593" s="28" t="s">
        <v>5732</v>
      </c>
      <c r="P593" s="29" t="s">
        <v>5733</v>
      </c>
      <c r="Q593" s="28"/>
      <c r="R593" s="29">
        <v>91001</v>
      </c>
      <c r="S593" s="29" t="s">
        <v>544</v>
      </c>
      <c r="T593" s="30">
        <v>42215</v>
      </c>
      <c r="U593" s="28">
        <v>7578</v>
      </c>
      <c r="V593" s="18"/>
      <c r="W593" s="19"/>
      <c r="X593" s="18"/>
      <c r="Y593" s="18"/>
      <c r="Z593" s="18"/>
      <c r="AA593" s="17"/>
      <c r="AB593" s="14"/>
      <c r="AC593" s="14"/>
      <c r="AD593" s="14"/>
      <c r="AE593" s="14"/>
      <c r="AF593" s="14"/>
      <c r="AG593" s="14"/>
    </row>
    <row r="594" spans="1:33" ht="18" customHeight="1" x14ac:dyDescent="0.2">
      <c r="A594" s="28">
        <v>7205</v>
      </c>
      <c r="B594" s="38" t="s">
        <v>8247</v>
      </c>
      <c r="C594" s="132" t="s">
        <v>7119</v>
      </c>
      <c r="D594" s="17" t="s">
        <v>2558</v>
      </c>
      <c r="E594" s="17" t="s">
        <v>2575</v>
      </c>
      <c r="F594" s="27" t="s">
        <v>26</v>
      </c>
      <c r="G594" s="27" t="s">
        <v>2576</v>
      </c>
      <c r="H594" s="27" t="s">
        <v>28</v>
      </c>
      <c r="I594" s="17"/>
      <c r="J594" s="17"/>
      <c r="K594" s="17" t="s">
        <v>3587</v>
      </c>
      <c r="L594" s="17" t="s">
        <v>3588</v>
      </c>
      <c r="M594" s="19" t="s">
        <v>47</v>
      </c>
      <c r="N594" s="28" t="s">
        <v>2222</v>
      </c>
      <c r="O594" s="64">
        <v>226784305</v>
      </c>
      <c r="P594" s="65" t="s">
        <v>5680</v>
      </c>
      <c r="Q594" s="28"/>
      <c r="R594" s="29">
        <v>91001</v>
      </c>
      <c r="S594" s="29" t="s">
        <v>2952</v>
      </c>
      <c r="T594" s="30">
        <v>38628</v>
      </c>
      <c r="U594" s="28">
        <v>7205</v>
      </c>
      <c r="V594" s="18"/>
      <c r="W594" s="19"/>
      <c r="X594" s="18"/>
      <c r="Y594" s="18"/>
      <c r="Z594" s="18"/>
      <c r="AA594" s="17"/>
      <c r="AB594" s="14"/>
      <c r="AC594" s="14"/>
      <c r="AD594" s="14"/>
      <c r="AE594" s="14"/>
      <c r="AF594" s="14"/>
      <c r="AG594" s="14"/>
    </row>
    <row r="595" spans="1:33" ht="18" customHeight="1" x14ac:dyDescent="0.2">
      <c r="A595" s="28">
        <v>7553</v>
      </c>
      <c r="B595" s="38" t="s">
        <v>3589</v>
      </c>
      <c r="C595" s="132">
        <v>692518004</v>
      </c>
      <c r="D595" s="17" t="s">
        <v>2558</v>
      </c>
      <c r="E595" s="17" t="s">
        <v>567</v>
      </c>
      <c r="F595" s="27" t="s">
        <v>26</v>
      </c>
      <c r="G595" s="27" t="s">
        <v>568</v>
      </c>
      <c r="H595" s="27" t="s">
        <v>28</v>
      </c>
      <c r="I595" s="17"/>
      <c r="J595" s="17"/>
      <c r="K595" s="46" t="s">
        <v>8036</v>
      </c>
      <c r="L595" s="17" t="s">
        <v>3591</v>
      </c>
      <c r="M595" s="19" t="s">
        <v>5588</v>
      </c>
      <c r="N595" s="28" t="s">
        <v>3593</v>
      </c>
      <c r="O595" s="28" t="s">
        <v>3592</v>
      </c>
      <c r="P595" s="29" t="s">
        <v>3590</v>
      </c>
      <c r="Q595" s="28"/>
      <c r="R595" s="29">
        <v>91001</v>
      </c>
      <c r="S595" s="29" t="s">
        <v>2609</v>
      </c>
      <c r="T595" s="30">
        <v>42061</v>
      </c>
      <c r="U595" s="28">
        <v>7553</v>
      </c>
      <c r="V595" s="18"/>
      <c r="W595" s="19"/>
      <c r="X595" s="18"/>
      <c r="Y595" s="18"/>
      <c r="Z595" s="18"/>
      <c r="AA595" s="17"/>
      <c r="AB595" s="14"/>
      <c r="AC595" s="14"/>
      <c r="AD595" s="14"/>
      <c r="AE595" s="14"/>
      <c r="AF595" s="14"/>
      <c r="AG595" s="14"/>
    </row>
    <row r="596" spans="1:33" ht="18" customHeight="1" x14ac:dyDescent="0.2">
      <c r="A596" s="28">
        <v>7203</v>
      </c>
      <c r="B596" s="38" t="s">
        <v>3594</v>
      </c>
      <c r="C596" s="132">
        <v>690708000</v>
      </c>
      <c r="D596" s="17" t="s">
        <v>2558</v>
      </c>
      <c r="E596" s="17" t="s">
        <v>2586</v>
      </c>
      <c r="F596" s="27" t="s">
        <v>1529</v>
      </c>
      <c r="G596" s="27" t="s">
        <v>3296</v>
      </c>
      <c r="H596" s="27" t="s">
        <v>28</v>
      </c>
      <c r="I596" s="17"/>
      <c r="J596" s="17"/>
      <c r="K596" s="48" t="s">
        <v>3595</v>
      </c>
      <c r="L596" s="17" t="s">
        <v>3596</v>
      </c>
      <c r="M596" s="19" t="s">
        <v>47</v>
      </c>
      <c r="N596" s="28" t="s">
        <v>3597</v>
      </c>
      <c r="O596" s="28" t="s">
        <v>5789</v>
      </c>
      <c r="P596" s="29" t="s">
        <v>5790</v>
      </c>
      <c r="Q596" s="28"/>
      <c r="R596" s="29">
        <v>91001</v>
      </c>
      <c r="S596" s="29" t="s">
        <v>2609</v>
      </c>
      <c r="T596" s="30">
        <v>38628</v>
      </c>
      <c r="U596" s="28">
        <v>7203</v>
      </c>
      <c r="V596" s="18"/>
      <c r="W596" s="19"/>
      <c r="X596" s="18"/>
      <c r="Y596" s="18"/>
      <c r="Z596" s="18"/>
      <c r="AA596" s="17"/>
      <c r="AB596" s="14"/>
      <c r="AC596" s="14"/>
      <c r="AD596" s="14"/>
      <c r="AE596" s="14"/>
      <c r="AF596" s="14"/>
      <c r="AG596" s="14"/>
    </row>
    <row r="597" spans="1:33" ht="18" customHeight="1" x14ac:dyDescent="0.2">
      <c r="A597" s="28">
        <v>7451</v>
      </c>
      <c r="B597" s="38" t="s">
        <v>8231</v>
      </c>
      <c r="C597" s="132">
        <v>691408000</v>
      </c>
      <c r="D597" s="17" t="s">
        <v>8137</v>
      </c>
      <c r="E597" s="17" t="s">
        <v>8037</v>
      </c>
      <c r="F597" s="27" t="s">
        <v>26</v>
      </c>
      <c r="G597" s="27" t="s">
        <v>2576</v>
      </c>
      <c r="H597" s="27" t="s">
        <v>28</v>
      </c>
      <c r="I597" s="17"/>
      <c r="J597" s="17"/>
      <c r="K597" s="17" t="s">
        <v>3598</v>
      </c>
      <c r="L597" s="17" t="s">
        <v>5624</v>
      </c>
      <c r="M597" s="19" t="s">
        <v>5590</v>
      </c>
      <c r="N597" s="28" t="s">
        <v>3600</v>
      </c>
      <c r="O597" s="28" t="s">
        <v>5716</v>
      </c>
      <c r="P597" s="29" t="s">
        <v>3599</v>
      </c>
      <c r="Q597" s="28"/>
      <c r="R597" s="29">
        <v>91001</v>
      </c>
      <c r="S597" s="29" t="s">
        <v>2579</v>
      </c>
      <c r="T597" s="30">
        <v>40764</v>
      </c>
      <c r="U597" s="28">
        <v>7451</v>
      </c>
      <c r="V597" s="18"/>
      <c r="W597" s="19"/>
      <c r="X597" s="18"/>
      <c r="Y597" s="18"/>
      <c r="Z597" s="18"/>
      <c r="AA597" s="17"/>
      <c r="AB597" s="14"/>
      <c r="AC597" s="14"/>
      <c r="AD597" s="14"/>
      <c r="AE597" s="14"/>
      <c r="AF597" s="14"/>
      <c r="AG597" s="14"/>
    </row>
    <row r="598" spans="1:33" ht="18" customHeight="1" x14ac:dyDescent="0.2">
      <c r="A598" s="28">
        <v>7356</v>
      </c>
      <c r="B598" s="38" t="s">
        <v>6612</v>
      </c>
      <c r="C598" s="132">
        <v>692102002</v>
      </c>
      <c r="D598" s="17" t="s">
        <v>3602</v>
      </c>
      <c r="E598" s="17" t="s">
        <v>2575</v>
      </c>
      <c r="F598" s="27" t="s">
        <v>1529</v>
      </c>
      <c r="G598" s="27" t="s">
        <v>2576</v>
      </c>
      <c r="H598" s="27" t="s">
        <v>28</v>
      </c>
      <c r="I598" s="17"/>
      <c r="J598" s="17"/>
      <c r="K598" s="17" t="s">
        <v>6613</v>
      </c>
      <c r="L598" s="17" t="s">
        <v>6614</v>
      </c>
      <c r="M598" s="19" t="s">
        <v>5588</v>
      </c>
      <c r="N598" s="28" t="s">
        <v>6615</v>
      </c>
      <c r="O598" s="28" t="s">
        <v>6616</v>
      </c>
      <c r="P598" s="29"/>
      <c r="Q598" s="28"/>
      <c r="R598" s="29">
        <v>91001</v>
      </c>
      <c r="S598" s="29" t="s">
        <v>2651</v>
      </c>
      <c r="T598" s="30">
        <v>39212</v>
      </c>
      <c r="U598" s="28">
        <v>7356</v>
      </c>
      <c r="V598" s="18"/>
      <c r="W598" s="19"/>
      <c r="X598" s="18"/>
      <c r="Y598" s="18"/>
      <c r="Z598" s="18"/>
      <c r="AA598" s="17"/>
      <c r="AB598" s="14"/>
      <c r="AC598" s="14"/>
      <c r="AD598" s="14"/>
      <c r="AE598" s="14"/>
      <c r="AF598" s="14"/>
      <c r="AG598" s="14"/>
    </row>
    <row r="599" spans="1:33" ht="18" customHeight="1" x14ac:dyDescent="0.2">
      <c r="A599" s="28">
        <v>7211</v>
      </c>
      <c r="B599" s="38" t="s">
        <v>3604</v>
      </c>
      <c r="C599" s="132">
        <v>690731002</v>
      </c>
      <c r="D599" s="17" t="s">
        <v>2558</v>
      </c>
      <c r="E599" s="17" t="s">
        <v>567</v>
      </c>
      <c r="F599" s="27" t="s">
        <v>26</v>
      </c>
      <c r="G599" s="27" t="s">
        <v>568</v>
      </c>
      <c r="H599" s="17" t="s">
        <v>3166</v>
      </c>
      <c r="I599" s="17"/>
      <c r="J599" s="17"/>
      <c r="K599" s="17" t="s">
        <v>3606</v>
      </c>
      <c r="L599" s="27" t="s">
        <v>3605</v>
      </c>
      <c r="M599" s="17" t="s">
        <v>47</v>
      </c>
      <c r="N599" s="28" t="s">
        <v>5793</v>
      </c>
      <c r="O599" s="28" t="s">
        <v>5794</v>
      </c>
      <c r="P599" s="29" t="s">
        <v>5795</v>
      </c>
      <c r="Q599" s="28"/>
      <c r="R599" s="29">
        <v>91001</v>
      </c>
      <c r="S599" s="29" t="s">
        <v>2579</v>
      </c>
      <c r="T599" s="30">
        <v>38656</v>
      </c>
      <c r="U599" s="28">
        <v>7211</v>
      </c>
      <c r="V599" s="18"/>
      <c r="W599" s="19"/>
      <c r="X599" s="18"/>
      <c r="Y599" s="18"/>
      <c r="Z599" s="18"/>
      <c r="AA599" s="17"/>
      <c r="AB599" s="14"/>
      <c r="AC599" s="14"/>
      <c r="AD599" s="14"/>
      <c r="AE599" s="14"/>
      <c r="AF599" s="14"/>
      <c r="AG599" s="14"/>
    </row>
    <row r="600" spans="1:33" ht="18" customHeight="1" x14ac:dyDescent="0.2">
      <c r="A600" s="28">
        <v>7180</v>
      </c>
      <c r="B600" s="38" t="s">
        <v>3607</v>
      </c>
      <c r="C600" s="132">
        <v>692525000</v>
      </c>
      <c r="D600" s="17" t="s">
        <v>2558</v>
      </c>
      <c r="E600" s="17" t="s">
        <v>2575</v>
      </c>
      <c r="F600" s="27" t="s">
        <v>26</v>
      </c>
      <c r="G600" s="27" t="s">
        <v>2576</v>
      </c>
      <c r="H600" s="27" t="s">
        <v>3166</v>
      </c>
      <c r="I600" s="17"/>
      <c r="J600" s="17"/>
      <c r="K600" s="17" t="s">
        <v>3608</v>
      </c>
      <c r="L600" s="17" t="s">
        <v>3610</v>
      </c>
      <c r="M600" s="19" t="s">
        <v>5589</v>
      </c>
      <c r="N600" s="28" t="s">
        <v>3612</v>
      </c>
      <c r="O600" s="28" t="s">
        <v>3611</v>
      </c>
      <c r="P600" s="29" t="s">
        <v>3609</v>
      </c>
      <c r="Q600" s="28"/>
      <c r="R600" s="29">
        <v>91001</v>
      </c>
      <c r="S600" s="29" t="s">
        <v>3613</v>
      </c>
      <c r="T600" s="30">
        <v>38553</v>
      </c>
      <c r="U600" s="28">
        <v>7180</v>
      </c>
      <c r="V600" s="18"/>
      <c r="W600" s="19"/>
      <c r="X600" s="18"/>
      <c r="Y600" s="18"/>
      <c r="Z600" s="18"/>
      <c r="AA600" s="17"/>
      <c r="AB600" s="14"/>
      <c r="AC600" s="14"/>
      <c r="AD600" s="14"/>
      <c r="AE600" s="14"/>
      <c r="AF600" s="14"/>
      <c r="AG600" s="14"/>
    </row>
    <row r="601" spans="1:33" ht="18" customHeight="1" x14ac:dyDescent="0.2">
      <c r="A601" s="28">
        <v>7243</v>
      </c>
      <c r="B601" s="38" t="s">
        <v>3614</v>
      </c>
      <c r="C601" s="132">
        <v>692648005</v>
      </c>
      <c r="D601" s="17" t="s">
        <v>2558</v>
      </c>
      <c r="E601" s="17" t="s">
        <v>2575</v>
      </c>
      <c r="F601" s="27" t="s">
        <v>26</v>
      </c>
      <c r="G601" s="27" t="s">
        <v>2576</v>
      </c>
      <c r="H601" s="27" t="s">
        <v>28</v>
      </c>
      <c r="I601" s="17"/>
      <c r="J601" s="17"/>
      <c r="K601" s="17" t="s">
        <v>3615</v>
      </c>
      <c r="L601" s="17" t="s">
        <v>3616</v>
      </c>
      <c r="M601" s="19" t="s">
        <v>313</v>
      </c>
      <c r="N601" s="28" t="s">
        <v>3618</v>
      </c>
      <c r="O601" s="28" t="s">
        <v>3617</v>
      </c>
      <c r="P601" s="29"/>
      <c r="Q601" s="28"/>
      <c r="R601" s="29">
        <v>91001</v>
      </c>
      <c r="S601" s="29" t="s">
        <v>2579</v>
      </c>
      <c r="T601" s="30">
        <v>38722</v>
      </c>
      <c r="U601" s="28">
        <v>7243</v>
      </c>
      <c r="V601" s="18"/>
      <c r="W601" s="19"/>
      <c r="X601" s="18"/>
      <c r="Y601" s="18"/>
      <c r="Z601" s="18"/>
      <c r="AA601" s="17"/>
      <c r="AB601" s="14"/>
      <c r="AC601" s="14"/>
      <c r="AD601" s="14"/>
      <c r="AE601" s="14"/>
      <c r="AF601" s="14"/>
      <c r="AG601" s="14"/>
    </row>
    <row r="602" spans="1:33" ht="18" customHeight="1" x14ac:dyDescent="0.2">
      <c r="A602" s="28">
        <v>7592</v>
      </c>
      <c r="B602" s="38" t="s">
        <v>3619</v>
      </c>
      <c r="C602" s="132">
        <v>692645006</v>
      </c>
      <c r="D602" s="17" t="s">
        <v>2558</v>
      </c>
      <c r="E602" s="17" t="s">
        <v>567</v>
      </c>
      <c r="F602" s="27" t="s">
        <v>26</v>
      </c>
      <c r="G602" s="27" t="s">
        <v>568</v>
      </c>
      <c r="H602" s="27" t="s">
        <v>28</v>
      </c>
      <c r="I602" s="17"/>
      <c r="J602" s="17"/>
      <c r="K602" s="17" t="s">
        <v>3620</v>
      </c>
      <c r="L602" s="17" t="s">
        <v>3621</v>
      </c>
      <c r="M602" s="19" t="s">
        <v>5593</v>
      </c>
      <c r="N602" s="28" t="s">
        <v>3623</v>
      </c>
      <c r="O602" s="28" t="s">
        <v>5731</v>
      </c>
      <c r="P602" s="29" t="s">
        <v>3622</v>
      </c>
      <c r="Q602" s="28"/>
      <c r="R602" s="29">
        <v>91001</v>
      </c>
      <c r="S602" s="29" t="s">
        <v>544</v>
      </c>
      <c r="T602" s="30">
        <v>42397</v>
      </c>
      <c r="U602" s="28">
        <v>7592</v>
      </c>
      <c r="V602" s="18"/>
      <c r="W602" s="19"/>
      <c r="X602" s="18"/>
      <c r="Y602" s="18"/>
      <c r="Z602" s="18"/>
      <c r="AA602" s="17"/>
      <c r="AB602" s="14"/>
      <c r="AC602" s="14"/>
      <c r="AD602" s="14"/>
      <c r="AE602" s="14"/>
      <c r="AF602" s="14"/>
      <c r="AG602" s="14"/>
    </row>
    <row r="603" spans="1:33" ht="18" customHeight="1" x14ac:dyDescent="0.2">
      <c r="A603" s="28">
        <v>7264</v>
      </c>
      <c r="B603" s="38" t="s">
        <v>8232</v>
      </c>
      <c r="C603" s="132">
        <v>691702006</v>
      </c>
      <c r="D603" s="17" t="s">
        <v>2558</v>
      </c>
      <c r="E603" s="17" t="s">
        <v>2575</v>
      </c>
      <c r="F603" s="27" t="s">
        <v>26</v>
      </c>
      <c r="G603" s="27" t="s">
        <v>2576</v>
      </c>
      <c r="H603" s="27" t="s">
        <v>28</v>
      </c>
      <c r="I603" s="17"/>
      <c r="J603" s="17"/>
      <c r="K603" s="17" t="s">
        <v>3624</v>
      </c>
      <c r="L603" s="17" t="s">
        <v>3625</v>
      </c>
      <c r="M603" s="19" t="s">
        <v>313</v>
      </c>
      <c r="N603" s="28" t="s">
        <v>3626</v>
      </c>
      <c r="O603" s="28"/>
      <c r="P603" s="29"/>
      <c r="Q603" s="28"/>
      <c r="R603" s="17">
        <v>91001</v>
      </c>
      <c r="S603" s="29" t="s">
        <v>2579</v>
      </c>
      <c r="T603" s="30">
        <v>38735</v>
      </c>
      <c r="U603" s="28">
        <v>7264</v>
      </c>
      <c r="V603" s="18"/>
      <c r="W603" s="19"/>
      <c r="X603" s="18"/>
      <c r="Y603" s="18"/>
      <c r="Z603" s="18"/>
      <c r="AA603" s="17"/>
      <c r="AB603" s="14"/>
      <c r="AC603" s="14"/>
      <c r="AD603" s="14"/>
      <c r="AE603" s="14"/>
      <c r="AF603" s="14"/>
      <c r="AG603" s="14"/>
    </row>
    <row r="604" spans="1:33" ht="18" customHeight="1" x14ac:dyDescent="0.2">
      <c r="A604" s="28">
        <v>7254</v>
      </c>
      <c r="B604" s="38" t="s">
        <v>3627</v>
      </c>
      <c r="C604" s="132">
        <v>690906007</v>
      </c>
      <c r="D604" s="17" t="s">
        <v>2558</v>
      </c>
      <c r="E604" s="17" t="s">
        <v>2575</v>
      </c>
      <c r="F604" s="27" t="s">
        <v>26</v>
      </c>
      <c r="G604" s="27" t="s">
        <v>2576</v>
      </c>
      <c r="H604" s="27" t="s">
        <v>28</v>
      </c>
      <c r="I604" s="17"/>
      <c r="J604" s="17"/>
      <c r="K604" s="17" t="s">
        <v>3628</v>
      </c>
      <c r="L604" s="17" t="s">
        <v>3629</v>
      </c>
      <c r="M604" s="19" t="s">
        <v>5592</v>
      </c>
      <c r="N604" s="28" t="s">
        <v>3631</v>
      </c>
      <c r="O604" s="28" t="s">
        <v>3630</v>
      </c>
      <c r="P604" s="29"/>
      <c r="Q604" s="28"/>
      <c r="R604" s="29" t="s">
        <v>3631</v>
      </c>
      <c r="S604" s="29" t="s">
        <v>2609</v>
      </c>
      <c r="T604" s="30">
        <v>38729</v>
      </c>
      <c r="U604" s="28">
        <v>7254</v>
      </c>
      <c r="V604" s="18"/>
      <c r="W604" s="19"/>
      <c r="X604" s="18"/>
      <c r="Y604" s="18"/>
      <c r="Z604" s="18"/>
      <c r="AA604" s="17"/>
      <c r="AB604" s="14"/>
      <c r="AC604" s="14"/>
      <c r="AD604" s="14"/>
      <c r="AE604" s="14"/>
      <c r="AF604" s="14"/>
      <c r="AG604" s="14"/>
    </row>
    <row r="605" spans="1:33" ht="18" customHeight="1" x14ac:dyDescent="0.2">
      <c r="A605" s="28">
        <v>7536</v>
      </c>
      <c r="B605" s="38" t="s">
        <v>3632</v>
      </c>
      <c r="C605" s="132">
        <v>691514005</v>
      </c>
      <c r="D605" s="17" t="s">
        <v>2558</v>
      </c>
      <c r="E605" s="17" t="s">
        <v>567</v>
      </c>
      <c r="F605" s="27" t="s">
        <v>26</v>
      </c>
      <c r="G605" s="27" t="s">
        <v>568</v>
      </c>
      <c r="H605" s="27" t="s">
        <v>28</v>
      </c>
      <c r="I605" s="17"/>
      <c r="J605" s="17"/>
      <c r="K605" s="17" t="s">
        <v>3633</v>
      </c>
      <c r="L605" s="17" t="s">
        <v>3634</v>
      </c>
      <c r="M605" s="19" t="s">
        <v>313</v>
      </c>
      <c r="N605" s="28" t="s">
        <v>3635</v>
      </c>
      <c r="O605" s="28" t="s">
        <v>5791</v>
      </c>
      <c r="P605" s="29" t="s">
        <v>5792</v>
      </c>
      <c r="Q605" s="28"/>
      <c r="R605" s="29">
        <v>91001</v>
      </c>
      <c r="S605" s="29" t="s">
        <v>544</v>
      </c>
      <c r="T605" s="30">
        <v>42053</v>
      </c>
      <c r="U605" s="28">
        <v>7536</v>
      </c>
      <c r="V605" s="18"/>
      <c r="W605" s="19"/>
      <c r="X605" s="18"/>
      <c r="Y605" s="18"/>
      <c r="Z605" s="18"/>
      <c r="AA605" s="17"/>
      <c r="AB605" s="14"/>
      <c r="AC605" s="14"/>
      <c r="AD605" s="14"/>
      <c r="AE605" s="14"/>
      <c r="AF605" s="14"/>
      <c r="AG605" s="14"/>
    </row>
    <row r="606" spans="1:33" ht="18" customHeight="1" x14ac:dyDescent="0.2">
      <c r="A606" s="28">
        <v>7572</v>
      </c>
      <c r="B606" s="38" t="s">
        <v>8273</v>
      </c>
      <c r="C606" s="132">
        <v>690510006</v>
      </c>
      <c r="D606" s="17" t="s">
        <v>2558</v>
      </c>
      <c r="E606" s="17" t="s">
        <v>2893</v>
      </c>
      <c r="F606" s="27" t="s">
        <v>26</v>
      </c>
      <c r="G606" s="27" t="s">
        <v>568</v>
      </c>
      <c r="H606" s="27" t="s">
        <v>28</v>
      </c>
      <c r="I606" s="17"/>
      <c r="J606" s="17"/>
      <c r="K606" s="17" t="s">
        <v>3636</v>
      </c>
      <c r="L606" s="17" t="s">
        <v>5702</v>
      </c>
      <c r="M606" s="19" t="s">
        <v>565</v>
      </c>
      <c r="N606" s="28" t="s">
        <v>3638</v>
      </c>
      <c r="O606" s="28" t="s">
        <v>5703</v>
      </c>
      <c r="P606" s="29" t="s">
        <v>3637</v>
      </c>
      <c r="Q606" s="28"/>
      <c r="R606" s="29">
        <v>91001</v>
      </c>
      <c r="S606" s="29" t="s">
        <v>544</v>
      </c>
      <c r="T606" s="30">
        <v>42195</v>
      </c>
      <c r="U606" s="28">
        <v>7572</v>
      </c>
      <c r="V606" s="18"/>
      <c r="W606" s="19"/>
      <c r="X606" s="18"/>
      <c r="Y606" s="18"/>
      <c r="Z606" s="18"/>
      <c r="AA606" s="17"/>
      <c r="AB606" s="14"/>
      <c r="AC606" s="14"/>
      <c r="AD606" s="14"/>
      <c r="AE606" s="14"/>
      <c r="AF606" s="14"/>
      <c r="AG606" s="14"/>
    </row>
    <row r="607" spans="1:33" ht="18" customHeight="1" x14ac:dyDescent="0.2">
      <c r="A607" s="28">
        <v>7475</v>
      </c>
      <c r="B607" s="38" t="s">
        <v>3639</v>
      </c>
      <c r="C607" s="132">
        <v>690701006</v>
      </c>
      <c r="D607" s="17" t="s">
        <v>2558</v>
      </c>
      <c r="E607" s="17" t="s">
        <v>2575</v>
      </c>
      <c r="F607" s="27" t="s">
        <v>26</v>
      </c>
      <c r="G607" s="27" t="s">
        <v>2576</v>
      </c>
      <c r="H607" s="27" t="s">
        <v>28</v>
      </c>
      <c r="I607" s="17"/>
      <c r="J607" s="17"/>
      <c r="K607" s="17" t="s">
        <v>3640</v>
      </c>
      <c r="L607" s="17" t="s">
        <v>3642</v>
      </c>
      <c r="M607" s="19" t="s">
        <v>47</v>
      </c>
      <c r="N607" s="28" t="s">
        <v>658</v>
      </c>
      <c r="O607" s="28" t="s">
        <v>3643</v>
      </c>
      <c r="P607" s="29" t="s">
        <v>3641</v>
      </c>
      <c r="Q607" s="28"/>
      <c r="R607" s="29">
        <v>91001</v>
      </c>
      <c r="S607" s="29" t="s">
        <v>2591</v>
      </c>
      <c r="T607" s="30">
        <v>41361</v>
      </c>
      <c r="U607" s="28">
        <v>7475</v>
      </c>
      <c r="V607" s="18"/>
      <c r="W607" s="19"/>
      <c r="X607" s="18"/>
      <c r="Y607" s="18"/>
      <c r="Z607" s="18"/>
      <c r="AA607" s="17"/>
      <c r="AB607" s="14"/>
      <c r="AC607" s="14"/>
      <c r="AD607" s="14"/>
      <c r="AE607" s="14"/>
      <c r="AF607" s="14"/>
      <c r="AG607" s="14"/>
    </row>
    <row r="608" spans="1:33" ht="18" customHeight="1" x14ac:dyDescent="0.2">
      <c r="A608" s="28">
        <v>7256</v>
      </c>
      <c r="B608" s="38" t="s">
        <v>8595</v>
      </c>
      <c r="C608" s="132">
        <v>692539001</v>
      </c>
      <c r="D608" s="17" t="s">
        <v>2558</v>
      </c>
      <c r="E608" s="17" t="s">
        <v>2575</v>
      </c>
      <c r="F608" s="27" t="s">
        <v>26</v>
      </c>
      <c r="G608" s="27" t="s">
        <v>2576</v>
      </c>
      <c r="H608" s="27" t="s">
        <v>28</v>
      </c>
      <c r="I608" s="17"/>
      <c r="J608" s="17"/>
      <c r="K608" s="17" t="s">
        <v>3644</v>
      </c>
      <c r="L608" s="17" t="s">
        <v>3645</v>
      </c>
      <c r="M608" s="19" t="s">
        <v>47</v>
      </c>
      <c r="N608" s="28" t="s">
        <v>3647</v>
      </c>
      <c r="O608" s="28" t="s">
        <v>3646</v>
      </c>
      <c r="P608" s="29"/>
      <c r="Q608" s="28"/>
      <c r="R608" s="29">
        <v>91001</v>
      </c>
      <c r="S608" s="29" t="s">
        <v>2591</v>
      </c>
      <c r="T608" s="30">
        <v>38729</v>
      </c>
      <c r="U608" s="28">
        <v>7256</v>
      </c>
      <c r="V608" s="18"/>
      <c r="W608" s="19"/>
      <c r="X608" s="18"/>
      <c r="Y608" s="18"/>
      <c r="Z608" s="18"/>
      <c r="AA608" s="17"/>
      <c r="AB608" s="14"/>
      <c r="AC608" s="14"/>
      <c r="AD608" s="14"/>
      <c r="AE608" s="14"/>
      <c r="AF608" s="14"/>
      <c r="AG608" s="14"/>
    </row>
    <row r="609" spans="1:33" ht="18" customHeight="1" x14ac:dyDescent="0.2">
      <c r="A609" s="28">
        <v>7315</v>
      </c>
      <c r="B609" s="38" t="s">
        <v>3648</v>
      </c>
      <c r="C609" s="132" t="s">
        <v>7120</v>
      </c>
      <c r="D609" s="17" t="s">
        <v>2558</v>
      </c>
      <c r="E609" s="17" t="s">
        <v>2586</v>
      </c>
      <c r="F609" s="27" t="s">
        <v>1529</v>
      </c>
      <c r="G609" s="27" t="s">
        <v>2587</v>
      </c>
      <c r="H609" s="27" t="s">
        <v>28</v>
      </c>
      <c r="I609" s="17"/>
      <c r="J609" s="17"/>
      <c r="K609" s="17" t="s">
        <v>3649</v>
      </c>
      <c r="L609" s="17" t="s">
        <v>3650</v>
      </c>
      <c r="M609" s="19" t="s">
        <v>5592</v>
      </c>
      <c r="N609" s="28" t="s">
        <v>3651</v>
      </c>
      <c r="O609" s="28"/>
      <c r="P609" s="29"/>
      <c r="Q609" s="28"/>
      <c r="R609" s="29">
        <v>91001</v>
      </c>
      <c r="S609" s="29" t="s">
        <v>3652</v>
      </c>
      <c r="T609" s="30">
        <v>38803</v>
      </c>
      <c r="U609" s="28">
        <v>7315</v>
      </c>
      <c r="V609" s="18"/>
      <c r="W609" s="19"/>
      <c r="X609" s="18"/>
      <c r="Y609" s="18"/>
      <c r="Z609" s="18"/>
      <c r="AA609" s="17"/>
      <c r="AB609" s="14"/>
      <c r="AC609" s="14"/>
      <c r="AD609" s="14"/>
      <c r="AE609" s="14"/>
      <c r="AF609" s="14"/>
      <c r="AG609" s="14"/>
    </row>
    <row r="610" spans="1:33" ht="18" customHeight="1" x14ac:dyDescent="0.2">
      <c r="A610" s="28">
        <v>7430</v>
      </c>
      <c r="B610" s="94" t="s">
        <v>3653</v>
      </c>
      <c r="C610" s="132">
        <v>692532007</v>
      </c>
      <c r="D610" s="17" t="s">
        <v>2883</v>
      </c>
      <c r="E610" s="17" t="s">
        <v>567</v>
      </c>
      <c r="F610" s="27" t="s">
        <v>26</v>
      </c>
      <c r="G610" s="27" t="s">
        <v>568</v>
      </c>
      <c r="H610" s="27" t="s">
        <v>28</v>
      </c>
      <c r="I610" s="17"/>
      <c r="J610" s="17"/>
      <c r="K610" s="17" t="s">
        <v>3654</v>
      </c>
      <c r="L610" s="17" t="s">
        <v>3656</v>
      </c>
      <c r="M610" s="19" t="s">
        <v>5589</v>
      </c>
      <c r="N610" s="28" t="s">
        <v>3657</v>
      </c>
      <c r="O610" s="28"/>
      <c r="P610" s="29" t="s">
        <v>3655</v>
      </c>
      <c r="Q610" s="28"/>
      <c r="R610" s="29" t="s">
        <v>2885</v>
      </c>
      <c r="S610" s="29" t="s">
        <v>3658</v>
      </c>
      <c r="T610" s="30">
        <v>40374</v>
      </c>
      <c r="U610" s="28">
        <v>7430</v>
      </c>
      <c r="V610" s="18"/>
      <c r="W610" s="19"/>
      <c r="X610" s="18"/>
      <c r="Y610" s="18"/>
      <c r="Z610" s="18"/>
      <c r="AA610" s="17"/>
      <c r="AB610" s="14"/>
      <c r="AC610" s="14"/>
      <c r="AD610" s="14"/>
      <c r="AE610" s="14"/>
      <c r="AF610" s="14"/>
      <c r="AG610" s="14"/>
    </row>
    <row r="611" spans="1:33" ht="18" customHeight="1" x14ac:dyDescent="0.2">
      <c r="A611" s="28">
        <v>7204</v>
      </c>
      <c r="B611" s="38" t="s">
        <v>3659</v>
      </c>
      <c r="C611" s="132">
        <v>690718006</v>
      </c>
      <c r="D611" s="17" t="s">
        <v>2558</v>
      </c>
      <c r="E611" s="17" t="s">
        <v>2575</v>
      </c>
      <c r="F611" s="27" t="s">
        <v>26</v>
      </c>
      <c r="G611" s="27" t="s">
        <v>2576</v>
      </c>
      <c r="H611" s="27" t="s">
        <v>28</v>
      </c>
      <c r="I611" s="17"/>
      <c r="J611" s="17"/>
      <c r="K611" s="17" t="s">
        <v>3660</v>
      </c>
      <c r="L611" s="17" t="s">
        <v>3661</v>
      </c>
      <c r="M611" s="19" t="s">
        <v>47</v>
      </c>
      <c r="N611" s="28" t="s">
        <v>948</v>
      </c>
      <c r="O611" s="28" t="s">
        <v>5787</v>
      </c>
      <c r="P611" s="29" t="s">
        <v>5788</v>
      </c>
      <c r="Q611" s="28"/>
      <c r="R611" s="29">
        <v>91001</v>
      </c>
      <c r="S611" s="29" t="s">
        <v>2609</v>
      </c>
      <c r="T611" s="30">
        <v>38628</v>
      </c>
      <c r="U611" s="28">
        <v>7204</v>
      </c>
      <c r="V611" s="18"/>
      <c r="W611" s="19"/>
      <c r="X611" s="18"/>
      <c r="Y611" s="18"/>
      <c r="Z611" s="18"/>
      <c r="AA611" s="17"/>
      <c r="AB611" s="14"/>
      <c r="AC611" s="14"/>
      <c r="AD611" s="14"/>
      <c r="AE611" s="14"/>
      <c r="AF611" s="14"/>
      <c r="AG611" s="14"/>
    </row>
    <row r="612" spans="1:33" ht="18" customHeight="1" x14ac:dyDescent="0.2">
      <c r="A612" s="28">
        <v>7147</v>
      </c>
      <c r="B612" s="38" t="s">
        <v>3662</v>
      </c>
      <c r="C612" s="132">
        <v>691104001</v>
      </c>
      <c r="D612" s="17" t="s">
        <v>2558</v>
      </c>
      <c r="E612" s="17" t="s">
        <v>2575</v>
      </c>
      <c r="F612" s="27" t="s">
        <v>26</v>
      </c>
      <c r="G612" s="27" t="s">
        <v>2677</v>
      </c>
      <c r="H612" s="27" t="s">
        <v>28</v>
      </c>
      <c r="I612" s="17"/>
      <c r="J612" s="17"/>
      <c r="K612" s="17" t="s">
        <v>3663</v>
      </c>
      <c r="L612" s="17" t="s">
        <v>3664</v>
      </c>
      <c r="M612" s="19" t="s">
        <v>5593</v>
      </c>
      <c r="N612" s="28" t="s">
        <v>3665</v>
      </c>
      <c r="O612" s="28" t="s">
        <v>5707</v>
      </c>
      <c r="P612" s="29" t="s">
        <v>5708</v>
      </c>
      <c r="Q612" s="28"/>
      <c r="R612" s="29">
        <v>91001</v>
      </c>
      <c r="S612" s="29" t="s">
        <v>544</v>
      </c>
      <c r="T612" s="30">
        <v>38287</v>
      </c>
      <c r="U612" s="28">
        <v>7147</v>
      </c>
      <c r="V612" s="18"/>
      <c r="W612" s="19"/>
      <c r="X612" s="18"/>
      <c r="Y612" s="18"/>
      <c r="Z612" s="18"/>
      <c r="AA612" s="17"/>
      <c r="AB612" s="14"/>
      <c r="AC612" s="14"/>
      <c r="AD612" s="14"/>
      <c r="AE612" s="14"/>
      <c r="AF612" s="14"/>
      <c r="AG612" s="14"/>
    </row>
    <row r="613" spans="1:33" ht="18" customHeight="1" x14ac:dyDescent="0.2">
      <c r="A613" s="28">
        <v>7050</v>
      </c>
      <c r="B613" s="38" t="s">
        <v>3666</v>
      </c>
      <c r="C613" s="132">
        <v>691508005</v>
      </c>
      <c r="D613" s="17" t="s">
        <v>2558</v>
      </c>
      <c r="E613" s="17" t="s">
        <v>2575</v>
      </c>
      <c r="F613" s="27" t="s">
        <v>26</v>
      </c>
      <c r="G613" s="27" t="s">
        <v>2576</v>
      </c>
      <c r="H613" s="27" t="s">
        <v>28</v>
      </c>
      <c r="I613" s="17"/>
      <c r="J613" s="17"/>
      <c r="K613" s="17" t="s">
        <v>3667</v>
      </c>
      <c r="L613" s="17" t="s">
        <v>3668</v>
      </c>
      <c r="M613" s="19" t="s">
        <v>313</v>
      </c>
      <c r="N613" s="28" t="s">
        <v>3669</v>
      </c>
      <c r="O613" s="28" t="s">
        <v>5965</v>
      </c>
      <c r="P613" s="29" t="s">
        <v>5966</v>
      </c>
      <c r="Q613" s="28"/>
      <c r="R613" s="29">
        <v>91001</v>
      </c>
      <c r="S613" s="29" t="s">
        <v>2579</v>
      </c>
      <c r="T613" s="30">
        <v>37970</v>
      </c>
      <c r="U613" s="28">
        <v>7050</v>
      </c>
      <c r="V613" s="18"/>
      <c r="W613" s="19"/>
      <c r="X613" s="18"/>
      <c r="Y613" s="18"/>
      <c r="Z613" s="18"/>
      <c r="AA613" s="17"/>
      <c r="AB613" s="14"/>
      <c r="AC613" s="14"/>
      <c r="AD613" s="14"/>
      <c r="AE613" s="14"/>
      <c r="AF613" s="14"/>
      <c r="AG613" s="14"/>
    </row>
    <row r="614" spans="1:33" ht="18" customHeight="1" x14ac:dyDescent="0.2">
      <c r="A614" s="28">
        <v>7280</v>
      </c>
      <c r="B614" s="38" t="s">
        <v>3670</v>
      </c>
      <c r="C614" s="132">
        <v>690205009</v>
      </c>
      <c r="D614" s="17" t="s">
        <v>2558</v>
      </c>
      <c r="E614" s="17" t="s">
        <v>2575</v>
      </c>
      <c r="F614" s="27" t="s">
        <v>26</v>
      </c>
      <c r="G614" s="27" t="s">
        <v>2576</v>
      </c>
      <c r="H614" s="27" t="s">
        <v>28</v>
      </c>
      <c r="I614" s="17"/>
      <c r="J614" s="17"/>
      <c r="K614" s="17" t="s">
        <v>3671</v>
      </c>
      <c r="L614" s="17" t="s">
        <v>3672</v>
      </c>
      <c r="M614" s="19" t="s">
        <v>810</v>
      </c>
      <c r="N614" s="28" t="s">
        <v>3673</v>
      </c>
      <c r="O614" s="19" t="s">
        <v>5729</v>
      </c>
      <c r="P614" s="29" t="s">
        <v>5730</v>
      </c>
      <c r="Q614" s="28"/>
      <c r="R614" s="29">
        <v>91001</v>
      </c>
      <c r="S614" s="29" t="s">
        <v>2579</v>
      </c>
      <c r="T614" s="30">
        <v>38737</v>
      </c>
      <c r="U614" s="28">
        <v>7280</v>
      </c>
      <c r="V614" s="18"/>
      <c r="W614" s="19"/>
      <c r="X614" s="18"/>
      <c r="Y614" s="18"/>
      <c r="Z614" s="18"/>
      <c r="AA614" s="17"/>
      <c r="AB614" s="14"/>
      <c r="AC614" s="14"/>
      <c r="AD614" s="14"/>
      <c r="AE614" s="14"/>
      <c r="AF614" s="14"/>
      <c r="AG614" s="14"/>
    </row>
    <row r="615" spans="1:33" ht="18" customHeight="1" x14ac:dyDescent="0.2">
      <c r="A615" s="28">
        <v>7057</v>
      </c>
      <c r="B615" s="38" t="s">
        <v>3674</v>
      </c>
      <c r="C615" s="132">
        <v>691907007</v>
      </c>
      <c r="D615" s="17" t="s">
        <v>2558</v>
      </c>
      <c r="E615" s="17" t="s">
        <v>2575</v>
      </c>
      <c r="F615" s="27" t="s">
        <v>26</v>
      </c>
      <c r="G615" s="27" t="s">
        <v>2576</v>
      </c>
      <c r="H615" s="27" t="s">
        <v>28</v>
      </c>
      <c r="I615" s="17"/>
      <c r="J615" s="17"/>
      <c r="K615" s="17" t="s">
        <v>3675</v>
      </c>
      <c r="L615" s="17" t="s">
        <v>3676</v>
      </c>
      <c r="M615" s="19" t="s">
        <v>48</v>
      </c>
      <c r="N615" s="28" t="s">
        <v>3677</v>
      </c>
      <c r="O615" s="28">
        <v>452973427</v>
      </c>
      <c r="P615" s="29" t="s">
        <v>5957</v>
      </c>
      <c r="Q615" s="28"/>
      <c r="R615" s="29">
        <v>91001</v>
      </c>
      <c r="S615" s="29" t="s">
        <v>2579</v>
      </c>
      <c r="T615" s="30">
        <v>37970</v>
      </c>
      <c r="U615" s="28">
        <v>7057</v>
      </c>
      <c r="V615" s="18"/>
      <c r="W615" s="19"/>
      <c r="X615" s="18"/>
      <c r="Y615" s="18"/>
      <c r="Z615" s="18"/>
      <c r="AA615" s="17"/>
      <c r="AB615" s="14"/>
      <c r="AC615" s="14"/>
      <c r="AD615" s="14"/>
      <c r="AE615" s="14"/>
      <c r="AF615" s="14"/>
      <c r="AG615" s="14"/>
    </row>
    <row r="616" spans="1:33" ht="18" customHeight="1" x14ac:dyDescent="0.2">
      <c r="A616" s="28">
        <v>7258</v>
      </c>
      <c r="B616" s="38" t="s">
        <v>3678</v>
      </c>
      <c r="C616" s="132">
        <v>691003000</v>
      </c>
      <c r="D616" s="17" t="s">
        <v>2558</v>
      </c>
      <c r="E616" s="17" t="s">
        <v>2586</v>
      </c>
      <c r="F616" s="27" t="s">
        <v>1529</v>
      </c>
      <c r="G616" s="27" t="s">
        <v>2587</v>
      </c>
      <c r="H616" s="27" t="s">
        <v>28</v>
      </c>
      <c r="I616" s="17"/>
      <c r="J616" s="17"/>
      <c r="K616" s="17" t="s">
        <v>3679</v>
      </c>
      <c r="L616" s="17" t="s">
        <v>3680</v>
      </c>
      <c r="M616" s="19" t="s">
        <v>5593</v>
      </c>
      <c r="N616" s="28" t="s">
        <v>3681</v>
      </c>
      <c r="O616" s="28"/>
      <c r="P616" s="29"/>
      <c r="Q616" s="28"/>
      <c r="R616" s="29">
        <v>91001</v>
      </c>
      <c r="S616" s="29" t="s">
        <v>3682</v>
      </c>
      <c r="T616" s="30">
        <v>38729</v>
      </c>
      <c r="U616" s="28">
        <v>7258</v>
      </c>
      <c r="V616" s="18"/>
      <c r="W616" s="19"/>
      <c r="X616" s="18"/>
      <c r="Y616" s="18"/>
      <c r="Z616" s="18"/>
      <c r="AA616" s="17"/>
      <c r="AB616" s="14"/>
      <c r="AC616" s="14"/>
      <c r="AD616" s="14"/>
      <c r="AE616" s="14"/>
      <c r="AF616" s="14"/>
      <c r="AG616" s="14"/>
    </row>
    <row r="617" spans="1:33" ht="18" customHeight="1" x14ac:dyDescent="0.2">
      <c r="A617" s="28">
        <v>7296</v>
      </c>
      <c r="B617" s="38" t="s">
        <v>3683</v>
      </c>
      <c r="C617" s="132">
        <v>692521005</v>
      </c>
      <c r="D617" s="17" t="s">
        <v>2558</v>
      </c>
      <c r="E617" s="17" t="s">
        <v>567</v>
      </c>
      <c r="F617" s="27" t="s">
        <v>26</v>
      </c>
      <c r="G617" s="27" t="s">
        <v>568</v>
      </c>
      <c r="H617" s="27" t="s">
        <v>28</v>
      </c>
      <c r="I617" s="17"/>
      <c r="J617" s="17"/>
      <c r="K617" s="17" t="s">
        <v>5720</v>
      </c>
      <c r="L617" s="17" t="s">
        <v>3685</v>
      </c>
      <c r="M617" s="19" t="s">
        <v>48</v>
      </c>
      <c r="N617" s="28" t="s">
        <v>3684</v>
      </c>
      <c r="O617" s="28" t="s">
        <v>5721</v>
      </c>
      <c r="P617" s="29" t="s">
        <v>5722</v>
      </c>
      <c r="Q617" s="28"/>
      <c r="R617" s="29">
        <v>91001</v>
      </c>
      <c r="S617" s="29" t="s">
        <v>3686</v>
      </c>
      <c r="T617" s="30">
        <v>38755</v>
      </c>
      <c r="U617" s="28">
        <v>7296</v>
      </c>
      <c r="V617" s="18"/>
      <c r="W617" s="19"/>
      <c r="X617" s="18"/>
      <c r="Y617" s="18"/>
      <c r="Z617" s="18"/>
      <c r="AA617" s="17"/>
      <c r="AB617" s="14"/>
      <c r="AC617" s="14"/>
      <c r="AD617" s="14"/>
      <c r="AE617" s="14"/>
      <c r="AF617" s="14"/>
      <c r="AG617" s="14"/>
    </row>
    <row r="618" spans="1:33" ht="18" customHeight="1" x14ac:dyDescent="0.2">
      <c r="A618" s="28">
        <v>7548</v>
      </c>
      <c r="B618" s="38" t="s">
        <v>3687</v>
      </c>
      <c r="C618" s="132">
        <v>690304007</v>
      </c>
      <c r="D618" s="17" t="s">
        <v>2558</v>
      </c>
      <c r="E618" s="17" t="s">
        <v>567</v>
      </c>
      <c r="F618" s="27" t="s">
        <v>567</v>
      </c>
      <c r="G618" s="27" t="s">
        <v>568</v>
      </c>
      <c r="H618" s="27" t="s">
        <v>28</v>
      </c>
      <c r="I618" s="17"/>
      <c r="J618" s="17"/>
      <c r="K618" s="17" t="s">
        <v>5963</v>
      </c>
      <c r="L618" s="17" t="s">
        <v>3689</v>
      </c>
      <c r="M618" s="19" t="s">
        <v>5589</v>
      </c>
      <c r="N618" s="28" t="s">
        <v>1743</v>
      </c>
      <c r="O618" s="28" t="s">
        <v>5964</v>
      </c>
      <c r="P618" s="29" t="s">
        <v>3688</v>
      </c>
      <c r="Q618" s="28"/>
      <c r="R618" s="29">
        <v>91001</v>
      </c>
      <c r="S618" s="29" t="s">
        <v>544</v>
      </c>
      <c r="T618" s="30">
        <v>42059</v>
      </c>
      <c r="U618" s="28">
        <v>7548</v>
      </c>
      <c r="V618" s="18"/>
      <c r="W618" s="19"/>
      <c r="X618" s="18"/>
      <c r="Y618" s="18"/>
      <c r="Z618" s="18"/>
      <c r="AA618" s="17"/>
      <c r="AB618" s="14"/>
      <c r="AC618" s="14"/>
      <c r="AD618" s="14"/>
      <c r="AE618" s="14"/>
      <c r="AF618" s="14"/>
      <c r="AG618" s="14"/>
    </row>
    <row r="619" spans="1:33" ht="18" customHeight="1" x14ac:dyDescent="0.2">
      <c r="A619" s="28">
        <v>7543</v>
      </c>
      <c r="B619" s="19" t="s">
        <v>3690</v>
      </c>
      <c r="C619" s="132">
        <v>690716003</v>
      </c>
      <c r="D619" s="17" t="s">
        <v>2558</v>
      </c>
      <c r="E619" s="17" t="s">
        <v>567</v>
      </c>
      <c r="F619" s="27" t="s">
        <v>26</v>
      </c>
      <c r="G619" s="27" t="s">
        <v>568</v>
      </c>
      <c r="H619" s="27" t="s">
        <v>28</v>
      </c>
      <c r="I619" s="17"/>
      <c r="J619" s="17"/>
      <c r="K619" s="17" t="s">
        <v>6433</v>
      </c>
      <c r="L619" s="17" t="s">
        <v>3691</v>
      </c>
      <c r="M619" s="19" t="s">
        <v>47</v>
      </c>
      <c r="N619" s="28" t="s">
        <v>3692</v>
      </c>
      <c r="O619" s="28" t="s">
        <v>6435</v>
      </c>
      <c r="P619" s="47" t="s">
        <v>6434</v>
      </c>
      <c r="Q619" s="28"/>
      <c r="R619" s="29">
        <v>91001</v>
      </c>
      <c r="S619" s="29" t="s">
        <v>544</v>
      </c>
      <c r="T619" s="30">
        <v>42058</v>
      </c>
      <c r="U619" s="28">
        <v>7543</v>
      </c>
      <c r="V619" s="18"/>
      <c r="W619" s="19"/>
      <c r="X619" s="18"/>
      <c r="Y619" s="18"/>
      <c r="Z619" s="18"/>
      <c r="AA619" s="17"/>
      <c r="AB619" s="14"/>
      <c r="AC619" s="14"/>
      <c r="AD619" s="14"/>
      <c r="AE619" s="14"/>
      <c r="AF619" s="14"/>
      <c r="AG619" s="14"/>
    </row>
    <row r="620" spans="1:33" ht="18" customHeight="1" x14ac:dyDescent="0.2">
      <c r="A620" s="28">
        <v>7303</v>
      </c>
      <c r="B620" s="38" t="s">
        <v>8767</v>
      </c>
      <c r="C620" s="132">
        <v>691607003</v>
      </c>
      <c r="D620" s="17" t="s">
        <v>2558</v>
      </c>
      <c r="E620" s="17" t="s">
        <v>567</v>
      </c>
      <c r="F620" s="27" t="s">
        <v>26</v>
      </c>
      <c r="G620" s="27" t="s">
        <v>568</v>
      </c>
      <c r="H620" s="27" t="s">
        <v>28</v>
      </c>
      <c r="I620" s="17"/>
      <c r="J620" s="17"/>
      <c r="K620" s="17" t="s">
        <v>3693</v>
      </c>
      <c r="L620" s="17" t="s">
        <v>3695</v>
      </c>
      <c r="M620" s="19" t="s">
        <v>313</v>
      </c>
      <c r="N620" s="28" t="s">
        <v>3697</v>
      </c>
      <c r="O620" s="28" t="s">
        <v>3696</v>
      </c>
      <c r="P620" s="29" t="s">
        <v>3694</v>
      </c>
      <c r="Q620" s="28"/>
      <c r="R620" s="29">
        <v>91001</v>
      </c>
      <c r="S620" s="17" t="s">
        <v>2591</v>
      </c>
      <c r="T620" s="30">
        <v>38765</v>
      </c>
      <c r="U620" s="28">
        <v>7303</v>
      </c>
      <c r="V620" s="18"/>
      <c r="W620" s="19"/>
      <c r="X620" s="18"/>
      <c r="Y620" s="18"/>
      <c r="Z620" s="18"/>
      <c r="AA620" s="17"/>
      <c r="AB620" s="14"/>
      <c r="AC620" s="14"/>
      <c r="AD620" s="14"/>
      <c r="AE620" s="14"/>
      <c r="AF620" s="14"/>
      <c r="AG620" s="14"/>
    </row>
    <row r="621" spans="1:33" ht="18" customHeight="1" x14ac:dyDescent="0.2">
      <c r="A621" s="28">
        <v>7560</v>
      </c>
      <c r="B621" s="38" t="s">
        <v>3698</v>
      </c>
      <c r="C621" s="132">
        <v>690201003</v>
      </c>
      <c r="D621" s="17" t="s">
        <v>2558</v>
      </c>
      <c r="E621" s="17" t="s">
        <v>567</v>
      </c>
      <c r="F621" s="27" t="s">
        <v>26</v>
      </c>
      <c r="G621" s="27" t="s">
        <v>568</v>
      </c>
      <c r="H621" s="27" t="s">
        <v>28</v>
      </c>
      <c r="I621" s="17"/>
      <c r="J621" s="17"/>
      <c r="K621" s="17" t="s">
        <v>3699</v>
      </c>
      <c r="L621" s="17" t="s">
        <v>3701</v>
      </c>
      <c r="M621" s="19" t="s">
        <v>5589</v>
      </c>
      <c r="N621" s="28" t="s">
        <v>3703</v>
      </c>
      <c r="O621" s="28" t="s">
        <v>3702</v>
      </c>
      <c r="P621" s="29" t="s">
        <v>3700</v>
      </c>
      <c r="Q621" s="28"/>
      <c r="R621" s="29">
        <v>91001</v>
      </c>
      <c r="S621" s="29" t="s">
        <v>544</v>
      </c>
      <c r="T621" s="30">
        <v>42087</v>
      </c>
      <c r="U621" s="28">
        <v>7560</v>
      </c>
      <c r="V621" s="18"/>
      <c r="W621" s="19"/>
      <c r="X621" s="18"/>
      <c r="Y621" s="18"/>
      <c r="Z621" s="18"/>
      <c r="AA621" s="17"/>
      <c r="AB621" s="14"/>
      <c r="AC621" s="14"/>
      <c r="AD621" s="14"/>
      <c r="AE621" s="14"/>
      <c r="AF621" s="14"/>
      <c r="AG621" s="14"/>
    </row>
    <row r="622" spans="1:33" ht="18" customHeight="1" x14ac:dyDescent="0.2">
      <c r="A622" s="28">
        <v>7274</v>
      </c>
      <c r="B622" s="38" t="s">
        <v>8248</v>
      </c>
      <c r="C622" s="132">
        <v>691914003</v>
      </c>
      <c r="D622" s="17" t="s">
        <v>2558</v>
      </c>
      <c r="E622" s="17" t="s">
        <v>2575</v>
      </c>
      <c r="F622" s="27" t="s">
        <v>26</v>
      </c>
      <c r="G622" s="27" t="s">
        <v>2576</v>
      </c>
      <c r="H622" s="27" t="s">
        <v>28</v>
      </c>
      <c r="I622" s="17"/>
      <c r="J622" s="17"/>
      <c r="K622" s="17" t="s">
        <v>3704</v>
      </c>
      <c r="L622" s="17" t="s">
        <v>3705</v>
      </c>
      <c r="M622" s="19" t="s">
        <v>48</v>
      </c>
      <c r="N622" s="28" t="s">
        <v>3707</v>
      </c>
      <c r="O622" s="28" t="s">
        <v>3706</v>
      </c>
      <c r="P622" s="29"/>
      <c r="Q622" s="28"/>
      <c r="R622" s="29">
        <v>91001</v>
      </c>
      <c r="S622" s="29" t="s">
        <v>3708</v>
      </c>
      <c r="T622" s="30">
        <v>38736</v>
      </c>
      <c r="U622" s="28">
        <v>7274</v>
      </c>
      <c r="V622" s="18"/>
      <c r="W622" s="19"/>
      <c r="X622" s="18"/>
      <c r="Y622" s="18"/>
      <c r="Z622" s="18"/>
      <c r="AA622" s="17"/>
      <c r="AB622" s="14"/>
      <c r="AC622" s="14"/>
      <c r="AD622" s="14"/>
      <c r="AE622" s="14"/>
      <c r="AF622" s="14"/>
      <c r="AG622" s="14"/>
    </row>
    <row r="623" spans="1:33" ht="18" customHeight="1" x14ac:dyDescent="0.2">
      <c r="A623" s="28">
        <v>7186</v>
      </c>
      <c r="B623" s="38" t="s">
        <v>8249</v>
      </c>
      <c r="C623" s="132">
        <v>691501000</v>
      </c>
      <c r="D623" s="17" t="s">
        <v>2558</v>
      </c>
      <c r="E623" s="17" t="s">
        <v>567</v>
      </c>
      <c r="F623" s="27" t="s">
        <v>26</v>
      </c>
      <c r="G623" s="27" t="s">
        <v>2677</v>
      </c>
      <c r="H623" s="27" t="s">
        <v>28</v>
      </c>
      <c r="I623" s="17"/>
      <c r="J623" s="17"/>
      <c r="K623" s="17" t="s">
        <v>5527</v>
      </c>
      <c r="L623" s="17" t="s">
        <v>5710</v>
      </c>
      <c r="M623" s="19" t="s">
        <v>313</v>
      </c>
      <c r="N623" s="28" t="s">
        <v>4407</v>
      </c>
      <c r="O623" s="28" t="s">
        <v>5528</v>
      </c>
      <c r="P623" s="29" t="s">
        <v>5711</v>
      </c>
      <c r="Q623" s="28"/>
      <c r="R623" s="29">
        <v>91001</v>
      </c>
      <c r="S623" s="29" t="s">
        <v>5529</v>
      </c>
      <c r="T623" s="30">
        <v>38572</v>
      </c>
      <c r="U623" s="28">
        <v>7186</v>
      </c>
      <c r="V623" s="18"/>
      <c r="W623" s="19"/>
      <c r="X623" s="18"/>
      <c r="Y623" s="18"/>
      <c r="Z623" s="18"/>
      <c r="AA623" s="17"/>
      <c r="AB623" s="14"/>
      <c r="AC623" s="14"/>
      <c r="AD623" s="14"/>
      <c r="AE623" s="14"/>
      <c r="AF623" s="14"/>
      <c r="AG623" s="14"/>
    </row>
    <row r="624" spans="1:33" ht="18" customHeight="1" x14ac:dyDescent="0.2">
      <c r="A624" s="28">
        <v>7278</v>
      </c>
      <c r="B624" s="38" t="s">
        <v>3709</v>
      </c>
      <c r="C624" s="132">
        <v>692506006</v>
      </c>
      <c r="D624" s="17" t="s">
        <v>2558</v>
      </c>
      <c r="E624" s="17" t="s">
        <v>2575</v>
      </c>
      <c r="F624" s="27" t="s">
        <v>26</v>
      </c>
      <c r="G624" s="27" t="s">
        <v>2576</v>
      </c>
      <c r="H624" s="27" t="s">
        <v>28</v>
      </c>
      <c r="I624" s="17"/>
      <c r="J624" s="17"/>
      <c r="K624" s="17" t="s">
        <v>3710</v>
      </c>
      <c r="L624" s="17" t="s">
        <v>5625</v>
      </c>
      <c r="M624" s="19" t="s">
        <v>5590</v>
      </c>
      <c r="N624" s="28" t="s">
        <v>3712</v>
      </c>
      <c r="O624" s="28" t="s">
        <v>3711</v>
      </c>
      <c r="P624" s="29"/>
      <c r="Q624" s="28"/>
      <c r="R624" s="29">
        <v>91001</v>
      </c>
      <c r="S624" s="29" t="s">
        <v>2579</v>
      </c>
      <c r="T624" s="30">
        <v>38736</v>
      </c>
      <c r="U624" s="28">
        <v>7278</v>
      </c>
      <c r="V624" s="18"/>
      <c r="W624" s="19"/>
      <c r="X624" s="18"/>
      <c r="Y624" s="18"/>
      <c r="Z624" s="18"/>
      <c r="AA624" s="17"/>
      <c r="AB624" s="14"/>
      <c r="AC624" s="14"/>
      <c r="AD624" s="14"/>
      <c r="AE624" s="14"/>
      <c r="AF624" s="14"/>
      <c r="AG624" s="14"/>
    </row>
    <row r="625" spans="1:33" ht="18" customHeight="1" x14ac:dyDescent="0.2">
      <c r="A625" s="28">
        <v>7105</v>
      </c>
      <c r="B625" s="38" t="s">
        <v>8250</v>
      </c>
      <c r="C625" s="132">
        <v>691807002</v>
      </c>
      <c r="D625" s="17" t="s">
        <v>2558</v>
      </c>
      <c r="E625" s="17" t="s">
        <v>2575</v>
      </c>
      <c r="F625" s="27" t="s">
        <v>26</v>
      </c>
      <c r="G625" s="27" t="s">
        <v>2576</v>
      </c>
      <c r="H625" s="27" t="s">
        <v>28</v>
      </c>
      <c r="I625" s="17"/>
      <c r="J625" s="17"/>
      <c r="K625" s="17" t="s">
        <v>3713</v>
      </c>
      <c r="L625" s="17" t="s">
        <v>3714</v>
      </c>
      <c r="M625" s="19" t="s">
        <v>48</v>
      </c>
      <c r="N625" s="28" t="s">
        <v>3715</v>
      </c>
      <c r="O625" s="29" t="s">
        <v>5714</v>
      </c>
      <c r="P625" s="20" t="s">
        <v>5715</v>
      </c>
      <c r="Q625" s="28"/>
      <c r="R625" s="29" t="s">
        <v>2833</v>
      </c>
      <c r="S625" s="29" t="s">
        <v>2579</v>
      </c>
      <c r="T625" s="30">
        <v>37970</v>
      </c>
      <c r="U625" s="28">
        <v>7105</v>
      </c>
      <c r="V625" s="18"/>
      <c r="W625" s="19"/>
      <c r="X625" s="18"/>
      <c r="Y625" s="18"/>
      <c r="Z625" s="18"/>
      <c r="AA625" s="17"/>
      <c r="AB625" s="14"/>
      <c r="AC625" s="14"/>
      <c r="AD625" s="14"/>
      <c r="AE625" s="14"/>
      <c r="AF625" s="14"/>
      <c r="AG625" s="14"/>
    </row>
    <row r="626" spans="1:33" ht="18" customHeight="1" x14ac:dyDescent="0.2">
      <c r="A626" s="28">
        <v>7092</v>
      </c>
      <c r="B626" s="38" t="s">
        <v>3716</v>
      </c>
      <c r="C626" s="132">
        <v>692001001</v>
      </c>
      <c r="D626" s="17" t="s">
        <v>2558</v>
      </c>
      <c r="E626" s="17" t="s">
        <v>2575</v>
      </c>
      <c r="F626" s="27" t="s">
        <v>26</v>
      </c>
      <c r="G626" s="27" t="s">
        <v>2576</v>
      </c>
      <c r="H626" s="27" t="s">
        <v>28</v>
      </c>
      <c r="I626" s="17"/>
      <c r="J626" s="17"/>
      <c r="K626" s="17" t="s">
        <v>3717</v>
      </c>
      <c r="L626" s="17" t="s">
        <v>6292</v>
      </c>
      <c r="M626" s="19" t="s">
        <v>5594</v>
      </c>
      <c r="N626" s="28" t="s">
        <v>1004</v>
      </c>
      <c r="O626" s="28"/>
      <c r="P626" s="29"/>
      <c r="Q626" s="28"/>
      <c r="R626" s="29">
        <v>91001</v>
      </c>
      <c r="S626" s="29" t="s">
        <v>2579</v>
      </c>
      <c r="T626" s="30">
        <v>37970</v>
      </c>
      <c r="U626" s="28">
        <v>7092</v>
      </c>
      <c r="V626" s="18"/>
      <c r="W626" s="19"/>
      <c r="X626" s="18"/>
      <c r="Y626" s="18"/>
      <c r="Z626" s="18"/>
      <c r="AA626" s="17"/>
      <c r="AB626" s="14"/>
      <c r="AC626" s="14"/>
      <c r="AD626" s="14"/>
      <c r="AE626" s="14"/>
      <c r="AF626" s="14"/>
      <c r="AG626" s="14"/>
    </row>
    <row r="627" spans="1:33" ht="18" customHeight="1" x14ac:dyDescent="0.2">
      <c r="A627" s="28">
        <v>7177</v>
      </c>
      <c r="B627" s="38" t="s">
        <v>3718</v>
      </c>
      <c r="C627" s="132">
        <v>690305003</v>
      </c>
      <c r="D627" s="17" t="s">
        <v>2558</v>
      </c>
      <c r="E627" s="17" t="s">
        <v>2575</v>
      </c>
      <c r="F627" s="27" t="s">
        <v>26</v>
      </c>
      <c r="G627" s="27" t="s">
        <v>2576</v>
      </c>
      <c r="H627" s="27" t="s">
        <v>28</v>
      </c>
      <c r="I627" s="17"/>
      <c r="J627" s="17"/>
      <c r="K627" s="17" t="s">
        <v>7480</v>
      </c>
      <c r="L627" s="17" t="s">
        <v>3719</v>
      </c>
      <c r="M627" s="19" t="s">
        <v>5589</v>
      </c>
      <c r="N627" s="28" t="s">
        <v>58</v>
      </c>
      <c r="O627" s="28" t="s">
        <v>3720</v>
      </c>
      <c r="P627" s="47" t="s">
        <v>7481</v>
      </c>
      <c r="Q627" s="28"/>
      <c r="R627" s="17">
        <v>911001</v>
      </c>
      <c r="S627" s="29" t="s">
        <v>2635</v>
      </c>
      <c r="T627" s="30">
        <v>38532</v>
      </c>
      <c r="U627" s="28">
        <v>7177</v>
      </c>
      <c r="V627" s="18"/>
      <c r="W627" s="19"/>
      <c r="X627" s="18"/>
      <c r="Y627" s="18"/>
      <c r="Z627" s="18"/>
      <c r="AA627" s="17"/>
      <c r="AB627" s="14"/>
      <c r="AC627" s="14"/>
      <c r="AD627" s="14"/>
      <c r="AE627" s="14"/>
      <c r="AF627" s="14"/>
      <c r="AG627" s="14"/>
    </row>
    <row r="628" spans="1:33" ht="18" customHeight="1" x14ac:dyDescent="0.2">
      <c r="A628" s="28">
        <v>7049</v>
      </c>
      <c r="B628" s="38" t="s">
        <v>8274</v>
      </c>
      <c r="C628" s="132">
        <v>690609002</v>
      </c>
      <c r="D628" s="17" t="s">
        <v>2558</v>
      </c>
      <c r="E628" s="17" t="s">
        <v>3721</v>
      </c>
      <c r="F628" s="27" t="s">
        <v>26</v>
      </c>
      <c r="G628" s="27" t="s">
        <v>2576</v>
      </c>
      <c r="H628" s="27" t="s">
        <v>28</v>
      </c>
      <c r="I628" s="17"/>
      <c r="J628" s="17"/>
      <c r="K628" s="17" t="s">
        <v>3722</v>
      </c>
      <c r="L628" s="17" t="s">
        <v>3723</v>
      </c>
      <c r="M628" s="19" t="s">
        <v>565</v>
      </c>
      <c r="N628" s="28" t="s">
        <v>189</v>
      </c>
      <c r="O628" s="28"/>
      <c r="P628" s="29"/>
      <c r="Q628" s="28"/>
      <c r="R628" s="29">
        <v>91001</v>
      </c>
      <c r="S628" s="29" t="s">
        <v>2579</v>
      </c>
      <c r="T628" s="30">
        <v>37970</v>
      </c>
      <c r="U628" s="28">
        <v>7049</v>
      </c>
      <c r="V628" s="18"/>
      <c r="W628" s="19"/>
      <c r="X628" s="18"/>
      <c r="Y628" s="18"/>
      <c r="Z628" s="18"/>
      <c r="AA628" s="17"/>
      <c r="AB628" s="14"/>
      <c r="AC628" s="14"/>
      <c r="AD628" s="14"/>
      <c r="AE628" s="14"/>
      <c r="AF628" s="14"/>
      <c r="AG628" s="14"/>
    </row>
    <row r="629" spans="1:33" ht="18" customHeight="1" x14ac:dyDescent="0.2">
      <c r="A629" s="28">
        <v>7591</v>
      </c>
      <c r="B629" s="38" t="s">
        <v>8251</v>
      </c>
      <c r="C629" s="132">
        <v>691007006</v>
      </c>
      <c r="D629" s="17" t="s">
        <v>2558</v>
      </c>
      <c r="E629" s="17" t="s">
        <v>567</v>
      </c>
      <c r="F629" s="27" t="s">
        <v>26</v>
      </c>
      <c r="G629" s="27" t="s">
        <v>568</v>
      </c>
      <c r="H629" s="27" t="s">
        <v>28</v>
      </c>
      <c r="I629" s="17"/>
      <c r="J629" s="17"/>
      <c r="K629" s="17" t="s">
        <v>6398</v>
      </c>
      <c r="L629" s="17" t="s">
        <v>3725</v>
      </c>
      <c r="M629" s="19" t="s">
        <v>5593</v>
      </c>
      <c r="N629" s="28" t="s">
        <v>3727</v>
      </c>
      <c r="O629" s="28" t="s">
        <v>3726</v>
      </c>
      <c r="P629" s="29" t="s">
        <v>3724</v>
      </c>
      <c r="Q629" s="28"/>
      <c r="R629" s="29">
        <v>91001</v>
      </c>
      <c r="S629" s="29" t="s">
        <v>544</v>
      </c>
      <c r="T629" s="30">
        <v>42383</v>
      </c>
      <c r="U629" s="28">
        <v>7591</v>
      </c>
      <c r="V629" s="18"/>
      <c r="W629" s="19"/>
      <c r="X629" s="18"/>
      <c r="Y629" s="18"/>
      <c r="Z629" s="18"/>
      <c r="AA629" s="17"/>
      <c r="AB629" s="14"/>
      <c r="AC629" s="14"/>
      <c r="AD629" s="14"/>
      <c r="AE629" s="14"/>
      <c r="AF629" s="14"/>
      <c r="AG629" s="14"/>
    </row>
    <row r="630" spans="1:33" ht="18" customHeight="1" x14ac:dyDescent="0.2">
      <c r="A630" s="28">
        <v>7292</v>
      </c>
      <c r="B630" s="38" t="s">
        <v>8827</v>
      </c>
      <c r="C630" s="132">
        <v>690405008</v>
      </c>
      <c r="D630" s="17" t="s">
        <v>2558</v>
      </c>
      <c r="E630" s="17" t="s">
        <v>2586</v>
      </c>
      <c r="F630" s="27" t="s">
        <v>1529</v>
      </c>
      <c r="G630" s="27" t="s">
        <v>2587</v>
      </c>
      <c r="H630" s="27" t="s">
        <v>28</v>
      </c>
      <c r="I630" s="17"/>
      <c r="J630" s="17"/>
      <c r="K630" s="17" t="s">
        <v>3728</v>
      </c>
      <c r="L630" s="17" t="s">
        <v>3729</v>
      </c>
      <c r="M630" s="19" t="s">
        <v>5591</v>
      </c>
      <c r="N630" s="28" t="s">
        <v>3730</v>
      </c>
      <c r="O630" s="28"/>
      <c r="P630" s="29" t="s">
        <v>6606</v>
      </c>
      <c r="Q630" s="28"/>
      <c r="R630" s="29">
        <v>91001</v>
      </c>
      <c r="S630" s="29" t="s">
        <v>2744</v>
      </c>
      <c r="T630" s="30">
        <v>38737</v>
      </c>
      <c r="U630" s="28">
        <v>7292</v>
      </c>
      <c r="V630" s="18"/>
      <c r="W630" s="19"/>
      <c r="X630" s="18"/>
      <c r="Y630" s="18"/>
      <c r="Z630" s="18"/>
      <c r="AA630" s="17"/>
      <c r="AB630" s="14"/>
      <c r="AC630" s="14"/>
      <c r="AD630" s="14"/>
      <c r="AE630" s="14"/>
      <c r="AF630" s="14"/>
      <c r="AG630" s="14"/>
    </row>
    <row r="631" spans="1:33" ht="18" customHeight="1" x14ac:dyDescent="0.2">
      <c r="A631" s="28">
        <v>7533</v>
      </c>
      <c r="B631" s="38" t="s">
        <v>3731</v>
      </c>
      <c r="C631" s="132">
        <v>691809005</v>
      </c>
      <c r="D631" s="17" t="s">
        <v>2558</v>
      </c>
      <c r="E631" s="17" t="s">
        <v>567</v>
      </c>
      <c r="F631" s="27" t="s">
        <v>26</v>
      </c>
      <c r="G631" s="27" t="s">
        <v>568</v>
      </c>
      <c r="H631" s="27" t="s">
        <v>28</v>
      </c>
      <c r="I631" s="17"/>
      <c r="J631" s="17"/>
      <c r="K631" s="17" t="s">
        <v>3732</v>
      </c>
      <c r="L631" s="17" t="s">
        <v>3734</v>
      </c>
      <c r="M631" s="19" t="s">
        <v>48</v>
      </c>
      <c r="N631" s="28" t="s">
        <v>3736</v>
      </c>
      <c r="O631" s="28" t="s">
        <v>3735</v>
      </c>
      <c r="P631" s="29" t="s">
        <v>3733</v>
      </c>
      <c r="Q631" s="28"/>
      <c r="R631" s="29">
        <v>91001</v>
      </c>
      <c r="S631" s="29" t="s">
        <v>2738</v>
      </c>
      <c r="T631" s="30">
        <v>42053</v>
      </c>
      <c r="U631" s="28">
        <v>7533</v>
      </c>
      <c r="V631" s="18"/>
      <c r="W631" s="19"/>
      <c r="X631" s="18"/>
      <c r="Y631" s="18"/>
      <c r="Z631" s="18"/>
      <c r="AA631" s="17"/>
      <c r="AB631" s="14"/>
      <c r="AC631" s="14"/>
      <c r="AD631" s="14"/>
      <c r="AE631" s="14"/>
      <c r="AF631" s="14"/>
      <c r="AG631" s="14"/>
    </row>
    <row r="632" spans="1:33" ht="18" customHeight="1" x14ac:dyDescent="0.2">
      <c r="A632" s="28">
        <v>7272</v>
      </c>
      <c r="B632" s="38" t="s">
        <v>3737</v>
      </c>
      <c r="C632" s="132">
        <v>691302008</v>
      </c>
      <c r="D632" s="17" t="s">
        <v>2558</v>
      </c>
      <c r="E632" s="17" t="s">
        <v>2575</v>
      </c>
      <c r="F632" s="27" t="s">
        <v>26</v>
      </c>
      <c r="G632" s="27" t="s">
        <v>2576</v>
      </c>
      <c r="H632" s="27" t="s">
        <v>28</v>
      </c>
      <c r="I632" s="17"/>
      <c r="J632" s="17"/>
      <c r="K632" s="17" t="s">
        <v>3738</v>
      </c>
      <c r="L632" s="17" t="s">
        <v>3739</v>
      </c>
      <c r="M632" s="19" t="s">
        <v>5593</v>
      </c>
      <c r="N632" s="28" t="s">
        <v>3741</v>
      </c>
      <c r="O632" s="28" t="s">
        <v>3740</v>
      </c>
      <c r="P632" s="29"/>
      <c r="Q632" s="28"/>
      <c r="R632" s="29">
        <v>91001</v>
      </c>
      <c r="S632" s="29" t="s">
        <v>2579</v>
      </c>
      <c r="T632" s="30">
        <v>38736</v>
      </c>
      <c r="U632" s="28">
        <v>7272</v>
      </c>
      <c r="V632" s="18"/>
      <c r="W632" s="19"/>
      <c r="X632" s="18"/>
      <c r="Y632" s="18"/>
      <c r="Z632" s="18"/>
      <c r="AA632" s="17"/>
      <c r="AB632" s="14"/>
      <c r="AC632" s="14"/>
      <c r="AD632" s="14"/>
      <c r="AE632" s="14"/>
      <c r="AF632" s="14"/>
      <c r="AG632" s="14"/>
    </row>
    <row r="633" spans="1:33" ht="18" customHeight="1" x14ac:dyDescent="0.2">
      <c r="A633" s="28">
        <v>7269</v>
      </c>
      <c r="B633" s="38" t="s">
        <v>8768</v>
      </c>
      <c r="C633" s="132">
        <v>691908003</v>
      </c>
      <c r="D633" s="17" t="s">
        <v>2558</v>
      </c>
      <c r="E633" s="17" t="s">
        <v>2575</v>
      </c>
      <c r="F633" s="27" t="s">
        <v>26</v>
      </c>
      <c r="G633" s="27" t="s">
        <v>2576</v>
      </c>
      <c r="H633" s="27" t="s">
        <v>28</v>
      </c>
      <c r="I633" s="17"/>
      <c r="J633" s="17"/>
      <c r="K633" s="17" t="s">
        <v>3742</v>
      </c>
      <c r="L633" s="17" t="s">
        <v>3744</v>
      </c>
      <c r="M633" s="19" t="s">
        <v>48</v>
      </c>
      <c r="N633" s="28" t="s">
        <v>3746</v>
      </c>
      <c r="O633" s="28" t="s">
        <v>3745</v>
      </c>
      <c r="P633" s="29" t="s">
        <v>3743</v>
      </c>
      <c r="Q633" s="28"/>
      <c r="R633" s="29">
        <v>91001</v>
      </c>
      <c r="S633" s="29" t="s">
        <v>2579</v>
      </c>
      <c r="T633" s="30">
        <v>38736</v>
      </c>
      <c r="U633" s="28">
        <v>7269</v>
      </c>
      <c r="V633" s="18"/>
      <c r="W633" s="19"/>
      <c r="X633" s="18"/>
      <c r="Y633" s="18"/>
      <c r="Z633" s="18"/>
      <c r="AA633" s="17"/>
      <c r="AB633" s="14"/>
      <c r="AC633" s="14"/>
      <c r="AD633" s="14"/>
      <c r="AE633" s="14"/>
      <c r="AF633" s="14"/>
      <c r="AG633" s="14"/>
    </row>
    <row r="634" spans="1:33" ht="18" customHeight="1" x14ac:dyDescent="0.2">
      <c r="A634" s="28">
        <v>7291</v>
      </c>
      <c r="B634" s="38" t="s">
        <v>3747</v>
      </c>
      <c r="C634" s="132" t="s">
        <v>7121</v>
      </c>
      <c r="D634" s="17" t="s">
        <v>2558</v>
      </c>
      <c r="E634" s="17" t="s">
        <v>2586</v>
      </c>
      <c r="F634" s="27" t="s">
        <v>1529</v>
      </c>
      <c r="G634" s="27" t="s">
        <v>2587</v>
      </c>
      <c r="H634" s="27" t="s">
        <v>28</v>
      </c>
      <c r="I634" s="17"/>
      <c r="J634" s="17"/>
      <c r="K634" s="17" t="s">
        <v>3748</v>
      </c>
      <c r="L634" s="17" t="s">
        <v>3749</v>
      </c>
      <c r="M634" s="19" t="s">
        <v>48</v>
      </c>
      <c r="N634" s="28" t="s">
        <v>1521</v>
      </c>
      <c r="O634" s="28"/>
      <c r="P634" s="29"/>
      <c r="Q634" s="28"/>
      <c r="R634" s="29">
        <v>91001</v>
      </c>
      <c r="S634" s="29" t="s">
        <v>3750</v>
      </c>
      <c r="T634" s="30">
        <v>38737</v>
      </c>
      <c r="U634" s="28">
        <v>7291</v>
      </c>
      <c r="V634" s="18"/>
      <c r="W634" s="19"/>
      <c r="X634" s="18"/>
      <c r="Y634" s="18"/>
      <c r="Z634" s="18"/>
      <c r="AA634" s="17"/>
      <c r="AB634" s="14"/>
      <c r="AC634" s="14"/>
      <c r="AD634" s="14"/>
      <c r="AE634" s="14"/>
      <c r="AF634" s="14"/>
      <c r="AG634" s="14"/>
    </row>
    <row r="635" spans="1:33" ht="18" customHeight="1" x14ac:dyDescent="0.2">
      <c r="A635" s="28">
        <v>7313</v>
      </c>
      <c r="B635" s="38" t="s">
        <v>8828</v>
      </c>
      <c r="C635" s="132">
        <v>690610000</v>
      </c>
      <c r="D635" s="17" t="s">
        <v>2558</v>
      </c>
      <c r="E635" s="17" t="s">
        <v>3751</v>
      </c>
      <c r="F635" s="27" t="s">
        <v>26</v>
      </c>
      <c r="G635" s="27" t="s">
        <v>3752</v>
      </c>
      <c r="H635" s="27" t="s">
        <v>28</v>
      </c>
      <c r="I635" s="17"/>
      <c r="J635" s="17"/>
      <c r="K635" s="17" t="s">
        <v>3753</v>
      </c>
      <c r="L635" s="17" t="s">
        <v>3754</v>
      </c>
      <c r="M635" s="19" t="s">
        <v>565</v>
      </c>
      <c r="N635" s="28" t="s">
        <v>415</v>
      </c>
      <c r="O635" s="28" t="s">
        <v>5712</v>
      </c>
      <c r="P635" s="29" t="s">
        <v>5713</v>
      </c>
      <c r="Q635" s="28"/>
      <c r="R635" s="29">
        <v>91001</v>
      </c>
      <c r="S635" s="29" t="s">
        <v>2579</v>
      </c>
      <c r="T635" s="30">
        <v>38786</v>
      </c>
      <c r="U635" s="28">
        <v>7313</v>
      </c>
      <c r="V635" s="18"/>
      <c r="W635" s="19"/>
      <c r="X635" s="18"/>
      <c r="Y635" s="18"/>
      <c r="Z635" s="18"/>
      <c r="AA635" s="17"/>
      <c r="AB635" s="14"/>
      <c r="AC635" s="14"/>
      <c r="AD635" s="14"/>
      <c r="AE635" s="14"/>
      <c r="AF635" s="14"/>
      <c r="AG635" s="14"/>
    </row>
    <row r="636" spans="1:33" ht="18" customHeight="1" x14ac:dyDescent="0.2">
      <c r="A636" s="28">
        <v>7268</v>
      </c>
      <c r="B636" s="38" t="s">
        <v>3755</v>
      </c>
      <c r="C636" s="132">
        <v>691415007</v>
      </c>
      <c r="D636" s="17" t="s">
        <v>2558</v>
      </c>
      <c r="E636" s="17" t="s">
        <v>2575</v>
      </c>
      <c r="F636" s="27" t="s">
        <v>26</v>
      </c>
      <c r="G636" s="27" t="s">
        <v>2576</v>
      </c>
      <c r="H636" s="27" t="s">
        <v>28</v>
      </c>
      <c r="I636" s="17"/>
      <c r="J636" s="17"/>
      <c r="K636" s="17" t="s">
        <v>5699</v>
      </c>
      <c r="L636" s="17" t="s">
        <v>5626</v>
      </c>
      <c r="M636" s="19" t="s">
        <v>5590</v>
      </c>
      <c r="N636" s="28" t="s">
        <v>3756</v>
      </c>
      <c r="O636" s="28" t="s">
        <v>5700</v>
      </c>
      <c r="P636" s="66" t="s">
        <v>5701</v>
      </c>
      <c r="Q636" s="28"/>
      <c r="R636" s="29">
        <v>91001</v>
      </c>
      <c r="S636" s="29" t="s">
        <v>2591</v>
      </c>
      <c r="T636" s="30">
        <v>38736</v>
      </c>
      <c r="U636" s="28">
        <v>7268</v>
      </c>
      <c r="V636" s="18"/>
      <c r="W636" s="19"/>
      <c r="X636" s="18"/>
      <c r="Y636" s="18"/>
      <c r="Z636" s="18"/>
      <c r="AA636" s="17"/>
      <c r="AB636" s="14"/>
      <c r="AC636" s="14"/>
      <c r="AD636" s="14"/>
      <c r="AE636" s="14"/>
      <c r="AF636" s="14"/>
      <c r="AG636" s="14"/>
    </row>
    <row r="637" spans="1:33" ht="18" customHeight="1" x14ac:dyDescent="0.2">
      <c r="A637" s="28">
        <v>7460</v>
      </c>
      <c r="B637" s="38" t="s">
        <v>3757</v>
      </c>
      <c r="C637" s="132">
        <v>690504006</v>
      </c>
      <c r="D637" s="17" t="s">
        <v>2558</v>
      </c>
      <c r="E637" s="17" t="s">
        <v>2575</v>
      </c>
      <c r="F637" s="27" t="s">
        <v>26</v>
      </c>
      <c r="G637" s="27" t="s">
        <v>2576</v>
      </c>
      <c r="H637" s="27" t="s">
        <v>28</v>
      </c>
      <c r="I637" s="17"/>
      <c r="J637" s="17"/>
      <c r="K637" s="17" t="s">
        <v>3758</v>
      </c>
      <c r="L637" s="17" t="s">
        <v>3759</v>
      </c>
      <c r="M637" s="19" t="s">
        <v>565</v>
      </c>
      <c r="N637" s="28" t="s">
        <v>3761</v>
      </c>
      <c r="O637" s="28" t="s">
        <v>3760</v>
      </c>
      <c r="P637" s="29"/>
      <c r="Q637" s="28"/>
      <c r="R637" s="29">
        <v>91001</v>
      </c>
      <c r="S637" s="29" t="s">
        <v>2579</v>
      </c>
      <c r="T637" s="30">
        <v>40884</v>
      </c>
      <c r="U637" s="28">
        <v>7460</v>
      </c>
      <c r="V637" s="18"/>
      <c r="W637" s="19"/>
      <c r="X637" s="18"/>
      <c r="Y637" s="18"/>
      <c r="Z637" s="18"/>
      <c r="AA637" s="17"/>
      <c r="AB637" s="14"/>
      <c r="AC637" s="14"/>
      <c r="AD637" s="14"/>
      <c r="AE637" s="14"/>
      <c r="AF637" s="14"/>
      <c r="AG637" s="14"/>
    </row>
    <row r="638" spans="1:33" ht="18" customHeight="1" x14ac:dyDescent="0.2">
      <c r="A638" s="28">
        <v>7729</v>
      </c>
      <c r="B638" s="38" t="s">
        <v>8596</v>
      </c>
      <c r="C638" s="132">
        <v>605110207</v>
      </c>
      <c r="D638" s="17"/>
      <c r="E638" s="17" t="s">
        <v>8038</v>
      </c>
      <c r="F638" s="27" t="s">
        <v>1529</v>
      </c>
      <c r="G638" s="27" t="s">
        <v>8039</v>
      </c>
      <c r="H638" s="27" t="s">
        <v>28</v>
      </c>
      <c r="I638" s="17" t="s">
        <v>28</v>
      </c>
      <c r="J638" s="17" t="s">
        <v>28</v>
      </c>
      <c r="K638" s="17" t="s">
        <v>8040</v>
      </c>
      <c r="L638" s="17" t="s">
        <v>8041</v>
      </c>
      <c r="M638" s="19" t="s">
        <v>810</v>
      </c>
      <c r="N638" s="28" t="s">
        <v>1649</v>
      </c>
      <c r="O638" s="28" t="s">
        <v>8042</v>
      </c>
      <c r="P638" s="29" t="s">
        <v>8043</v>
      </c>
      <c r="Q638" s="28"/>
      <c r="R638" s="29">
        <v>91001</v>
      </c>
      <c r="S638" s="29" t="s">
        <v>556</v>
      </c>
      <c r="T638" s="30">
        <v>44294</v>
      </c>
      <c r="U638" s="28">
        <v>7729</v>
      </c>
      <c r="V638" s="18"/>
      <c r="W638" s="19"/>
      <c r="X638" s="18"/>
      <c r="Y638" s="18"/>
      <c r="Z638" s="18"/>
      <c r="AA638" s="17"/>
      <c r="AB638" s="14"/>
      <c r="AC638" s="14"/>
      <c r="AD638" s="14"/>
      <c r="AE638" s="14"/>
      <c r="AF638" s="14"/>
      <c r="AG638" s="14"/>
    </row>
    <row r="639" spans="1:33" ht="18" customHeight="1" x14ac:dyDescent="0.2">
      <c r="A639" s="28">
        <v>1950</v>
      </c>
      <c r="B639" s="38" t="s">
        <v>8597</v>
      </c>
      <c r="C639" s="132">
        <v>700175006</v>
      </c>
      <c r="D639" s="17" t="s">
        <v>49</v>
      </c>
      <c r="E639" s="17" t="s">
        <v>3762</v>
      </c>
      <c r="F639" s="27" t="s">
        <v>6655</v>
      </c>
      <c r="G639" s="27" t="s">
        <v>3763</v>
      </c>
      <c r="H639" s="27" t="s">
        <v>6656</v>
      </c>
      <c r="I639" s="17" t="s">
        <v>1415</v>
      </c>
      <c r="J639" s="17" t="s">
        <v>6657</v>
      </c>
      <c r="K639" s="17" t="s">
        <v>6658</v>
      </c>
      <c r="L639" s="17" t="s">
        <v>3764</v>
      </c>
      <c r="M639" s="19" t="s">
        <v>47</v>
      </c>
      <c r="N639" s="28" t="s">
        <v>1286</v>
      </c>
      <c r="O639" s="28" t="s">
        <v>3766</v>
      </c>
      <c r="P639" s="29" t="s">
        <v>3765</v>
      </c>
      <c r="Q639" s="28"/>
      <c r="R639" s="29" t="s">
        <v>84</v>
      </c>
      <c r="S639" s="29" t="s">
        <v>6659</v>
      </c>
      <c r="T639" s="30">
        <v>37970</v>
      </c>
      <c r="U639" s="28">
        <v>1950</v>
      </c>
      <c r="V639" s="18"/>
      <c r="W639" s="19"/>
      <c r="X639" s="18"/>
      <c r="Y639" s="18"/>
      <c r="Z639" s="18"/>
      <c r="AA639" s="17"/>
      <c r="AB639" s="14"/>
      <c r="AC639" s="14"/>
      <c r="AD639" s="14"/>
      <c r="AE639" s="14"/>
      <c r="AF639" s="14"/>
      <c r="AG639" s="14"/>
    </row>
    <row r="640" spans="1:33" ht="18" customHeight="1" x14ac:dyDescent="0.2">
      <c r="A640" s="28">
        <v>7213</v>
      </c>
      <c r="B640" s="38" t="s">
        <v>3767</v>
      </c>
      <c r="C640" s="132">
        <v>700659003</v>
      </c>
      <c r="D640" s="17" t="s">
        <v>3768</v>
      </c>
      <c r="E640" s="17" t="s">
        <v>3769</v>
      </c>
      <c r="F640" s="27" t="s">
        <v>3770</v>
      </c>
      <c r="G640" s="27" t="s">
        <v>3771</v>
      </c>
      <c r="H640" s="27" t="s">
        <v>3772</v>
      </c>
      <c r="I640" s="17" t="s">
        <v>1485</v>
      </c>
      <c r="J640" s="17" t="s">
        <v>3773</v>
      </c>
      <c r="K640" s="17" t="s">
        <v>3774</v>
      </c>
      <c r="L640" s="17" t="s">
        <v>3775</v>
      </c>
      <c r="M640" s="19" t="s">
        <v>47</v>
      </c>
      <c r="N640" s="28" t="s">
        <v>1272</v>
      </c>
      <c r="O640" s="28"/>
      <c r="P640" s="29"/>
      <c r="Q640" s="28"/>
      <c r="R640" s="29">
        <v>93401</v>
      </c>
      <c r="S640" s="29" t="s">
        <v>5580</v>
      </c>
      <c r="T640" s="30">
        <v>38659</v>
      </c>
      <c r="U640" s="28">
        <v>7213</v>
      </c>
      <c r="V640" s="18"/>
      <c r="W640" s="19"/>
      <c r="X640" s="18"/>
      <c r="Y640" s="18"/>
      <c r="Z640" s="18"/>
      <c r="AA640" s="17"/>
      <c r="AB640" s="14"/>
      <c r="AC640" s="14"/>
      <c r="AD640" s="14"/>
      <c r="AE640" s="14"/>
      <c r="AF640" s="14"/>
      <c r="AG640" s="14"/>
    </row>
    <row r="641" spans="1:33" ht="18" customHeight="1" x14ac:dyDescent="0.2">
      <c r="A641" s="28">
        <v>150</v>
      </c>
      <c r="B641" s="94" t="s">
        <v>8252</v>
      </c>
      <c r="C641" s="132">
        <v>700700003</v>
      </c>
      <c r="D641" s="17" t="s">
        <v>49</v>
      </c>
      <c r="E641" s="17" t="s">
        <v>3777</v>
      </c>
      <c r="F641" s="27" t="s">
        <v>3778</v>
      </c>
      <c r="G641" s="27" t="s">
        <v>3779</v>
      </c>
      <c r="H641" s="27" t="s">
        <v>6288</v>
      </c>
      <c r="I641" s="17" t="s">
        <v>91</v>
      </c>
      <c r="J641" s="17" t="s">
        <v>6289</v>
      </c>
      <c r="K641" s="17" t="s">
        <v>6290</v>
      </c>
      <c r="L641" s="17" t="s">
        <v>5642</v>
      </c>
      <c r="M641" s="19" t="s">
        <v>5588</v>
      </c>
      <c r="N641" s="28" t="s">
        <v>3782</v>
      </c>
      <c r="O641" s="28" t="s">
        <v>3781</v>
      </c>
      <c r="P641" s="29" t="s">
        <v>3780</v>
      </c>
      <c r="Q641" s="28"/>
      <c r="R641" s="29" t="s">
        <v>3783</v>
      </c>
      <c r="S641" s="29" t="s">
        <v>6301</v>
      </c>
      <c r="T641" s="30">
        <v>37970</v>
      </c>
      <c r="U641" s="28">
        <v>150</v>
      </c>
      <c r="V641" s="18"/>
      <c r="W641" s="19"/>
      <c r="X641" s="18"/>
      <c r="Y641" s="18"/>
      <c r="Z641" s="18"/>
      <c r="AA641" s="17"/>
      <c r="AB641" s="14"/>
      <c r="AC641" s="14"/>
      <c r="AD641" s="14"/>
      <c r="AE641" s="14"/>
      <c r="AF641" s="14"/>
      <c r="AG641" s="14"/>
    </row>
    <row r="642" spans="1:33" ht="18" customHeight="1" x14ac:dyDescent="0.2">
      <c r="A642" s="28">
        <v>5000</v>
      </c>
      <c r="B642" s="38" t="s">
        <v>8253</v>
      </c>
      <c r="C642" s="132">
        <v>702753007</v>
      </c>
      <c r="D642" s="17" t="s">
        <v>73</v>
      </c>
      <c r="E642" s="17" t="s">
        <v>3784</v>
      </c>
      <c r="F642" s="27" t="s">
        <v>3785</v>
      </c>
      <c r="G642" s="27" t="s">
        <v>3786</v>
      </c>
      <c r="H642" s="27" t="s">
        <v>3787</v>
      </c>
      <c r="I642" s="17" t="s">
        <v>3788</v>
      </c>
      <c r="J642" s="17" t="s">
        <v>3789</v>
      </c>
      <c r="K642" s="17" t="s">
        <v>3790</v>
      </c>
      <c r="L642" s="17" t="s">
        <v>3791</v>
      </c>
      <c r="M642" s="19" t="s">
        <v>5588</v>
      </c>
      <c r="N642" s="28" t="s">
        <v>1004</v>
      </c>
      <c r="O642" s="28"/>
      <c r="P642" s="29"/>
      <c r="Q642" s="28"/>
      <c r="R642" s="29" t="s">
        <v>375</v>
      </c>
      <c r="S642" s="29" t="s">
        <v>3792</v>
      </c>
      <c r="T642" s="30">
        <v>37970</v>
      </c>
      <c r="U642" s="28">
        <v>5000</v>
      </c>
      <c r="V642" s="18"/>
      <c r="W642" s="19"/>
      <c r="X642" s="18"/>
      <c r="Y642" s="18"/>
      <c r="Z642" s="18"/>
      <c r="AA642" s="17"/>
      <c r="AB642" s="14"/>
      <c r="AC642" s="14"/>
      <c r="AD642" s="14"/>
      <c r="AE642" s="14"/>
      <c r="AF642" s="14"/>
      <c r="AG642" s="14"/>
    </row>
    <row r="643" spans="1:33" ht="18" customHeight="1" x14ac:dyDescent="0.2">
      <c r="A643" s="28">
        <v>7153</v>
      </c>
      <c r="B643" s="38" t="s">
        <v>8598</v>
      </c>
      <c r="C643" s="132" t="s">
        <v>7122</v>
      </c>
      <c r="D643" s="17" t="s">
        <v>3793</v>
      </c>
      <c r="E643" s="17" t="s">
        <v>3794</v>
      </c>
      <c r="F643" s="27" t="s">
        <v>3795</v>
      </c>
      <c r="G643" s="27" t="s">
        <v>3796</v>
      </c>
      <c r="H643" s="27" t="s">
        <v>3797</v>
      </c>
      <c r="I643" s="17" t="s">
        <v>1485</v>
      </c>
      <c r="J643" s="17" t="s">
        <v>3798</v>
      </c>
      <c r="K643" s="17" t="s">
        <v>3799</v>
      </c>
      <c r="L643" s="17" t="s">
        <v>3800</v>
      </c>
      <c r="M643" s="19" t="s">
        <v>47</v>
      </c>
      <c r="N643" s="28" t="s">
        <v>3802</v>
      </c>
      <c r="O643" s="28" t="s">
        <v>3801</v>
      </c>
      <c r="P643" s="29"/>
      <c r="Q643" s="28"/>
      <c r="R643" s="29">
        <v>93401</v>
      </c>
      <c r="S643" s="29" t="s">
        <v>3803</v>
      </c>
      <c r="T643" s="30">
        <v>38384</v>
      </c>
      <c r="U643" s="28">
        <v>7153</v>
      </c>
      <c r="V643" s="18"/>
      <c r="W643" s="19"/>
      <c r="X643" s="18"/>
      <c r="Y643" s="18"/>
      <c r="Z643" s="18"/>
      <c r="AA643" s="17"/>
      <c r="AB643" s="14"/>
      <c r="AC643" s="14"/>
      <c r="AD643" s="14"/>
      <c r="AE643" s="14"/>
      <c r="AF643" s="14"/>
      <c r="AG643" s="14"/>
    </row>
    <row r="644" spans="1:33" ht="18" customHeight="1" x14ac:dyDescent="0.2">
      <c r="A644" s="28">
        <v>7358</v>
      </c>
      <c r="B644" s="38" t="s">
        <v>3804</v>
      </c>
      <c r="C644" s="132" t="s">
        <v>7123</v>
      </c>
      <c r="D644" s="17" t="s">
        <v>3805</v>
      </c>
      <c r="E644" s="17" t="s">
        <v>3806</v>
      </c>
      <c r="F644" s="27" t="s">
        <v>3807</v>
      </c>
      <c r="G644" s="27" t="s">
        <v>3808</v>
      </c>
      <c r="H644" s="27" t="s">
        <v>3809</v>
      </c>
      <c r="I644" s="17" t="s">
        <v>637</v>
      </c>
      <c r="J644" s="17" t="s">
        <v>3810</v>
      </c>
      <c r="K644" s="17" t="s">
        <v>3811</v>
      </c>
      <c r="L644" s="17" t="s">
        <v>3812</v>
      </c>
      <c r="M644" s="19" t="s">
        <v>47</v>
      </c>
      <c r="N644" s="28" t="s">
        <v>3813</v>
      </c>
      <c r="O644" s="28"/>
      <c r="P644" s="29"/>
      <c r="Q644" s="28"/>
      <c r="R644" s="29">
        <v>93401</v>
      </c>
      <c r="S644" s="29" t="s">
        <v>3814</v>
      </c>
      <c r="T644" s="30">
        <v>39240</v>
      </c>
      <c r="U644" s="28">
        <v>7358</v>
      </c>
      <c r="V644" s="18"/>
      <c r="W644" s="19"/>
      <c r="X644" s="18"/>
      <c r="Y644" s="18"/>
      <c r="Z644" s="18"/>
      <c r="AA644" s="17"/>
      <c r="AB644" s="14"/>
      <c r="AC644" s="14"/>
      <c r="AD644" s="14"/>
      <c r="AE644" s="14"/>
      <c r="AF644" s="14"/>
      <c r="AG644" s="14"/>
    </row>
    <row r="645" spans="1:33" ht="18" customHeight="1" x14ac:dyDescent="0.2">
      <c r="A645" s="28">
        <v>7363</v>
      </c>
      <c r="B645" s="38" t="s">
        <v>3815</v>
      </c>
      <c r="C645" s="132" t="s">
        <v>7124</v>
      </c>
      <c r="D645" s="17" t="s">
        <v>73</v>
      </c>
      <c r="E645" s="17" t="s">
        <v>3816</v>
      </c>
      <c r="F645" s="27" t="s">
        <v>6045</v>
      </c>
      <c r="G645" s="27" t="s">
        <v>3817</v>
      </c>
      <c r="H645" s="27" t="s">
        <v>6046</v>
      </c>
      <c r="I645" s="17" t="s">
        <v>3818</v>
      </c>
      <c r="J645" s="17" t="s">
        <v>3819</v>
      </c>
      <c r="K645" s="17" t="s">
        <v>3820</v>
      </c>
      <c r="L645" s="17" t="s">
        <v>3821</v>
      </c>
      <c r="M645" s="19" t="s">
        <v>47</v>
      </c>
      <c r="N645" s="28" t="s">
        <v>1933</v>
      </c>
      <c r="O645" s="28" t="s">
        <v>3822</v>
      </c>
      <c r="P645" s="29"/>
      <c r="Q645" s="28"/>
      <c r="R645" s="29" t="s">
        <v>476</v>
      </c>
      <c r="S645" s="29" t="s">
        <v>6058</v>
      </c>
      <c r="T645" s="30">
        <v>39275</v>
      </c>
      <c r="U645" s="28">
        <v>7363</v>
      </c>
      <c r="V645" s="18"/>
      <c r="W645" s="19"/>
      <c r="X645" s="18"/>
      <c r="Y645" s="18"/>
      <c r="Z645" s="18"/>
      <c r="AA645" s="17"/>
      <c r="AB645" s="14"/>
      <c r="AC645" s="14"/>
      <c r="AD645" s="14"/>
      <c r="AE645" s="14"/>
      <c r="AF645" s="14"/>
      <c r="AG645" s="14"/>
    </row>
    <row r="646" spans="1:33" ht="18" customHeight="1" x14ac:dyDescent="0.2">
      <c r="A646" s="28">
        <v>7067</v>
      </c>
      <c r="B646" s="38" t="s">
        <v>8599</v>
      </c>
      <c r="C646" s="132">
        <v>825652000</v>
      </c>
      <c r="D646" s="17" t="s">
        <v>1090</v>
      </c>
      <c r="E646" s="17" t="s">
        <v>3823</v>
      </c>
      <c r="F646" s="27" t="s">
        <v>7008</v>
      </c>
      <c r="G646" s="27" t="s">
        <v>3824</v>
      </c>
      <c r="H646" s="27" t="s">
        <v>3825</v>
      </c>
      <c r="I646" s="17" t="s">
        <v>3826</v>
      </c>
      <c r="J646" s="17" t="s">
        <v>3827</v>
      </c>
      <c r="K646" s="17" t="s">
        <v>3828</v>
      </c>
      <c r="L646" s="17" t="s">
        <v>3829</v>
      </c>
      <c r="M646" s="19" t="s">
        <v>47</v>
      </c>
      <c r="N646" s="28" t="s">
        <v>2101</v>
      </c>
      <c r="O646" s="28" t="s">
        <v>7009</v>
      </c>
      <c r="P646" s="29" t="s">
        <v>7010</v>
      </c>
      <c r="Q646" s="28"/>
      <c r="R646" s="29" t="s">
        <v>1095</v>
      </c>
      <c r="S646" s="29" t="s">
        <v>7011</v>
      </c>
      <c r="T646" s="30">
        <v>37970</v>
      </c>
      <c r="U646" s="28">
        <v>7067</v>
      </c>
      <c r="V646" s="18"/>
      <c r="W646" s="19"/>
      <c r="X646" s="18"/>
      <c r="Y646" s="18"/>
      <c r="Z646" s="18"/>
      <c r="AA646" s="17"/>
      <c r="AB646" s="14"/>
      <c r="AC646" s="14"/>
      <c r="AD646" s="14"/>
      <c r="AE646" s="14"/>
      <c r="AF646" s="14"/>
      <c r="AG646" s="14"/>
    </row>
    <row r="647" spans="1:33" ht="18" customHeight="1" x14ac:dyDescent="0.2">
      <c r="A647" s="28">
        <v>5450</v>
      </c>
      <c r="B647" s="38" t="s">
        <v>8275</v>
      </c>
      <c r="C647" s="132">
        <v>700160718</v>
      </c>
      <c r="D647" s="17" t="s">
        <v>140</v>
      </c>
      <c r="E647" s="17" t="s">
        <v>3830</v>
      </c>
      <c r="F647" s="27" t="s">
        <v>26</v>
      </c>
      <c r="G647" s="27" t="s">
        <v>3831</v>
      </c>
      <c r="H647" s="27" t="s">
        <v>28</v>
      </c>
      <c r="I647" s="17"/>
      <c r="J647" s="17"/>
      <c r="K647" s="17" t="s">
        <v>3832</v>
      </c>
      <c r="L647" s="17" t="s">
        <v>3833</v>
      </c>
      <c r="M647" s="19" t="s">
        <v>47</v>
      </c>
      <c r="N647" s="28" t="s">
        <v>1272</v>
      </c>
      <c r="O647" s="28"/>
      <c r="P647" s="29"/>
      <c r="Q647" s="28"/>
      <c r="R647" s="29">
        <v>93910</v>
      </c>
      <c r="S647" s="29" t="s">
        <v>3834</v>
      </c>
      <c r="T647" s="30">
        <v>37970</v>
      </c>
      <c r="U647" s="28">
        <v>5450</v>
      </c>
      <c r="V647" s="18"/>
      <c r="W647" s="19"/>
      <c r="X647" s="18"/>
      <c r="Y647" s="18"/>
      <c r="Z647" s="18"/>
      <c r="AA647" s="17"/>
      <c r="AB647" s="14"/>
      <c r="AC647" s="14"/>
      <c r="AD647" s="14"/>
      <c r="AE647" s="14"/>
      <c r="AF647" s="14"/>
      <c r="AG647" s="14"/>
    </row>
    <row r="648" spans="1:33" ht="18" customHeight="1" x14ac:dyDescent="0.2">
      <c r="A648" s="28">
        <v>5500</v>
      </c>
      <c r="B648" s="38" t="s">
        <v>8276</v>
      </c>
      <c r="C648" s="132">
        <v>823898002</v>
      </c>
      <c r="D648" s="17" t="s">
        <v>73</v>
      </c>
      <c r="E648" s="17" t="s">
        <v>3835</v>
      </c>
      <c r="F648" s="27" t="s">
        <v>3836</v>
      </c>
      <c r="G648" s="27" t="s">
        <v>3837</v>
      </c>
      <c r="H648" s="27" t="s">
        <v>3838</v>
      </c>
      <c r="I648" s="17" t="s">
        <v>172</v>
      </c>
      <c r="J648" s="17" t="s">
        <v>3839</v>
      </c>
      <c r="K648" s="17" t="s">
        <v>3840</v>
      </c>
      <c r="L648" s="17" t="s">
        <v>3841</v>
      </c>
      <c r="M648" s="19" t="s">
        <v>565</v>
      </c>
      <c r="N648" s="28" t="s">
        <v>415</v>
      </c>
      <c r="O648" s="28"/>
      <c r="P648" s="29"/>
      <c r="Q648" s="28"/>
      <c r="R648" s="29" t="s">
        <v>375</v>
      </c>
      <c r="S648" s="29" t="s">
        <v>3842</v>
      </c>
      <c r="T648" s="30">
        <v>37970</v>
      </c>
      <c r="U648" s="28">
        <v>5500</v>
      </c>
      <c r="V648" s="18"/>
      <c r="W648" s="19"/>
      <c r="X648" s="18"/>
      <c r="Y648" s="18"/>
      <c r="Z648" s="18"/>
      <c r="AA648" s="17"/>
      <c r="AB648" s="14"/>
      <c r="AC648" s="14"/>
      <c r="AD648" s="14"/>
      <c r="AE648" s="14"/>
      <c r="AF648" s="14"/>
      <c r="AG648" s="14"/>
    </row>
    <row r="649" spans="1:33" ht="18" customHeight="1" x14ac:dyDescent="0.2">
      <c r="A649" s="28">
        <v>6897</v>
      </c>
      <c r="B649" s="38" t="s">
        <v>8138</v>
      </c>
      <c r="C649" s="132" t="s">
        <v>7125</v>
      </c>
      <c r="D649" s="17" t="s">
        <v>73</v>
      </c>
      <c r="E649" s="17" t="s">
        <v>3843</v>
      </c>
      <c r="F649" s="27" t="s">
        <v>6788</v>
      </c>
      <c r="G649" s="27" t="s">
        <v>3844</v>
      </c>
      <c r="H649" s="27" t="s">
        <v>6789</v>
      </c>
      <c r="I649" s="17" t="s">
        <v>3845</v>
      </c>
      <c r="J649" s="17" t="s">
        <v>6790</v>
      </c>
      <c r="K649" s="17" t="s">
        <v>6792</v>
      </c>
      <c r="L649" s="17" t="s">
        <v>3846</v>
      </c>
      <c r="M649" s="19" t="s">
        <v>47</v>
      </c>
      <c r="N649" s="28" t="s">
        <v>3156</v>
      </c>
      <c r="O649" s="28" t="s">
        <v>3847</v>
      </c>
      <c r="P649" s="47" t="s">
        <v>6028</v>
      </c>
      <c r="Q649" s="28"/>
      <c r="R649" s="29" t="s">
        <v>375</v>
      </c>
      <c r="S649" s="29" t="s">
        <v>6791</v>
      </c>
      <c r="T649" s="30">
        <v>37970</v>
      </c>
      <c r="U649" s="28">
        <v>6897</v>
      </c>
      <c r="V649" s="18"/>
      <c r="W649" s="19"/>
      <c r="X649" s="18"/>
      <c r="Y649" s="18"/>
      <c r="Z649" s="18"/>
      <c r="AA649" s="17"/>
      <c r="AB649" s="14"/>
      <c r="AC649" s="14"/>
      <c r="AD649" s="14"/>
      <c r="AE649" s="14"/>
      <c r="AF649" s="14"/>
      <c r="AG649" s="14"/>
    </row>
    <row r="650" spans="1:33" ht="18" customHeight="1" x14ac:dyDescent="0.2">
      <c r="A650" s="28">
        <v>6936</v>
      </c>
      <c r="B650" s="38" t="s">
        <v>8600</v>
      </c>
      <c r="C650" s="132">
        <v>821382009</v>
      </c>
      <c r="D650" s="17" t="s">
        <v>73</v>
      </c>
      <c r="E650" s="17" t="s">
        <v>3848</v>
      </c>
      <c r="F650" s="27" t="s">
        <v>3849</v>
      </c>
      <c r="G650" s="27" t="s">
        <v>3850</v>
      </c>
      <c r="H650" s="27" t="s">
        <v>3851</v>
      </c>
      <c r="I650" s="17" t="s">
        <v>172</v>
      </c>
      <c r="J650" s="17" t="s">
        <v>3852</v>
      </c>
      <c r="K650" s="17" t="s">
        <v>3853</v>
      </c>
      <c r="L650" s="17" t="s">
        <v>3854</v>
      </c>
      <c r="M650" s="19" t="s">
        <v>313</v>
      </c>
      <c r="N650" s="28" t="s">
        <v>999</v>
      </c>
      <c r="O650" s="28"/>
      <c r="P650" s="29"/>
      <c r="Q650" s="28"/>
      <c r="R650" s="29" t="s">
        <v>84</v>
      </c>
      <c r="S650" s="29" t="s">
        <v>3855</v>
      </c>
      <c r="T650" s="30">
        <v>37970</v>
      </c>
      <c r="U650" s="28">
        <v>6936</v>
      </c>
      <c r="V650" s="18"/>
      <c r="W650" s="19"/>
      <c r="X650" s="18"/>
      <c r="Y650" s="18"/>
      <c r="Z650" s="18"/>
      <c r="AA650" s="17"/>
      <c r="AB650" s="14"/>
      <c r="AC650" s="14"/>
      <c r="AD650" s="14"/>
      <c r="AE650" s="14"/>
      <c r="AF650" s="14"/>
      <c r="AG650" s="14"/>
    </row>
    <row r="651" spans="1:33" ht="18" customHeight="1" x14ac:dyDescent="0.2">
      <c r="A651" s="28">
        <v>7046</v>
      </c>
      <c r="B651" s="94" t="s">
        <v>8277</v>
      </c>
      <c r="C651" s="132">
        <v>700229106</v>
      </c>
      <c r="D651" s="17" t="s">
        <v>73</v>
      </c>
      <c r="E651" s="17" t="s">
        <v>3856</v>
      </c>
      <c r="F651" s="27" t="s">
        <v>3857</v>
      </c>
      <c r="G651" s="27" t="s">
        <v>3858</v>
      </c>
      <c r="H651" s="27" t="s">
        <v>3859</v>
      </c>
      <c r="I651" s="17" t="s">
        <v>3860</v>
      </c>
      <c r="J651" s="17" t="s">
        <v>3861</v>
      </c>
      <c r="K651" s="17" t="s">
        <v>3862</v>
      </c>
      <c r="L651" s="17" t="s">
        <v>3863</v>
      </c>
      <c r="M651" s="19" t="s">
        <v>47</v>
      </c>
      <c r="N651" s="28" t="s">
        <v>1510</v>
      </c>
      <c r="O651" s="28"/>
      <c r="P651" s="29"/>
      <c r="Q651" s="28"/>
      <c r="R651" s="29" t="s">
        <v>375</v>
      </c>
      <c r="S651" s="29" t="s">
        <v>3864</v>
      </c>
      <c r="T651" s="30">
        <v>37970</v>
      </c>
      <c r="U651" s="28">
        <v>7046</v>
      </c>
      <c r="V651" s="18"/>
      <c r="W651" s="19"/>
      <c r="X651" s="18"/>
      <c r="Y651" s="18"/>
      <c r="Z651" s="18"/>
      <c r="AA651" s="17"/>
      <c r="AB651" s="14"/>
      <c r="AC651" s="14"/>
      <c r="AD651" s="14"/>
      <c r="AE651" s="14"/>
      <c r="AF651" s="14"/>
      <c r="AG651" s="14"/>
    </row>
    <row r="652" spans="1:33" ht="18" customHeight="1" x14ac:dyDescent="0.2">
      <c r="A652" s="28">
        <v>7164</v>
      </c>
      <c r="B652" s="38" t="s">
        <v>8601</v>
      </c>
      <c r="C652" s="132">
        <v>609010002</v>
      </c>
      <c r="D652" s="17" t="s">
        <v>3865</v>
      </c>
      <c r="E652" s="17" t="s">
        <v>3866</v>
      </c>
      <c r="F652" s="27" t="s">
        <v>26</v>
      </c>
      <c r="G652" s="27" t="s">
        <v>3867</v>
      </c>
      <c r="H652" s="27" t="s">
        <v>28</v>
      </c>
      <c r="I652" s="17"/>
      <c r="J652" s="17"/>
      <c r="K652" s="17" t="s">
        <v>3868</v>
      </c>
      <c r="L652" s="17" t="s">
        <v>3869</v>
      </c>
      <c r="M652" s="19" t="s">
        <v>47</v>
      </c>
      <c r="N652" s="28" t="s">
        <v>658</v>
      </c>
      <c r="O652" s="28" t="s">
        <v>3870</v>
      </c>
      <c r="P652" s="29"/>
      <c r="Q652" s="28"/>
      <c r="R652" s="29">
        <v>91001</v>
      </c>
      <c r="S652" s="29" t="s">
        <v>3871</v>
      </c>
      <c r="T652" s="30">
        <v>38450</v>
      </c>
      <c r="U652" s="28">
        <v>7164</v>
      </c>
      <c r="V652" s="18"/>
      <c r="W652" s="19"/>
      <c r="X652" s="18"/>
      <c r="Y652" s="18"/>
      <c r="Z652" s="18"/>
      <c r="AA652" s="17"/>
      <c r="AB652" s="14"/>
      <c r="AC652" s="14"/>
      <c r="AD652" s="14"/>
      <c r="AE652" s="14"/>
      <c r="AF652" s="14"/>
      <c r="AG652" s="14"/>
    </row>
    <row r="653" spans="1:33" ht="18" customHeight="1" x14ac:dyDescent="0.2">
      <c r="A653" s="67">
        <v>6911</v>
      </c>
      <c r="B653" s="38" t="s">
        <v>8602</v>
      </c>
      <c r="C653" s="132">
        <v>713189006</v>
      </c>
      <c r="D653" s="17" t="s">
        <v>545</v>
      </c>
      <c r="E653" s="17" t="s">
        <v>3872</v>
      </c>
      <c r="F653" s="27" t="s">
        <v>5632</v>
      </c>
      <c r="G653" s="44" t="s">
        <v>5275</v>
      </c>
      <c r="H653" s="105" t="s">
        <v>6988</v>
      </c>
      <c r="I653" s="46" t="s">
        <v>3873</v>
      </c>
      <c r="J653" s="46" t="s">
        <v>8044</v>
      </c>
      <c r="K653" s="46" t="s">
        <v>8045</v>
      </c>
      <c r="L653" s="17" t="s">
        <v>8046</v>
      </c>
      <c r="M653" s="19" t="s">
        <v>313</v>
      </c>
      <c r="N653" s="28" t="s">
        <v>1562</v>
      </c>
      <c r="O653" s="28" t="s">
        <v>8047</v>
      </c>
      <c r="P653" s="47" t="s">
        <v>6987</v>
      </c>
      <c r="Q653" s="28"/>
      <c r="R653" s="29">
        <v>93910</v>
      </c>
      <c r="S653" s="29" t="s">
        <v>8139</v>
      </c>
      <c r="T653" s="30">
        <v>37970</v>
      </c>
      <c r="U653" s="67">
        <v>6911</v>
      </c>
      <c r="V653" s="18"/>
      <c r="W653" s="19"/>
      <c r="X653" s="18"/>
      <c r="Y653" s="18"/>
      <c r="Z653" s="18"/>
      <c r="AA653" s="17"/>
      <c r="AB653" s="14"/>
      <c r="AC653" s="14"/>
      <c r="AD653" s="14"/>
      <c r="AE653" s="14"/>
      <c r="AF653" s="14"/>
      <c r="AG653" s="14"/>
    </row>
    <row r="654" spans="1:33" ht="18" customHeight="1" x14ac:dyDescent="0.2">
      <c r="A654" s="28">
        <v>7433</v>
      </c>
      <c r="B654" s="38" t="s">
        <v>8603</v>
      </c>
      <c r="C654" s="132">
        <v>650263170</v>
      </c>
      <c r="D654" s="17" t="s">
        <v>3874</v>
      </c>
      <c r="E654" s="17" t="s">
        <v>3875</v>
      </c>
      <c r="F654" s="27" t="s">
        <v>3876</v>
      </c>
      <c r="G654" s="27" t="s">
        <v>3877</v>
      </c>
      <c r="H654" s="27" t="s">
        <v>3878</v>
      </c>
      <c r="I654" s="17" t="s">
        <v>3879</v>
      </c>
      <c r="J654" s="17" t="s">
        <v>3880</v>
      </c>
      <c r="K654" s="17" t="s">
        <v>3881</v>
      </c>
      <c r="L654" s="17" t="s">
        <v>3882</v>
      </c>
      <c r="M654" s="19" t="s">
        <v>5588</v>
      </c>
      <c r="N654" s="28" t="s">
        <v>3883</v>
      </c>
      <c r="O654" s="28"/>
      <c r="P654" s="29"/>
      <c r="Q654" s="28"/>
      <c r="R654" s="29" t="s">
        <v>375</v>
      </c>
      <c r="S654" s="29" t="s">
        <v>3884</v>
      </c>
      <c r="T654" s="30">
        <v>40463</v>
      </c>
      <c r="U654" s="28">
        <v>7433</v>
      </c>
      <c r="V654" s="18"/>
      <c r="W654" s="19"/>
      <c r="X654" s="18"/>
      <c r="Y654" s="18"/>
      <c r="Z654" s="18"/>
      <c r="AA654" s="17"/>
      <c r="AB654" s="14"/>
      <c r="AC654" s="14"/>
      <c r="AD654" s="14"/>
      <c r="AE654" s="14"/>
      <c r="AF654" s="14"/>
      <c r="AG654" s="14"/>
    </row>
    <row r="655" spans="1:33" ht="18" customHeight="1" x14ac:dyDescent="0.2">
      <c r="A655" s="28">
        <v>7486</v>
      </c>
      <c r="B655" s="38" t="s">
        <v>8604</v>
      </c>
      <c r="C655" s="132">
        <v>754811005</v>
      </c>
      <c r="D655" s="17" t="s">
        <v>3885</v>
      </c>
      <c r="E655" s="17" t="s">
        <v>3886</v>
      </c>
      <c r="F655" s="27" t="s">
        <v>3887</v>
      </c>
      <c r="G655" s="27" t="s">
        <v>3888</v>
      </c>
      <c r="H655" s="27" t="s">
        <v>3889</v>
      </c>
      <c r="I655" s="17" t="s">
        <v>3890</v>
      </c>
      <c r="J655" s="17" t="s">
        <v>3891</v>
      </c>
      <c r="K655" s="17" t="s">
        <v>3892</v>
      </c>
      <c r="L655" s="17" t="s">
        <v>3894</v>
      </c>
      <c r="M655" s="19" t="s">
        <v>5594</v>
      </c>
      <c r="N655" s="28" t="s">
        <v>3896</v>
      </c>
      <c r="O655" s="28" t="s">
        <v>3895</v>
      </c>
      <c r="P655" s="29" t="s">
        <v>3893</v>
      </c>
      <c r="Q655" s="28"/>
      <c r="R655" s="29" t="s">
        <v>45</v>
      </c>
      <c r="S655" s="29" t="s">
        <v>3897</v>
      </c>
      <c r="T655" s="30">
        <v>41540</v>
      </c>
      <c r="U655" s="28">
        <v>7486</v>
      </c>
      <c r="V655" s="18"/>
      <c r="W655" s="19"/>
      <c r="X655" s="18"/>
      <c r="Y655" s="18"/>
      <c r="Z655" s="18"/>
      <c r="AA655" s="17"/>
      <c r="AB655" s="14"/>
      <c r="AC655" s="14"/>
      <c r="AD655" s="14"/>
      <c r="AE655" s="14"/>
      <c r="AF655" s="14"/>
      <c r="AG655" s="14"/>
    </row>
    <row r="656" spans="1:33" ht="18" customHeight="1" x14ac:dyDescent="0.2">
      <c r="A656" s="28">
        <v>7410</v>
      </c>
      <c r="B656" s="38" t="s">
        <v>8605</v>
      </c>
      <c r="C656" s="132">
        <v>650251105</v>
      </c>
      <c r="D656" s="17" t="s">
        <v>3874</v>
      </c>
      <c r="E656" s="17" t="s">
        <v>3898</v>
      </c>
      <c r="F656" s="27" t="s">
        <v>3899</v>
      </c>
      <c r="G656" s="27" t="s">
        <v>3900</v>
      </c>
      <c r="H656" s="27" t="s">
        <v>3901</v>
      </c>
      <c r="I656" s="17" t="s">
        <v>3902</v>
      </c>
      <c r="J656" s="17" t="s">
        <v>3903</v>
      </c>
      <c r="K656" s="17" t="s">
        <v>3904</v>
      </c>
      <c r="L656" s="17" t="s">
        <v>3906</v>
      </c>
      <c r="M656" s="19" t="s">
        <v>47</v>
      </c>
      <c r="N656" s="28" t="s">
        <v>3908</v>
      </c>
      <c r="O656" s="28" t="s">
        <v>3907</v>
      </c>
      <c r="P656" s="29" t="s">
        <v>3905</v>
      </c>
      <c r="Q656" s="28"/>
      <c r="R656" s="29" t="s">
        <v>375</v>
      </c>
      <c r="S656" s="34" t="s">
        <v>5530</v>
      </c>
      <c r="T656" s="30">
        <v>39897</v>
      </c>
      <c r="U656" s="28">
        <v>7410</v>
      </c>
      <c r="V656" s="18"/>
      <c r="W656" s="19"/>
      <c r="X656" s="18"/>
      <c r="Y656" s="18"/>
      <c r="Z656" s="18"/>
      <c r="AA656" s="17"/>
      <c r="AB656" s="14"/>
      <c r="AC656" s="14"/>
      <c r="AD656" s="14"/>
      <c r="AE656" s="14"/>
      <c r="AF656" s="14"/>
      <c r="AG656" s="14"/>
    </row>
    <row r="657" spans="1:33" ht="18" customHeight="1" x14ac:dyDescent="0.2">
      <c r="A657" s="28">
        <v>7372</v>
      </c>
      <c r="B657" s="38" t="s">
        <v>8606</v>
      </c>
      <c r="C657" s="132">
        <v>657662402</v>
      </c>
      <c r="D657" s="17" t="s">
        <v>3909</v>
      </c>
      <c r="E657" s="17" t="s">
        <v>3910</v>
      </c>
      <c r="F657" s="27" t="s">
        <v>3911</v>
      </c>
      <c r="G657" s="27" t="s">
        <v>3912</v>
      </c>
      <c r="H657" s="27" t="s">
        <v>3913</v>
      </c>
      <c r="I657" s="17" t="s">
        <v>1739</v>
      </c>
      <c r="J657" s="17" t="s">
        <v>3914</v>
      </c>
      <c r="K657" s="17" t="s">
        <v>3915</v>
      </c>
      <c r="L657" s="17" t="s">
        <v>3916</v>
      </c>
      <c r="M657" s="19" t="s">
        <v>565</v>
      </c>
      <c r="N657" s="28" t="s">
        <v>3918</v>
      </c>
      <c r="O657" s="28" t="s">
        <v>3917</v>
      </c>
      <c r="P657" s="29"/>
      <c r="Q657" s="28"/>
      <c r="R657" s="29">
        <v>93401</v>
      </c>
      <c r="S657" s="29" t="s">
        <v>3919</v>
      </c>
      <c r="T657" s="30">
        <v>39328</v>
      </c>
      <c r="U657" s="28">
        <v>7372</v>
      </c>
      <c r="V657" s="18"/>
      <c r="W657" s="19"/>
      <c r="X657" s="18"/>
      <c r="Y657" s="18"/>
      <c r="Z657" s="18"/>
      <c r="AA657" s="17"/>
      <c r="AB657" s="14"/>
      <c r="AC657" s="14"/>
      <c r="AD657" s="14"/>
      <c r="AE657" s="14"/>
      <c r="AF657" s="14"/>
      <c r="AG657" s="14"/>
    </row>
    <row r="658" spans="1:33" ht="18" customHeight="1" x14ac:dyDescent="0.2">
      <c r="A658" s="28">
        <v>7400</v>
      </c>
      <c r="B658" s="38" t="s">
        <v>8607</v>
      </c>
      <c r="C658" s="132">
        <v>657478903</v>
      </c>
      <c r="D658" s="17" t="s">
        <v>3920</v>
      </c>
      <c r="E658" s="17" t="s">
        <v>3921</v>
      </c>
      <c r="F658" s="27" t="s">
        <v>3922</v>
      </c>
      <c r="G658" s="27" t="s">
        <v>3923</v>
      </c>
      <c r="H658" s="27" t="s">
        <v>3924</v>
      </c>
      <c r="I658" s="17" t="s">
        <v>3925</v>
      </c>
      <c r="J658" s="17" t="s">
        <v>3926</v>
      </c>
      <c r="K658" s="17" t="s">
        <v>3927</v>
      </c>
      <c r="L658" s="17" t="s">
        <v>3928</v>
      </c>
      <c r="M658" s="19" t="s">
        <v>5588</v>
      </c>
      <c r="N658" s="28" t="s">
        <v>3930</v>
      </c>
      <c r="O658" s="28" t="s">
        <v>3929</v>
      </c>
      <c r="P658" s="29"/>
      <c r="Q658" s="28"/>
      <c r="R658" s="29" t="s">
        <v>375</v>
      </c>
      <c r="S658" s="29" t="s">
        <v>3931</v>
      </c>
      <c r="T658" s="30">
        <v>39636</v>
      </c>
      <c r="U658" s="28">
        <v>7400</v>
      </c>
      <c r="V658" s="18"/>
      <c r="W658" s="19"/>
      <c r="X658" s="18"/>
      <c r="Y658" s="18"/>
      <c r="Z658" s="18"/>
      <c r="AA658" s="17"/>
      <c r="AB658" s="14"/>
      <c r="AC658" s="14"/>
      <c r="AD658" s="14"/>
      <c r="AE658" s="14"/>
      <c r="AF658" s="14"/>
      <c r="AG658" s="14"/>
    </row>
    <row r="659" spans="1:33" ht="18" customHeight="1" x14ac:dyDescent="0.2">
      <c r="A659" s="28">
        <v>7402</v>
      </c>
      <c r="B659" s="38" t="s">
        <v>8608</v>
      </c>
      <c r="C659" s="132">
        <v>659759004</v>
      </c>
      <c r="D659" s="17" t="s">
        <v>3874</v>
      </c>
      <c r="E659" s="17" t="s">
        <v>3932</v>
      </c>
      <c r="F659" s="27" t="s">
        <v>3933</v>
      </c>
      <c r="G659" s="27" t="s">
        <v>3934</v>
      </c>
      <c r="H659" s="27" t="s">
        <v>3935</v>
      </c>
      <c r="I659" s="17" t="s">
        <v>1427</v>
      </c>
      <c r="J659" s="17" t="s">
        <v>3936</v>
      </c>
      <c r="K659" s="17" t="s">
        <v>3937</v>
      </c>
      <c r="L659" s="17" t="s">
        <v>3938</v>
      </c>
      <c r="M659" s="17" t="s">
        <v>5589</v>
      </c>
      <c r="N659" s="19" t="s">
        <v>3939</v>
      </c>
      <c r="O659" s="28"/>
      <c r="P659" s="29"/>
      <c r="Q659" s="28"/>
      <c r="R659" s="29" t="s">
        <v>375</v>
      </c>
      <c r="S659" s="29" t="s">
        <v>3940</v>
      </c>
      <c r="T659" s="30">
        <v>39695</v>
      </c>
      <c r="U659" s="28">
        <v>7402</v>
      </c>
      <c r="V659" s="18"/>
      <c r="W659" s="19"/>
      <c r="X659" s="18"/>
      <c r="Y659" s="18"/>
      <c r="Z659" s="18"/>
      <c r="AA659" s="17"/>
      <c r="AB659" s="14"/>
      <c r="AC659" s="14"/>
      <c r="AD659" s="14"/>
      <c r="AE659" s="14"/>
      <c r="AF659" s="14"/>
      <c r="AG659" s="14"/>
    </row>
    <row r="660" spans="1:33" ht="18" customHeight="1" x14ac:dyDescent="0.2">
      <c r="A660" s="28">
        <v>7453</v>
      </c>
      <c r="B660" s="38" t="s">
        <v>8609</v>
      </c>
      <c r="C660" s="132">
        <v>650363817</v>
      </c>
      <c r="D660" s="17" t="s">
        <v>3885</v>
      </c>
      <c r="E660" s="17" t="s">
        <v>3941</v>
      </c>
      <c r="F660" s="27" t="s">
        <v>3942</v>
      </c>
      <c r="G660" s="27" t="s">
        <v>3943</v>
      </c>
      <c r="H660" s="27" t="s">
        <v>3944</v>
      </c>
      <c r="I660" s="17" t="s">
        <v>3945</v>
      </c>
      <c r="J660" s="17" t="s">
        <v>128</v>
      </c>
      <c r="K660" s="17" t="s">
        <v>3946</v>
      </c>
      <c r="L660" s="17" t="s">
        <v>5627</v>
      </c>
      <c r="M660" s="19" t="s">
        <v>5590</v>
      </c>
      <c r="N660" s="28" t="s">
        <v>3947</v>
      </c>
      <c r="O660" s="28"/>
      <c r="P660" s="29"/>
      <c r="Q660" s="28"/>
      <c r="R660" s="29" t="s">
        <v>45</v>
      </c>
      <c r="S660" s="29" t="s">
        <v>3948</v>
      </c>
      <c r="T660" s="30">
        <v>40809</v>
      </c>
      <c r="U660" s="28">
        <v>7453</v>
      </c>
      <c r="V660" s="18"/>
      <c r="W660" s="19"/>
      <c r="X660" s="18"/>
      <c r="Y660" s="18"/>
      <c r="Z660" s="18"/>
      <c r="AA660" s="17"/>
      <c r="AB660" s="14"/>
      <c r="AC660" s="14"/>
      <c r="AD660" s="14"/>
      <c r="AE660" s="14"/>
      <c r="AF660" s="14"/>
      <c r="AG660" s="14"/>
    </row>
    <row r="661" spans="1:33" ht="18" customHeight="1" x14ac:dyDescent="0.2">
      <c r="A661" s="28">
        <v>7366</v>
      </c>
      <c r="B661" s="38" t="s">
        <v>8610</v>
      </c>
      <c r="C661" s="132">
        <v>657208701</v>
      </c>
      <c r="D661" s="17" t="s">
        <v>3920</v>
      </c>
      <c r="E661" s="17" t="s">
        <v>3949</v>
      </c>
      <c r="F661" s="27" t="s">
        <v>3950</v>
      </c>
      <c r="G661" s="27" t="s">
        <v>3951</v>
      </c>
      <c r="H661" s="27" t="s">
        <v>3952</v>
      </c>
      <c r="I661" s="27" t="s">
        <v>664</v>
      </c>
      <c r="J661" s="17" t="s">
        <v>3953</v>
      </c>
      <c r="K661" s="17" t="s">
        <v>3954</v>
      </c>
      <c r="L661" s="17" t="s">
        <v>3956</v>
      </c>
      <c r="M661" s="19" t="s">
        <v>48</v>
      </c>
      <c r="N661" s="28" t="s">
        <v>1286</v>
      </c>
      <c r="O661" s="28" t="s">
        <v>3957</v>
      </c>
      <c r="P661" s="29" t="s">
        <v>3955</v>
      </c>
      <c r="Q661" s="28"/>
      <c r="R661" s="29" t="s">
        <v>375</v>
      </c>
      <c r="S661" s="29" t="s">
        <v>3958</v>
      </c>
      <c r="T661" s="30">
        <v>39303</v>
      </c>
      <c r="U661" s="28">
        <v>7366</v>
      </c>
      <c r="V661" s="18"/>
      <c r="W661" s="19"/>
      <c r="X661" s="18"/>
      <c r="Y661" s="18"/>
      <c r="Z661" s="18"/>
      <c r="AA661" s="17"/>
      <c r="AB661" s="14"/>
      <c r="AC661" s="14"/>
      <c r="AD661" s="14"/>
      <c r="AE661" s="14"/>
      <c r="AF661" s="14"/>
      <c r="AG661" s="14"/>
    </row>
    <row r="662" spans="1:33" ht="18" customHeight="1" x14ac:dyDescent="0.2">
      <c r="A662" s="28">
        <v>7364</v>
      </c>
      <c r="B662" s="38" t="s">
        <v>8611</v>
      </c>
      <c r="C662" s="132">
        <v>657351903</v>
      </c>
      <c r="D662" s="17" t="s">
        <v>3909</v>
      </c>
      <c r="E662" s="17" t="s">
        <v>3959</v>
      </c>
      <c r="F662" s="27" t="s">
        <v>3960</v>
      </c>
      <c r="G662" s="27" t="s">
        <v>3961</v>
      </c>
      <c r="H662" s="17" t="s">
        <v>3962</v>
      </c>
      <c r="I662" s="17" t="s">
        <v>1739</v>
      </c>
      <c r="J662" s="17" t="s">
        <v>3963</v>
      </c>
      <c r="K662" s="17" t="s">
        <v>3964</v>
      </c>
      <c r="L662" s="17" t="s">
        <v>3966</v>
      </c>
      <c r="M662" s="19" t="s">
        <v>47</v>
      </c>
      <c r="N662" s="28" t="s">
        <v>658</v>
      </c>
      <c r="O662" s="28" t="s">
        <v>3967</v>
      </c>
      <c r="P662" s="29" t="s">
        <v>3965</v>
      </c>
      <c r="Q662" s="28"/>
      <c r="R662" s="29">
        <v>93401</v>
      </c>
      <c r="S662" s="29" t="s">
        <v>3968</v>
      </c>
      <c r="T662" s="30">
        <v>39289</v>
      </c>
      <c r="U662" s="28">
        <v>7364</v>
      </c>
      <c r="V662" s="18"/>
      <c r="W662" s="19"/>
      <c r="X662" s="18"/>
      <c r="Y662" s="18"/>
      <c r="Z662" s="18"/>
      <c r="AA662" s="17"/>
      <c r="AB662" s="14"/>
      <c r="AC662" s="14"/>
      <c r="AD662" s="14"/>
      <c r="AE662" s="14"/>
      <c r="AF662" s="14"/>
      <c r="AG662" s="14"/>
    </row>
    <row r="663" spans="1:33" ht="18" customHeight="1" x14ac:dyDescent="0.2">
      <c r="A663" s="28">
        <v>7113</v>
      </c>
      <c r="B663" s="38" t="s">
        <v>8612</v>
      </c>
      <c r="C663" s="132">
        <v>651989108</v>
      </c>
      <c r="D663" s="17" t="s">
        <v>3920</v>
      </c>
      <c r="E663" s="17" t="s">
        <v>3969</v>
      </c>
      <c r="F663" s="27" t="s">
        <v>3970</v>
      </c>
      <c r="G663" s="27" t="s">
        <v>3971</v>
      </c>
      <c r="H663" s="27" t="s">
        <v>3972</v>
      </c>
      <c r="I663" s="17" t="s">
        <v>172</v>
      </c>
      <c r="J663" s="17" t="s">
        <v>3973</v>
      </c>
      <c r="K663" s="17" t="s">
        <v>3974</v>
      </c>
      <c r="L663" s="17" t="s">
        <v>3975</v>
      </c>
      <c r="M663" s="19" t="s">
        <v>5592</v>
      </c>
      <c r="N663" s="28"/>
      <c r="O663" s="28"/>
      <c r="P663" s="29"/>
      <c r="Q663" s="28"/>
      <c r="R663" s="29" t="s">
        <v>375</v>
      </c>
      <c r="S663" s="29" t="s">
        <v>3976</v>
      </c>
      <c r="T663" s="30">
        <v>37970</v>
      </c>
      <c r="U663" s="28">
        <v>7113</v>
      </c>
      <c r="V663" s="18"/>
      <c r="W663" s="19"/>
      <c r="X663" s="18"/>
      <c r="Y663" s="18"/>
      <c r="Z663" s="18"/>
      <c r="AA663" s="17"/>
      <c r="AB663" s="14"/>
      <c r="AC663" s="14"/>
      <c r="AD663" s="14"/>
      <c r="AE663" s="14"/>
      <c r="AF663" s="14"/>
      <c r="AG663" s="14"/>
    </row>
    <row r="664" spans="1:33" ht="18" customHeight="1" x14ac:dyDescent="0.2">
      <c r="A664" s="28">
        <v>6991</v>
      </c>
      <c r="B664" s="38" t="s">
        <v>8613</v>
      </c>
      <c r="C664" s="132">
        <v>742049000</v>
      </c>
      <c r="D664" s="17" t="s">
        <v>3920</v>
      </c>
      <c r="E664" s="17" t="s">
        <v>3977</v>
      </c>
      <c r="F664" s="27" t="s">
        <v>3978</v>
      </c>
      <c r="G664" s="27" t="s">
        <v>3979</v>
      </c>
      <c r="H664" s="27" t="s">
        <v>3980</v>
      </c>
      <c r="I664" s="17" t="s">
        <v>637</v>
      </c>
      <c r="J664" s="17" t="s">
        <v>3981</v>
      </c>
      <c r="K664" s="17" t="s">
        <v>3982</v>
      </c>
      <c r="L664" s="17" t="s">
        <v>3983</v>
      </c>
      <c r="M664" s="19" t="s">
        <v>565</v>
      </c>
      <c r="N664" s="28" t="s">
        <v>3984</v>
      </c>
      <c r="O664" s="28"/>
      <c r="P664" s="29"/>
      <c r="Q664" s="28"/>
      <c r="R664" s="29" t="s">
        <v>375</v>
      </c>
      <c r="S664" s="29" t="s">
        <v>5579</v>
      </c>
      <c r="T664" s="30">
        <v>37970</v>
      </c>
      <c r="U664" s="28">
        <v>6991</v>
      </c>
      <c r="V664" s="18"/>
      <c r="W664" s="19"/>
      <c r="X664" s="18"/>
      <c r="Y664" s="18"/>
      <c r="Z664" s="18"/>
      <c r="AA664" s="17"/>
      <c r="AB664" s="14"/>
      <c r="AC664" s="14"/>
      <c r="AD664" s="14"/>
      <c r="AE664" s="14"/>
      <c r="AF664" s="14"/>
      <c r="AG664" s="14"/>
    </row>
    <row r="665" spans="1:33" ht="18" customHeight="1" x14ac:dyDescent="0.2">
      <c r="A665" s="28">
        <v>7126</v>
      </c>
      <c r="B665" s="38" t="s">
        <v>8614</v>
      </c>
      <c r="C665" s="132">
        <v>650882008</v>
      </c>
      <c r="D665" s="17" t="s">
        <v>3920</v>
      </c>
      <c r="E665" s="17" t="s">
        <v>3985</v>
      </c>
      <c r="F665" s="27" t="s">
        <v>3986</v>
      </c>
      <c r="G665" s="27" t="s">
        <v>3987</v>
      </c>
      <c r="H665" s="27" t="s">
        <v>3988</v>
      </c>
      <c r="I665" s="17" t="s">
        <v>1427</v>
      </c>
      <c r="J665" s="17" t="s">
        <v>3989</v>
      </c>
      <c r="K665" s="17" t="s">
        <v>3990</v>
      </c>
      <c r="L665" s="17" t="s">
        <v>3991</v>
      </c>
      <c r="M665" s="19" t="s">
        <v>565</v>
      </c>
      <c r="N665" s="28" t="s">
        <v>3992</v>
      </c>
      <c r="O665" s="28"/>
      <c r="P665" s="29"/>
      <c r="Q665" s="28"/>
      <c r="R665" s="29" t="s">
        <v>375</v>
      </c>
      <c r="S665" s="29" t="s">
        <v>3993</v>
      </c>
      <c r="T665" s="30">
        <v>38159</v>
      </c>
      <c r="U665" s="28">
        <v>7126</v>
      </c>
      <c r="V665" s="18"/>
      <c r="W665" s="19"/>
      <c r="X665" s="18"/>
      <c r="Y665" s="18"/>
      <c r="Z665" s="18"/>
      <c r="AA665" s="17"/>
      <c r="AB665" s="14"/>
      <c r="AC665" s="14"/>
      <c r="AD665" s="14"/>
      <c r="AE665" s="14"/>
      <c r="AF665" s="14"/>
      <c r="AG665" s="14"/>
    </row>
    <row r="666" spans="1:33" ht="18" customHeight="1" x14ac:dyDescent="0.2">
      <c r="A666" s="17">
        <v>6977</v>
      </c>
      <c r="B666" s="38" t="s">
        <v>8615</v>
      </c>
      <c r="C666" s="132">
        <v>740263005</v>
      </c>
      <c r="D666" s="17" t="s">
        <v>3920</v>
      </c>
      <c r="E666" s="17" t="s">
        <v>3995</v>
      </c>
      <c r="F666" s="27" t="s">
        <v>3996</v>
      </c>
      <c r="G666" s="27" t="s">
        <v>3994</v>
      </c>
      <c r="H666" s="27" t="s">
        <v>3997</v>
      </c>
      <c r="I666" s="17" t="s">
        <v>113</v>
      </c>
      <c r="J666" s="17" t="s">
        <v>3998</v>
      </c>
      <c r="K666" s="17" t="s">
        <v>3999</v>
      </c>
      <c r="L666" s="19" t="s">
        <v>4000</v>
      </c>
      <c r="M666" s="19" t="s">
        <v>565</v>
      </c>
      <c r="N666" s="28" t="s">
        <v>4001</v>
      </c>
      <c r="O666" s="28"/>
      <c r="P666" s="29"/>
      <c r="Q666" s="28"/>
      <c r="R666" s="28" t="s">
        <v>375</v>
      </c>
      <c r="S666" s="29" t="s">
        <v>4002</v>
      </c>
      <c r="T666" s="30">
        <v>37970</v>
      </c>
      <c r="U666" s="17">
        <v>6977</v>
      </c>
      <c r="V666" s="18"/>
      <c r="W666" s="19"/>
      <c r="X666" s="18"/>
      <c r="Y666" s="18"/>
      <c r="Z666" s="18"/>
      <c r="AA666" s="17"/>
      <c r="AB666" s="14"/>
      <c r="AC666" s="14"/>
      <c r="AD666" s="14"/>
      <c r="AE666" s="14"/>
      <c r="AF666" s="14"/>
      <c r="AG666" s="14"/>
    </row>
    <row r="667" spans="1:33" ht="18" customHeight="1" x14ac:dyDescent="0.2">
      <c r="A667" s="28">
        <v>6931</v>
      </c>
      <c r="B667" s="38" t="s">
        <v>8616</v>
      </c>
      <c r="C667" s="132">
        <v>728623004</v>
      </c>
      <c r="D667" s="17" t="s">
        <v>3920</v>
      </c>
      <c r="E667" s="17" t="s">
        <v>4004</v>
      </c>
      <c r="F667" s="27" t="s">
        <v>6925</v>
      </c>
      <c r="G667" s="27" t="s">
        <v>4003</v>
      </c>
      <c r="H667" s="27" t="s">
        <v>6950</v>
      </c>
      <c r="I667" s="17" t="s">
        <v>1485</v>
      </c>
      <c r="J667" s="17" t="s">
        <v>6926</v>
      </c>
      <c r="K667" s="17" t="s">
        <v>4005</v>
      </c>
      <c r="L667" s="17" t="s">
        <v>4006</v>
      </c>
      <c r="M667" s="19" t="s">
        <v>565</v>
      </c>
      <c r="N667" s="28" t="s">
        <v>3547</v>
      </c>
      <c r="O667" s="28" t="s">
        <v>4007</v>
      </c>
      <c r="P667" s="29"/>
      <c r="Q667" s="28"/>
      <c r="R667" s="29" t="s">
        <v>375</v>
      </c>
      <c r="S667" s="29" t="s">
        <v>6977</v>
      </c>
      <c r="T667" s="30">
        <v>37970</v>
      </c>
      <c r="U667" s="28">
        <v>6931</v>
      </c>
      <c r="V667" s="18"/>
      <c r="W667" s="19"/>
      <c r="X667" s="18"/>
      <c r="Y667" s="18"/>
      <c r="Z667" s="18"/>
      <c r="AA667" s="17"/>
      <c r="AB667" s="14"/>
      <c r="AC667" s="14"/>
      <c r="AD667" s="14"/>
      <c r="AE667" s="14"/>
      <c r="AF667" s="14"/>
      <c r="AG667" s="14"/>
    </row>
    <row r="668" spans="1:33" ht="18" customHeight="1" x14ac:dyDescent="0.2">
      <c r="A668" s="28">
        <v>7331</v>
      </c>
      <c r="B668" s="38" t="s">
        <v>8829</v>
      </c>
      <c r="C668" s="132">
        <v>656176903</v>
      </c>
      <c r="D668" s="17" t="s">
        <v>3909</v>
      </c>
      <c r="E668" s="17" t="s">
        <v>4008</v>
      </c>
      <c r="F668" s="27" t="s">
        <v>6452</v>
      </c>
      <c r="G668" s="27" t="s">
        <v>4009</v>
      </c>
      <c r="H668" s="27" t="s">
        <v>5810</v>
      </c>
      <c r="I668" s="17" t="s">
        <v>4010</v>
      </c>
      <c r="J668" s="17" t="s">
        <v>4011</v>
      </c>
      <c r="K668" s="17" t="s">
        <v>4012</v>
      </c>
      <c r="L668" s="17" t="s">
        <v>4014</v>
      </c>
      <c r="M668" s="19" t="s">
        <v>565</v>
      </c>
      <c r="N668" s="28" t="s">
        <v>3547</v>
      </c>
      <c r="O668" s="28" t="s">
        <v>5748</v>
      </c>
      <c r="P668" s="29" t="s">
        <v>4013</v>
      </c>
      <c r="Q668" s="28"/>
      <c r="R668" s="29">
        <v>93401</v>
      </c>
      <c r="S668" s="29" t="s">
        <v>6504</v>
      </c>
      <c r="T668" s="30">
        <v>38936</v>
      </c>
      <c r="U668" s="28">
        <v>7331</v>
      </c>
      <c r="V668" s="18"/>
      <c r="W668" s="19"/>
      <c r="X668" s="18"/>
      <c r="Y668" s="18"/>
      <c r="Z668" s="18"/>
      <c r="AA668" s="17"/>
      <c r="AB668" s="14"/>
      <c r="AC668" s="14"/>
      <c r="AD668" s="14"/>
      <c r="AE668" s="14"/>
      <c r="AF668" s="14"/>
      <c r="AG668" s="14"/>
    </row>
    <row r="669" spans="1:33" ht="18" customHeight="1" x14ac:dyDescent="0.2">
      <c r="A669" s="28">
        <v>7443</v>
      </c>
      <c r="B669" s="38" t="s">
        <v>8617</v>
      </c>
      <c r="C669" s="132">
        <v>659940302</v>
      </c>
      <c r="D669" s="17" t="s">
        <v>3885</v>
      </c>
      <c r="E669" s="17" t="s">
        <v>4015</v>
      </c>
      <c r="F669" s="27" t="s">
        <v>4016</v>
      </c>
      <c r="G669" s="27" t="s">
        <v>4017</v>
      </c>
      <c r="H669" s="27" t="s">
        <v>4018</v>
      </c>
      <c r="I669" s="17" t="s">
        <v>1625</v>
      </c>
      <c r="J669" s="17" t="s">
        <v>4019</v>
      </c>
      <c r="K669" s="17" t="s">
        <v>4020</v>
      </c>
      <c r="L669" s="17" t="s">
        <v>4021</v>
      </c>
      <c r="M669" s="19" t="s">
        <v>565</v>
      </c>
      <c r="N669" s="28" t="s">
        <v>4022</v>
      </c>
      <c r="O669" s="28"/>
      <c r="P669" s="29"/>
      <c r="Q669" s="28"/>
      <c r="R669" s="29" t="s">
        <v>45</v>
      </c>
      <c r="S669" s="29" t="s">
        <v>3948</v>
      </c>
      <c r="T669" s="30">
        <v>40728</v>
      </c>
      <c r="U669" s="28">
        <v>7443</v>
      </c>
      <c r="V669" s="18"/>
      <c r="W669" s="19"/>
      <c r="X669" s="18"/>
      <c r="Y669" s="18"/>
      <c r="Z669" s="18"/>
      <c r="AA669" s="17"/>
      <c r="AB669" s="14"/>
      <c r="AC669" s="14"/>
      <c r="AD669" s="14"/>
      <c r="AE669" s="14"/>
      <c r="AF669" s="14"/>
      <c r="AG669" s="14"/>
    </row>
    <row r="670" spans="1:33" ht="18" customHeight="1" x14ac:dyDescent="0.2">
      <c r="A670" s="28">
        <v>7146</v>
      </c>
      <c r="B670" s="38" t="s">
        <v>8830</v>
      </c>
      <c r="C670" s="132">
        <v>652115705</v>
      </c>
      <c r="D670" s="17" t="s">
        <v>3920</v>
      </c>
      <c r="E670" s="17" t="s">
        <v>4023</v>
      </c>
      <c r="F670" s="27" t="s">
        <v>7482</v>
      </c>
      <c r="G670" s="27" t="s">
        <v>4024</v>
      </c>
      <c r="H670" s="27" t="s">
        <v>7483</v>
      </c>
      <c r="I670" s="17" t="s">
        <v>172</v>
      </c>
      <c r="J670" s="17" t="s">
        <v>7484</v>
      </c>
      <c r="K670" s="17" t="s">
        <v>4025</v>
      </c>
      <c r="L670" s="17" t="s">
        <v>4026</v>
      </c>
      <c r="M670" s="19" t="s">
        <v>313</v>
      </c>
      <c r="N670" s="28" t="s">
        <v>3618</v>
      </c>
      <c r="O670" s="28" t="s">
        <v>4027</v>
      </c>
      <c r="P670" s="29"/>
      <c r="Q670" s="28"/>
      <c r="R670" s="29" t="s">
        <v>375</v>
      </c>
      <c r="S670" s="29" t="s">
        <v>6384</v>
      </c>
      <c r="T670" s="30">
        <v>38228</v>
      </c>
      <c r="U670" s="28">
        <v>7146</v>
      </c>
      <c r="V670" s="18"/>
      <c r="W670" s="19"/>
      <c r="X670" s="18"/>
      <c r="Y670" s="18"/>
      <c r="Z670" s="18"/>
      <c r="AA670" s="17"/>
      <c r="AB670" s="14"/>
      <c r="AC670" s="14"/>
      <c r="AD670" s="14"/>
      <c r="AE670" s="14"/>
      <c r="AF670" s="14"/>
      <c r="AG670" s="14"/>
    </row>
    <row r="671" spans="1:33" ht="18" customHeight="1" x14ac:dyDescent="0.2">
      <c r="A671" s="28">
        <v>7191</v>
      </c>
      <c r="B671" s="38" t="s">
        <v>8618</v>
      </c>
      <c r="C671" s="132">
        <v>759894200</v>
      </c>
      <c r="D671" s="17" t="s">
        <v>3874</v>
      </c>
      <c r="E671" s="17" t="s">
        <v>4028</v>
      </c>
      <c r="F671" s="27" t="s">
        <v>4029</v>
      </c>
      <c r="G671" s="27" t="s">
        <v>4030</v>
      </c>
      <c r="H671" s="27" t="s">
        <v>4031</v>
      </c>
      <c r="I671" s="17" t="s">
        <v>4032</v>
      </c>
      <c r="J671" s="17" t="s">
        <v>4033</v>
      </c>
      <c r="K671" s="17" t="s">
        <v>4034</v>
      </c>
      <c r="L671" s="17" t="s">
        <v>4037</v>
      </c>
      <c r="M671" s="19" t="s">
        <v>47</v>
      </c>
      <c r="N671" s="28" t="s">
        <v>4038</v>
      </c>
      <c r="O671" s="28" t="s">
        <v>4036</v>
      </c>
      <c r="P671" s="29" t="s">
        <v>4035</v>
      </c>
      <c r="Q671" s="28"/>
      <c r="R671" s="29" t="s">
        <v>45</v>
      </c>
      <c r="S671" s="29" t="s">
        <v>4039</v>
      </c>
      <c r="T671" s="30">
        <v>38610</v>
      </c>
      <c r="U671" s="28">
        <v>7191</v>
      </c>
      <c r="V671" s="18"/>
      <c r="W671" s="19"/>
      <c r="X671" s="18"/>
      <c r="Y671" s="18"/>
      <c r="Z671" s="18"/>
      <c r="AA671" s="17"/>
      <c r="AB671" s="14"/>
      <c r="AC671" s="14"/>
      <c r="AD671" s="14"/>
      <c r="AE671" s="14"/>
      <c r="AF671" s="14"/>
      <c r="AG671" s="14"/>
    </row>
    <row r="672" spans="1:33" ht="18" customHeight="1" x14ac:dyDescent="0.2">
      <c r="A672" s="28">
        <v>7357</v>
      </c>
      <c r="B672" s="38" t="s">
        <v>8619</v>
      </c>
      <c r="C672" s="132">
        <v>656702605</v>
      </c>
      <c r="D672" s="17" t="s">
        <v>3909</v>
      </c>
      <c r="E672" s="17" t="s">
        <v>4040</v>
      </c>
      <c r="F672" s="27" t="s">
        <v>4041</v>
      </c>
      <c r="G672" s="27" t="s">
        <v>4042</v>
      </c>
      <c r="H672" s="27" t="s">
        <v>4043</v>
      </c>
      <c r="I672" s="17" t="s">
        <v>4044</v>
      </c>
      <c r="J672" s="17" t="s">
        <v>4045</v>
      </c>
      <c r="K672" s="17" t="s">
        <v>4046</v>
      </c>
      <c r="L672" s="17" t="s">
        <v>4048</v>
      </c>
      <c r="M672" s="19" t="s">
        <v>565</v>
      </c>
      <c r="N672" s="17" t="s">
        <v>2808</v>
      </c>
      <c r="O672" s="28" t="s">
        <v>4049</v>
      </c>
      <c r="P672" s="28" t="s">
        <v>4047</v>
      </c>
      <c r="Q672" s="28"/>
      <c r="R672" s="29">
        <v>93401</v>
      </c>
      <c r="S672" s="29" t="s">
        <v>4050</v>
      </c>
      <c r="T672" s="30">
        <v>39212</v>
      </c>
      <c r="U672" s="28">
        <v>7357</v>
      </c>
      <c r="V672" s="18"/>
      <c r="W672" s="19"/>
      <c r="X672" s="18"/>
      <c r="Y672" s="18"/>
      <c r="Z672" s="18"/>
      <c r="AA672" s="17"/>
      <c r="AB672" s="14"/>
      <c r="AC672" s="14"/>
      <c r="AD672" s="14"/>
      <c r="AE672" s="14"/>
      <c r="AF672" s="14"/>
      <c r="AG672" s="14"/>
    </row>
    <row r="673" spans="1:33" ht="18" customHeight="1" x14ac:dyDescent="0.2">
      <c r="A673" s="28">
        <v>6956</v>
      </c>
      <c r="B673" s="38" t="s">
        <v>8620</v>
      </c>
      <c r="C673" s="132">
        <v>733958006</v>
      </c>
      <c r="D673" s="17" t="s">
        <v>3874</v>
      </c>
      <c r="E673" s="17" t="s">
        <v>4051</v>
      </c>
      <c r="F673" s="27" t="s">
        <v>4052</v>
      </c>
      <c r="G673" s="27" t="s">
        <v>4053</v>
      </c>
      <c r="H673" s="27" t="s">
        <v>4054</v>
      </c>
      <c r="I673" s="17" t="s">
        <v>124</v>
      </c>
      <c r="J673" s="17" t="s">
        <v>4055</v>
      </c>
      <c r="K673" s="17" t="s">
        <v>4056</v>
      </c>
      <c r="L673" s="17" t="s">
        <v>4057</v>
      </c>
      <c r="M673" s="19" t="s">
        <v>565</v>
      </c>
      <c r="N673" s="28" t="s">
        <v>3547</v>
      </c>
      <c r="O673" s="28"/>
      <c r="P673" s="29"/>
      <c r="Q673" s="28"/>
      <c r="R673" s="29" t="s">
        <v>375</v>
      </c>
      <c r="S673" s="29" t="s">
        <v>4058</v>
      </c>
      <c r="T673" s="30">
        <v>37970</v>
      </c>
      <c r="U673" s="28">
        <v>6956</v>
      </c>
      <c r="V673" s="18"/>
      <c r="W673" s="19"/>
      <c r="X673" s="18"/>
      <c r="Y673" s="18"/>
      <c r="Z673" s="18"/>
      <c r="AA673" s="17"/>
      <c r="AB673" s="14"/>
      <c r="AC673" s="14"/>
      <c r="AD673" s="14"/>
      <c r="AE673" s="14"/>
      <c r="AF673" s="14"/>
      <c r="AG673" s="14"/>
    </row>
    <row r="674" spans="1:33" ht="18" customHeight="1" x14ac:dyDescent="0.2">
      <c r="A674" s="28">
        <v>7416</v>
      </c>
      <c r="B674" s="94" t="s">
        <v>8621</v>
      </c>
      <c r="C674" s="132">
        <v>659660806</v>
      </c>
      <c r="D674" s="17" t="s">
        <v>3874</v>
      </c>
      <c r="E674" s="17" t="s">
        <v>4059</v>
      </c>
      <c r="F674" s="27" t="s">
        <v>4060</v>
      </c>
      <c r="G674" s="27" t="s">
        <v>4061</v>
      </c>
      <c r="H674" s="27" t="s">
        <v>4062</v>
      </c>
      <c r="I674" s="17" t="s">
        <v>3902</v>
      </c>
      <c r="J674" s="17" t="s">
        <v>4063</v>
      </c>
      <c r="K674" s="17" t="s">
        <v>4064</v>
      </c>
      <c r="L674" s="17" t="s">
        <v>4065</v>
      </c>
      <c r="M674" s="19" t="s">
        <v>5589</v>
      </c>
      <c r="N674" s="28" t="s">
        <v>58</v>
      </c>
      <c r="O674" s="28"/>
      <c r="P674" s="29"/>
      <c r="Q674" s="28"/>
      <c r="R674" s="29" t="s">
        <v>375</v>
      </c>
      <c r="S674" s="29" t="s">
        <v>4066</v>
      </c>
      <c r="T674" s="30">
        <v>40032</v>
      </c>
      <c r="U674" s="28">
        <v>7416</v>
      </c>
      <c r="V674" s="18"/>
      <c r="W674" s="19"/>
      <c r="X674" s="18"/>
      <c r="Y674" s="18"/>
      <c r="Z674" s="18"/>
      <c r="AA674" s="17"/>
      <c r="AB674" s="14"/>
      <c r="AC674" s="14"/>
      <c r="AD674" s="14"/>
      <c r="AE674" s="14"/>
      <c r="AF674" s="14"/>
      <c r="AG674" s="14"/>
    </row>
    <row r="675" spans="1:33" ht="18" customHeight="1" x14ac:dyDescent="0.2">
      <c r="A675" s="28">
        <v>7330</v>
      </c>
      <c r="B675" s="38" t="s">
        <v>8622</v>
      </c>
      <c r="C675" s="132">
        <v>655691103</v>
      </c>
      <c r="D675" s="17" t="s">
        <v>4067</v>
      </c>
      <c r="E675" s="17" t="s">
        <v>4068</v>
      </c>
      <c r="F675" s="27" t="s">
        <v>4069</v>
      </c>
      <c r="G675" s="27" t="s">
        <v>4070</v>
      </c>
      <c r="H675" s="27" t="s">
        <v>4071</v>
      </c>
      <c r="I675" s="17" t="s">
        <v>1739</v>
      </c>
      <c r="J675" s="17" t="s">
        <v>4072</v>
      </c>
      <c r="K675" s="17" t="s">
        <v>4073</v>
      </c>
      <c r="L675" s="17" t="s">
        <v>4074</v>
      </c>
      <c r="M675" s="19" t="s">
        <v>565</v>
      </c>
      <c r="N675" s="28"/>
      <c r="O675" s="28" t="s">
        <v>4075</v>
      </c>
      <c r="P675" s="29"/>
      <c r="Q675" s="28"/>
      <c r="R675" s="29">
        <v>93401</v>
      </c>
      <c r="S675" s="29" t="s">
        <v>4076</v>
      </c>
      <c r="T675" s="30">
        <v>38915</v>
      </c>
      <c r="U675" s="28">
        <v>7330</v>
      </c>
      <c r="V675" s="18"/>
      <c r="W675" s="19"/>
      <c r="X675" s="18"/>
      <c r="Y675" s="18"/>
      <c r="Z675" s="18"/>
      <c r="AA675" s="17"/>
      <c r="AB675" s="14"/>
      <c r="AC675" s="14"/>
      <c r="AD675" s="14"/>
      <c r="AE675" s="14"/>
      <c r="AF675" s="14"/>
      <c r="AG675" s="14"/>
    </row>
    <row r="676" spans="1:33" ht="18" customHeight="1" x14ac:dyDescent="0.2">
      <c r="A676" s="28">
        <v>7192</v>
      </c>
      <c r="B676" s="38" t="s">
        <v>8623</v>
      </c>
      <c r="C676" s="132">
        <v>655097503</v>
      </c>
      <c r="D676" s="17" t="s">
        <v>3874</v>
      </c>
      <c r="E676" s="17" t="s">
        <v>4077</v>
      </c>
      <c r="F676" s="27" t="s">
        <v>4078</v>
      </c>
      <c r="G676" s="27" t="s">
        <v>4079</v>
      </c>
      <c r="H676" s="27" t="s">
        <v>4080</v>
      </c>
      <c r="I676" s="17" t="s">
        <v>4081</v>
      </c>
      <c r="J676" s="17" t="s">
        <v>4082</v>
      </c>
      <c r="K676" s="17" t="s">
        <v>4083</v>
      </c>
      <c r="L676" s="17" t="s">
        <v>4084</v>
      </c>
      <c r="M676" s="19" t="s">
        <v>47</v>
      </c>
      <c r="N676" s="28" t="s">
        <v>603</v>
      </c>
      <c r="O676" s="28" t="s">
        <v>4085</v>
      </c>
      <c r="P676" s="29"/>
      <c r="Q676" s="28"/>
      <c r="R676" s="29" t="s">
        <v>45</v>
      </c>
      <c r="S676" s="29" t="s">
        <v>4086</v>
      </c>
      <c r="T676" s="30">
        <v>38617</v>
      </c>
      <c r="U676" s="28">
        <v>7192</v>
      </c>
      <c r="V676" s="18"/>
      <c r="W676" s="19"/>
      <c r="X676" s="18"/>
      <c r="Y676" s="18"/>
      <c r="Z676" s="18"/>
      <c r="AA676" s="17"/>
      <c r="AB676" s="14"/>
      <c r="AC676" s="14"/>
      <c r="AD676" s="14"/>
      <c r="AE676" s="14"/>
      <c r="AF676" s="14"/>
      <c r="AG676" s="14"/>
    </row>
    <row r="677" spans="1:33" ht="18" customHeight="1" x14ac:dyDescent="0.2">
      <c r="A677" s="28">
        <v>7404</v>
      </c>
      <c r="B677" s="38" t="s">
        <v>4087</v>
      </c>
      <c r="C677" s="132">
        <v>658880209</v>
      </c>
      <c r="D677" s="17" t="s">
        <v>1410</v>
      </c>
      <c r="E677" s="17" t="s">
        <v>4088</v>
      </c>
      <c r="F677" s="27" t="s">
        <v>4089</v>
      </c>
      <c r="G677" s="27" t="s">
        <v>4090</v>
      </c>
      <c r="H677" s="27" t="s">
        <v>4091</v>
      </c>
      <c r="I677" s="17" t="s">
        <v>4092</v>
      </c>
      <c r="J677" s="17" t="s">
        <v>4092</v>
      </c>
      <c r="K677" s="17" t="s">
        <v>4093</v>
      </c>
      <c r="L677" s="17" t="s">
        <v>4095</v>
      </c>
      <c r="M677" s="19" t="s">
        <v>47</v>
      </c>
      <c r="N677" s="28" t="s">
        <v>4097</v>
      </c>
      <c r="O677" s="17" t="s">
        <v>4096</v>
      </c>
      <c r="P677" s="28" t="s">
        <v>4094</v>
      </c>
      <c r="Q677" s="28"/>
      <c r="R677" s="29" t="s">
        <v>84</v>
      </c>
      <c r="S677" s="29" t="s">
        <v>4098</v>
      </c>
      <c r="T677" s="30">
        <v>39713</v>
      </c>
      <c r="U677" s="28">
        <v>7404</v>
      </c>
      <c r="V677" s="18"/>
      <c r="W677" s="19"/>
      <c r="X677" s="18"/>
      <c r="Y677" s="18"/>
      <c r="Z677" s="18"/>
      <c r="AA677" s="17"/>
      <c r="AB677" s="14"/>
      <c r="AC677" s="14"/>
      <c r="AD677" s="14"/>
      <c r="AE677" s="14"/>
      <c r="AF677" s="14"/>
      <c r="AG677" s="14"/>
    </row>
    <row r="678" spans="1:33" ht="18" customHeight="1" x14ac:dyDescent="0.2">
      <c r="A678" s="28">
        <v>7449</v>
      </c>
      <c r="B678" s="38" t="s">
        <v>8624</v>
      </c>
      <c r="C678" s="132">
        <v>718283000</v>
      </c>
      <c r="D678" s="17" t="s">
        <v>3885</v>
      </c>
      <c r="E678" s="17" t="s">
        <v>4099</v>
      </c>
      <c r="F678" s="27" t="s">
        <v>4100</v>
      </c>
      <c r="G678" s="27" t="s">
        <v>4101</v>
      </c>
      <c r="H678" s="27" t="s">
        <v>6555</v>
      </c>
      <c r="I678" s="17" t="s">
        <v>4102</v>
      </c>
      <c r="J678" s="17" t="s">
        <v>6556</v>
      </c>
      <c r="K678" s="17" t="s">
        <v>6557</v>
      </c>
      <c r="L678" s="17" t="s">
        <v>4104</v>
      </c>
      <c r="M678" s="19" t="s">
        <v>47</v>
      </c>
      <c r="N678" s="28" t="s">
        <v>4106</v>
      </c>
      <c r="O678" s="28" t="s">
        <v>4105</v>
      </c>
      <c r="P678" s="29" t="s">
        <v>4103</v>
      </c>
      <c r="Q678" s="28"/>
      <c r="R678" s="29" t="s">
        <v>45</v>
      </c>
      <c r="S678" s="29" t="s">
        <v>4107</v>
      </c>
      <c r="T678" s="30">
        <v>37119</v>
      </c>
      <c r="U678" s="28">
        <v>7449</v>
      </c>
      <c r="V678" s="18"/>
      <c r="W678" s="19"/>
      <c r="X678" s="18"/>
      <c r="Y678" s="18"/>
      <c r="Z678" s="18"/>
      <c r="AA678" s="17"/>
      <c r="AB678" s="14"/>
      <c r="AC678" s="14"/>
      <c r="AD678" s="14"/>
      <c r="AE678" s="14"/>
      <c r="AF678" s="14"/>
      <c r="AG678" s="14"/>
    </row>
    <row r="679" spans="1:33" ht="18" customHeight="1" x14ac:dyDescent="0.2">
      <c r="A679" s="28">
        <v>7469</v>
      </c>
      <c r="B679" s="38" t="s">
        <v>8625</v>
      </c>
      <c r="C679" s="132">
        <v>657699209</v>
      </c>
      <c r="D679" s="17" t="s">
        <v>3885</v>
      </c>
      <c r="E679" s="17" t="s">
        <v>4108</v>
      </c>
      <c r="F679" s="27" t="s">
        <v>4109</v>
      </c>
      <c r="G679" s="27" t="s">
        <v>4110</v>
      </c>
      <c r="H679" s="27" t="s">
        <v>4111</v>
      </c>
      <c r="I679" s="17" t="s">
        <v>4112</v>
      </c>
      <c r="J679" s="17" t="s">
        <v>4113</v>
      </c>
      <c r="K679" s="17" t="s">
        <v>4114</v>
      </c>
      <c r="L679" s="17" t="s">
        <v>4115</v>
      </c>
      <c r="M679" s="19" t="s">
        <v>565</v>
      </c>
      <c r="N679" s="28" t="s">
        <v>716</v>
      </c>
      <c r="O679" s="28" t="s">
        <v>4116</v>
      </c>
      <c r="P679" s="29"/>
      <c r="Q679" s="28"/>
      <c r="R679" s="29" t="s">
        <v>45</v>
      </c>
      <c r="S679" s="29" t="s">
        <v>717</v>
      </c>
      <c r="T679" s="30">
        <v>41288</v>
      </c>
      <c r="U679" s="28">
        <v>7469</v>
      </c>
      <c r="V679" s="18"/>
      <c r="W679" s="19"/>
      <c r="X679" s="18"/>
      <c r="Y679" s="18"/>
      <c r="Z679" s="18"/>
      <c r="AA679" s="17"/>
      <c r="AB679" s="14"/>
      <c r="AC679" s="14"/>
      <c r="AD679" s="14"/>
      <c r="AE679" s="14"/>
      <c r="AF679" s="14"/>
      <c r="AG679" s="14"/>
    </row>
    <row r="680" spans="1:33" ht="18" customHeight="1" x14ac:dyDescent="0.2">
      <c r="A680" s="28">
        <v>7332</v>
      </c>
      <c r="B680" s="38" t="s">
        <v>8626</v>
      </c>
      <c r="C680" s="132">
        <v>653173105</v>
      </c>
      <c r="D680" s="17" t="s">
        <v>3920</v>
      </c>
      <c r="E680" s="17" t="s">
        <v>4117</v>
      </c>
      <c r="F680" s="27" t="s">
        <v>4118</v>
      </c>
      <c r="G680" s="27" t="s">
        <v>4119</v>
      </c>
      <c r="H680" s="27" t="s">
        <v>4120</v>
      </c>
      <c r="I680" s="17" t="s">
        <v>4121</v>
      </c>
      <c r="J680" s="17" t="s">
        <v>4122</v>
      </c>
      <c r="K680" s="17" t="s">
        <v>4123</v>
      </c>
      <c r="L680" s="17" t="s">
        <v>4124</v>
      </c>
      <c r="M680" s="19" t="s">
        <v>565</v>
      </c>
      <c r="N680" s="28" t="s">
        <v>4125</v>
      </c>
      <c r="O680" s="28"/>
      <c r="P680" s="29"/>
      <c r="Q680" s="28"/>
      <c r="R680" s="29" t="s">
        <v>1147</v>
      </c>
      <c r="S680" s="29" t="s">
        <v>5575</v>
      </c>
      <c r="T680" s="30">
        <v>41493</v>
      </c>
      <c r="U680" s="28">
        <v>7332</v>
      </c>
      <c r="V680" s="18"/>
      <c r="W680" s="19"/>
      <c r="X680" s="18"/>
      <c r="Y680" s="18"/>
      <c r="Z680" s="18"/>
      <c r="AA680" s="17"/>
      <c r="AB680" s="14"/>
      <c r="AC680" s="14"/>
      <c r="AD680" s="14"/>
      <c r="AE680" s="14"/>
      <c r="AF680" s="14"/>
      <c r="AG680" s="14"/>
    </row>
    <row r="681" spans="1:33" ht="18" customHeight="1" x14ac:dyDescent="0.2">
      <c r="A681" s="28">
        <v>7026</v>
      </c>
      <c r="B681" s="38" t="s">
        <v>8627</v>
      </c>
      <c r="C681" s="132">
        <v>732191003</v>
      </c>
      <c r="D681" s="17" t="s">
        <v>3920</v>
      </c>
      <c r="E681" s="17" t="s">
        <v>4126</v>
      </c>
      <c r="F681" s="27" t="s">
        <v>4127</v>
      </c>
      <c r="G681" s="27" t="s">
        <v>4128</v>
      </c>
      <c r="H681" s="27" t="s">
        <v>4129</v>
      </c>
      <c r="I681" s="17" t="s">
        <v>63</v>
      </c>
      <c r="J681" s="17" t="s">
        <v>4130</v>
      </c>
      <c r="K681" s="17" t="s">
        <v>4131</v>
      </c>
      <c r="L681" s="17" t="s">
        <v>4132</v>
      </c>
      <c r="M681" s="19" t="s">
        <v>565</v>
      </c>
      <c r="N681" s="28" t="s">
        <v>716</v>
      </c>
      <c r="O681" s="28"/>
      <c r="P681" s="29"/>
      <c r="Q681" s="28"/>
      <c r="R681" s="29" t="s">
        <v>375</v>
      </c>
      <c r="S681" s="29" t="s">
        <v>4133</v>
      </c>
      <c r="T681" s="30">
        <v>37970</v>
      </c>
      <c r="U681" s="28">
        <v>7026</v>
      </c>
      <c r="V681" s="18"/>
      <c r="W681" s="19"/>
      <c r="X681" s="18"/>
      <c r="Y681" s="18"/>
      <c r="Z681" s="18"/>
      <c r="AA681" s="17"/>
      <c r="AB681" s="14"/>
      <c r="AC681" s="14"/>
      <c r="AD681" s="14"/>
      <c r="AE681" s="14"/>
      <c r="AF681" s="14"/>
      <c r="AG681" s="14"/>
    </row>
    <row r="682" spans="1:33" ht="18" customHeight="1" x14ac:dyDescent="0.2">
      <c r="A682" s="28">
        <v>7171</v>
      </c>
      <c r="B682" s="38" t="s">
        <v>8628</v>
      </c>
      <c r="C682" s="132">
        <v>654851603</v>
      </c>
      <c r="D682" s="17" t="s">
        <v>3920</v>
      </c>
      <c r="E682" s="17" t="s">
        <v>4134</v>
      </c>
      <c r="F682" s="27" t="s">
        <v>4135</v>
      </c>
      <c r="G682" s="27" t="s">
        <v>4136</v>
      </c>
      <c r="H682" s="27" t="s">
        <v>4137</v>
      </c>
      <c r="I682" s="17" t="s">
        <v>4138</v>
      </c>
      <c r="J682" s="17" t="s">
        <v>4139</v>
      </c>
      <c r="K682" s="17" t="s">
        <v>4140</v>
      </c>
      <c r="L682" s="17" t="s">
        <v>4141</v>
      </c>
      <c r="M682" s="19" t="s">
        <v>5589</v>
      </c>
      <c r="N682" s="28" t="s">
        <v>4142</v>
      </c>
      <c r="O682" s="28"/>
      <c r="P682" s="29"/>
      <c r="Q682" s="28"/>
      <c r="R682" s="29" t="s">
        <v>375</v>
      </c>
      <c r="S682" s="29" t="s">
        <v>4143</v>
      </c>
      <c r="T682" s="30">
        <v>38503</v>
      </c>
      <c r="U682" s="28">
        <v>7171</v>
      </c>
      <c r="V682" s="18"/>
      <c r="W682" s="19"/>
      <c r="X682" s="18"/>
      <c r="Y682" s="18"/>
      <c r="Z682" s="18"/>
      <c r="AA682" s="17"/>
      <c r="AB682" s="14"/>
      <c r="AC682" s="14"/>
      <c r="AD682" s="14"/>
      <c r="AE682" s="14"/>
      <c r="AF682" s="14"/>
      <c r="AG682" s="14"/>
    </row>
    <row r="683" spans="1:33" ht="18" customHeight="1" x14ac:dyDescent="0.2">
      <c r="A683" s="28">
        <v>7241</v>
      </c>
      <c r="B683" s="38" t="s">
        <v>8629</v>
      </c>
      <c r="C683" s="132">
        <v>757565005</v>
      </c>
      <c r="D683" s="17" t="s">
        <v>3874</v>
      </c>
      <c r="E683" s="17" t="s">
        <v>4198</v>
      </c>
      <c r="F683" s="27" t="s">
        <v>4199</v>
      </c>
      <c r="G683" s="27" t="s">
        <v>4200</v>
      </c>
      <c r="H683" s="27" t="s">
        <v>4201</v>
      </c>
      <c r="I683" s="17" t="s">
        <v>124</v>
      </c>
      <c r="J683" s="17" t="s">
        <v>4202</v>
      </c>
      <c r="K683" s="17" t="s">
        <v>4203</v>
      </c>
      <c r="L683" s="17" t="s">
        <v>4204</v>
      </c>
      <c r="M683" s="19" t="s">
        <v>47</v>
      </c>
      <c r="N683" s="28" t="s">
        <v>603</v>
      </c>
      <c r="O683" s="28"/>
      <c r="P683" s="29"/>
      <c r="Q683" s="28"/>
      <c r="R683" s="29" t="s">
        <v>375</v>
      </c>
      <c r="S683" s="29" t="s">
        <v>4205</v>
      </c>
      <c r="T683" s="30">
        <v>38715</v>
      </c>
      <c r="U683" s="28">
        <v>7241</v>
      </c>
      <c r="V683" s="18"/>
      <c r="W683" s="19"/>
      <c r="X683" s="18"/>
      <c r="Y683" s="18"/>
      <c r="Z683" s="18"/>
      <c r="AA683" s="17"/>
      <c r="AB683" s="14"/>
      <c r="AC683" s="14"/>
      <c r="AD683" s="14"/>
      <c r="AE683" s="14"/>
      <c r="AF683" s="14"/>
      <c r="AG683" s="14"/>
    </row>
    <row r="684" spans="1:33" ht="18" customHeight="1" x14ac:dyDescent="0.2">
      <c r="A684" s="28">
        <v>6939</v>
      </c>
      <c r="B684" s="38" t="s">
        <v>8630</v>
      </c>
      <c r="C684" s="132">
        <v>728421002</v>
      </c>
      <c r="D684" s="17" t="s">
        <v>3920</v>
      </c>
      <c r="E684" s="17" t="s">
        <v>4144</v>
      </c>
      <c r="F684" s="27" t="s">
        <v>4145</v>
      </c>
      <c r="G684" s="27" t="s">
        <v>4146</v>
      </c>
      <c r="H684" s="27" t="s">
        <v>4147</v>
      </c>
      <c r="I684" s="17" t="s">
        <v>1427</v>
      </c>
      <c r="J684" s="17" t="s">
        <v>4148</v>
      </c>
      <c r="K684" s="17" t="s">
        <v>4149</v>
      </c>
      <c r="L684" s="17" t="s">
        <v>4150</v>
      </c>
      <c r="M684" s="19" t="s">
        <v>565</v>
      </c>
      <c r="N684" s="28" t="s">
        <v>2506</v>
      </c>
      <c r="O684" s="28"/>
      <c r="P684" s="29"/>
      <c r="Q684" s="28"/>
      <c r="R684" s="29" t="s">
        <v>375</v>
      </c>
      <c r="S684" s="29" t="s">
        <v>4151</v>
      </c>
      <c r="T684" s="30">
        <v>37970</v>
      </c>
      <c r="U684" s="28">
        <v>6939</v>
      </c>
      <c r="V684" s="18"/>
      <c r="W684" s="19"/>
      <c r="X684" s="18"/>
      <c r="Y684" s="18"/>
      <c r="Z684" s="18"/>
      <c r="AA684" s="17"/>
      <c r="AB684" s="14"/>
      <c r="AC684" s="14"/>
      <c r="AD684" s="14"/>
      <c r="AE684" s="14"/>
      <c r="AF684" s="14"/>
      <c r="AG684" s="14"/>
    </row>
    <row r="685" spans="1:33" ht="18" customHeight="1" x14ac:dyDescent="0.2">
      <c r="A685" s="28">
        <v>7043</v>
      </c>
      <c r="B685" s="38" t="s">
        <v>8631</v>
      </c>
      <c r="C685" s="132">
        <v>754998008</v>
      </c>
      <c r="D685" s="17" t="s">
        <v>3920</v>
      </c>
      <c r="E685" s="17" t="s">
        <v>4152</v>
      </c>
      <c r="F685" s="27" t="s">
        <v>4153</v>
      </c>
      <c r="G685" s="27" t="s">
        <v>4154</v>
      </c>
      <c r="H685" s="27" t="s">
        <v>4155</v>
      </c>
      <c r="I685" s="17" t="s">
        <v>4156</v>
      </c>
      <c r="J685" s="17" t="s">
        <v>4157</v>
      </c>
      <c r="K685" s="17" t="s">
        <v>4158</v>
      </c>
      <c r="L685" s="17" t="s">
        <v>4159</v>
      </c>
      <c r="M685" s="19" t="s">
        <v>565</v>
      </c>
      <c r="N685" s="28" t="s">
        <v>189</v>
      </c>
      <c r="O685" s="28"/>
      <c r="P685" s="29"/>
      <c r="Q685" s="28"/>
      <c r="R685" s="29" t="s">
        <v>375</v>
      </c>
      <c r="S685" s="29" t="s">
        <v>4133</v>
      </c>
      <c r="T685" s="30">
        <v>37970</v>
      </c>
      <c r="U685" s="28">
        <v>7043</v>
      </c>
      <c r="V685" s="18"/>
      <c r="W685" s="19"/>
      <c r="X685" s="18"/>
      <c r="Y685" s="18"/>
      <c r="Z685" s="18"/>
      <c r="AA685" s="17"/>
      <c r="AB685" s="14"/>
      <c r="AC685" s="14"/>
      <c r="AD685" s="14"/>
      <c r="AE685" s="14"/>
      <c r="AF685" s="14"/>
      <c r="AG685" s="14"/>
    </row>
    <row r="686" spans="1:33" ht="18" customHeight="1" x14ac:dyDescent="0.2">
      <c r="A686" s="28">
        <v>7321</v>
      </c>
      <c r="B686" s="38" t="s">
        <v>8632</v>
      </c>
      <c r="C686" s="132">
        <v>655994203</v>
      </c>
      <c r="D686" s="17" t="s">
        <v>3909</v>
      </c>
      <c r="E686" s="17" t="s">
        <v>4160</v>
      </c>
      <c r="F686" s="27" t="s">
        <v>4161</v>
      </c>
      <c r="G686" s="27" t="s">
        <v>4162</v>
      </c>
      <c r="H686" s="27" t="s">
        <v>4163</v>
      </c>
      <c r="I686" s="17" t="s">
        <v>1739</v>
      </c>
      <c r="J686" s="17" t="s">
        <v>4164</v>
      </c>
      <c r="K686" s="17" t="s">
        <v>4165</v>
      </c>
      <c r="L686" s="17" t="s">
        <v>4166</v>
      </c>
      <c r="M686" s="19" t="s">
        <v>47</v>
      </c>
      <c r="N686" s="28" t="s">
        <v>2382</v>
      </c>
      <c r="O686" s="28"/>
      <c r="P686" s="29"/>
      <c r="Q686" s="28"/>
      <c r="R686" s="29">
        <v>93401</v>
      </c>
      <c r="S686" s="29" t="s">
        <v>4167</v>
      </c>
      <c r="T686" s="30">
        <v>38860</v>
      </c>
      <c r="U686" s="28">
        <v>7321</v>
      </c>
      <c r="V686" s="18"/>
      <c r="W686" s="19"/>
      <c r="X686" s="18"/>
      <c r="Y686" s="18"/>
      <c r="Z686" s="18"/>
      <c r="AA686" s="17"/>
      <c r="AB686" s="14"/>
      <c r="AC686" s="14"/>
      <c r="AD686" s="14"/>
      <c r="AE686" s="14"/>
      <c r="AF686" s="14"/>
      <c r="AG686" s="14"/>
    </row>
    <row r="687" spans="1:33" ht="18" customHeight="1" x14ac:dyDescent="0.2">
      <c r="A687" s="28">
        <v>7401</v>
      </c>
      <c r="B687" s="38" t="s">
        <v>4168</v>
      </c>
      <c r="C687" s="132">
        <v>653583001</v>
      </c>
      <c r="D687" s="17" t="s">
        <v>3920</v>
      </c>
      <c r="E687" s="17" t="s">
        <v>4169</v>
      </c>
      <c r="F687" s="27" t="s">
        <v>4170</v>
      </c>
      <c r="G687" s="27" t="s">
        <v>4171</v>
      </c>
      <c r="H687" s="27" t="s">
        <v>4172</v>
      </c>
      <c r="I687" s="17" t="s">
        <v>4173</v>
      </c>
      <c r="J687" s="17" t="s">
        <v>4174</v>
      </c>
      <c r="K687" s="17" t="s">
        <v>4175</v>
      </c>
      <c r="L687" s="17" t="s">
        <v>4177</v>
      </c>
      <c r="M687" s="19" t="s">
        <v>5593</v>
      </c>
      <c r="N687" s="28" t="s">
        <v>913</v>
      </c>
      <c r="O687" s="28" t="s">
        <v>4178</v>
      </c>
      <c r="P687" s="29" t="s">
        <v>4176</v>
      </c>
      <c r="Q687" s="28"/>
      <c r="R687" s="29" t="s">
        <v>375</v>
      </c>
      <c r="S687" s="29" t="s">
        <v>4179</v>
      </c>
      <c r="T687" s="30">
        <v>39693</v>
      </c>
      <c r="U687" s="28">
        <v>7401</v>
      </c>
      <c r="V687" s="18"/>
      <c r="W687" s="19"/>
      <c r="X687" s="18"/>
      <c r="Y687" s="18"/>
      <c r="Z687" s="18"/>
      <c r="AA687" s="17"/>
      <c r="AB687" s="14"/>
      <c r="AC687" s="14"/>
      <c r="AD687" s="14"/>
      <c r="AE687" s="14"/>
      <c r="AF687" s="14"/>
      <c r="AG687" s="14"/>
    </row>
    <row r="688" spans="1:33" ht="18" customHeight="1" x14ac:dyDescent="0.2">
      <c r="A688" s="28">
        <v>7238</v>
      </c>
      <c r="B688" s="38" t="s">
        <v>8633</v>
      </c>
      <c r="C688" s="132">
        <v>652167306</v>
      </c>
      <c r="D688" s="17" t="s">
        <v>3874</v>
      </c>
      <c r="E688" s="17" t="s">
        <v>4180</v>
      </c>
      <c r="F688" s="27" t="s">
        <v>4181</v>
      </c>
      <c r="G688" s="27" t="s">
        <v>4182</v>
      </c>
      <c r="H688" s="27" t="s">
        <v>4183</v>
      </c>
      <c r="I688" s="17" t="s">
        <v>124</v>
      </c>
      <c r="J688" s="17" t="s">
        <v>124</v>
      </c>
      <c r="K688" s="17" t="s">
        <v>4184</v>
      </c>
      <c r="L688" s="17" t="s">
        <v>4185</v>
      </c>
      <c r="M688" s="19" t="s">
        <v>47</v>
      </c>
      <c r="N688" s="28" t="s">
        <v>4186</v>
      </c>
      <c r="O688" s="28"/>
      <c r="P688" s="29"/>
      <c r="Q688" s="28"/>
      <c r="R688" s="29" t="s">
        <v>375</v>
      </c>
      <c r="S688" s="29" t="s">
        <v>4187</v>
      </c>
      <c r="T688" s="30">
        <v>38713</v>
      </c>
      <c r="U688" s="28">
        <v>7238</v>
      </c>
      <c r="V688" s="18"/>
      <c r="W688" s="19"/>
      <c r="X688" s="18"/>
      <c r="Y688" s="18"/>
      <c r="Z688" s="18"/>
      <c r="AA688" s="17"/>
      <c r="AB688" s="14"/>
      <c r="AC688" s="14"/>
      <c r="AD688" s="14"/>
      <c r="AE688" s="14"/>
      <c r="AF688" s="14"/>
      <c r="AG688" s="14"/>
    </row>
    <row r="689" spans="1:33" ht="18" customHeight="1" x14ac:dyDescent="0.2">
      <c r="A689" s="28">
        <v>7131</v>
      </c>
      <c r="B689" s="38" t="s">
        <v>8634</v>
      </c>
      <c r="C689" s="132">
        <v>745445004</v>
      </c>
      <c r="D689" s="17" t="s">
        <v>3920</v>
      </c>
      <c r="E689" s="17" t="s">
        <v>4188</v>
      </c>
      <c r="F689" s="27" t="s">
        <v>4189</v>
      </c>
      <c r="G689" s="27" t="s">
        <v>4190</v>
      </c>
      <c r="H689" s="27" t="s">
        <v>4191</v>
      </c>
      <c r="I689" s="17" t="s">
        <v>4193</v>
      </c>
      <c r="J689" s="17"/>
      <c r="K689" s="17" t="s">
        <v>4194</v>
      </c>
      <c r="L689" s="17" t="s">
        <v>4192</v>
      </c>
      <c r="M689" s="19" t="s">
        <v>565</v>
      </c>
      <c r="N689" s="28" t="s">
        <v>415</v>
      </c>
      <c r="O689" s="28" t="s">
        <v>4195</v>
      </c>
      <c r="P689" s="29" t="s">
        <v>4196</v>
      </c>
      <c r="Q689" s="28"/>
      <c r="R689" s="29" t="s">
        <v>1095</v>
      </c>
      <c r="S689" s="29" t="s">
        <v>4197</v>
      </c>
      <c r="T689" s="30">
        <v>38159</v>
      </c>
      <c r="U689" s="28">
        <v>7131</v>
      </c>
      <c r="V689" s="18"/>
      <c r="W689" s="19"/>
      <c r="X689" s="18"/>
      <c r="Y689" s="18"/>
      <c r="Z689" s="18"/>
      <c r="AA689" s="17"/>
      <c r="AB689" s="14"/>
      <c r="AC689" s="14"/>
      <c r="AD689" s="14"/>
      <c r="AE689" s="14"/>
      <c r="AF689" s="14"/>
      <c r="AG689" s="14"/>
    </row>
    <row r="690" spans="1:33" ht="18" customHeight="1" x14ac:dyDescent="0.2">
      <c r="A690" s="28">
        <v>7119</v>
      </c>
      <c r="B690" s="38" t="s">
        <v>8831</v>
      </c>
      <c r="C690" s="132" t="s">
        <v>7126</v>
      </c>
      <c r="D690" s="17" t="s">
        <v>3920</v>
      </c>
      <c r="E690" s="17" t="s">
        <v>4206</v>
      </c>
      <c r="F690" s="27" t="s">
        <v>4207</v>
      </c>
      <c r="G690" s="27" t="s">
        <v>4208</v>
      </c>
      <c r="H690" s="27" t="s">
        <v>4209</v>
      </c>
      <c r="I690" s="17" t="s">
        <v>3860</v>
      </c>
      <c r="J690" s="17" t="s">
        <v>4210</v>
      </c>
      <c r="K690" s="17" t="s">
        <v>4211</v>
      </c>
      <c r="L690" s="17" t="s">
        <v>4212</v>
      </c>
      <c r="M690" s="19" t="s">
        <v>47</v>
      </c>
      <c r="N690" s="28" t="s">
        <v>769</v>
      </c>
      <c r="O690" s="28"/>
      <c r="P690" s="29"/>
      <c r="Q690" s="28"/>
      <c r="R690" s="29" t="s">
        <v>375</v>
      </c>
      <c r="S690" s="29" t="s">
        <v>4213</v>
      </c>
      <c r="T690" s="30">
        <v>37970</v>
      </c>
      <c r="U690" s="28">
        <v>7119</v>
      </c>
      <c r="V690" s="18"/>
      <c r="W690" s="19"/>
      <c r="X690" s="18"/>
      <c r="Y690" s="18"/>
      <c r="Z690" s="18"/>
      <c r="AA690" s="17"/>
      <c r="AB690" s="14"/>
      <c r="AC690" s="14"/>
      <c r="AD690" s="14"/>
      <c r="AE690" s="14"/>
      <c r="AF690" s="14"/>
      <c r="AG690" s="14"/>
    </row>
    <row r="691" spans="1:33" ht="18" customHeight="1" x14ac:dyDescent="0.2">
      <c r="A691" s="28">
        <v>7434</v>
      </c>
      <c r="B691" s="38" t="s">
        <v>8635</v>
      </c>
      <c r="C691" s="132">
        <v>751175000</v>
      </c>
      <c r="D691" s="17" t="s">
        <v>3874</v>
      </c>
      <c r="E691" s="17" t="s">
        <v>4214</v>
      </c>
      <c r="F691" s="27" t="s">
        <v>4215</v>
      </c>
      <c r="G691" s="27" t="s">
        <v>4216</v>
      </c>
      <c r="H691" s="27" t="s">
        <v>4217</v>
      </c>
      <c r="I691" s="17" t="s">
        <v>4218</v>
      </c>
      <c r="J691" s="17" t="s">
        <v>4219</v>
      </c>
      <c r="K691" s="17" t="s">
        <v>4220</v>
      </c>
      <c r="L691" s="17" t="s">
        <v>4221</v>
      </c>
      <c r="M691" s="19" t="s">
        <v>47</v>
      </c>
      <c r="N691" s="28" t="s">
        <v>3156</v>
      </c>
      <c r="O691" s="28"/>
      <c r="P691" s="29"/>
      <c r="Q691" s="28"/>
      <c r="R691" s="29" t="s">
        <v>580</v>
      </c>
      <c r="S691" s="29" t="s">
        <v>4222</v>
      </c>
      <c r="T691" s="30">
        <v>40485</v>
      </c>
      <c r="U691" s="28">
        <v>7434</v>
      </c>
      <c r="V691" s="18"/>
      <c r="W691" s="19"/>
      <c r="X691" s="18"/>
      <c r="Y691" s="18"/>
      <c r="Z691" s="18"/>
      <c r="AA691" s="17"/>
      <c r="AB691" s="14"/>
      <c r="AC691" s="14"/>
      <c r="AD691" s="14"/>
      <c r="AE691" s="14"/>
      <c r="AF691" s="14"/>
      <c r="AG691" s="14"/>
    </row>
    <row r="692" spans="1:33" ht="18" customHeight="1" x14ac:dyDescent="0.2">
      <c r="A692" s="67">
        <v>7122</v>
      </c>
      <c r="B692" s="38" t="s">
        <v>8636</v>
      </c>
      <c r="C692" s="132">
        <v>737523004</v>
      </c>
      <c r="D692" s="17" t="s">
        <v>3874</v>
      </c>
      <c r="E692" s="17" t="s">
        <v>4223</v>
      </c>
      <c r="F692" s="27" t="s">
        <v>4224</v>
      </c>
      <c r="G692" s="27" t="s">
        <v>4225</v>
      </c>
      <c r="H692" s="27" t="s">
        <v>4226</v>
      </c>
      <c r="I692" s="17" t="s">
        <v>3860</v>
      </c>
      <c r="J692" s="17" t="s">
        <v>4227</v>
      </c>
      <c r="K692" s="17" t="s">
        <v>4228</v>
      </c>
      <c r="L692" s="17" t="s">
        <v>4229</v>
      </c>
      <c r="M692" s="19" t="s">
        <v>47</v>
      </c>
      <c r="N692" s="28" t="s">
        <v>3497</v>
      </c>
      <c r="O692" s="28" t="s">
        <v>4230</v>
      </c>
      <c r="P692" s="29"/>
      <c r="Q692" s="28"/>
      <c r="R692" s="29" t="s">
        <v>84</v>
      </c>
      <c r="S692" s="29" t="s">
        <v>4231</v>
      </c>
      <c r="T692" s="30">
        <v>37970</v>
      </c>
      <c r="U692" s="67">
        <v>7122</v>
      </c>
      <c r="V692" s="18"/>
      <c r="W692" s="19"/>
      <c r="X692" s="18"/>
      <c r="Y692" s="18"/>
      <c r="Z692" s="18"/>
      <c r="AA692" s="17"/>
      <c r="AB692" s="14"/>
      <c r="AC692" s="14"/>
      <c r="AD692" s="14"/>
      <c r="AE692" s="14"/>
      <c r="AF692" s="14"/>
      <c r="AG692" s="14"/>
    </row>
    <row r="693" spans="1:33" ht="18" customHeight="1" x14ac:dyDescent="0.2">
      <c r="A693" s="28">
        <v>7625</v>
      </c>
      <c r="B693" s="38" t="s">
        <v>4232</v>
      </c>
      <c r="C693" s="132">
        <v>650199650</v>
      </c>
      <c r="D693" s="17" t="s">
        <v>4233</v>
      </c>
      <c r="E693" s="17" t="s">
        <v>4234</v>
      </c>
      <c r="F693" s="27" t="s">
        <v>4235</v>
      </c>
      <c r="G693" s="27" t="s">
        <v>4236</v>
      </c>
      <c r="H693" s="27" t="s">
        <v>4237</v>
      </c>
      <c r="I693" s="17" t="s">
        <v>865</v>
      </c>
      <c r="J693" s="17" t="s">
        <v>4238</v>
      </c>
      <c r="K693" s="17" t="s">
        <v>4239</v>
      </c>
      <c r="L693" s="17" t="s">
        <v>4241</v>
      </c>
      <c r="M693" s="19" t="s">
        <v>565</v>
      </c>
      <c r="N693" s="28" t="s">
        <v>4243</v>
      </c>
      <c r="O693" s="28" t="s">
        <v>4242</v>
      </c>
      <c r="P693" s="29" t="s">
        <v>4240</v>
      </c>
      <c r="Q693" s="28"/>
      <c r="R693" s="29">
        <v>93401</v>
      </c>
      <c r="S693" s="29" t="s">
        <v>4244</v>
      </c>
      <c r="T693" s="30">
        <v>42762</v>
      </c>
      <c r="U693" s="28">
        <v>7625</v>
      </c>
      <c r="V693" s="18"/>
      <c r="W693" s="19"/>
      <c r="X693" s="18"/>
      <c r="Y693" s="18"/>
      <c r="Z693" s="18"/>
      <c r="AA693" s="17"/>
      <c r="AB693" s="14"/>
      <c r="AC693" s="14"/>
      <c r="AD693" s="14"/>
      <c r="AE693" s="14"/>
      <c r="AF693" s="14"/>
      <c r="AG693" s="14"/>
    </row>
    <row r="694" spans="1:33" ht="18" customHeight="1" x14ac:dyDescent="0.2">
      <c r="A694" s="28">
        <v>7010</v>
      </c>
      <c r="B694" s="38" t="s">
        <v>8637</v>
      </c>
      <c r="C694" s="132">
        <v>747168008</v>
      </c>
      <c r="D694" s="17" t="s">
        <v>4245</v>
      </c>
      <c r="E694" s="17" t="s">
        <v>4246</v>
      </c>
      <c r="F694" s="27" t="s">
        <v>6837</v>
      </c>
      <c r="G694" s="27" t="s">
        <v>4247</v>
      </c>
      <c r="H694" s="27" t="s">
        <v>7485</v>
      </c>
      <c r="I694" s="17" t="s">
        <v>1593</v>
      </c>
      <c r="J694" s="17" t="s">
        <v>7486</v>
      </c>
      <c r="K694" s="17" t="s">
        <v>4248</v>
      </c>
      <c r="L694" s="17" t="s">
        <v>4250</v>
      </c>
      <c r="M694" s="19" t="s">
        <v>565</v>
      </c>
      <c r="N694" s="28" t="s">
        <v>4251</v>
      </c>
      <c r="O694" s="28"/>
      <c r="P694" s="29" t="s">
        <v>4249</v>
      </c>
      <c r="Q694" s="28"/>
      <c r="R694" s="29" t="s">
        <v>1095</v>
      </c>
      <c r="S694" s="29" t="s">
        <v>6345</v>
      </c>
      <c r="T694" s="30">
        <v>37970</v>
      </c>
      <c r="U694" s="28">
        <v>7010</v>
      </c>
      <c r="V694" s="18"/>
      <c r="W694" s="19"/>
      <c r="X694" s="18"/>
      <c r="Y694" s="18"/>
      <c r="Z694" s="18"/>
      <c r="AA694" s="17"/>
      <c r="AB694" s="14"/>
      <c r="AC694" s="14"/>
      <c r="AD694" s="14"/>
      <c r="AE694" s="14"/>
      <c r="AF694" s="14"/>
      <c r="AG694" s="14"/>
    </row>
    <row r="695" spans="1:33" ht="18" customHeight="1" x14ac:dyDescent="0.2">
      <c r="A695" s="28">
        <v>7190</v>
      </c>
      <c r="B695" s="38" t="s">
        <v>8638</v>
      </c>
      <c r="C695" s="132" t="s">
        <v>7127</v>
      </c>
      <c r="D695" s="17" t="s">
        <v>4252</v>
      </c>
      <c r="E695" s="17" t="s">
        <v>4253</v>
      </c>
      <c r="F695" s="27" t="s">
        <v>6910</v>
      </c>
      <c r="G695" s="27" t="s">
        <v>4254</v>
      </c>
      <c r="H695" s="27" t="s">
        <v>6911</v>
      </c>
      <c r="I695" s="17" t="s">
        <v>4255</v>
      </c>
      <c r="J695" s="17" t="s">
        <v>6954</v>
      </c>
      <c r="K695" s="17" t="s">
        <v>6912</v>
      </c>
      <c r="L695" s="17" t="s">
        <v>4256</v>
      </c>
      <c r="M695" s="19" t="s">
        <v>5635</v>
      </c>
      <c r="N695" s="28" t="s">
        <v>795</v>
      </c>
      <c r="O695" s="28"/>
      <c r="P695" s="29"/>
      <c r="Q695" s="28"/>
      <c r="R695" s="29" t="s">
        <v>1095</v>
      </c>
      <c r="S695" s="29" t="s">
        <v>6917</v>
      </c>
      <c r="T695" s="30">
        <v>38607</v>
      </c>
      <c r="U695" s="28">
        <v>7190</v>
      </c>
      <c r="V695" s="18"/>
      <c r="W695" s="19"/>
      <c r="X695" s="18"/>
      <c r="Y695" s="18"/>
      <c r="Z695" s="18"/>
      <c r="AA695" s="17"/>
      <c r="AB695" s="14"/>
      <c r="AC695" s="14"/>
      <c r="AD695" s="14"/>
      <c r="AE695" s="14"/>
      <c r="AF695" s="14"/>
      <c r="AG695" s="14" t="s">
        <v>8048</v>
      </c>
    </row>
    <row r="696" spans="1:33" ht="18" customHeight="1" x14ac:dyDescent="0.2">
      <c r="A696" s="28">
        <v>6921</v>
      </c>
      <c r="B696" s="38" t="s">
        <v>8639</v>
      </c>
      <c r="C696" s="132" t="s">
        <v>7128</v>
      </c>
      <c r="D696" s="17" t="s">
        <v>3920</v>
      </c>
      <c r="E696" s="17" t="s">
        <v>4257</v>
      </c>
      <c r="F696" s="27" t="s">
        <v>4258</v>
      </c>
      <c r="G696" s="27" t="s">
        <v>4259</v>
      </c>
      <c r="H696" s="27" t="s">
        <v>4260</v>
      </c>
      <c r="I696" s="17" t="s">
        <v>1532</v>
      </c>
      <c r="J696" s="17" t="s">
        <v>4261</v>
      </c>
      <c r="K696" s="17" t="s">
        <v>4262</v>
      </c>
      <c r="L696" s="17" t="s">
        <v>4263</v>
      </c>
      <c r="M696" s="19" t="s">
        <v>565</v>
      </c>
      <c r="N696" s="28" t="s">
        <v>415</v>
      </c>
      <c r="O696" s="28" t="s">
        <v>4264</v>
      </c>
      <c r="P696" s="29"/>
      <c r="Q696" s="28"/>
      <c r="R696" s="29" t="s">
        <v>375</v>
      </c>
      <c r="S696" s="29" t="s">
        <v>4265</v>
      </c>
      <c r="T696" s="30">
        <v>37970</v>
      </c>
      <c r="U696" s="28">
        <v>6921</v>
      </c>
      <c r="V696" s="18"/>
      <c r="W696" s="19"/>
      <c r="X696" s="18"/>
      <c r="Y696" s="18"/>
      <c r="Z696" s="18"/>
      <c r="AA696" s="17"/>
      <c r="AB696" s="14"/>
      <c r="AC696" s="14"/>
      <c r="AD696" s="14"/>
      <c r="AE696" s="14"/>
      <c r="AF696" s="14"/>
      <c r="AG696" s="14"/>
    </row>
    <row r="697" spans="1:33" ht="18" customHeight="1" x14ac:dyDescent="0.2">
      <c r="A697" s="28">
        <v>7464</v>
      </c>
      <c r="B697" s="38" t="s">
        <v>8640</v>
      </c>
      <c r="C697" s="132">
        <v>650515056</v>
      </c>
      <c r="D697" s="17" t="s">
        <v>3885</v>
      </c>
      <c r="E697" s="17" t="s">
        <v>4266</v>
      </c>
      <c r="F697" s="27" t="s">
        <v>4267</v>
      </c>
      <c r="G697" s="27" t="s">
        <v>4268</v>
      </c>
      <c r="H697" s="27" t="s">
        <v>4269</v>
      </c>
      <c r="I697" s="17" t="s">
        <v>4270</v>
      </c>
      <c r="J697" s="17" t="s">
        <v>4271</v>
      </c>
      <c r="K697" s="17" t="s">
        <v>4272</v>
      </c>
      <c r="L697" s="17" t="s">
        <v>4273</v>
      </c>
      <c r="M697" s="19" t="s">
        <v>5594</v>
      </c>
      <c r="N697" s="28" t="s">
        <v>1004</v>
      </c>
      <c r="O697" s="28" t="s">
        <v>4274</v>
      </c>
      <c r="P697" s="29"/>
      <c r="Q697" s="28"/>
      <c r="R697" s="29" t="s">
        <v>45</v>
      </c>
      <c r="S697" s="29" t="s">
        <v>717</v>
      </c>
      <c r="T697" s="30">
        <v>41047</v>
      </c>
      <c r="U697" s="28">
        <v>7464</v>
      </c>
      <c r="V697" s="18"/>
      <c r="W697" s="19"/>
      <c r="X697" s="18"/>
      <c r="Y697" s="18"/>
      <c r="Z697" s="18"/>
      <c r="AA697" s="17"/>
      <c r="AB697" s="14"/>
      <c r="AC697" s="14"/>
      <c r="AD697" s="14"/>
      <c r="AE697" s="14"/>
      <c r="AF697" s="14"/>
      <c r="AG697" s="14"/>
    </row>
    <row r="698" spans="1:33" ht="18" customHeight="1" x14ac:dyDescent="0.2">
      <c r="A698" s="28">
        <v>7659</v>
      </c>
      <c r="B698" s="38" t="s">
        <v>8641</v>
      </c>
      <c r="C698" s="132" t="s">
        <v>7129</v>
      </c>
      <c r="D698" s="17" t="s">
        <v>4233</v>
      </c>
      <c r="E698" s="17" t="s">
        <v>4275</v>
      </c>
      <c r="F698" s="27" t="s">
        <v>4276</v>
      </c>
      <c r="G698" s="27" t="s">
        <v>4277</v>
      </c>
      <c r="H698" s="27" t="s">
        <v>4278</v>
      </c>
      <c r="I698" s="17" t="s">
        <v>1861</v>
      </c>
      <c r="J698" s="17" t="s">
        <v>4279</v>
      </c>
      <c r="K698" s="17" t="s">
        <v>4280</v>
      </c>
      <c r="L698" s="17" t="s">
        <v>4282</v>
      </c>
      <c r="M698" s="19" t="s">
        <v>5589</v>
      </c>
      <c r="N698" s="28" t="s">
        <v>4284</v>
      </c>
      <c r="O698" s="28" t="s">
        <v>4283</v>
      </c>
      <c r="P698" s="29" t="s">
        <v>4281</v>
      </c>
      <c r="Q698" s="28"/>
      <c r="R698" s="29">
        <v>93401</v>
      </c>
      <c r="S698" s="29" t="s">
        <v>4244</v>
      </c>
      <c r="T698" s="30">
        <v>43376</v>
      </c>
      <c r="U698" s="28">
        <v>7659</v>
      </c>
      <c r="V698" s="18"/>
      <c r="W698" s="19"/>
      <c r="X698" s="18"/>
      <c r="Y698" s="18"/>
      <c r="Z698" s="18"/>
      <c r="AA698" s="17"/>
      <c r="AB698" s="14"/>
      <c r="AC698" s="14"/>
      <c r="AD698" s="14"/>
      <c r="AE698" s="14"/>
      <c r="AF698" s="14"/>
      <c r="AG698" s="14"/>
    </row>
    <row r="699" spans="1:33" ht="18" customHeight="1" x14ac:dyDescent="0.2">
      <c r="A699" s="28">
        <v>7014</v>
      </c>
      <c r="B699" s="38" t="s">
        <v>8642</v>
      </c>
      <c r="C699" s="132" t="s">
        <v>7130</v>
      </c>
      <c r="D699" s="17" t="s">
        <v>3920</v>
      </c>
      <c r="E699" s="17" t="s">
        <v>4285</v>
      </c>
      <c r="F699" s="27" t="s">
        <v>4286</v>
      </c>
      <c r="G699" s="27" t="s">
        <v>4287</v>
      </c>
      <c r="H699" s="27" t="s">
        <v>4288</v>
      </c>
      <c r="I699" s="17" t="s">
        <v>3860</v>
      </c>
      <c r="J699" s="17" t="s">
        <v>4289</v>
      </c>
      <c r="K699" s="17" t="s">
        <v>4290</v>
      </c>
      <c r="L699" s="17" t="s">
        <v>4291</v>
      </c>
      <c r="M699" s="19" t="s">
        <v>565</v>
      </c>
      <c r="N699" s="28" t="s">
        <v>189</v>
      </c>
      <c r="O699" s="28"/>
      <c r="P699" s="29"/>
      <c r="Q699" s="28"/>
      <c r="R699" s="29" t="s">
        <v>375</v>
      </c>
      <c r="S699" s="29" t="s">
        <v>4292</v>
      </c>
      <c r="T699" s="30">
        <v>37970</v>
      </c>
      <c r="U699" s="28">
        <v>7014</v>
      </c>
      <c r="V699" s="18"/>
      <c r="W699" s="19"/>
      <c r="X699" s="18"/>
      <c r="Y699" s="18"/>
      <c r="Z699" s="18"/>
      <c r="AA699" s="17"/>
      <c r="AB699" s="14"/>
      <c r="AC699" s="14"/>
      <c r="AD699" s="14"/>
      <c r="AE699" s="14"/>
      <c r="AF699" s="14"/>
      <c r="AG699" s="14"/>
    </row>
    <row r="700" spans="1:33" ht="18" customHeight="1" x14ac:dyDescent="0.2">
      <c r="A700" s="28">
        <v>7368</v>
      </c>
      <c r="B700" s="38" t="s">
        <v>8643</v>
      </c>
      <c r="C700" s="132">
        <v>656859903</v>
      </c>
      <c r="D700" s="17" t="s">
        <v>3920</v>
      </c>
      <c r="E700" s="17" t="s">
        <v>4293</v>
      </c>
      <c r="F700" s="27" t="s">
        <v>4294</v>
      </c>
      <c r="G700" s="27" t="s">
        <v>4295</v>
      </c>
      <c r="H700" s="27" t="s">
        <v>4296</v>
      </c>
      <c r="I700" s="17" t="s">
        <v>664</v>
      </c>
      <c r="J700" s="17" t="s">
        <v>4297</v>
      </c>
      <c r="K700" s="17" t="s">
        <v>4298</v>
      </c>
      <c r="L700" s="17" t="s">
        <v>4300</v>
      </c>
      <c r="M700" s="19" t="s">
        <v>5588</v>
      </c>
      <c r="N700" s="28" t="s">
        <v>4301</v>
      </c>
      <c r="O700" s="28"/>
      <c r="P700" s="29" t="s">
        <v>4299</v>
      </c>
      <c r="Q700" s="28"/>
      <c r="R700" s="29" t="s">
        <v>375</v>
      </c>
      <c r="S700" s="29" t="s">
        <v>4302</v>
      </c>
      <c r="T700" s="30">
        <v>39310</v>
      </c>
      <c r="U700" s="28">
        <v>7368</v>
      </c>
      <c r="V700" s="18"/>
      <c r="W700" s="19"/>
      <c r="X700" s="18"/>
      <c r="Y700" s="18"/>
      <c r="Z700" s="18"/>
      <c r="AA700" s="17"/>
      <c r="AB700" s="14"/>
      <c r="AC700" s="14"/>
      <c r="AD700" s="14"/>
      <c r="AE700" s="14"/>
      <c r="AF700" s="14"/>
      <c r="AG700" s="14"/>
    </row>
    <row r="701" spans="1:33" ht="18" customHeight="1" x14ac:dyDescent="0.2">
      <c r="A701" s="28">
        <v>7455</v>
      </c>
      <c r="B701" s="38" t="s">
        <v>8644</v>
      </c>
      <c r="C701" s="132">
        <v>650058909</v>
      </c>
      <c r="D701" s="17" t="s">
        <v>73</v>
      </c>
      <c r="E701" s="17" t="s">
        <v>4303</v>
      </c>
      <c r="F701" s="27" t="s">
        <v>6029</v>
      </c>
      <c r="G701" s="27" t="s">
        <v>4304</v>
      </c>
      <c r="H701" s="27" t="s">
        <v>6030</v>
      </c>
      <c r="I701" s="17" t="s">
        <v>637</v>
      </c>
      <c r="J701" s="17" t="s">
        <v>4305</v>
      </c>
      <c r="K701" s="17" t="s">
        <v>6031</v>
      </c>
      <c r="L701" s="17" t="s">
        <v>4306</v>
      </c>
      <c r="M701" s="19" t="s">
        <v>5589</v>
      </c>
      <c r="N701" s="28" t="s">
        <v>1743</v>
      </c>
      <c r="O701" s="28" t="s">
        <v>4307</v>
      </c>
      <c r="P701" s="29" t="s">
        <v>4308</v>
      </c>
      <c r="Q701" s="28"/>
      <c r="R701" s="29"/>
      <c r="S701" s="29" t="s">
        <v>6055</v>
      </c>
      <c r="T701" s="30">
        <v>40819</v>
      </c>
      <c r="U701" s="28">
        <v>7455</v>
      </c>
      <c r="V701" s="18"/>
      <c r="W701" s="19"/>
      <c r="X701" s="18"/>
      <c r="Y701" s="18"/>
      <c r="Z701" s="18"/>
      <c r="AA701" s="17"/>
      <c r="AB701" s="14"/>
      <c r="AC701" s="14"/>
      <c r="AD701" s="14"/>
      <c r="AE701" s="14"/>
      <c r="AF701" s="14"/>
      <c r="AG701" s="14"/>
    </row>
    <row r="702" spans="1:33" ht="18" customHeight="1" x14ac:dyDescent="0.2">
      <c r="A702" s="28">
        <v>7651</v>
      </c>
      <c r="B702" s="38" t="s">
        <v>8832</v>
      </c>
      <c r="C702" s="132">
        <v>651121620</v>
      </c>
      <c r="D702" s="17" t="s">
        <v>73</v>
      </c>
      <c r="E702" s="17" t="s">
        <v>4309</v>
      </c>
      <c r="F702" s="27" t="s">
        <v>4310</v>
      </c>
      <c r="G702" s="27" t="s">
        <v>4311</v>
      </c>
      <c r="H702" s="27" t="s">
        <v>4312</v>
      </c>
      <c r="I702" s="17" t="s">
        <v>865</v>
      </c>
      <c r="J702" s="17" t="s">
        <v>4313</v>
      </c>
      <c r="K702" s="17" t="s">
        <v>4314</v>
      </c>
      <c r="L702" s="17" t="s">
        <v>4315</v>
      </c>
      <c r="M702" s="19" t="s">
        <v>565</v>
      </c>
      <c r="N702" s="28" t="s">
        <v>4316</v>
      </c>
      <c r="O702" s="28" t="s">
        <v>4317</v>
      </c>
      <c r="P702" s="29" t="s">
        <v>4318</v>
      </c>
      <c r="Q702" s="28"/>
      <c r="R702" s="29" t="s">
        <v>633</v>
      </c>
      <c r="S702" s="29" t="s">
        <v>776</v>
      </c>
      <c r="T702" s="30">
        <v>43299</v>
      </c>
      <c r="U702" s="28">
        <v>7651</v>
      </c>
      <c r="V702" s="18"/>
      <c r="W702" s="19"/>
      <c r="X702" s="18"/>
      <c r="Y702" s="18"/>
      <c r="Z702" s="18"/>
      <c r="AA702" s="17"/>
      <c r="AB702" s="14"/>
      <c r="AC702" s="14"/>
      <c r="AD702" s="14"/>
      <c r="AE702" s="14"/>
      <c r="AF702" s="14"/>
      <c r="AG702" s="14"/>
    </row>
    <row r="703" spans="1:33" ht="18" customHeight="1" x14ac:dyDescent="0.2">
      <c r="A703" s="28">
        <v>7367</v>
      </c>
      <c r="B703" s="38" t="s">
        <v>8645</v>
      </c>
      <c r="C703" s="132">
        <v>655778705</v>
      </c>
      <c r="D703" s="17" t="s">
        <v>4319</v>
      </c>
      <c r="E703" s="17" t="s">
        <v>4320</v>
      </c>
      <c r="F703" s="40" t="s">
        <v>6617</v>
      </c>
      <c r="G703" s="27" t="s">
        <v>4321</v>
      </c>
      <c r="H703" s="27" t="s">
        <v>5681</v>
      </c>
      <c r="I703" s="17" t="s">
        <v>637</v>
      </c>
      <c r="J703" s="17" t="s">
        <v>5682</v>
      </c>
      <c r="K703" s="17" t="s">
        <v>4322</v>
      </c>
      <c r="L703" s="17" t="s">
        <v>4324</v>
      </c>
      <c r="M703" s="19" t="s">
        <v>565</v>
      </c>
      <c r="N703" s="28" t="s">
        <v>1213</v>
      </c>
      <c r="O703" s="28" t="s">
        <v>4325</v>
      </c>
      <c r="P703" s="29" t="s">
        <v>4323</v>
      </c>
      <c r="Q703" s="28"/>
      <c r="R703" s="29" t="s">
        <v>84</v>
      </c>
      <c r="S703" s="29" t="s">
        <v>6618</v>
      </c>
      <c r="T703" s="30">
        <v>39308</v>
      </c>
      <c r="U703" s="28">
        <v>7367</v>
      </c>
      <c r="V703" s="18"/>
      <c r="W703" s="19"/>
      <c r="X703" s="18"/>
      <c r="Y703" s="18"/>
      <c r="Z703" s="18"/>
      <c r="AA703" s="17"/>
      <c r="AB703" s="14"/>
      <c r="AC703" s="14"/>
      <c r="AD703" s="14"/>
      <c r="AE703" s="14"/>
      <c r="AF703" s="14"/>
      <c r="AG703" s="14"/>
    </row>
    <row r="704" spans="1:33" ht="18" customHeight="1" x14ac:dyDescent="0.2">
      <c r="A704" s="28">
        <v>7516</v>
      </c>
      <c r="B704" s="38" t="s">
        <v>8646</v>
      </c>
      <c r="C704" s="132">
        <v>650480546</v>
      </c>
      <c r="D704" s="17" t="s">
        <v>362</v>
      </c>
      <c r="E704" s="17" t="s">
        <v>4326</v>
      </c>
      <c r="F704" s="27" t="s">
        <v>4327</v>
      </c>
      <c r="G704" s="27" t="s">
        <v>5541</v>
      </c>
      <c r="H704" s="27" t="s">
        <v>4329</v>
      </c>
      <c r="I704" s="17" t="s">
        <v>743</v>
      </c>
      <c r="J704" s="17" t="s">
        <v>4330</v>
      </c>
      <c r="K704" s="17" t="s">
        <v>4331</v>
      </c>
      <c r="L704" s="17" t="s">
        <v>4333</v>
      </c>
      <c r="M704" s="19" t="s">
        <v>313</v>
      </c>
      <c r="N704" s="28"/>
      <c r="O704" s="28" t="s">
        <v>4334</v>
      </c>
      <c r="P704" s="29" t="s">
        <v>4332</v>
      </c>
      <c r="Q704" s="28"/>
      <c r="R704" s="29" t="s">
        <v>375</v>
      </c>
      <c r="S704" s="29" t="s">
        <v>4336</v>
      </c>
      <c r="T704" s="30">
        <v>41949</v>
      </c>
      <c r="U704" s="28">
        <v>7516</v>
      </c>
      <c r="V704" s="18"/>
      <c r="W704" s="19"/>
      <c r="X704" s="18"/>
      <c r="Y704" s="18"/>
      <c r="Z704" s="18"/>
      <c r="AA704" s="17"/>
      <c r="AB704" s="14"/>
      <c r="AC704" s="14"/>
      <c r="AD704" s="14"/>
      <c r="AE704" s="14"/>
      <c r="AF704" s="14"/>
      <c r="AG704" s="14"/>
    </row>
    <row r="705" spans="1:33" ht="18" customHeight="1" x14ac:dyDescent="0.2">
      <c r="A705" s="28">
        <v>7518</v>
      </c>
      <c r="B705" s="38" t="s">
        <v>8647</v>
      </c>
      <c r="C705" s="132">
        <v>650602749</v>
      </c>
      <c r="D705" s="17" t="s">
        <v>362</v>
      </c>
      <c r="E705" s="17" t="s">
        <v>4337</v>
      </c>
      <c r="F705" s="27" t="s">
        <v>6505</v>
      </c>
      <c r="G705" s="27" t="s">
        <v>5542</v>
      </c>
      <c r="H705" s="27" t="s">
        <v>6508</v>
      </c>
      <c r="I705" s="17" t="s">
        <v>6509</v>
      </c>
      <c r="J705" s="17" t="s">
        <v>6510</v>
      </c>
      <c r="K705" s="17" t="s">
        <v>4339</v>
      </c>
      <c r="L705" s="19" t="s">
        <v>4340</v>
      </c>
      <c r="M705" s="17" t="s">
        <v>47</v>
      </c>
      <c r="N705" s="28" t="s">
        <v>990</v>
      </c>
      <c r="O705" s="28" t="s">
        <v>6506</v>
      </c>
      <c r="P705" s="29" t="s">
        <v>6507</v>
      </c>
      <c r="Q705" s="28"/>
      <c r="R705" s="29" t="s">
        <v>375</v>
      </c>
      <c r="S705" s="29" t="s">
        <v>6511</v>
      </c>
      <c r="T705" s="30">
        <v>41975</v>
      </c>
      <c r="U705" s="28">
        <v>7518</v>
      </c>
      <c r="V705" s="18"/>
      <c r="W705" s="19"/>
      <c r="X705" s="18"/>
      <c r="Y705" s="18"/>
      <c r="Z705" s="18"/>
      <c r="AA705" s="17"/>
      <c r="AB705" s="14"/>
      <c r="AC705" s="14"/>
      <c r="AD705" s="14"/>
      <c r="AE705" s="14"/>
      <c r="AF705" s="14"/>
      <c r="AG705" s="14"/>
    </row>
    <row r="706" spans="1:33" ht="18" customHeight="1" x14ac:dyDescent="0.2">
      <c r="A706" s="28">
        <v>7706</v>
      </c>
      <c r="B706" s="38" t="s">
        <v>8648</v>
      </c>
      <c r="C706" s="132">
        <v>650837746</v>
      </c>
      <c r="D706" s="17"/>
      <c r="E706" s="17" t="s">
        <v>8049</v>
      </c>
      <c r="F706" s="27" t="s">
        <v>6316</v>
      </c>
      <c r="G706" s="27" t="s">
        <v>6317</v>
      </c>
      <c r="H706" s="27" t="s">
        <v>6318</v>
      </c>
      <c r="I706" s="17" t="s">
        <v>5916</v>
      </c>
      <c r="J706" s="17" t="s">
        <v>6750</v>
      </c>
      <c r="K706" s="17" t="s">
        <v>6319</v>
      </c>
      <c r="L706" s="19" t="s">
        <v>8050</v>
      </c>
      <c r="M706" s="17" t="s">
        <v>5593</v>
      </c>
      <c r="N706" s="28" t="s">
        <v>1193</v>
      </c>
      <c r="O706" s="28" t="s">
        <v>6320</v>
      </c>
      <c r="P706" s="29" t="s">
        <v>6321</v>
      </c>
      <c r="Q706" s="28"/>
      <c r="R706" s="29">
        <v>93401</v>
      </c>
      <c r="S706" s="29" t="s">
        <v>6222</v>
      </c>
      <c r="T706" s="30">
        <v>43990</v>
      </c>
      <c r="U706" s="28">
        <v>7706</v>
      </c>
      <c r="V706" s="18"/>
      <c r="W706" s="19"/>
      <c r="X706" s="18"/>
      <c r="Y706" s="18"/>
      <c r="Z706" s="18"/>
      <c r="AA706" s="17"/>
      <c r="AB706" s="14"/>
      <c r="AC706" s="14"/>
      <c r="AD706" s="14"/>
      <c r="AE706" s="14"/>
      <c r="AF706" s="14"/>
      <c r="AG706" s="14"/>
    </row>
    <row r="707" spans="1:33" ht="18" customHeight="1" x14ac:dyDescent="0.2">
      <c r="A707" s="28">
        <v>7422</v>
      </c>
      <c r="B707" s="38" t="s">
        <v>8649</v>
      </c>
      <c r="C707" s="132">
        <v>659396904</v>
      </c>
      <c r="D707" s="17" t="s">
        <v>532</v>
      </c>
      <c r="E707" s="17" t="s">
        <v>4341</v>
      </c>
      <c r="F707" s="27" t="s">
        <v>4342</v>
      </c>
      <c r="G707" s="27" t="s">
        <v>4343</v>
      </c>
      <c r="H707" s="27" t="s">
        <v>4344</v>
      </c>
      <c r="I707" s="17" t="s">
        <v>178</v>
      </c>
      <c r="J707" s="17" t="s">
        <v>4345</v>
      </c>
      <c r="K707" s="17" t="s">
        <v>4346</v>
      </c>
      <c r="L707" s="17" t="s">
        <v>4348</v>
      </c>
      <c r="M707" s="19" t="s">
        <v>5592</v>
      </c>
      <c r="N707" s="28" t="s">
        <v>2490</v>
      </c>
      <c r="O707" s="28"/>
      <c r="P707" s="29" t="s">
        <v>4347</v>
      </c>
      <c r="Q707" s="28"/>
      <c r="R707" s="29" t="s">
        <v>375</v>
      </c>
      <c r="S707" s="29" t="s">
        <v>4349</v>
      </c>
      <c r="T707" s="30">
        <v>40197</v>
      </c>
      <c r="U707" s="28">
        <v>7422</v>
      </c>
      <c r="V707" s="18"/>
      <c r="W707" s="19"/>
      <c r="X707" s="18"/>
      <c r="Y707" s="18"/>
      <c r="Z707" s="18"/>
      <c r="AA707" s="17"/>
      <c r="AB707" s="14"/>
      <c r="AC707" s="14"/>
      <c r="AD707" s="14"/>
      <c r="AE707" s="14"/>
      <c r="AF707" s="14"/>
      <c r="AG707" s="14"/>
    </row>
    <row r="708" spans="1:33" ht="18" customHeight="1" x14ac:dyDescent="0.2">
      <c r="A708" s="28">
        <v>7442</v>
      </c>
      <c r="B708" s="38" t="s">
        <v>8650</v>
      </c>
      <c r="C708" s="132">
        <v>650345320</v>
      </c>
      <c r="D708" s="17" t="s">
        <v>73</v>
      </c>
      <c r="E708" s="17" t="s">
        <v>4350</v>
      </c>
      <c r="F708" s="27" t="s">
        <v>4351</v>
      </c>
      <c r="G708" s="27" t="s">
        <v>4352</v>
      </c>
      <c r="H708" s="27" t="s">
        <v>4353</v>
      </c>
      <c r="I708" s="17" t="s">
        <v>2149</v>
      </c>
      <c r="J708" s="17"/>
      <c r="K708" s="17" t="s">
        <v>4354</v>
      </c>
      <c r="L708" s="17" t="s">
        <v>4356</v>
      </c>
      <c r="M708" s="19" t="s">
        <v>313</v>
      </c>
      <c r="N708" s="28" t="s">
        <v>999</v>
      </c>
      <c r="O708" s="28" t="s">
        <v>4357</v>
      </c>
      <c r="P708" s="29" t="s">
        <v>4355</v>
      </c>
      <c r="Q708" s="28"/>
      <c r="R708" s="29"/>
      <c r="S708" s="29" t="s">
        <v>4358</v>
      </c>
      <c r="T708" s="30">
        <v>40696</v>
      </c>
      <c r="U708" s="28">
        <v>7442</v>
      </c>
      <c r="V708" s="18"/>
      <c r="W708" s="19"/>
      <c r="X708" s="18"/>
      <c r="Y708" s="18"/>
      <c r="Z708" s="18"/>
      <c r="AA708" s="17"/>
      <c r="AB708" s="14"/>
      <c r="AC708" s="14"/>
      <c r="AD708" s="14"/>
      <c r="AE708" s="14"/>
      <c r="AF708" s="14"/>
      <c r="AG708" s="14"/>
    </row>
    <row r="709" spans="1:33" ht="18" customHeight="1" x14ac:dyDescent="0.2">
      <c r="A709" s="28">
        <v>7440</v>
      </c>
      <c r="B709" s="38" t="s">
        <v>8651</v>
      </c>
      <c r="C709" s="132" t="s">
        <v>7131</v>
      </c>
      <c r="D709" s="17" t="s">
        <v>1090</v>
      </c>
      <c r="E709" s="17" t="s">
        <v>4359</v>
      </c>
      <c r="F709" s="27" t="s">
        <v>4360</v>
      </c>
      <c r="G709" s="27" t="s">
        <v>4361</v>
      </c>
      <c r="H709" s="27" t="s">
        <v>4362</v>
      </c>
      <c r="I709" s="17" t="s">
        <v>4363</v>
      </c>
      <c r="J709" s="17" t="s">
        <v>4364</v>
      </c>
      <c r="K709" s="17" t="s">
        <v>4365</v>
      </c>
      <c r="L709" s="17" t="s">
        <v>4366</v>
      </c>
      <c r="M709" s="19" t="s">
        <v>47</v>
      </c>
      <c r="N709" s="28" t="s">
        <v>769</v>
      </c>
      <c r="O709" s="28" t="s">
        <v>4367</v>
      </c>
      <c r="P709" s="29"/>
      <c r="Q709" s="28"/>
      <c r="R709" s="29" t="s">
        <v>1095</v>
      </c>
      <c r="S709" s="29" t="s">
        <v>4368</v>
      </c>
      <c r="T709" s="30">
        <v>40674</v>
      </c>
      <c r="U709" s="28">
        <v>7440</v>
      </c>
      <c r="V709" s="18"/>
      <c r="W709" s="19"/>
      <c r="X709" s="18"/>
      <c r="Y709" s="18"/>
      <c r="Z709" s="18"/>
      <c r="AA709" s="17"/>
      <c r="AB709" s="14"/>
      <c r="AC709" s="14"/>
      <c r="AD709" s="14"/>
      <c r="AE709" s="14"/>
      <c r="AF709" s="14"/>
      <c r="AG709" s="14"/>
    </row>
    <row r="710" spans="1:33" ht="18" customHeight="1" x14ac:dyDescent="0.2">
      <c r="A710" s="28">
        <v>7614</v>
      </c>
      <c r="B710" s="38" t="s">
        <v>8652</v>
      </c>
      <c r="C710" s="132">
        <v>651185149</v>
      </c>
      <c r="D710" s="17" t="s">
        <v>73</v>
      </c>
      <c r="E710" s="17" t="s">
        <v>4369</v>
      </c>
      <c r="F710" s="29" t="s">
        <v>6573</v>
      </c>
      <c r="G710" s="27" t="s">
        <v>4370</v>
      </c>
      <c r="H710" s="27" t="s">
        <v>4371</v>
      </c>
      <c r="I710" s="17" t="s">
        <v>4372</v>
      </c>
      <c r="J710" s="17" t="s">
        <v>4373</v>
      </c>
      <c r="K710" s="17" t="s">
        <v>4374</v>
      </c>
      <c r="L710" s="17" t="s">
        <v>6574</v>
      </c>
      <c r="M710" s="19" t="s">
        <v>5588</v>
      </c>
      <c r="N710" s="28" t="s">
        <v>1552</v>
      </c>
      <c r="O710" s="28" t="s">
        <v>6575</v>
      </c>
      <c r="P710" s="29" t="s">
        <v>6576</v>
      </c>
      <c r="Q710" s="28"/>
      <c r="R710" s="29" t="s">
        <v>580</v>
      </c>
      <c r="S710" s="29" t="s">
        <v>6214</v>
      </c>
      <c r="T710" s="30">
        <v>42599</v>
      </c>
      <c r="U710" s="28">
        <v>7614</v>
      </c>
      <c r="V710" s="18"/>
      <c r="W710" s="19"/>
      <c r="X710" s="18"/>
      <c r="Y710" s="18"/>
      <c r="Z710" s="18"/>
      <c r="AA710" s="17"/>
      <c r="AB710" s="14"/>
      <c r="AC710" s="14"/>
      <c r="AD710" s="14"/>
      <c r="AE710" s="14"/>
      <c r="AF710" s="14"/>
      <c r="AG710" s="14"/>
    </row>
    <row r="711" spans="1:33" ht="18" customHeight="1" x14ac:dyDescent="0.2">
      <c r="A711" s="28">
        <v>7712</v>
      </c>
      <c r="B711" s="38" t="s">
        <v>6663</v>
      </c>
      <c r="C711" s="132">
        <v>651917115</v>
      </c>
      <c r="D711" s="17"/>
      <c r="E711" s="17" t="s">
        <v>8051</v>
      </c>
      <c r="F711" s="29" t="s">
        <v>6665</v>
      </c>
      <c r="G711" s="27" t="s">
        <v>6664</v>
      </c>
      <c r="H711" s="27" t="s">
        <v>6666</v>
      </c>
      <c r="I711" s="17" t="s">
        <v>4338</v>
      </c>
      <c r="J711" s="17" t="s">
        <v>6672</v>
      </c>
      <c r="K711" s="17" t="s">
        <v>6667</v>
      </c>
      <c r="L711" s="17" t="s">
        <v>6668</v>
      </c>
      <c r="M711" s="19" t="s">
        <v>5588</v>
      </c>
      <c r="N711" s="28" t="s">
        <v>1112</v>
      </c>
      <c r="O711" s="28" t="s">
        <v>6673</v>
      </c>
      <c r="P711" s="47" t="s">
        <v>6674</v>
      </c>
      <c r="Q711" s="28"/>
      <c r="R711" s="29" t="s">
        <v>580</v>
      </c>
      <c r="S711" s="29" t="s">
        <v>6675</v>
      </c>
      <c r="T711" s="30">
        <v>44096</v>
      </c>
      <c r="U711" s="28">
        <v>7712</v>
      </c>
      <c r="V711" s="18"/>
      <c r="W711" s="19"/>
      <c r="X711" s="18"/>
      <c r="Y711" s="18"/>
      <c r="Z711" s="18"/>
      <c r="AA711" s="17"/>
      <c r="AB711" s="14"/>
      <c r="AC711" s="14"/>
      <c r="AD711" s="14"/>
      <c r="AE711" s="14"/>
      <c r="AF711" s="14"/>
      <c r="AG711" s="14"/>
    </row>
    <row r="712" spans="1:33" ht="18" customHeight="1" x14ac:dyDescent="0.2">
      <c r="A712" s="28">
        <v>7530</v>
      </c>
      <c r="B712" s="38" t="s">
        <v>8653</v>
      </c>
      <c r="C712" s="132">
        <v>650343484</v>
      </c>
      <c r="D712" s="17" t="s">
        <v>73</v>
      </c>
      <c r="E712" s="17" t="s">
        <v>4375</v>
      </c>
      <c r="F712" s="27" t="s">
        <v>4376</v>
      </c>
      <c r="G712" s="27" t="s">
        <v>5541</v>
      </c>
      <c r="H712" s="27" t="s">
        <v>4377</v>
      </c>
      <c r="I712" s="17" t="s">
        <v>4338</v>
      </c>
      <c r="J712" s="17" t="s">
        <v>4378</v>
      </c>
      <c r="K712" s="17" t="s">
        <v>4379</v>
      </c>
      <c r="L712" s="17" t="s">
        <v>4381</v>
      </c>
      <c r="M712" s="19" t="s">
        <v>47</v>
      </c>
      <c r="N712" s="28" t="s">
        <v>658</v>
      </c>
      <c r="O712" s="28" t="s">
        <v>4382</v>
      </c>
      <c r="P712" s="29" t="s">
        <v>4380</v>
      </c>
      <c r="Q712" s="28"/>
      <c r="R712" s="29" t="s">
        <v>375</v>
      </c>
      <c r="S712" s="29" t="s">
        <v>4383</v>
      </c>
      <c r="T712" s="30">
        <v>42052</v>
      </c>
      <c r="U712" s="28">
        <v>7530</v>
      </c>
      <c r="V712" s="18"/>
      <c r="W712" s="19"/>
      <c r="X712" s="18"/>
      <c r="Y712" s="18"/>
      <c r="Z712" s="18"/>
      <c r="AA712" s="17"/>
      <c r="AB712" s="14"/>
      <c r="AC712" s="14"/>
      <c r="AD712" s="14"/>
      <c r="AE712" s="14"/>
      <c r="AF712" s="14"/>
      <c r="AG712" s="14"/>
    </row>
    <row r="713" spans="1:33" ht="18" customHeight="1" x14ac:dyDescent="0.2">
      <c r="A713" s="28">
        <v>7683</v>
      </c>
      <c r="B713" s="38" t="s">
        <v>8654</v>
      </c>
      <c r="C713" s="132">
        <v>651822580</v>
      </c>
      <c r="D713" s="17"/>
      <c r="E713" s="17" t="s">
        <v>8052</v>
      </c>
      <c r="F713" s="105" t="s">
        <v>8053</v>
      </c>
      <c r="G713" s="27" t="s">
        <v>5953</v>
      </c>
      <c r="H713" s="27" t="s">
        <v>8054</v>
      </c>
      <c r="I713" s="17" t="s">
        <v>5916</v>
      </c>
      <c r="J713" s="17" t="s">
        <v>7050</v>
      </c>
      <c r="K713" s="17" t="s">
        <v>7051</v>
      </c>
      <c r="L713" s="17" t="s">
        <v>5955</v>
      </c>
      <c r="M713" s="19" t="s">
        <v>565</v>
      </c>
      <c r="N713" s="28" t="s">
        <v>1441</v>
      </c>
      <c r="O713" s="28" t="s">
        <v>5954</v>
      </c>
      <c r="P713" s="29" t="s">
        <v>5956</v>
      </c>
      <c r="Q713" s="28"/>
      <c r="R713" s="29">
        <v>93401</v>
      </c>
      <c r="S713" s="29" t="s">
        <v>8055</v>
      </c>
      <c r="T713" s="30">
        <v>43644</v>
      </c>
      <c r="U713" s="28">
        <v>7683</v>
      </c>
      <c r="V713" s="18"/>
      <c r="W713" s="19"/>
      <c r="X713" s="18"/>
      <c r="Y713" s="18"/>
      <c r="Z713" s="18"/>
      <c r="AA713" s="17"/>
      <c r="AB713" s="14"/>
      <c r="AC713" s="14"/>
      <c r="AD713" s="14"/>
      <c r="AE713" s="14"/>
      <c r="AF713" s="14"/>
      <c r="AG713" s="14"/>
    </row>
    <row r="714" spans="1:33" ht="18" customHeight="1" x14ac:dyDescent="0.2">
      <c r="A714" s="28">
        <v>7468</v>
      </c>
      <c r="B714" s="38" t="s">
        <v>8655</v>
      </c>
      <c r="C714" s="132">
        <v>650559592</v>
      </c>
      <c r="D714" s="17" t="s">
        <v>49</v>
      </c>
      <c r="E714" s="17" t="s">
        <v>5512</v>
      </c>
      <c r="F714" s="27" t="s">
        <v>5513</v>
      </c>
      <c r="G714" s="27" t="s">
        <v>4578</v>
      </c>
      <c r="H714" s="27" t="s">
        <v>5514</v>
      </c>
      <c r="I714" s="17" t="s">
        <v>5515</v>
      </c>
      <c r="J714" s="17" t="s">
        <v>5516</v>
      </c>
      <c r="K714" s="17" t="s">
        <v>5517</v>
      </c>
      <c r="L714" s="17" t="s">
        <v>5518</v>
      </c>
      <c r="M714" s="19" t="s">
        <v>565</v>
      </c>
      <c r="N714" s="28" t="s">
        <v>415</v>
      </c>
      <c r="O714" s="28">
        <v>2584644</v>
      </c>
      <c r="P714" s="47" t="s">
        <v>5519</v>
      </c>
      <c r="Q714" s="28"/>
      <c r="R714" s="29" t="s">
        <v>3783</v>
      </c>
      <c r="S714" s="29" t="s">
        <v>5520</v>
      </c>
      <c r="T714" s="30">
        <v>41234</v>
      </c>
      <c r="U714" s="28">
        <v>7468</v>
      </c>
      <c r="V714" s="18"/>
      <c r="W714" s="19"/>
      <c r="X714" s="18"/>
      <c r="Y714" s="18"/>
      <c r="Z714" s="18"/>
      <c r="AA714" s="17"/>
      <c r="AB714" s="14"/>
      <c r="AC714" s="14"/>
      <c r="AD714" s="14"/>
      <c r="AE714" s="14"/>
      <c r="AF714" s="14"/>
      <c r="AG714" s="14"/>
    </row>
    <row r="715" spans="1:33" ht="18" customHeight="1" x14ac:dyDescent="0.2">
      <c r="A715" s="28">
        <v>7445</v>
      </c>
      <c r="B715" s="38" t="s">
        <v>8656</v>
      </c>
      <c r="C715" s="132">
        <v>650335368</v>
      </c>
      <c r="D715" s="17" t="s">
        <v>73</v>
      </c>
      <c r="E715" s="17" t="s">
        <v>4384</v>
      </c>
      <c r="F715" s="27" t="s">
        <v>4385</v>
      </c>
      <c r="G715" s="27" t="s">
        <v>4386</v>
      </c>
      <c r="H715" s="27" t="s">
        <v>4387</v>
      </c>
      <c r="I715" s="17" t="s">
        <v>4388</v>
      </c>
      <c r="J715" s="17" t="s">
        <v>4389</v>
      </c>
      <c r="K715" s="17" t="s">
        <v>4390</v>
      </c>
      <c r="L715" s="17" t="s">
        <v>4391</v>
      </c>
      <c r="M715" s="19" t="s">
        <v>47</v>
      </c>
      <c r="N715" s="28" t="s">
        <v>4393</v>
      </c>
      <c r="O715" s="28"/>
      <c r="P715" s="29" t="s">
        <v>4392</v>
      </c>
      <c r="Q715" s="28"/>
      <c r="R715" s="29" t="s">
        <v>4394</v>
      </c>
      <c r="S715" s="29" t="s">
        <v>4395</v>
      </c>
      <c r="T715" s="30">
        <v>40739</v>
      </c>
      <c r="U715" s="28">
        <v>7445</v>
      </c>
      <c r="V715" s="18"/>
      <c r="W715" s="19"/>
      <c r="X715" s="18"/>
      <c r="Y715" s="18"/>
      <c r="Z715" s="18"/>
      <c r="AA715" s="17"/>
      <c r="AB715" s="14"/>
      <c r="AC715" s="14"/>
      <c r="AD715" s="14"/>
      <c r="AE715" s="14"/>
      <c r="AF715" s="14"/>
      <c r="AG715" s="14"/>
    </row>
    <row r="716" spans="1:33" ht="18" customHeight="1" x14ac:dyDescent="0.2">
      <c r="A716" s="28">
        <v>7653</v>
      </c>
      <c r="B716" s="38" t="s">
        <v>4396</v>
      </c>
      <c r="C716" s="132">
        <v>651482887</v>
      </c>
      <c r="D716" s="17" t="s">
        <v>4397</v>
      </c>
      <c r="E716" s="17" t="s">
        <v>4398</v>
      </c>
      <c r="F716" s="27" t="s">
        <v>4399</v>
      </c>
      <c r="G716" s="27" t="s">
        <v>4400</v>
      </c>
      <c r="H716" s="27" t="s">
        <v>4401</v>
      </c>
      <c r="I716" s="17" t="s">
        <v>771</v>
      </c>
      <c r="J716" s="17" t="s">
        <v>4402</v>
      </c>
      <c r="K716" s="17" t="s">
        <v>4403</v>
      </c>
      <c r="L716" s="17" t="s">
        <v>4405</v>
      </c>
      <c r="M716" s="19" t="s">
        <v>313</v>
      </c>
      <c r="N716" s="28" t="s">
        <v>4407</v>
      </c>
      <c r="O716" s="28" t="s">
        <v>4404</v>
      </c>
      <c r="P716" s="29" t="s">
        <v>4406</v>
      </c>
      <c r="Q716" s="28"/>
      <c r="R716" s="29">
        <v>93401</v>
      </c>
      <c r="S716" s="29" t="s">
        <v>4244</v>
      </c>
      <c r="T716" s="30">
        <v>43311</v>
      </c>
      <c r="U716" s="28">
        <v>7653</v>
      </c>
      <c r="V716" s="18"/>
      <c r="W716" s="19"/>
      <c r="X716" s="18"/>
      <c r="Y716" s="18"/>
      <c r="Z716" s="18"/>
      <c r="AA716" s="17"/>
      <c r="AB716" s="14"/>
      <c r="AC716" s="14"/>
      <c r="AD716" s="14"/>
      <c r="AE716" s="14"/>
      <c r="AF716" s="14"/>
      <c r="AG716" s="14"/>
    </row>
    <row r="717" spans="1:33" ht="18" customHeight="1" x14ac:dyDescent="0.2">
      <c r="A717" s="28">
        <v>7631</v>
      </c>
      <c r="B717" s="38" t="s">
        <v>8657</v>
      </c>
      <c r="C717" s="132">
        <v>650987497</v>
      </c>
      <c r="D717" s="17" t="s">
        <v>362</v>
      </c>
      <c r="E717" s="17" t="s">
        <v>4408</v>
      </c>
      <c r="F717" s="27" t="s">
        <v>4409</v>
      </c>
      <c r="G717" s="27" t="s">
        <v>4410</v>
      </c>
      <c r="H717" s="27" t="s">
        <v>4411</v>
      </c>
      <c r="I717" s="17" t="s">
        <v>4412</v>
      </c>
      <c r="J717" s="17" t="s">
        <v>4413</v>
      </c>
      <c r="K717" s="17" t="s">
        <v>4414</v>
      </c>
      <c r="L717" s="19" t="s">
        <v>4416</v>
      </c>
      <c r="M717" s="19" t="s">
        <v>565</v>
      </c>
      <c r="N717" s="28" t="s">
        <v>4418</v>
      </c>
      <c r="O717" s="28" t="s">
        <v>4417</v>
      </c>
      <c r="P717" s="29" t="s">
        <v>4415</v>
      </c>
      <c r="Q717" s="28"/>
      <c r="R717" s="29" t="s">
        <v>84</v>
      </c>
      <c r="S717" s="29" t="s">
        <v>4419</v>
      </c>
      <c r="T717" s="30">
        <v>42850</v>
      </c>
      <c r="U717" s="28">
        <v>7631</v>
      </c>
      <c r="V717" s="18"/>
      <c r="W717" s="19"/>
      <c r="X717" s="18"/>
      <c r="Y717" s="18"/>
      <c r="Z717" s="18"/>
      <c r="AA717" s="17"/>
      <c r="AB717" s="14"/>
      <c r="AC717" s="14"/>
      <c r="AD717" s="14"/>
      <c r="AE717" s="14"/>
      <c r="AF717" s="14"/>
      <c r="AG717" s="14"/>
    </row>
    <row r="718" spans="1:33" ht="18" customHeight="1" x14ac:dyDescent="0.2">
      <c r="A718" s="28">
        <v>7428</v>
      </c>
      <c r="B718" s="38" t="s">
        <v>8658</v>
      </c>
      <c r="C718" s="132">
        <v>759626605</v>
      </c>
      <c r="D718" s="17" t="s">
        <v>532</v>
      </c>
      <c r="E718" s="17" t="s">
        <v>4420</v>
      </c>
      <c r="F718" s="27" t="s">
        <v>4421</v>
      </c>
      <c r="G718" s="27" t="s">
        <v>4343</v>
      </c>
      <c r="H718" s="27" t="s">
        <v>4422</v>
      </c>
      <c r="I718" s="17" t="s">
        <v>172</v>
      </c>
      <c r="J718" s="17" t="s">
        <v>4423</v>
      </c>
      <c r="K718" s="17" t="s">
        <v>4424</v>
      </c>
      <c r="L718" s="17" t="s">
        <v>4426</v>
      </c>
      <c r="M718" s="19" t="s">
        <v>47</v>
      </c>
      <c r="N718" s="28" t="s">
        <v>4428</v>
      </c>
      <c r="O718" s="28" t="s">
        <v>4427</v>
      </c>
      <c r="P718" s="29" t="s">
        <v>4425</v>
      </c>
      <c r="Q718" s="28"/>
      <c r="R718" s="29" t="s">
        <v>1147</v>
      </c>
      <c r="S718" s="29" t="s">
        <v>4429</v>
      </c>
      <c r="T718" s="30">
        <v>40365</v>
      </c>
      <c r="U718" s="28">
        <v>7428</v>
      </c>
      <c r="V718" s="18"/>
      <c r="W718" s="19"/>
      <c r="X718" s="18"/>
      <c r="Y718" s="18"/>
      <c r="Z718" s="18"/>
      <c r="AA718" s="17"/>
      <c r="AB718" s="14"/>
      <c r="AC718" s="14"/>
      <c r="AD718" s="14"/>
      <c r="AE718" s="14"/>
      <c r="AF718" s="14"/>
      <c r="AG718" s="14"/>
    </row>
    <row r="719" spans="1:33" ht="18" customHeight="1" x14ac:dyDescent="0.2">
      <c r="A719" s="28">
        <v>7704</v>
      </c>
      <c r="B719" s="38" t="s">
        <v>8659</v>
      </c>
      <c r="C719" s="132">
        <v>651908876</v>
      </c>
      <c r="D719" s="17"/>
      <c r="E719" s="17" t="s">
        <v>8056</v>
      </c>
      <c r="F719" s="27" t="s">
        <v>6609</v>
      </c>
      <c r="G719" s="27" t="s">
        <v>6275</v>
      </c>
      <c r="H719" s="27" t="s">
        <v>6276</v>
      </c>
      <c r="I719" s="17" t="s">
        <v>6277</v>
      </c>
      <c r="J719" s="17" t="s">
        <v>6278</v>
      </c>
      <c r="K719" s="17" t="s">
        <v>6279</v>
      </c>
      <c r="L719" s="17" t="s">
        <v>6280</v>
      </c>
      <c r="M719" s="19" t="s">
        <v>200</v>
      </c>
      <c r="N719" s="28" t="s">
        <v>6281</v>
      </c>
      <c r="O719" s="28">
        <v>988397269</v>
      </c>
      <c r="P719" s="47" t="s">
        <v>6282</v>
      </c>
      <c r="Q719" s="28"/>
      <c r="R719" s="29">
        <v>93401</v>
      </c>
      <c r="S719" s="29" t="s">
        <v>6189</v>
      </c>
      <c r="T719" s="30">
        <v>43934</v>
      </c>
      <c r="U719" s="28">
        <v>7704</v>
      </c>
      <c r="V719" s="18"/>
      <c r="W719" s="19"/>
      <c r="X719" s="18"/>
      <c r="Y719" s="18"/>
      <c r="Z719" s="18"/>
      <c r="AA719" s="17"/>
      <c r="AB719" s="14"/>
      <c r="AC719" s="14"/>
      <c r="AD719" s="14"/>
      <c r="AE719" s="14"/>
      <c r="AF719" s="14"/>
      <c r="AG719" s="14"/>
    </row>
    <row r="720" spans="1:33" ht="18" customHeight="1" x14ac:dyDescent="0.2">
      <c r="A720" s="28">
        <v>7640</v>
      </c>
      <c r="B720" s="38" t="s">
        <v>8660</v>
      </c>
      <c r="C720" s="132">
        <v>651203732</v>
      </c>
      <c r="D720" s="17" t="s">
        <v>73</v>
      </c>
      <c r="E720" s="17" t="s">
        <v>6024</v>
      </c>
      <c r="F720" s="27" t="s">
        <v>6025</v>
      </c>
      <c r="G720" s="27" t="s">
        <v>6023</v>
      </c>
      <c r="H720" s="27" t="s">
        <v>6026</v>
      </c>
      <c r="I720" s="17" t="s">
        <v>5079</v>
      </c>
      <c r="J720" s="17" t="s">
        <v>6027</v>
      </c>
      <c r="K720" s="17" t="s">
        <v>4430</v>
      </c>
      <c r="L720" s="17" t="s">
        <v>4431</v>
      </c>
      <c r="M720" s="19" t="s">
        <v>47</v>
      </c>
      <c r="N720" s="28" t="s">
        <v>4432</v>
      </c>
      <c r="O720" s="28">
        <f>56964313880</f>
        <v>56964313880</v>
      </c>
      <c r="P720" s="29" t="s">
        <v>4433</v>
      </c>
      <c r="Q720" s="28"/>
      <c r="R720" s="29" t="s">
        <v>633</v>
      </c>
      <c r="S720" s="29" t="s">
        <v>6054</v>
      </c>
      <c r="T720" s="30">
        <v>43048</v>
      </c>
      <c r="U720" s="28">
        <v>7640</v>
      </c>
      <c r="V720" s="18"/>
      <c r="W720" s="19"/>
      <c r="X720" s="18"/>
      <c r="Y720" s="18"/>
      <c r="Z720" s="18"/>
      <c r="AA720" s="17"/>
      <c r="AB720" s="14"/>
      <c r="AC720" s="14"/>
      <c r="AD720" s="14"/>
      <c r="AE720" s="14"/>
      <c r="AF720" s="14"/>
      <c r="AG720" s="14"/>
    </row>
    <row r="721" spans="1:33" ht="18" customHeight="1" x14ac:dyDescent="0.2">
      <c r="A721" s="28">
        <v>7623</v>
      </c>
      <c r="B721" s="38" t="s">
        <v>8661</v>
      </c>
      <c r="C721" s="132">
        <v>651265479</v>
      </c>
      <c r="D721" s="17" t="s">
        <v>73</v>
      </c>
      <c r="E721" s="17" t="s">
        <v>4434</v>
      </c>
      <c r="F721" s="27" t="s">
        <v>4435</v>
      </c>
      <c r="G721" s="27" t="s">
        <v>4436</v>
      </c>
      <c r="H721" s="27" t="s">
        <v>4437</v>
      </c>
      <c r="I721" s="17" t="s">
        <v>4438</v>
      </c>
      <c r="J721" s="17" t="s">
        <v>4439</v>
      </c>
      <c r="K721" s="17" t="s">
        <v>4440</v>
      </c>
      <c r="L721" s="17" t="s">
        <v>4442</v>
      </c>
      <c r="M721" s="19" t="s">
        <v>5594</v>
      </c>
      <c r="N721" s="28" t="s">
        <v>1004</v>
      </c>
      <c r="O721" s="28" t="s">
        <v>4443</v>
      </c>
      <c r="P721" s="29" t="s">
        <v>4441</v>
      </c>
      <c r="Q721" s="28"/>
      <c r="R721" s="29" t="s">
        <v>84</v>
      </c>
      <c r="S721" s="27" t="s">
        <v>4444</v>
      </c>
      <c r="T721" s="30">
        <v>42730</v>
      </c>
      <c r="U721" s="28">
        <v>7623</v>
      </c>
      <c r="V721" s="18"/>
      <c r="W721" s="19"/>
      <c r="X721" s="18"/>
      <c r="Y721" s="18"/>
      <c r="Z721" s="18"/>
      <c r="AA721" s="17"/>
      <c r="AB721" s="14"/>
      <c r="AC721" s="14"/>
      <c r="AD721" s="14"/>
      <c r="AE721" s="14"/>
      <c r="AF721" s="14"/>
      <c r="AG721" s="14"/>
    </row>
    <row r="722" spans="1:33" ht="18" customHeight="1" x14ac:dyDescent="0.2">
      <c r="A722" s="28">
        <v>7710</v>
      </c>
      <c r="B722" s="38" t="s">
        <v>6399</v>
      </c>
      <c r="C722" s="132">
        <v>651881420</v>
      </c>
      <c r="D722" s="17"/>
      <c r="E722" s="17" t="s">
        <v>8057</v>
      </c>
      <c r="F722" s="27" t="s">
        <v>6401</v>
      </c>
      <c r="G722" s="27" t="s">
        <v>6400</v>
      </c>
      <c r="H722" s="27" t="s">
        <v>6402</v>
      </c>
      <c r="I722" s="17" t="s">
        <v>5916</v>
      </c>
      <c r="J722" s="17" t="s">
        <v>6403</v>
      </c>
      <c r="K722" s="17" t="s">
        <v>6404</v>
      </c>
      <c r="L722" s="17" t="s">
        <v>6405</v>
      </c>
      <c r="M722" s="19" t="s">
        <v>5594</v>
      </c>
      <c r="N722" s="28" t="s">
        <v>6406</v>
      </c>
      <c r="O722" s="28">
        <v>988375686</v>
      </c>
      <c r="P722" s="47" t="s">
        <v>6407</v>
      </c>
      <c r="Q722" s="28"/>
      <c r="R722" s="29">
        <v>93401</v>
      </c>
      <c r="S722" s="27" t="s">
        <v>6408</v>
      </c>
      <c r="T722" s="30">
        <v>44049</v>
      </c>
      <c r="U722" s="28">
        <v>7710</v>
      </c>
      <c r="V722" s="18"/>
      <c r="W722" s="19"/>
      <c r="X722" s="18"/>
      <c r="Y722" s="18"/>
      <c r="Z722" s="18"/>
      <c r="AA722" s="17"/>
      <c r="AB722" s="14"/>
      <c r="AC722" s="14"/>
      <c r="AD722" s="14"/>
      <c r="AE722" s="14"/>
      <c r="AF722" s="14"/>
      <c r="AG722" s="14"/>
    </row>
    <row r="723" spans="1:33" ht="18" customHeight="1" x14ac:dyDescent="0.2">
      <c r="A723" s="28">
        <v>7484</v>
      </c>
      <c r="B723" s="38" t="s">
        <v>8662</v>
      </c>
      <c r="C723" s="132">
        <v>737987000</v>
      </c>
      <c r="D723" s="17" t="s">
        <v>73</v>
      </c>
      <c r="E723" s="17" t="s">
        <v>4445</v>
      </c>
      <c r="F723" s="27" t="s">
        <v>4446</v>
      </c>
      <c r="G723" s="27" t="s">
        <v>4447</v>
      </c>
      <c r="H723" s="27" t="s">
        <v>4448</v>
      </c>
      <c r="I723" s="17" t="s">
        <v>4449</v>
      </c>
      <c r="J723" s="17" t="s">
        <v>4450</v>
      </c>
      <c r="K723" s="17" t="s">
        <v>4451</v>
      </c>
      <c r="L723" s="17" t="s">
        <v>4453</v>
      </c>
      <c r="M723" s="19" t="s">
        <v>47</v>
      </c>
      <c r="N723" s="28" t="s">
        <v>4455</v>
      </c>
      <c r="O723" s="28" t="s">
        <v>4454</v>
      </c>
      <c r="P723" s="29" t="s">
        <v>4452</v>
      </c>
      <c r="Q723" s="28"/>
      <c r="R723" s="29" t="s">
        <v>1147</v>
      </c>
      <c r="S723" s="29" t="s">
        <v>4456</v>
      </c>
      <c r="T723" s="30">
        <v>41502</v>
      </c>
      <c r="U723" s="28">
        <v>7484</v>
      </c>
      <c r="V723" s="18"/>
      <c r="W723" s="19"/>
      <c r="X723" s="18"/>
      <c r="Y723" s="18"/>
      <c r="Z723" s="18"/>
      <c r="AA723" s="17"/>
      <c r="AB723" s="14"/>
      <c r="AC723" s="14"/>
      <c r="AD723" s="14"/>
      <c r="AE723" s="14"/>
      <c r="AF723" s="14"/>
      <c r="AG723" s="14"/>
    </row>
    <row r="724" spans="1:33" ht="18" customHeight="1" x14ac:dyDescent="0.2">
      <c r="A724" s="28">
        <v>7677</v>
      </c>
      <c r="B724" s="38" t="s">
        <v>8833</v>
      </c>
      <c r="C724" s="132">
        <v>651775035</v>
      </c>
      <c r="D724" s="17"/>
      <c r="E724" s="17" t="s">
        <v>8058</v>
      </c>
      <c r="F724" s="40" t="s">
        <v>5767</v>
      </c>
      <c r="G724" s="27" t="s">
        <v>5768</v>
      </c>
      <c r="H724" s="27" t="s">
        <v>5769</v>
      </c>
      <c r="I724" s="17" t="s">
        <v>1334</v>
      </c>
      <c r="J724" s="17" t="s">
        <v>5770</v>
      </c>
      <c r="K724" s="17" t="s">
        <v>5771</v>
      </c>
      <c r="L724" s="17" t="s">
        <v>5773</v>
      </c>
      <c r="M724" s="19" t="s">
        <v>47</v>
      </c>
      <c r="N724" s="28" t="s">
        <v>658</v>
      </c>
      <c r="O724" s="28" t="s">
        <v>5774</v>
      </c>
      <c r="P724" s="29" t="s">
        <v>5772</v>
      </c>
      <c r="Q724" s="28"/>
      <c r="R724" s="29" t="s">
        <v>84</v>
      </c>
      <c r="S724" s="29" t="s">
        <v>5558</v>
      </c>
      <c r="T724" s="30">
        <v>43626</v>
      </c>
      <c r="U724" s="28">
        <v>7677</v>
      </c>
      <c r="V724" s="18"/>
      <c r="W724" s="19"/>
      <c r="X724" s="18"/>
      <c r="Y724" s="18"/>
      <c r="Z724" s="18"/>
      <c r="AA724" s="17"/>
      <c r="AB724" s="14"/>
      <c r="AC724" s="14"/>
      <c r="AD724" s="14"/>
      <c r="AE724" s="14"/>
      <c r="AF724" s="14"/>
      <c r="AG724" s="14"/>
    </row>
    <row r="725" spans="1:33" ht="18" customHeight="1" x14ac:dyDescent="0.2">
      <c r="A725" s="28">
        <v>7678</v>
      </c>
      <c r="B725" s="38" t="s">
        <v>8769</v>
      </c>
      <c r="C725" s="132" t="s">
        <v>7132</v>
      </c>
      <c r="D725" s="17"/>
      <c r="E725" s="17" t="s">
        <v>8059</v>
      </c>
      <c r="F725" s="40" t="s">
        <v>6558</v>
      </c>
      <c r="G725" s="27" t="s">
        <v>5864</v>
      </c>
      <c r="H725" s="27" t="s">
        <v>5865</v>
      </c>
      <c r="I725" s="17" t="s">
        <v>5866</v>
      </c>
      <c r="J725" s="17" t="s">
        <v>5867</v>
      </c>
      <c r="K725" s="17" t="s">
        <v>5868</v>
      </c>
      <c r="L725" s="17" t="s">
        <v>5869</v>
      </c>
      <c r="M725" s="19" t="s">
        <v>5593</v>
      </c>
      <c r="N725" s="28" t="s">
        <v>1193</v>
      </c>
      <c r="O725" s="28">
        <v>91444090</v>
      </c>
      <c r="P725" s="47" t="s">
        <v>5870</v>
      </c>
      <c r="Q725" s="28"/>
      <c r="R725" s="29" t="s">
        <v>84</v>
      </c>
      <c r="S725" s="29" t="s">
        <v>5871</v>
      </c>
      <c r="T725" s="30">
        <v>43627</v>
      </c>
      <c r="U725" s="28">
        <v>7678</v>
      </c>
      <c r="V725" s="18"/>
      <c r="W725" s="19"/>
      <c r="X725" s="18"/>
      <c r="Y725" s="18"/>
      <c r="Z725" s="18"/>
      <c r="AA725" s="17"/>
      <c r="AB725" s="14"/>
      <c r="AC725" s="14"/>
      <c r="AD725" s="14"/>
      <c r="AE725" s="14"/>
      <c r="AF725" s="14"/>
      <c r="AG725" s="14"/>
    </row>
    <row r="726" spans="1:33" ht="18" customHeight="1" x14ac:dyDescent="0.2">
      <c r="A726" s="28">
        <v>7392</v>
      </c>
      <c r="B726" s="38" t="s">
        <v>8663</v>
      </c>
      <c r="C726" s="132">
        <v>657376906</v>
      </c>
      <c r="D726" s="17" t="s">
        <v>4457</v>
      </c>
      <c r="E726" s="17" t="s">
        <v>4458</v>
      </c>
      <c r="F726" s="27" t="s">
        <v>4459</v>
      </c>
      <c r="G726" s="27" t="s">
        <v>4460</v>
      </c>
      <c r="H726" s="27" t="s">
        <v>4461</v>
      </c>
      <c r="I726" s="17" t="s">
        <v>4462</v>
      </c>
      <c r="J726" s="17" t="s">
        <v>4463</v>
      </c>
      <c r="K726" s="17" t="s">
        <v>4464</v>
      </c>
      <c r="L726" s="17" t="s">
        <v>4465</v>
      </c>
      <c r="M726" s="19" t="s">
        <v>5588</v>
      </c>
      <c r="N726" s="28" t="s">
        <v>4467</v>
      </c>
      <c r="O726" s="28" t="s">
        <v>4466</v>
      </c>
      <c r="P726" s="29"/>
      <c r="Q726" s="28"/>
      <c r="R726" s="29" t="s">
        <v>84</v>
      </c>
      <c r="S726" s="29" t="s">
        <v>4468</v>
      </c>
      <c r="T726" s="30">
        <v>39588</v>
      </c>
      <c r="U726" s="28">
        <v>7392</v>
      </c>
      <c r="V726" s="18"/>
      <c r="W726" s="19"/>
      <c r="X726" s="18"/>
      <c r="Y726" s="18"/>
      <c r="Z726" s="18"/>
      <c r="AA726" s="17"/>
      <c r="AB726" s="14"/>
      <c r="AC726" s="14"/>
      <c r="AD726" s="14"/>
      <c r="AE726" s="14"/>
      <c r="AF726" s="14"/>
      <c r="AG726" s="14"/>
    </row>
    <row r="727" spans="1:33" ht="18" customHeight="1" x14ac:dyDescent="0.2">
      <c r="A727" s="28">
        <v>7628</v>
      </c>
      <c r="B727" s="38" t="s">
        <v>8664</v>
      </c>
      <c r="C727" s="132">
        <v>736521008</v>
      </c>
      <c r="D727" s="17" t="s">
        <v>532</v>
      </c>
      <c r="E727" s="17" t="s">
        <v>4469</v>
      </c>
      <c r="F727" s="27" t="s">
        <v>4470</v>
      </c>
      <c r="G727" s="27" t="s">
        <v>4471</v>
      </c>
      <c r="H727" s="27" t="s">
        <v>4472</v>
      </c>
      <c r="I727" s="17" t="s">
        <v>4473</v>
      </c>
      <c r="J727" s="17" t="s">
        <v>4474</v>
      </c>
      <c r="K727" s="17" t="s">
        <v>4475</v>
      </c>
      <c r="L727" s="17" t="s">
        <v>4476</v>
      </c>
      <c r="M727" s="19" t="s">
        <v>47</v>
      </c>
      <c r="N727" s="28"/>
      <c r="O727" s="28"/>
      <c r="P727" s="29" t="s">
        <v>4477</v>
      </c>
      <c r="Q727" s="28"/>
      <c r="R727" s="29" t="s">
        <v>375</v>
      </c>
      <c r="S727" s="29" t="s">
        <v>4478</v>
      </c>
      <c r="T727" s="30">
        <v>42790</v>
      </c>
      <c r="U727" s="28">
        <v>7628</v>
      </c>
      <c r="V727" s="18"/>
      <c r="W727" s="19"/>
      <c r="X727" s="18"/>
      <c r="Y727" s="18"/>
      <c r="Z727" s="18"/>
      <c r="AA727" s="17"/>
      <c r="AB727" s="14"/>
      <c r="AC727" s="14"/>
      <c r="AD727" s="14"/>
      <c r="AE727" s="14"/>
      <c r="AF727" s="14"/>
      <c r="AG727" s="14"/>
    </row>
    <row r="728" spans="1:33" ht="18" customHeight="1" x14ac:dyDescent="0.2">
      <c r="A728" s="28">
        <v>7711</v>
      </c>
      <c r="B728" s="38" t="s">
        <v>6439</v>
      </c>
      <c r="C728" s="132">
        <v>651882338</v>
      </c>
      <c r="D728" s="17"/>
      <c r="E728" s="17" t="s">
        <v>8060</v>
      </c>
      <c r="F728" s="27" t="s">
        <v>6440</v>
      </c>
      <c r="G728" s="27" t="s">
        <v>6441</v>
      </c>
      <c r="H728" s="27" t="s">
        <v>7487</v>
      </c>
      <c r="I728" s="17" t="s">
        <v>5916</v>
      </c>
      <c r="J728" s="17" t="s">
        <v>6442</v>
      </c>
      <c r="K728" s="17" t="s">
        <v>7488</v>
      </c>
      <c r="L728" s="17" t="s">
        <v>6443</v>
      </c>
      <c r="M728" s="19" t="s">
        <v>47</v>
      </c>
      <c r="N728" s="28" t="s">
        <v>3597</v>
      </c>
      <c r="O728" s="28" t="s">
        <v>7489</v>
      </c>
      <c r="P728" s="29" t="s">
        <v>7490</v>
      </c>
      <c r="Q728" s="28"/>
      <c r="R728" s="29">
        <v>93401</v>
      </c>
      <c r="S728" s="29" t="s">
        <v>6222</v>
      </c>
      <c r="T728" s="30">
        <v>44054</v>
      </c>
      <c r="U728" s="28">
        <v>7711</v>
      </c>
      <c r="V728" s="18"/>
      <c r="W728" s="19"/>
      <c r="X728" s="18"/>
      <c r="Y728" s="18"/>
      <c r="Z728" s="18"/>
      <c r="AA728" s="17"/>
      <c r="AB728" s="14"/>
      <c r="AC728" s="14"/>
      <c r="AD728" s="14"/>
      <c r="AE728" s="14"/>
      <c r="AF728" s="14"/>
      <c r="AG728" s="14"/>
    </row>
    <row r="729" spans="1:33" ht="18" customHeight="1" x14ac:dyDescent="0.2">
      <c r="A729" s="29">
        <v>7682</v>
      </c>
      <c r="B729" s="94" t="s">
        <v>5943</v>
      </c>
      <c r="C729" s="132">
        <v>651591058</v>
      </c>
      <c r="D729" s="17"/>
      <c r="E729" s="17" t="s">
        <v>8061</v>
      </c>
      <c r="F729" s="27" t="s">
        <v>5944</v>
      </c>
      <c r="G729" s="27" t="s">
        <v>5945</v>
      </c>
      <c r="H729" s="27" t="s">
        <v>5946</v>
      </c>
      <c r="I729" s="17" t="s">
        <v>5916</v>
      </c>
      <c r="J729" s="17" t="s">
        <v>5947</v>
      </c>
      <c r="K729" s="17" t="s">
        <v>5948</v>
      </c>
      <c r="L729" s="17" t="s">
        <v>5950</v>
      </c>
      <c r="M729" s="17" t="s">
        <v>5593</v>
      </c>
      <c r="N729" s="29" t="s">
        <v>2120</v>
      </c>
      <c r="O729" s="29" t="s">
        <v>5949</v>
      </c>
      <c r="P729" s="29" t="s">
        <v>5951</v>
      </c>
      <c r="Q729" s="29"/>
      <c r="R729" s="29">
        <v>93401</v>
      </c>
      <c r="S729" s="29" t="s">
        <v>5952</v>
      </c>
      <c r="T729" s="34">
        <v>43644</v>
      </c>
      <c r="U729" s="29">
        <v>7682</v>
      </c>
      <c r="V729" s="59"/>
      <c r="W729" s="17"/>
      <c r="X729" s="59"/>
      <c r="Y729" s="59"/>
      <c r="Z729" s="59"/>
      <c r="AA729" s="17"/>
      <c r="AB729" s="14"/>
      <c r="AC729" s="14"/>
      <c r="AD729" s="14"/>
      <c r="AE729" s="14"/>
      <c r="AF729" s="14"/>
      <c r="AG729" s="14"/>
    </row>
    <row r="730" spans="1:33" ht="18" customHeight="1" x14ac:dyDescent="0.2">
      <c r="A730" s="28">
        <v>7633</v>
      </c>
      <c r="B730" s="38" t="s">
        <v>8665</v>
      </c>
      <c r="C730" s="132">
        <v>653057709</v>
      </c>
      <c r="D730" s="17" t="s">
        <v>73</v>
      </c>
      <c r="E730" s="17" t="s">
        <v>4479</v>
      </c>
      <c r="F730" s="27" t="s">
        <v>6056</v>
      </c>
      <c r="G730" s="27" t="s">
        <v>4480</v>
      </c>
      <c r="H730" s="27" t="s">
        <v>4481</v>
      </c>
      <c r="I730" s="17" t="s">
        <v>4482</v>
      </c>
      <c r="J730" s="17" t="s">
        <v>4483</v>
      </c>
      <c r="K730" s="17" t="s">
        <v>4484</v>
      </c>
      <c r="L730" s="17" t="s">
        <v>6057</v>
      </c>
      <c r="M730" s="19" t="s">
        <v>5589</v>
      </c>
      <c r="N730" s="28" t="s">
        <v>4485</v>
      </c>
      <c r="O730" s="28">
        <v>994420699</v>
      </c>
      <c r="P730" s="29" t="s">
        <v>4486</v>
      </c>
      <c r="Q730" s="28"/>
      <c r="R730" s="29" t="s">
        <v>633</v>
      </c>
      <c r="S730" s="29" t="s">
        <v>1639</v>
      </c>
      <c r="T730" s="30">
        <v>42968</v>
      </c>
      <c r="U730" s="28">
        <v>7633</v>
      </c>
      <c r="V730" s="18"/>
      <c r="W730" s="19"/>
      <c r="X730" s="18"/>
      <c r="Y730" s="18"/>
      <c r="Z730" s="18"/>
      <c r="AA730" s="17"/>
      <c r="AB730" s="14"/>
      <c r="AC730" s="14"/>
      <c r="AD730" s="14"/>
      <c r="AE730" s="14"/>
      <c r="AF730" s="14"/>
      <c r="AG730" s="14"/>
    </row>
    <row r="731" spans="1:33" ht="18" customHeight="1" x14ac:dyDescent="0.2">
      <c r="A731" s="28">
        <v>7626</v>
      </c>
      <c r="B731" s="38" t="s">
        <v>8666</v>
      </c>
      <c r="C731" s="132" t="s">
        <v>7133</v>
      </c>
      <c r="D731" s="17" t="s">
        <v>73</v>
      </c>
      <c r="E731" s="17" t="s">
        <v>4487</v>
      </c>
      <c r="F731" s="27" t="s">
        <v>6353</v>
      </c>
      <c r="G731" s="27" t="s">
        <v>4488</v>
      </c>
      <c r="H731" s="27" t="s">
        <v>4489</v>
      </c>
      <c r="I731" s="17" t="s">
        <v>1861</v>
      </c>
      <c r="J731" s="17" t="s">
        <v>6453</v>
      </c>
      <c r="K731" s="17" t="s">
        <v>4490</v>
      </c>
      <c r="L731" s="17" t="s">
        <v>4491</v>
      </c>
      <c r="M731" s="19" t="s">
        <v>313</v>
      </c>
      <c r="N731" s="28" t="s">
        <v>4492</v>
      </c>
      <c r="O731" s="28" t="s">
        <v>4493</v>
      </c>
      <c r="P731" s="29" t="s">
        <v>6354</v>
      </c>
      <c r="Q731" s="28"/>
      <c r="R731" s="29" t="s">
        <v>580</v>
      </c>
      <c r="S731" s="29" t="s">
        <v>6355</v>
      </c>
      <c r="T731" s="30">
        <v>42762</v>
      </c>
      <c r="U731" s="28">
        <v>7626</v>
      </c>
      <c r="V731" s="18"/>
      <c r="W731" s="19"/>
      <c r="X731" s="18"/>
      <c r="Y731" s="18"/>
      <c r="Z731" s="18"/>
      <c r="AA731" s="17"/>
      <c r="AB731" s="14"/>
      <c r="AC731" s="14"/>
      <c r="AD731" s="14"/>
      <c r="AE731" s="14"/>
      <c r="AF731" s="14"/>
      <c r="AG731" s="14" t="s">
        <v>7983</v>
      </c>
    </row>
    <row r="732" spans="1:33" ht="18" customHeight="1" x14ac:dyDescent="0.2">
      <c r="A732" s="97">
        <v>7696</v>
      </c>
      <c r="B732" s="108" t="s">
        <v>8667</v>
      </c>
      <c r="C732" s="130">
        <v>651902215</v>
      </c>
      <c r="D732" s="33"/>
      <c r="E732" s="33" t="s">
        <v>8062</v>
      </c>
      <c r="F732" s="96" t="s">
        <v>8063</v>
      </c>
      <c r="G732" s="96" t="s">
        <v>6163</v>
      </c>
      <c r="H732" s="96" t="s">
        <v>7491</v>
      </c>
      <c r="I732" s="33" t="s">
        <v>1261</v>
      </c>
      <c r="J732" s="33" t="s">
        <v>7492</v>
      </c>
      <c r="K732" s="33" t="s">
        <v>6164</v>
      </c>
      <c r="L732" s="33" t="s">
        <v>6167</v>
      </c>
      <c r="M732" s="43" t="s">
        <v>5590</v>
      </c>
      <c r="N732" s="97" t="s">
        <v>2747</v>
      </c>
      <c r="O732" s="97" t="s">
        <v>6166</v>
      </c>
      <c r="P732" s="117" t="s">
        <v>6165</v>
      </c>
      <c r="Q732" s="97"/>
      <c r="R732" s="98">
        <v>93401</v>
      </c>
      <c r="S732" s="98" t="s">
        <v>7899</v>
      </c>
      <c r="T732" s="99">
        <v>43858</v>
      </c>
      <c r="U732" s="97">
        <v>7696</v>
      </c>
      <c r="V732" s="42"/>
      <c r="W732" s="43"/>
      <c r="X732" s="42"/>
      <c r="Y732" s="42"/>
      <c r="Z732" s="42"/>
      <c r="AA732" s="33"/>
      <c r="AB732" s="14"/>
      <c r="AC732" s="14"/>
      <c r="AD732" s="14"/>
      <c r="AE732" s="14"/>
      <c r="AF732" s="14"/>
      <c r="AG732" s="14"/>
    </row>
    <row r="733" spans="1:33" ht="18" customHeight="1" x14ac:dyDescent="0.2">
      <c r="A733" s="28">
        <v>7424</v>
      </c>
      <c r="B733" s="38" t="s">
        <v>8668</v>
      </c>
      <c r="C733" s="132">
        <v>652322301</v>
      </c>
      <c r="D733" s="17" t="s">
        <v>532</v>
      </c>
      <c r="E733" s="17" t="s">
        <v>4494</v>
      </c>
      <c r="F733" s="27" t="s">
        <v>6598</v>
      </c>
      <c r="G733" s="27" t="s">
        <v>4343</v>
      </c>
      <c r="H733" s="27" t="s">
        <v>6599</v>
      </c>
      <c r="I733" s="17" t="s">
        <v>172</v>
      </c>
      <c r="J733" s="17" t="s">
        <v>6600</v>
      </c>
      <c r="K733" s="17" t="s">
        <v>6602</v>
      </c>
      <c r="L733" s="17" t="s">
        <v>4496</v>
      </c>
      <c r="M733" s="19" t="s">
        <v>47</v>
      </c>
      <c r="N733" s="28" t="s">
        <v>4498</v>
      </c>
      <c r="O733" s="28" t="s">
        <v>4497</v>
      </c>
      <c r="P733" s="29" t="s">
        <v>4495</v>
      </c>
      <c r="Q733" s="28"/>
      <c r="R733" s="29" t="s">
        <v>375</v>
      </c>
      <c r="S733" s="29" t="s">
        <v>6601</v>
      </c>
      <c r="T733" s="30">
        <v>40203</v>
      </c>
      <c r="U733" s="28">
        <v>7424</v>
      </c>
      <c r="V733" s="18"/>
      <c r="W733" s="19"/>
      <c r="X733" s="18"/>
      <c r="Y733" s="18"/>
      <c r="Z733" s="18"/>
      <c r="AA733" s="17"/>
      <c r="AB733" s="14"/>
      <c r="AC733" s="14"/>
      <c r="AD733" s="14"/>
      <c r="AE733" s="14"/>
      <c r="AF733" s="14"/>
      <c r="AG733" s="14"/>
    </row>
    <row r="734" spans="1:33" ht="18" customHeight="1" x14ac:dyDescent="0.2">
      <c r="A734" s="28">
        <v>7701</v>
      </c>
      <c r="B734" s="38" t="s">
        <v>8669</v>
      </c>
      <c r="C734" s="132">
        <v>651843979</v>
      </c>
      <c r="D734" s="17"/>
      <c r="E734" s="17" t="s">
        <v>8064</v>
      </c>
      <c r="F734" s="27" t="s">
        <v>6236</v>
      </c>
      <c r="G734" s="27" t="s">
        <v>6237</v>
      </c>
      <c r="H734" s="27" t="s">
        <v>6238</v>
      </c>
      <c r="I734" s="17" t="s">
        <v>1415</v>
      </c>
      <c r="J734" s="17" t="s">
        <v>6239</v>
      </c>
      <c r="K734" s="17" t="s">
        <v>6240</v>
      </c>
      <c r="L734" s="17" t="s">
        <v>6241</v>
      </c>
      <c r="M734" s="19" t="s">
        <v>565</v>
      </c>
      <c r="N734" s="28" t="s">
        <v>415</v>
      </c>
      <c r="O734" s="28" t="s">
        <v>6242</v>
      </c>
      <c r="P734" s="47" t="s">
        <v>6243</v>
      </c>
      <c r="Q734" s="28"/>
      <c r="R734" s="29">
        <v>93401</v>
      </c>
      <c r="S734" s="29" t="s">
        <v>6244</v>
      </c>
      <c r="T734" s="30">
        <v>43913</v>
      </c>
      <c r="U734" s="28">
        <v>7701</v>
      </c>
      <c r="V734" s="18"/>
      <c r="W734" s="19"/>
      <c r="X734" s="18"/>
      <c r="Y734" s="18"/>
      <c r="Z734" s="18"/>
      <c r="AA734" s="17"/>
      <c r="AB734" s="14"/>
      <c r="AC734" s="14"/>
      <c r="AD734" s="14"/>
      <c r="AE734" s="14"/>
      <c r="AF734" s="14"/>
      <c r="AG734" s="14"/>
    </row>
    <row r="735" spans="1:33" ht="18" customHeight="1" x14ac:dyDescent="0.2">
      <c r="A735" s="28">
        <v>7438</v>
      </c>
      <c r="B735" s="38" t="s">
        <v>8670</v>
      </c>
      <c r="C735" s="132">
        <v>533148689</v>
      </c>
      <c r="D735" s="17" t="s">
        <v>49</v>
      </c>
      <c r="E735" s="17" t="s">
        <v>4499</v>
      </c>
      <c r="F735" s="27" t="s">
        <v>4500</v>
      </c>
      <c r="G735" s="27" t="s">
        <v>4501</v>
      </c>
      <c r="H735" s="27" t="s">
        <v>4502</v>
      </c>
      <c r="I735" s="17" t="s">
        <v>4503</v>
      </c>
      <c r="J735" s="17" t="s">
        <v>4504</v>
      </c>
      <c r="K735" s="17" t="s">
        <v>4505</v>
      </c>
      <c r="L735" s="17" t="s">
        <v>4507</v>
      </c>
      <c r="M735" s="19" t="s">
        <v>47</v>
      </c>
      <c r="N735" s="28" t="s">
        <v>658</v>
      </c>
      <c r="O735" s="28" t="s">
        <v>4508</v>
      </c>
      <c r="P735" s="29" t="s">
        <v>4506</v>
      </c>
      <c r="Q735" s="28"/>
      <c r="R735" s="29" t="s">
        <v>580</v>
      </c>
      <c r="S735" s="29" t="s">
        <v>4509</v>
      </c>
      <c r="T735" s="30">
        <v>40542</v>
      </c>
      <c r="U735" s="28">
        <v>7438</v>
      </c>
      <c r="V735" s="18"/>
      <c r="W735" s="19"/>
      <c r="X735" s="18"/>
      <c r="Y735" s="18"/>
      <c r="Z735" s="18"/>
      <c r="AA735" s="17"/>
      <c r="AB735" s="14"/>
      <c r="AC735" s="14"/>
      <c r="AD735" s="14"/>
      <c r="AE735" s="14"/>
      <c r="AF735" s="14"/>
      <c r="AG735" s="14"/>
    </row>
    <row r="736" spans="1:33" ht="18" customHeight="1" thickBot="1" x14ac:dyDescent="0.25">
      <c r="A736" s="28">
        <v>7607</v>
      </c>
      <c r="B736" s="38" t="s">
        <v>8671</v>
      </c>
      <c r="C736" s="132" t="s">
        <v>8222</v>
      </c>
      <c r="D736" s="17" t="s">
        <v>73</v>
      </c>
      <c r="E736" s="17" t="s">
        <v>4510</v>
      </c>
      <c r="F736" s="27" t="s">
        <v>4511</v>
      </c>
      <c r="G736" s="27" t="s">
        <v>4512</v>
      </c>
      <c r="H736" s="27" t="s">
        <v>4513</v>
      </c>
      <c r="I736" s="17" t="s">
        <v>4514</v>
      </c>
      <c r="J736" s="17" t="s">
        <v>4515</v>
      </c>
      <c r="K736" s="17" t="s">
        <v>4516</v>
      </c>
      <c r="L736" s="17" t="s">
        <v>4518</v>
      </c>
      <c r="M736" s="19" t="s">
        <v>313</v>
      </c>
      <c r="N736" s="28" t="s">
        <v>4520</v>
      </c>
      <c r="O736" s="28" t="s">
        <v>4519</v>
      </c>
      <c r="P736" s="29" t="s">
        <v>4517</v>
      </c>
      <c r="Q736" s="28"/>
      <c r="R736" s="29" t="s">
        <v>580</v>
      </c>
      <c r="S736" s="29" t="s">
        <v>2033</v>
      </c>
      <c r="T736" s="30">
        <v>42501</v>
      </c>
      <c r="U736" s="28">
        <v>7607</v>
      </c>
      <c r="V736" s="18"/>
      <c r="W736" s="19"/>
      <c r="X736" s="18"/>
      <c r="Y736" s="18"/>
      <c r="Z736" s="18"/>
      <c r="AA736" s="17"/>
      <c r="AB736" s="14"/>
      <c r="AC736" s="14"/>
      <c r="AD736" s="14"/>
      <c r="AE736" s="14"/>
      <c r="AF736" s="14"/>
      <c r="AG736" s="14"/>
    </row>
    <row r="737" spans="1:33" ht="18" customHeight="1" thickBot="1" x14ac:dyDescent="0.25">
      <c r="A737" s="28">
        <v>7725</v>
      </c>
      <c r="B737" s="38" t="s">
        <v>8672</v>
      </c>
      <c r="C737" s="132">
        <v>533338917</v>
      </c>
      <c r="D737" s="17"/>
      <c r="E737" s="17" t="s">
        <v>8065</v>
      </c>
      <c r="F737" s="27" t="s">
        <v>8066</v>
      </c>
      <c r="G737" s="27" t="s">
        <v>8067</v>
      </c>
      <c r="H737" s="27" t="s">
        <v>8068</v>
      </c>
      <c r="I737" s="17" t="s">
        <v>1415</v>
      </c>
      <c r="J737" s="17" t="s">
        <v>8069</v>
      </c>
      <c r="K737" s="17" t="s">
        <v>8070</v>
      </c>
      <c r="L737" s="17" t="s">
        <v>8071</v>
      </c>
      <c r="M737" s="19" t="s">
        <v>47</v>
      </c>
      <c r="N737" s="28" t="s">
        <v>2032</v>
      </c>
      <c r="O737" s="28">
        <v>56996928535</v>
      </c>
      <c r="P737" s="47" t="s">
        <v>8072</v>
      </c>
      <c r="Q737" s="28"/>
      <c r="R737" s="56" t="s">
        <v>8073</v>
      </c>
      <c r="S737" s="29" t="s">
        <v>7409</v>
      </c>
      <c r="T737" s="30">
        <v>44253</v>
      </c>
      <c r="U737" s="28">
        <v>7725</v>
      </c>
      <c r="V737" s="18"/>
      <c r="W737" s="19"/>
      <c r="X737" s="18"/>
      <c r="Y737" s="18"/>
      <c r="Z737" s="18"/>
      <c r="AA737" s="17"/>
      <c r="AB737" s="14"/>
      <c r="AC737" s="14"/>
      <c r="AD737" s="14"/>
      <c r="AE737" s="14"/>
      <c r="AF737" s="14"/>
      <c r="AG737" s="14"/>
    </row>
    <row r="738" spans="1:33" ht="18" customHeight="1" thickBot="1" x14ac:dyDescent="0.25">
      <c r="A738" s="28">
        <v>7389</v>
      </c>
      <c r="B738" s="38" t="s">
        <v>8673</v>
      </c>
      <c r="C738" s="132">
        <v>657674206</v>
      </c>
      <c r="D738" s="17" t="s">
        <v>49</v>
      </c>
      <c r="E738" s="17" t="s">
        <v>4521</v>
      </c>
      <c r="F738" s="27" t="s">
        <v>4522</v>
      </c>
      <c r="G738" s="27" t="s">
        <v>4523</v>
      </c>
      <c r="H738" s="27" t="s">
        <v>4524</v>
      </c>
      <c r="I738" s="17" t="s">
        <v>637</v>
      </c>
      <c r="J738" s="17" t="s">
        <v>4525</v>
      </c>
      <c r="K738" s="17" t="s">
        <v>4526</v>
      </c>
      <c r="L738" s="17" t="s">
        <v>4529</v>
      </c>
      <c r="M738" s="19" t="s">
        <v>313</v>
      </c>
      <c r="N738" s="28" t="s">
        <v>2737</v>
      </c>
      <c r="O738" s="28" t="s">
        <v>4528</v>
      </c>
      <c r="P738" s="29" t="s">
        <v>4527</v>
      </c>
      <c r="Q738" s="28"/>
      <c r="R738" s="56" t="s">
        <v>8074</v>
      </c>
      <c r="S738" s="29" t="s">
        <v>4530</v>
      </c>
      <c r="T738" s="30">
        <v>39573</v>
      </c>
      <c r="U738" s="28">
        <v>7389</v>
      </c>
      <c r="V738" s="18"/>
      <c r="W738" s="19"/>
      <c r="X738" s="18"/>
      <c r="Y738" s="18"/>
      <c r="Z738" s="18"/>
      <c r="AA738" s="17"/>
      <c r="AB738" s="14"/>
      <c r="AC738" s="14"/>
      <c r="AD738" s="14"/>
      <c r="AE738" s="14"/>
      <c r="AF738" s="14"/>
      <c r="AG738" s="14"/>
    </row>
    <row r="739" spans="1:33" ht="18" customHeight="1" x14ac:dyDescent="0.2">
      <c r="A739" s="28">
        <v>7353</v>
      </c>
      <c r="B739" s="38" t="s">
        <v>8674</v>
      </c>
      <c r="C739" s="132" t="s">
        <v>7134</v>
      </c>
      <c r="D739" s="17" t="s">
        <v>73</v>
      </c>
      <c r="E739" s="17" t="s">
        <v>4537</v>
      </c>
      <c r="F739" s="27" t="s">
        <v>4538</v>
      </c>
      <c r="G739" s="27" t="s">
        <v>4343</v>
      </c>
      <c r="H739" s="27" t="s">
        <v>4539</v>
      </c>
      <c r="I739" s="17" t="s">
        <v>637</v>
      </c>
      <c r="J739" s="17" t="s">
        <v>4540</v>
      </c>
      <c r="K739" s="17" t="s">
        <v>4541</v>
      </c>
      <c r="L739" s="17" t="s">
        <v>4542</v>
      </c>
      <c r="M739" s="19" t="s">
        <v>47</v>
      </c>
      <c r="N739" s="28" t="s">
        <v>4544</v>
      </c>
      <c r="O739" s="28" t="s">
        <v>4543</v>
      </c>
      <c r="P739" s="29"/>
      <c r="Q739" s="28"/>
      <c r="R739" s="29" t="s">
        <v>375</v>
      </c>
      <c r="S739" s="29" t="s">
        <v>4545</v>
      </c>
      <c r="T739" s="30">
        <v>39204</v>
      </c>
      <c r="U739" s="28">
        <v>7353</v>
      </c>
      <c r="V739" s="18"/>
      <c r="W739" s="19"/>
      <c r="X739" s="18"/>
      <c r="Y739" s="18"/>
      <c r="Z739" s="18"/>
      <c r="AA739" s="17"/>
      <c r="AB739" s="14"/>
      <c r="AC739" s="14"/>
      <c r="AD739" s="14"/>
      <c r="AE739" s="14"/>
      <c r="AF739" s="14"/>
      <c r="AG739" s="14"/>
    </row>
    <row r="740" spans="1:33" ht="18" customHeight="1" x14ac:dyDescent="0.2">
      <c r="A740" s="28">
        <v>7351</v>
      </c>
      <c r="B740" s="38" t="s">
        <v>8675</v>
      </c>
      <c r="C740" s="132">
        <v>656424702</v>
      </c>
      <c r="D740" s="17" t="s">
        <v>4546</v>
      </c>
      <c r="E740" s="17" t="s">
        <v>4547</v>
      </c>
      <c r="F740" s="27" t="s">
        <v>4548</v>
      </c>
      <c r="G740" s="27" t="s">
        <v>4549</v>
      </c>
      <c r="H740" s="27" t="s">
        <v>4550</v>
      </c>
      <c r="I740" s="17" t="s">
        <v>413</v>
      </c>
      <c r="J740" s="17" t="s">
        <v>4551</v>
      </c>
      <c r="K740" s="17" t="s">
        <v>4552</v>
      </c>
      <c r="L740" s="17" t="s">
        <v>4553</v>
      </c>
      <c r="M740" s="19" t="s">
        <v>47</v>
      </c>
      <c r="N740" s="28" t="s">
        <v>2891</v>
      </c>
      <c r="O740" s="28" t="s">
        <v>4554</v>
      </c>
      <c r="P740" s="29"/>
      <c r="Q740" s="28"/>
      <c r="R740" s="29" t="s">
        <v>375</v>
      </c>
      <c r="S740" s="29" t="s">
        <v>4555</v>
      </c>
      <c r="T740" s="30">
        <v>39198</v>
      </c>
      <c r="U740" s="28">
        <v>7351</v>
      </c>
      <c r="V740" s="18"/>
      <c r="W740" s="19"/>
      <c r="X740" s="18"/>
      <c r="Y740" s="18"/>
      <c r="Z740" s="18"/>
      <c r="AA740" s="17"/>
      <c r="AB740" s="14"/>
      <c r="AC740" s="14"/>
      <c r="AD740" s="14"/>
      <c r="AE740" s="14"/>
      <c r="AF740" s="14"/>
      <c r="AG740" s="14"/>
    </row>
    <row r="741" spans="1:33" ht="18" customHeight="1" x14ac:dyDescent="0.2">
      <c r="A741" s="28">
        <v>7408</v>
      </c>
      <c r="B741" s="38" t="s">
        <v>8676</v>
      </c>
      <c r="C741" s="132">
        <v>659351005</v>
      </c>
      <c r="D741" s="17" t="s">
        <v>1410</v>
      </c>
      <c r="E741" s="17" t="s">
        <v>4556</v>
      </c>
      <c r="F741" s="27" t="s">
        <v>4557</v>
      </c>
      <c r="G741" s="27" t="s">
        <v>4343</v>
      </c>
      <c r="H741" s="27" t="s">
        <v>4558</v>
      </c>
      <c r="I741" s="17" t="s">
        <v>637</v>
      </c>
      <c r="J741" s="17" t="s">
        <v>4559</v>
      </c>
      <c r="K741" s="17" t="s">
        <v>4560</v>
      </c>
      <c r="L741" s="17" t="s">
        <v>4561</v>
      </c>
      <c r="M741" s="19" t="s">
        <v>313</v>
      </c>
      <c r="N741" s="28" t="s">
        <v>999</v>
      </c>
      <c r="O741" s="28" t="s">
        <v>4562</v>
      </c>
      <c r="P741" s="29"/>
      <c r="Q741" s="28"/>
      <c r="R741" s="29" t="s">
        <v>375</v>
      </c>
      <c r="S741" s="29" t="s">
        <v>4563</v>
      </c>
      <c r="T741" s="30">
        <v>39812</v>
      </c>
      <c r="U741" s="28">
        <v>7408</v>
      </c>
      <c r="V741" s="18"/>
      <c r="W741" s="19"/>
      <c r="X741" s="18"/>
      <c r="Y741" s="18"/>
      <c r="Z741" s="18"/>
      <c r="AA741" s="17"/>
      <c r="AB741" s="14"/>
      <c r="AC741" s="14"/>
      <c r="AD741" s="14"/>
      <c r="AE741" s="14"/>
      <c r="AF741" s="14"/>
      <c r="AG741" s="14"/>
    </row>
    <row r="742" spans="1:33" ht="18" customHeight="1" x14ac:dyDescent="0.2">
      <c r="A742" s="28">
        <v>7573</v>
      </c>
      <c r="B742" s="38" t="s">
        <v>8677</v>
      </c>
      <c r="C742" s="132">
        <v>650776003</v>
      </c>
      <c r="D742" s="17" t="s">
        <v>73</v>
      </c>
      <c r="E742" s="17" t="s">
        <v>4564</v>
      </c>
      <c r="F742" s="17" t="s">
        <v>4565</v>
      </c>
      <c r="G742" s="27" t="s">
        <v>4566</v>
      </c>
      <c r="H742" s="27" t="s">
        <v>4567</v>
      </c>
      <c r="I742" s="17" t="s">
        <v>4568</v>
      </c>
      <c r="J742" s="17" t="s">
        <v>4569</v>
      </c>
      <c r="K742" s="17" t="s">
        <v>4570</v>
      </c>
      <c r="L742" s="17" t="s">
        <v>4572</v>
      </c>
      <c r="M742" s="19" t="s">
        <v>48</v>
      </c>
      <c r="N742" s="28" t="s">
        <v>1286</v>
      </c>
      <c r="O742" s="28" t="s">
        <v>4573</v>
      </c>
      <c r="P742" s="29" t="s">
        <v>4571</v>
      </c>
      <c r="Q742" s="28"/>
      <c r="R742" s="29" t="s">
        <v>4574</v>
      </c>
      <c r="S742" s="29" t="s">
        <v>4575</v>
      </c>
      <c r="T742" s="30">
        <v>42199</v>
      </c>
      <c r="U742" s="28">
        <v>7573</v>
      </c>
      <c r="V742" s="18"/>
      <c r="W742" s="19"/>
      <c r="X742" s="18"/>
      <c r="Y742" s="18"/>
      <c r="Z742" s="18"/>
      <c r="AA742" s="17"/>
      <c r="AB742" s="14"/>
      <c r="AC742" s="14"/>
      <c r="AD742" s="14"/>
      <c r="AE742" s="14"/>
      <c r="AF742" s="14"/>
      <c r="AG742" s="14"/>
    </row>
    <row r="743" spans="1:33" ht="18" customHeight="1" x14ac:dyDescent="0.2">
      <c r="A743" s="28">
        <v>7490</v>
      </c>
      <c r="B743" s="38" t="s">
        <v>8678</v>
      </c>
      <c r="C743" s="132" t="s">
        <v>7135</v>
      </c>
      <c r="D743" s="17" t="s">
        <v>49</v>
      </c>
      <c r="E743" s="17" t="s">
        <v>4576</v>
      </c>
      <c r="F743" s="27" t="s">
        <v>4577</v>
      </c>
      <c r="G743" s="27" t="s">
        <v>4578</v>
      </c>
      <c r="H743" s="27" t="s">
        <v>4579</v>
      </c>
      <c r="I743" s="17" t="s">
        <v>4580</v>
      </c>
      <c r="J743" s="17"/>
      <c r="K743" s="17" t="s">
        <v>4581</v>
      </c>
      <c r="L743" s="17" t="s">
        <v>4582</v>
      </c>
      <c r="M743" s="19" t="s">
        <v>5592</v>
      </c>
      <c r="N743" s="28" t="s">
        <v>2490</v>
      </c>
      <c r="O743" s="28"/>
      <c r="P743" s="29"/>
      <c r="Q743" s="28"/>
      <c r="R743" s="29" t="s">
        <v>3783</v>
      </c>
      <c r="S743" s="29" t="s">
        <v>4583</v>
      </c>
      <c r="T743" s="30">
        <v>41575</v>
      </c>
      <c r="U743" s="28">
        <v>7490</v>
      </c>
      <c r="V743" s="18"/>
      <c r="W743" s="19"/>
      <c r="X743" s="18"/>
      <c r="Y743" s="18"/>
      <c r="Z743" s="18"/>
      <c r="AA743" s="17"/>
      <c r="AB743" s="14"/>
      <c r="AC743" s="14"/>
      <c r="AD743" s="14"/>
      <c r="AE743" s="14"/>
      <c r="AF743" s="14"/>
      <c r="AG743" s="14"/>
    </row>
    <row r="744" spans="1:33" ht="18" customHeight="1" x14ac:dyDescent="0.2">
      <c r="A744" s="28">
        <v>7498</v>
      </c>
      <c r="B744" s="38" t="s">
        <v>8679</v>
      </c>
      <c r="C744" s="132">
        <v>650789776</v>
      </c>
      <c r="D744" s="17" t="s">
        <v>362</v>
      </c>
      <c r="E744" s="17" t="s">
        <v>4584</v>
      </c>
      <c r="F744" s="27" t="s">
        <v>6539</v>
      </c>
      <c r="G744" s="27" t="s">
        <v>4585</v>
      </c>
      <c r="H744" s="27" t="s">
        <v>4586</v>
      </c>
      <c r="I744" s="17" t="s">
        <v>433</v>
      </c>
      <c r="J744" s="17" t="s">
        <v>6787</v>
      </c>
      <c r="K744" s="17" t="s">
        <v>4587</v>
      </c>
      <c r="L744" s="17" t="s">
        <v>4589</v>
      </c>
      <c r="M744" s="19" t="s">
        <v>565</v>
      </c>
      <c r="N744" s="28" t="s">
        <v>2897</v>
      </c>
      <c r="O744" s="28" t="s">
        <v>4590</v>
      </c>
      <c r="P744" s="29" t="s">
        <v>4588</v>
      </c>
      <c r="Q744" s="28"/>
      <c r="R744" s="29" t="s">
        <v>375</v>
      </c>
      <c r="S744" s="29" t="s">
        <v>6786</v>
      </c>
      <c r="T744" s="30">
        <v>41717</v>
      </c>
      <c r="U744" s="28">
        <v>7498</v>
      </c>
      <c r="V744" s="18"/>
      <c r="W744" s="19"/>
      <c r="X744" s="18"/>
      <c r="Y744" s="18"/>
      <c r="Z744" s="18"/>
      <c r="AA744" s="17"/>
      <c r="AB744" s="14"/>
      <c r="AC744" s="14"/>
      <c r="AD744" s="14"/>
      <c r="AE744" s="14"/>
      <c r="AF744" s="14"/>
      <c r="AG744" s="14"/>
    </row>
    <row r="745" spans="1:33" ht="18" customHeight="1" x14ac:dyDescent="0.2">
      <c r="A745" s="28">
        <v>7505</v>
      </c>
      <c r="B745" s="38" t="s">
        <v>8680</v>
      </c>
      <c r="C745" s="132">
        <v>650790448</v>
      </c>
      <c r="D745" s="17" t="s">
        <v>73</v>
      </c>
      <c r="E745" s="17" t="s">
        <v>4591</v>
      </c>
      <c r="F745" s="27" t="s">
        <v>4592</v>
      </c>
      <c r="G745" s="27" t="s">
        <v>4593</v>
      </c>
      <c r="H745" s="27" t="s">
        <v>4594</v>
      </c>
      <c r="I745" s="17" t="s">
        <v>743</v>
      </c>
      <c r="J745" s="17" t="s">
        <v>4595</v>
      </c>
      <c r="K745" s="29" t="s">
        <v>4596</v>
      </c>
      <c r="L745" s="17" t="s">
        <v>4598</v>
      </c>
      <c r="M745" s="19" t="s">
        <v>313</v>
      </c>
      <c r="N745" s="28" t="s">
        <v>4600</v>
      </c>
      <c r="O745" s="28" t="s">
        <v>4599</v>
      </c>
      <c r="P745" s="29" t="s">
        <v>4597</v>
      </c>
      <c r="Q745" s="28"/>
      <c r="R745" s="29" t="s">
        <v>375</v>
      </c>
      <c r="S745" s="17" t="s">
        <v>4601</v>
      </c>
      <c r="T745" s="30">
        <v>41877</v>
      </c>
      <c r="U745" s="28">
        <v>7505</v>
      </c>
      <c r="V745" s="18"/>
      <c r="W745" s="19"/>
      <c r="X745" s="18"/>
      <c r="Y745" s="18"/>
      <c r="Z745" s="18"/>
      <c r="AA745" s="17"/>
      <c r="AB745" s="14"/>
      <c r="AC745" s="14"/>
      <c r="AD745" s="14"/>
      <c r="AE745" s="14"/>
      <c r="AF745" s="14"/>
      <c r="AG745" s="14"/>
    </row>
    <row r="746" spans="1:33" ht="18" customHeight="1" x14ac:dyDescent="0.2">
      <c r="A746" s="28">
        <v>7662</v>
      </c>
      <c r="B746" s="38" t="s">
        <v>8834</v>
      </c>
      <c r="C746" s="132">
        <v>651685265</v>
      </c>
      <c r="D746" s="17" t="s">
        <v>377</v>
      </c>
      <c r="E746" s="17" t="s">
        <v>4602</v>
      </c>
      <c r="F746" s="27" t="s">
        <v>4603</v>
      </c>
      <c r="G746" s="27" t="s">
        <v>4604</v>
      </c>
      <c r="H746" s="27" t="s">
        <v>4605</v>
      </c>
      <c r="I746" s="17" t="s">
        <v>4606</v>
      </c>
      <c r="J746" s="17" t="s">
        <v>4607</v>
      </c>
      <c r="K746" s="17" t="s">
        <v>4608</v>
      </c>
      <c r="L746" s="17" t="s">
        <v>4610</v>
      </c>
      <c r="M746" s="19" t="s">
        <v>47</v>
      </c>
      <c r="N746" s="28" t="s">
        <v>970</v>
      </c>
      <c r="O746" s="28" t="s">
        <v>4611</v>
      </c>
      <c r="P746" s="29" t="s">
        <v>4609</v>
      </c>
      <c r="Q746" s="28"/>
      <c r="R746" s="29" t="s">
        <v>84</v>
      </c>
      <c r="S746" s="29" t="s">
        <v>4612</v>
      </c>
      <c r="T746" s="30">
        <v>39764</v>
      </c>
      <c r="U746" s="28">
        <v>7662</v>
      </c>
      <c r="V746" s="18"/>
      <c r="W746" s="19"/>
      <c r="X746" s="18"/>
      <c r="Y746" s="18"/>
      <c r="Z746" s="18"/>
      <c r="AA746" s="17"/>
      <c r="AB746" s="14"/>
      <c r="AC746" s="14"/>
      <c r="AD746" s="14"/>
      <c r="AE746" s="14"/>
      <c r="AF746" s="14"/>
      <c r="AG746" s="14"/>
    </row>
    <row r="747" spans="1:33" ht="18" customHeight="1" x14ac:dyDescent="0.2">
      <c r="A747" s="28">
        <v>7343</v>
      </c>
      <c r="B747" s="38" t="s">
        <v>8681</v>
      </c>
      <c r="C747" s="132">
        <v>652155103</v>
      </c>
      <c r="D747" s="17" t="s">
        <v>49</v>
      </c>
      <c r="E747" s="17" t="s">
        <v>4613</v>
      </c>
      <c r="F747" s="27" t="s">
        <v>4614</v>
      </c>
      <c r="G747" s="27" t="s">
        <v>4523</v>
      </c>
      <c r="H747" s="27" t="s">
        <v>4615</v>
      </c>
      <c r="I747" s="17" t="s">
        <v>637</v>
      </c>
      <c r="J747" s="17" t="s">
        <v>4616</v>
      </c>
      <c r="K747" s="17" t="s">
        <v>4617</v>
      </c>
      <c r="L747" s="17" t="s">
        <v>4619</v>
      </c>
      <c r="M747" s="19" t="s">
        <v>565</v>
      </c>
      <c r="N747" s="28" t="s">
        <v>415</v>
      </c>
      <c r="O747" s="28"/>
      <c r="P747" s="29" t="s">
        <v>4618</v>
      </c>
      <c r="Q747" s="28"/>
      <c r="R747" s="29" t="s">
        <v>4620</v>
      </c>
      <c r="S747" s="29" t="s">
        <v>4621</v>
      </c>
      <c r="T747" s="30">
        <v>38739</v>
      </c>
      <c r="U747" s="28">
        <v>7343</v>
      </c>
      <c r="V747" s="18"/>
      <c r="W747" s="19"/>
      <c r="X747" s="18"/>
      <c r="Y747" s="18"/>
      <c r="Z747" s="18"/>
      <c r="AA747" s="17"/>
      <c r="AB747" s="14"/>
      <c r="AC747" s="14"/>
      <c r="AD747" s="14"/>
      <c r="AE747" s="14"/>
      <c r="AF747" s="14"/>
      <c r="AG747" s="14"/>
    </row>
    <row r="748" spans="1:33" ht="18" customHeight="1" x14ac:dyDescent="0.2">
      <c r="A748" s="28">
        <v>7426</v>
      </c>
      <c r="B748" s="38" t="s">
        <v>4622</v>
      </c>
      <c r="C748" s="132">
        <v>650182405</v>
      </c>
      <c r="D748" s="17" t="s">
        <v>73</v>
      </c>
      <c r="E748" s="17" t="s">
        <v>4623</v>
      </c>
      <c r="F748" s="27" t="s">
        <v>4624</v>
      </c>
      <c r="G748" s="27" t="s">
        <v>4625</v>
      </c>
      <c r="H748" s="27" t="s">
        <v>4626</v>
      </c>
      <c r="I748" s="17" t="s">
        <v>637</v>
      </c>
      <c r="J748" s="17" t="s">
        <v>4627</v>
      </c>
      <c r="K748" s="17" t="s">
        <v>4628</v>
      </c>
      <c r="L748" s="17" t="s">
        <v>4629</v>
      </c>
      <c r="M748" s="19" t="s">
        <v>47</v>
      </c>
      <c r="N748" s="28" t="s">
        <v>2825</v>
      </c>
      <c r="O748" s="28" t="s">
        <v>4630</v>
      </c>
      <c r="P748" s="29"/>
      <c r="Q748" s="28"/>
      <c r="R748" s="29" t="s">
        <v>84</v>
      </c>
      <c r="S748" s="29" t="s">
        <v>4631</v>
      </c>
      <c r="T748" s="30">
        <v>40345</v>
      </c>
      <c r="U748" s="28">
        <v>7426</v>
      </c>
      <c r="V748" s="18"/>
      <c r="W748" s="19"/>
      <c r="X748" s="18"/>
      <c r="Y748" s="18"/>
      <c r="Z748" s="18"/>
      <c r="AA748" s="17"/>
      <c r="AB748" s="14"/>
      <c r="AC748" s="14"/>
      <c r="AD748" s="14"/>
      <c r="AE748" s="14"/>
      <c r="AF748" s="14"/>
      <c r="AG748" s="14"/>
    </row>
    <row r="749" spans="1:33" ht="18" customHeight="1" x14ac:dyDescent="0.2">
      <c r="A749" s="28">
        <v>7365</v>
      </c>
      <c r="B749" s="38" t="s">
        <v>8682</v>
      </c>
      <c r="C749" s="132">
        <v>651996902</v>
      </c>
      <c r="D749" s="17" t="s">
        <v>73</v>
      </c>
      <c r="E749" s="17" t="s">
        <v>4632</v>
      </c>
      <c r="F749" s="27" t="s">
        <v>4633</v>
      </c>
      <c r="G749" s="27" t="s">
        <v>4634</v>
      </c>
      <c r="H749" s="27" t="s">
        <v>4635</v>
      </c>
      <c r="I749" s="17" t="s">
        <v>4636</v>
      </c>
      <c r="J749" s="17" t="s">
        <v>4637</v>
      </c>
      <c r="K749" s="17" t="s">
        <v>4638</v>
      </c>
      <c r="L749" s="17" t="s">
        <v>4640</v>
      </c>
      <c r="M749" s="19" t="s">
        <v>47</v>
      </c>
      <c r="N749" s="28" t="s">
        <v>4641</v>
      </c>
      <c r="O749" s="28" t="s">
        <v>4639</v>
      </c>
      <c r="P749" s="29"/>
      <c r="Q749" s="28"/>
      <c r="R749" s="29" t="s">
        <v>476</v>
      </c>
      <c r="S749" s="29" t="s">
        <v>4642</v>
      </c>
      <c r="T749" s="30">
        <v>39290</v>
      </c>
      <c r="U749" s="28">
        <v>7365</v>
      </c>
      <c r="V749" s="18"/>
      <c r="W749" s="19"/>
      <c r="X749" s="18"/>
      <c r="Y749" s="18"/>
      <c r="Z749" s="18"/>
      <c r="AA749" s="17"/>
      <c r="AB749" s="14"/>
      <c r="AC749" s="14"/>
      <c r="AD749" s="14"/>
      <c r="AE749" s="14"/>
      <c r="AF749" s="14"/>
      <c r="AG749" s="14"/>
    </row>
    <row r="750" spans="1:33" ht="18" customHeight="1" x14ac:dyDescent="0.2">
      <c r="A750" s="28">
        <v>7166</v>
      </c>
      <c r="B750" s="38" t="s">
        <v>8683</v>
      </c>
      <c r="C750" s="132">
        <v>653623208</v>
      </c>
      <c r="D750" s="17" t="s">
        <v>73</v>
      </c>
      <c r="E750" s="17" t="s">
        <v>4643</v>
      </c>
      <c r="F750" s="27" t="s">
        <v>4644</v>
      </c>
      <c r="G750" s="27" t="s">
        <v>4343</v>
      </c>
      <c r="H750" s="27" t="s">
        <v>4645</v>
      </c>
      <c r="I750" s="17" t="s">
        <v>178</v>
      </c>
      <c r="J750" s="17" t="s">
        <v>4646</v>
      </c>
      <c r="K750" s="17" t="s">
        <v>4647</v>
      </c>
      <c r="L750" s="17" t="s">
        <v>4649</v>
      </c>
      <c r="M750" s="19" t="s">
        <v>5588</v>
      </c>
      <c r="N750" s="28" t="s">
        <v>4651</v>
      </c>
      <c r="O750" s="28" t="s">
        <v>4650</v>
      </c>
      <c r="P750" s="29" t="s">
        <v>4648</v>
      </c>
      <c r="Q750" s="28"/>
      <c r="R750" s="29" t="s">
        <v>375</v>
      </c>
      <c r="S750" s="29" t="s">
        <v>4652</v>
      </c>
      <c r="T750" s="30">
        <v>38475</v>
      </c>
      <c r="U750" s="28">
        <v>7166</v>
      </c>
      <c r="V750" s="18"/>
      <c r="W750" s="19"/>
      <c r="X750" s="18"/>
      <c r="Y750" s="18"/>
      <c r="Z750" s="18"/>
      <c r="AA750" s="17"/>
      <c r="AB750" s="14"/>
      <c r="AC750" s="14"/>
      <c r="AD750" s="14"/>
      <c r="AE750" s="14"/>
      <c r="AF750" s="14"/>
      <c r="AG750" s="14"/>
    </row>
    <row r="751" spans="1:33" ht="18" customHeight="1" x14ac:dyDescent="0.2">
      <c r="A751" s="28">
        <v>7637</v>
      </c>
      <c r="B751" s="38" t="s">
        <v>8684</v>
      </c>
      <c r="C751" s="132">
        <v>651271738</v>
      </c>
      <c r="D751" s="17" t="s">
        <v>4653</v>
      </c>
      <c r="E751" s="17" t="s">
        <v>2400</v>
      </c>
      <c r="F751" s="27" t="s">
        <v>4654</v>
      </c>
      <c r="G751" s="27" t="s">
        <v>4655</v>
      </c>
      <c r="H751" s="27" t="s">
        <v>4656</v>
      </c>
      <c r="I751" s="17" t="s">
        <v>1861</v>
      </c>
      <c r="J751" s="17" t="s">
        <v>4657</v>
      </c>
      <c r="K751" s="17" t="s">
        <v>4658</v>
      </c>
      <c r="L751" s="17" t="s">
        <v>4660</v>
      </c>
      <c r="M751" s="19" t="s">
        <v>5593</v>
      </c>
      <c r="N751" s="28" t="s">
        <v>1463</v>
      </c>
      <c r="O751" s="28" t="s">
        <v>4661</v>
      </c>
      <c r="P751" s="29" t="s">
        <v>4659</v>
      </c>
      <c r="Q751" s="28"/>
      <c r="R751" s="29">
        <v>93401</v>
      </c>
      <c r="S751" s="29" t="s">
        <v>4662</v>
      </c>
      <c r="T751" s="30">
        <v>43003</v>
      </c>
      <c r="U751" s="28">
        <v>7637</v>
      </c>
      <c r="V751" s="18"/>
      <c r="W751" s="19"/>
      <c r="X751" s="18"/>
      <c r="Y751" s="18"/>
      <c r="Z751" s="18"/>
      <c r="AA751" s="17"/>
      <c r="AB751" s="14"/>
      <c r="AC751" s="14"/>
      <c r="AD751" s="14"/>
      <c r="AE751" s="14"/>
      <c r="AF751" s="14"/>
      <c r="AG751" s="14"/>
    </row>
    <row r="752" spans="1:33" ht="18" customHeight="1" x14ac:dyDescent="0.2">
      <c r="A752" s="28">
        <v>7362</v>
      </c>
      <c r="B752" s="38" t="s">
        <v>8685</v>
      </c>
      <c r="C752" s="132">
        <v>657798800</v>
      </c>
      <c r="D752" s="17" t="s">
        <v>73</v>
      </c>
      <c r="E752" s="17" t="s">
        <v>4663</v>
      </c>
      <c r="F752" s="27" t="s">
        <v>6832</v>
      </c>
      <c r="G752" s="27" t="s">
        <v>4664</v>
      </c>
      <c r="H752" s="27" t="s">
        <v>6113</v>
      </c>
      <c r="I752" s="17" t="s">
        <v>4665</v>
      </c>
      <c r="J752" s="17" t="s">
        <v>6114</v>
      </c>
      <c r="K752" s="17" t="s">
        <v>4666</v>
      </c>
      <c r="L752" s="17" t="s">
        <v>7012</v>
      </c>
      <c r="M752" s="19" t="s">
        <v>47</v>
      </c>
      <c r="N752" s="28" t="s">
        <v>658</v>
      </c>
      <c r="O752" s="28">
        <v>56232475099</v>
      </c>
      <c r="P752" s="47" t="s">
        <v>6833</v>
      </c>
      <c r="Q752" s="28"/>
      <c r="R752" s="29" t="s">
        <v>1095</v>
      </c>
      <c r="S752" s="29" t="s">
        <v>6831</v>
      </c>
      <c r="T752" s="30">
        <v>39269</v>
      </c>
      <c r="U752" s="28">
        <v>7362</v>
      </c>
      <c r="V752" s="18"/>
      <c r="W752" s="19"/>
      <c r="X752" s="18"/>
      <c r="Y752" s="18"/>
      <c r="Z752" s="18"/>
      <c r="AA752" s="17"/>
      <c r="AB752" s="14"/>
      <c r="AC752" s="14"/>
      <c r="AD752" s="14"/>
      <c r="AE752" s="14"/>
      <c r="AF752" s="14"/>
      <c r="AG752" s="14"/>
    </row>
    <row r="753" spans="1:33" ht="18" customHeight="1" x14ac:dyDescent="0.2">
      <c r="A753" s="28">
        <v>7348</v>
      </c>
      <c r="B753" s="38" t="s">
        <v>8686</v>
      </c>
      <c r="C753" s="132">
        <v>657555002</v>
      </c>
      <c r="D753" s="17" t="s">
        <v>4319</v>
      </c>
      <c r="E753" s="17" t="s">
        <v>4667</v>
      </c>
      <c r="F753" s="27" t="s">
        <v>4668</v>
      </c>
      <c r="G753" s="27" t="s">
        <v>662</v>
      </c>
      <c r="H753" s="27" t="s">
        <v>4669</v>
      </c>
      <c r="I753" s="17" t="s">
        <v>664</v>
      </c>
      <c r="J753" s="17" t="s">
        <v>4670</v>
      </c>
      <c r="K753" s="17" t="s">
        <v>4671</v>
      </c>
      <c r="L753" s="17" t="s">
        <v>4673</v>
      </c>
      <c r="M753" s="19" t="s">
        <v>47</v>
      </c>
      <c r="N753" s="28" t="s">
        <v>4038</v>
      </c>
      <c r="O753" s="28"/>
      <c r="P753" s="29" t="s">
        <v>4672</v>
      </c>
      <c r="Q753" s="28"/>
      <c r="R753" s="29" t="s">
        <v>375</v>
      </c>
      <c r="S753" s="29" t="s">
        <v>4674</v>
      </c>
      <c r="T753" s="30">
        <v>39155</v>
      </c>
      <c r="U753" s="28">
        <v>7348</v>
      </c>
      <c r="V753" s="18"/>
      <c r="W753" s="19"/>
      <c r="X753" s="18"/>
      <c r="Y753" s="18"/>
      <c r="Z753" s="18"/>
      <c r="AA753" s="17"/>
      <c r="AB753" s="14"/>
      <c r="AC753" s="14"/>
      <c r="AD753" s="14"/>
      <c r="AE753" s="14"/>
      <c r="AF753" s="14"/>
      <c r="AG753" s="14"/>
    </row>
    <row r="754" spans="1:33" ht="18" customHeight="1" x14ac:dyDescent="0.2">
      <c r="A754" s="28">
        <v>7432</v>
      </c>
      <c r="B754" s="38" t="s">
        <v>8687</v>
      </c>
      <c r="C754" s="132">
        <v>731887004</v>
      </c>
      <c r="D754" s="17" t="s">
        <v>4675</v>
      </c>
      <c r="E754" s="17" t="s">
        <v>4676</v>
      </c>
      <c r="F754" s="27" t="s">
        <v>4677</v>
      </c>
      <c r="G754" s="27" t="s">
        <v>4678</v>
      </c>
      <c r="H754" s="27" t="s">
        <v>4679</v>
      </c>
      <c r="I754" s="17" t="s">
        <v>4680</v>
      </c>
      <c r="J754" s="17" t="s">
        <v>4681</v>
      </c>
      <c r="K754" s="17" t="s">
        <v>4682</v>
      </c>
      <c r="L754" s="17" t="s">
        <v>4683</v>
      </c>
      <c r="M754" s="19" t="s">
        <v>47</v>
      </c>
      <c r="N754" s="28" t="s">
        <v>1089</v>
      </c>
      <c r="O754" s="28" t="s">
        <v>4684</v>
      </c>
      <c r="P754" s="29"/>
      <c r="Q754" s="28"/>
      <c r="R754" s="29" t="s">
        <v>4685</v>
      </c>
      <c r="S754" s="29" t="s">
        <v>4696</v>
      </c>
      <c r="T754" s="30">
        <v>40417</v>
      </c>
      <c r="U754" s="28">
        <v>7432</v>
      </c>
      <c r="V754" s="18"/>
      <c r="W754" s="19"/>
      <c r="X754" s="18"/>
      <c r="Y754" s="18"/>
      <c r="Z754" s="18"/>
      <c r="AA754" s="17"/>
      <c r="AB754" s="14"/>
      <c r="AC754" s="14"/>
      <c r="AD754" s="14"/>
      <c r="AE754" s="14"/>
      <c r="AF754" s="14"/>
      <c r="AG754" s="14"/>
    </row>
    <row r="755" spans="1:33" ht="18" customHeight="1" x14ac:dyDescent="0.2">
      <c r="A755" s="28">
        <v>7123</v>
      </c>
      <c r="B755" s="38" t="s">
        <v>8835</v>
      </c>
      <c r="C755" s="132">
        <v>756411004</v>
      </c>
      <c r="D755" s="17" t="s">
        <v>73</v>
      </c>
      <c r="E755" s="17" t="s">
        <v>4686</v>
      </c>
      <c r="F755" s="27" t="s">
        <v>4687</v>
      </c>
      <c r="G755" s="27" t="s">
        <v>4688</v>
      </c>
      <c r="H755" s="27" t="s">
        <v>4689</v>
      </c>
      <c r="I755" s="17" t="s">
        <v>4690</v>
      </c>
      <c r="J755" s="17" t="s">
        <v>4691</v>
      </c>
      <c r="K755" s="17" t="s">
        <v>4692</v>
      </c>
      <c r="L755" s="17" t="s">
        <v>4693</v>
      </c>
      <c r="M755" s="19" t="s">
        <v>565</v>
      </c>
      <c r="N755" s="28"/>
      <c r="O755" s="28" t="s">
        <v>4694</v>
      </c>
      <c r="P755" s="29"/>
      <c r="Q755" s="28"/>
      <c r="R755" s="29">
        <v>93401</v>
      </c>
      <c r="S755" s="29" t="s">
        <v>4695</v>
      </c>
      <c r="T755" s="30">
        <v>37970</v>
      </c>
      <c r="U755" s="28">
        <v>7123</v>
      </c>
      <c r="V755" s="18"/>
      <c r="W755" s="19"/>
      <c r="X755" s="18"/>
      <c r="Y755" s="18"/>
      <c r="Z755" s="18"/>
      <c r="AA755" s="17"/>
      <c r="AB755" s="14"/>
      <c r="AC755" s="14"/>
      <c r="AD755" s="14"/>
      <c r="AE755" s="14"/>
      <c r="AF755" s="14"/>
      <c r="AG755" s="14"/>
    </row>
    <row r="756" spans="1:33" ht="18" customHeight="1" x14ac:dyDescent="0.2">
      <c r="A756" s="28">
        <v>7115</v>
      </c>
      <c r="B756" s="38" t="s">
        <v>8688</v>
      </c>
      <c r="C756" s="132">
        <v>652275109</v>
      </c>
      <c r="D756" s="17" t="s">
        <v>73</v>
      </c>
      <c r="E756" s="17" t="s">
        <v>4697</v>
      </c>
      <c r="F756" s="27" t="s">
        <v>4698</v>
      </c>
      <c r="G756" s="27" t="s">
        <v>4343</v>
      </c>
      <c r="H756" s="27" t="s">
        <v>8075</v>
      </c>
      <c r="I756" s="17" t="s">
        <v>63</v>
      </c>
      <c r="J756" s="17" t="s">
        <v>8076</v>
      </c>
      <c r="K756" s="46" t="s">
        <v>8077</v>
      </c>
      <c r="L756" s="17" t="s">
        <v>8078</v>
      </c>
      <c r="M756" s="19" t="s">
        <v>47</v>
      </c>
      <c r="N756" s="28" t="s">
        <v>1510</v>
      </c>
      <c r="O756" s="28"/>
      <c r="P756" s="47" t="s">
        <v>8079</v>
      </c>
      <c r="Q756" s="28"/>
      <c r="R756" s="29" t="s">
        <v>375</v>
      </c>
      <c r="S756" s="29" t="s">
        <v>4699</v>
      </c>
      <c r="T756" s="30">
        <v>37970</v>
      </c>
      <c r="U756" s="28">
        <v>7115</v>
      </c>
      <c r="V756" s="18"/>
      <c r="W756" s="19"/>
      <c r="X756" s="18"/>
      <c r="Y756" s="18"/>
      <c r="Z756" s="18"/>
      <c r="AA756" s="17"/>
      <c r="AB756" s="14"/>
      <c r="AC756" s="14"/>
      <c r="AD756" s="14"/>
      <c r="AE756" s="14"/>
      <c r="AF756" s="14"/>
      <c r="AG756" s="14"/>
    </row>
    <row r="757" spans="1:33" ht="18" customHeight="1" x14ac:dyDescent="0.2">
      <c r="A757" s="28">
        <v>7167</v>
      </c>
      <c r="B757" s="38" t="s">
        <v>8689</v>
      </c>
      <c r="C757" s="132">
        <v>652862306</v>
      </c>
      <c r="D757" s="17" t="s">
        <v>73</v>
      </c>
      <c r="E757" s="17" t="s">
        <v>4700</v>
      </c>
      <c r="F757" s="27" t="s">
        <v>4701</v>
      </c>
      <c r="G757" s="27" t="s">
        <v>4343</v>
      </c>
      <c r="H757" s="27" t="s">
        <v>4702</v>
      </c>
      <c r="I757" s="17" t="s">
        <v>63</v>
      </c>
      <c r="J757" s="17" t="s">
        <v>4703</v>
      </c>
      <c r="K757" s="17" t="s">
        <v>4704</v>
      </c>
      <c r="L757" s="17" t="s">
        <v>4705</v>
      </c>
      <c r="M757" s="19" t="s">
        <v>565</v>
      </c>
      <c r="N757" s="28" t="s">
        <v>189</v>
      </c>
      <c r="O757" s="28"/>
      <c r="P757" s="29"/>
      <c r="Q757" s="28"/>
      <c r="R757" s="29" t="s">
        <v>375</v>
      </c>
      <c r="S757" s="29" t="s">
        <v>4706</v>
      </c>
      <c r="T757" s="30">
        <v>38477</v>
      </c>
      <c r="U757" s="28">
        <v>7167</v>
      </c>
      <c r="V757" s="18"/>
      <c r="W757" s="19"/>
      <c r="X757" s="18"/>
      <c r="Y757" s="18"/>
      <c r="Z757" s="18"/>
      <c r="AA757" s="17"/>
      <c r="AB757" s="14"/>
      <c r="AC757" s="14"/>
      <c r="AD757" s="14"/>
      <c r="AE757" s="14"/>
      <c r="AF757" s="14"/>
      <c r="AG757" s="14"/>
    </row>
    <row r="758" spans="1:33" ht="18" customHeight="1" x14ac:dyDescent="0.2">
      <c r="A758" s="28">
        <v>7377</v>
      </c>
      <c r="B758" s="38" t="s">
        <v>8690</v>
      </c>
      <c r="C758" s="132" t="s">
        <v>7136</v>
      </c>
      <c r="D758" s="17" t="s">
        <v>73</v>
      </c>
      <c r="E758" s="17" t="s">
        <v>4707</v>
      </c>
      <c r="F758" s="27" t="s">
        <v>4708</v>
      </c>
      <c r="G758" s="27" t="s">
        <v>4709</v>
      </c>
      <c r="H758" s="27" t="s">
        <v>4710</v>
      </c>
      <c r="I758" s="17" t="s">
        <v>664</v>
      </c>
      <c r="J758" s="17" t="s">
        <v>4711</v>
      </c>
      <c r="K758" s="17" t="s">
        <v>4712</v>
      </c>
      <c r="L758" s="17" t="s">
        <v>4714</v>
      </c>
      <c r="M758" s="19" t="s">
        <v>565</v>
      </c>
      <c r="N758" s="28" t="s">
        <v>1441</v>
      </c>
      <c r="O758" s="28" t="s">
        <v>4715</v>
      </c>
      <c r="P758" s="29" t="s">
        <v>4713</v>
      </c>
      <c r="Q758" s="28"/>
      <c r="R758" s="29" t="s">
        <v>375</v>
      </c>
      <c r="S758" s="29" t="s">
        <v>4716</v>
      </c>
      <c r="T758" s="30">
        <v>39358</v>
      </c>
      <c r="U758" s="28">
        <v>7377</v>
      </c>
      <c r="V758" s="18"/>
      <c r="W758" s="19"/>
      <c r="X758" s="18"/>
      <c r="Y758" s="18"/>
      <c r="Z758" s="18"/>
      <c r="AA758" s="17"/>
      <c r="AB758" s="14"/>
      <c r="AC758" s="14"/>
      <c r="AD758" s="14"/>
      <c r="AE758" s="14"/>
      <c r="AF758" s="14"/>
      <c r="AG758" s="14"/>
    </row>
    <row r="759" spans="1:33" ht="18" customHeight="1" x14ac:dyDescent="0.2">
      <c r="A759" s="28">
        <v>7420</v>
      </c>
      <c r="B759" s="38" t="s">
        <v>8691</v>
      </c>
      <c r="C759" s="132">
        <v>656160403</v>
      </c>
      <c r="D759" s="17" t="s">
        <v>532</v>
      </c>
      <c r="E759" s="17" t="s">
        <v>4717</v>
      </c>
      <c r="F759" s="27" t="s">
        <v>4718</v>
      </c>
      <c r="G759" s="27" t="s">
        <v>4343</v>
      </c>
      <c r="H759" s="27" t="s">
        <v>4719</v>
      </c>
      <c r="I759" s="17" t="s">
        <v>4720</v>
      </c>
      <c r="J759" s="17" t="s">
        <v>4721</v>
      </c>
      <c r="K759" s="17" t="s">
        <v>4722</v>
      </c>
      <c r="L759" s="17" t="s">
        <v>4723</v>
      </c>
      <c r="M759" s="19" t="s">
        <v>47</v>
      </c>
      <c r="N759" s="28" t="s">
        <v>4724</v>
      </c>
      <c r="O759" s="28"/>
      <c r="P759" s="29"/>
      <c r="Q759" s="28"/>
      <c r="R759" s="29" t="s">
        <v>375</v>
      </c>
      <c r="S759" s="29" t="s">
        <v>4725</v>
      </c>
      <c r="T759" s="30">
        <v>40161</v>
      </c>
      <c r="U759" s="28">
        <v>7420</v>
      </c>
      <c r="V759" s="18"/>
      <c r="W759" s="19"/>
      <c r="X759" s="18"/>
      <c r="Y759" s="18"/>
      <c r="Z759" s="18"/>
      <c r="AA759" s="17"/>
      <c r="AB759" s="14"/>
      <c r="AC759" s="14"/>
      <c r="AD759" s="14"/>
      <c r="AE759" s="14"/>
      <c r="AF759" s="14"/>
      <c r="AG759" s="14"/>
    </row>
    <row r="760" spans="1:33" ht="18" customHeight="1" x14ac:dyDescent="0.2">
      <c r="A760" s="28">
        <v>7076</v>
      </c>
      <c r="B760" s="38" t="s">
        <v>8692</v>
      </c>
      <c r="C760" s="132">
        <v>650852001</v>
      </c>
      <c r="D760" s="17" t="s">
        <v>73</v>
      </c>
      <c r="E760" s="17" t="s">
        <v>4726</v>
      </c>
      <c r="F760" s="27" t="s">
        <v>6827</v>
      </c>
      <c r="G760" s="27" t="s">
        <v>4343</v>
      </c>
      <c r="H760" s="27" t="s">
        <v>6828</v>
      </c>
      <c r="I760" s="17" t="s">
        <v>637</v>
      </c>
      <c r="J760" s="17" t="s">
        <v>4727</v>
      </c>
      <c r="K760" s="17" t="s">
        <v>4728</v>
      </c>
      <c r="L760" s="17" t="s">
        <v>6112</v>
      </c>
      <c r="M760" s="19" t="s">
        <v>47</v>
      </c>
      <c r="N760" s="28" t="s">
        <v>2101</v>
      </c>
      <c r="O760" s="28">
        <v>981829131</v>
      </c>
      <c r="P760" s="29" t="s">
        <v>4729</v>
      </c>
      <c r="Q760" s="28"/>
      <c r="R760" s="29" t="s">
        <v>375</v>
      </c>
      <c r="S760" s="29" t="s">
        <v>6836</v>
      </c>
      <c r="T760" s="30">
        <v>37970</v>
      </c>
      <c r="U760" s="28">
        <v>7076</v>
      </c>
      <c r="V760" s="18"/>
      <c r="W760" s="19"/>
      <c r="X760" s="18"/>
      <c r="Y760" s="18"/>
      <c r="Z760" s="18"/>
      <c r="AA760" s="17"/>
      <c r="AB760" s="14"/>
      <c r="AC760" s="14"/>
      <c r="AD760" s="14"/>
      <c r="AE760" s="14"/>
      <c r="AF760" s="14"/>
      <c r="AG760" s="14"/>
    </row>
    <row r="761" spans="1:33" ht="18" customHeight="1" x14ac:dyDescent="0.2">
      <c r="A761" s="28">
        <v>7621</v>
      </c>
      <c r="B761" s="38" t="s">
        <v>8693</v>
      </c>
      <c r="C761" s="132">
        <v>650464451</v>
      </c>
      <c r="D761" s="17" t="s">
        <v>73</v>
      </c>
      <c r="E761" s="17" t="s">
        <v>4730</v>
      </c>
      <c r="F761" s="27" t="s">
        <v>4731</v>
      </c>
      <c r="G761" s="27" t="s">
        <v>4732</v>
      </c>
      <c r="H761" s="27" t="s">
        <v>4733</v>
      </c>
      <c r="I761" s="17" t="s">
        <v>4734</v>
      </c>
      <c r="J761" s="17" t="s">
        <v>4735</v>
      </c>
      <c r="K761" s="17" t="s">
        <v>4736</v>
      </c>
      <c r="L761" s="17" t="s">
        <v>4737</v>
      </c>
      <c r="M761" s="19" t="s">
        <v>47</v>
      </c>
      <c r="N761" s="28" t="s">
        <v>769</v>
      </c>
      <c r="O761" s="28"/>
      <c r="P761" s="29" t="s">
        <v>4738</v>
      </c>
      <c r="Q761" s="28"/>
      <c r="R761" s="29" t="s">
        <v>580</v>
      </c>
      <c r="S761" s="29" t="s">
        <v>2033</v>
      </c>
      <c r="T761" s="30">
        <v>42702</v>
      </c>
      <c r="U761" s="28">
        <v>7621</v>
      </c>
      <c r="V761" s="18"/>
      <c r="W761" s="19"/>
      <c r="X761" s="18"/>
      <c r="Y761" s="18"/>
      <c r="Z761" s="18"/>
      <c r="AA761" s="17"/>
      <c r="AB761" s="14"/>
      <c r="AC761" s="14"/>
      <c r="AD761" s="14"/>
      <c r="AE761" s="14"/>
      <c r="AF761" s="14"/>
      <c r="AG761" s="14"/>
    </row>
    <row r="762" spans="1:33" ht="18" customHeight="1" x14ac:dyDescent="0.2">
      <c r="A762" s="28">
        <v>7019</v>
      </c>
      <c r="B762" s="38" t="s">
        <v>8694</v>
      </c>
      <c r="C762" s="132">
        <v>741469006</v>
      </c>
      <c r="D762" s="17" t="s">
        <v>73</v>
      </c>
      <c r="E762" s="17" t="s">
        <v>4739</v>
      </c>
      <c r="F762" s="27" t="s">
        <v>4740</v>
      </c>
      <c r="G762" s="27" t="s">
        <v>4343</v>
      </c>
      <c r="H762" s="27" t="s">
        <v>4741</v>
      </c>
      <c r="I762" s="17" t="s">
        <v>4742</v>
      </c>
      <c r="J762" s="17" t="s">
        <v>4743</v>
      </c>
      <c r="K762" s="17" t="s">
        <v>4744</v>
      </c>
      <c r="L762" s="17" t="s">
        <v>4745</v>
      </c>
      <c r="M762" s="19" t="s">
        <v>313</v>
      </c>
      <c r="N762" s="28" t="s">
        <v>999</v>
      </c>
      <c r="O762" s="28"/>
      <c r="P762" s="29"/>
      <c r="Q762" s="28"/>
      <c r="R762" s="29" t="s">
        <v>375</v>
      </c>
      <c r="S762" s="29" t="s">
        <v>4746</v>
      </c>
      <c r="T762" s="30">
        <v>37970</v>
      </c>
      <c r="U762" s="28">
        <v>7019</v>
      </c>
      <c r="V762" s="18"/>
      <c r="W762" s="19"/>
      <c r="X762" s="18"/>
      <c r="Y762" s="18"/>
      <c r="Z762" s="18"/>
      <c r="AA762" s="17"/>
      <c r="AB762" s="14"/>
      <c r="AC762" s="14"/>
      <c r="AD762" s="14"/>
      <c r="AE762" s="14"/>
      <c r="AF762" s="14"/>
      <c r="AG762" s="14"/>
    </row>
    <row r="763" spans="1:33" ht="18" customHeight="1" x14ac:dyDescent="0.2">
      <c r="A763" s="28">
        <v>6989</v>
      </c>
      <c r="B763" s="38" t="s">
        <v>8695</v>
      </c>
      <c r="C763" s="132">
        <v>745459005</v>
      </c>
      <c r="D763" s="17" t="s">
        <v>73</v>
      </c>
      <c r="E763" s="17" t="s">
        <v>4747</v>
      </c>
      <c r="F763" s="27" t="s">
        <v>4748</v>
      </c>
      <c r="G763" s="27" t="s">
        <v>4343</v>
      </c>
      <c r="H763" s="27" t="s">
        <v>4749</v>
      </c>
      <c r="I763" s="17" t="s">
        <v>637</v>
      </c>
      <c r="J763" s="17" t="s">
        <v>4750</v>
      </c>
      <c r="K763" s="17" t="s">
        <v>4751</v>
      </c>
      <c r="L763" s="17" t="s">
        <v>4752</v>
      </c>
      <c r="M763" s="19" t="s">
        <v>565</v>
      </c>
      <c r="N763" s="28" t="s">
        <v>415</v>
      </c>
      <c r="O763" s="28"/>
      <c r="P763" s="29"/>
      <c r="Q763" s="28"/>
      <c r="R763" s="29">
        <v>93401</v>
      </c>
      <c r="S763" s="29" t="s">
        <v>4753</v>
      </c>
      <c r="T763" s="30">
        <v>37970</v>
      </c>
      <c r="U763" s="28">
        <v>6989</v>
      </c>
      <c r="V763" s="18"/>
      <c r="W763" s="19"/>
      <c r="X763" s="18"/>
      <c r="Y763" s="18"/>
      <c r="Z763" s="18"/>
      <c r="AA763" s="17"/>
      <c r="AB763" s="14"/>
      <c r="AC763" s="14"/>
      <c r="AD763" s="14"/>
      <c r="AE763" s="14"/>
      <c r="AF763" s="14"/>
      <c r="AG763" s="14"/>
    </row>
    <row r="764" spans="1:33" ht="18" customHeight="1" x14ac:dyDescent="0.2">
      <c r="A764" s="28">
        <v>7170</v>
      </c>
      <c r="B764" s="38" t="s">
        <v>8696</v>
      </c>
      <c r="C764" s="132">
        <v>650730100</v>
      </c>
      <c r="D764" s="17" t="s">
        <v>73</v>
      </c>
      <c r="E764" s="17" t="s">
        <v>4754</v>
      </c>
      <c r="F764" s="27" t="s">
        <v>4755</v>
      </c>
      <c r="G764" s="27" t="s">
        <v>4343</v>
      </c>
      <c r="H764" s="27" t="s">
        <v>4756</v>
      </c>
      <c r="I764" s="17" t="s">
        <v>1298</v>
      </c>
      <c r="J764" s="17" t="s">
        <v>4757</v>
      </c>
      <c r="K764" s="17" t="s">
        <v>4758</v>
      </c>
      <c r="L764" s="17" t="s">
        <v>4760</v>
      </c>
      <c r="M764" s="19" t="s">
        <v>47</v>
      </c>
      <c r="N764" s="28" t="s">
        <v>3551</v>
      </c>
      <c r="O764" s="28" t="s">
        <v>4761</v>
      </c>
      <c r="P764" s="29" t="s">
        <v>4759</v>
      </c>
      <c r="Q764" s="28"/>
      <c r="R764" s="29" t="s">
        <v>375</v>
      </c>
      <c r="S764" s="29" t="s">
        <v>4762</v>
      </c>
      <c r="T764" s="30">
        <v>38503</v>
      </c>
      <c r="U764" s="28">
        <v>7170</v>
      </c>
      <c r="V764" s="18"/>
      <c r="W764" s="19"/>
      <c r="X764" s="18"/>
      <c r="Y764" s="18"/>
      <c r="Z764" s="18"/>
      <c r="AA764" s="17"/>
      <c r="AB764" s="14"/>
      <c r="AC764" s="14"/>
      <c r="AD764" s="14"/>
      <c r="AE764" s="14"/>
      <c r="AF764" s="14"/>
      <c r="AG764" s="14"/>
    </row>
    <row r="765" spans="1:33" ht="18" customHeight="1" x14ac:dyDescent="0.2">
      <c r="A765" s="28">
        <v>7470</v>
      </c>
      <c r="B765" s="38" t="s">
        <v>8697</v>
      </c>
      <c r="C765" s="132">
        <v>650228723</v>
      </c>
      <c r="D765" s="17" t="s">
        <v>49</v>
      </c>
      <c r="E765" s="17" t="s">
        <v>4763</v>
      </c>
      <c r="F765" s="27" t="s">
        <v>4764</v>
      </c>
      <c r="G765" s="27" t="s">
        <v>4765</v>
      </c>
      <c r="H765" s="27" t="s">
        <v>4766</v>
      </c>
      <c r="I765" s="17" t="s">
        <v>4767</v>
      </c>
      <c r="J765" s="17" t="s">
        <v>4768</v>
      </c>
      <c r="K765" s="17" t="s">
        <v>4769</v>
      </c>
      <c r="L765" s="17" t="s">
        <v>4770</v>
      </c>
      <c r="M765" s="19" t="s">
        <v>47</v>
      </c>
      <c r="N765" s="28" t="s">
        <v>4771</v>
      </c>
      <c r="O765" s="28"/>
      <c r="P765" s="29"/>
      <c r="Q765" s="28"/>
      <c r="R765" s="29" t="s">
        <v>375</v>
      </c>
      <c r="S765" s="29" t="s">
        <v>4772</v>
      </c>
      <c r="T765" s="30">
        <v>41295</v>
      </c>
      <c r="U765" s="28">
        <v>7470</v>
      </c>
      <c r="V765" s="18"/>
      <c r="W765" s="19"/>
      <c r="X765" s="18"/>
      <c r="Y765" s="18"/>
      <c r="Z765" s="18"/>
      <c r="AA765" s="17"/>
      <c r="AB765" s="14"/>
      <c r="AC765" s="14"/>
      <c r="AD765" s="14"/>
      <c r="AE765" s="14"/>
      <c r="AF765" s="14"/>
      <c r="AG765" s="14"/>
    </row>
    <row r="766" spans="1:33" ht="18" customHeight="1" x14ac:dyDescent="0.2">
      <c r="A766" s="28">
        <v>7466</v>
      </c>
      <c r="B766" s="38" t="s">
        <v>8698</v>
      </c>
      <c r="C766" s="132">
        <v>650460731</v>
      </c>
      <c r="D766" s="17" t="s">
        <v>49</v>
      </c>
      <c r="E766" s="17" t="s">
        <v>4773</v>
      </c>
      <c r="F766" s="27" t="s">
        <v>4774</v>
      </c>
      <c r="G766" s="27" t="s">
        <v>4578</v>
      </c>
      <c r="H766" s="27" t="s">
        <v>4775</v>
      </c>
      <c r="I766" s="17" t="s">
        <v>4776</v>
      </c>
      <c r="J766" s="17" t="s">
        <v>4777</v>
      </c>
      <c r="K766" s="17" t="s">
        <v>4778</v>
      </c>
      <c r="L766" s="18" t="s">
        <v>4779</v>
      </c>
      <c r="M766" s="19" t="s">
        <v>47</v>
      </c>
      <c r="N766" s="28" t="s">
        <v>1655</v>
      </c>
      <c r="O766" s="28"/>
      <c r="P766" s="29"/>
      <c r="Q766" s="28"/>
      <c r="R766" s="29" t="s">
        <v>3783</v>
      </c>
      <c r="S766" s="29" t="s">
        <v>4780</v>
      </c>
      <c r="T766" s="30">
        <v>41150</v>
      </c>
      <c r="U766" s="28">
        <v>7466</v>
      </c>
      <c r="V766" s="20"/>
      <c r="W766" s="19"/>
      <c r="X766" s="18"/>
      <c r="Y766" s="18"/>
      <c r="Z766" s="18"/>
      <c r="AA766" s="17"/>
      <c r="AB766" s="14"/>
      <c r="AC766" s="14"/>
      <c r="AD766" s="14"/>
      <c r="AE766" s="14"/>
      <c r="AF766" s="14"/>
      <c r="AG766" s="14"/>
    </row>
    <row r="767" spans="1:33" ht="18" customHeight="1" x14ac:dyDescent="0.2">
      <c r="A767" s="28">
        <v>7485</v>
      </c>
      <c r="B767" s="38" t="s">
        <v>8699</v>
      </c>
      <c r="C767" s="132">
        <v>650679059</v>
      </c>
      <c r="D767" s="17" t="s">
        <v>73</v>
      </c>
      <c r="E767" s="17" t="s">
        <v>4781</v>
      </c>
      <c r="F767" s="27" t="s">
        <v>4782</v>
      </c>
      <c r="G767" s="27" t="s">
        <v>4783</v>
      </c>
      <c r="H767" s="27" t="s">
        <v>4784</v>
      </c>
      <c r="I767" s="17" t="s">
        <v>4785</v>
      </c>
      <c r="J767" s="17"/>
      <c r="K767" s="17" t="s">
        <v>4786</v>
      </c>
      <c r="L767" s="17" t="s">
        <v>4788</v>
      </c>
      <c r="M767" s="19" t="s">
        <v>565</v>
      </c>
      <c r="N767" s="28" t="s">
        <v>4790</v>
      </c>
      <c r="O767" s="28" t="s">
        <v>4789</v>
      </c>
      <c r="P767" s="29" t="s">
        <v>4787</v>
      </c>
      <c r="Q767" s="28"/>
      <c r="R767" s="29" t="s">
        <v>128</v>
      </c>
      <c r="S767" s="29" t="s">
        <v>4791</v>
      </c>
      <c r="T767" s="30">
        <v>41526</v>
      </c>
      <c r="U767" s="28">
        <v>7485</v>
      </c>
      <c r="V767" s="18"/>
      <c r="W767" s="19"/>
      <c r="X767" s="18"/>
      <c r="Y767" s="18"/>
      <c r="Z767" s="18"/>
      <c r="AA767" s="17"/>
      <c r="AB767" s="14"/>
      <c r="AC767" s="14"/>
      <c r="AD767" s="14"/>
      <c r="AE767" s="14"/>
      <c r="AF767" s="14"/>
      <c r="AG767" s="14"/>
    </row>
    <row r="768" spans="1:33" ht="18" customHeight="1" x14ac:dyDescent="0.2">
      <c r="A768" s="28">
        <v>7308</v>
      </c>
      <c r="B768" s="38" t="s">
        <v>8700</v>
      </c>
      <c r="C768" s="132">
        <v>653504500</v>
      </c>
      <c r="D768" s="17" t="s">
        <v>4792</v>
      </c>
      <c r="E768" s="17" t="s">
        <v>4793</v>
      </c>
      <c r="F768" s="27" t="s">
        <v>4794</v>
      </c>
      <c r="G768" s="27" t="s">
        <v>4795</v>
      </c>
      <c r="H768" s="27" t="s">
        <v>4796</v>
      </c>
      <c r="I768" s="17" t="s">
        <v>124</v>
      </c>
      <c r="J768" s="17" t="s">
        <v>4797</v>
      </c>
      <c r="K768" s="17" t="s">
        <v>4798</v>
      </c>
      <c r="L768" s="17" t="s">
        <v>4799</v>
      </c>
      <c r="M768" s="19" t="s">
        <v>47</v>
      </c>
      <c r="N768" s="28" t="s">
        <v>1340</v>
      </c>
      <c r="O768" s="28" t="s">
        <v>4800</v>
      </c>
      <c r="P768" s="29"/>
      <c r="Q768" s="28"/>
      <c r="R768" s="29" t="s">
        <v>375</v>
      </c>
      <c r="S768" s="29" t="s">
        <v>4801</v>
      </c>
      <c r="T768" s="30">
        <v>38775</v>
      </c>
      <c r="U768" s="28">
        <v>7308</v>
      </c>
      <c r="V768" s="18"/>
      <c r="W768" s="19"/>
      <c r="X768" s="18"/>
      <c r="Y768" s="18"/>
      <c r="Z768" s="18"/>
      <c r="AA768" s="17"/>
      <c r="AB768" s="14"/>
      <c r="AC768" s="14"/>
      <c r="AD768" s="14"/>
      <c r="AE768" s="14"/>
      <c r="AF768" s="14"/>
      <c r="AG768" s="14"/>
    </row>
    <row r="769" spans="1:33" ht="18" customHeight="1" x14ac:dyDescent="0.2">
      <c r="A769" s="28">
        <v>7325</v>
      </c>
      <c r="B769" s="38" t="s">
        <v>8701</v>
      </c>
      <c r="C769" s="132" t="s">
        <v>7137</v>
      </c>
      <c r="D769" s="17" t="s">
        <v>73</v>
      </c>
      <c r="E769" s="17" t="s">
        <v>4802</v>
      </c>
      <c r="F769" s="27" t="s">
        <v>4803</v>
      </c>
      <c r="G769" s="27" t="s">
        <v>4804</v>
      </c>
      <c r="H769" s="27" t="s">
        <v>4805</v>
      </c>
      <c r="I769" s="17" t="s">
        <v>1003</v>
      </c>
      <c r="J769" s="17" t="s">
        <v>4806</v>
      </c>
      <c r="K769" s="17" t="s">
        <v>4807</v>
      </c>
      <c r="L769" s="17" t="s">
        <v>4809</v>
      </c>
      <c r="M769" s="19" t="s">
        <v>47</v>
      </c>
      <c r="N769" s="28"/>
      <c r="O769" s="28"/>
      <c r="P769" s="29" t="s">
        <v>4808</v>
      </c>
      <c r="Q769" s="28"/>
      <c r="R769" s="29">
        <v>93401</v>
      </c>
      <c r="S769" s="29" t="s">
        <v>4810</v>
      </c>
      <c r="T769" s="30">
        <v>38903</v>
      </c>
      <c r="U769" s="28">
        <v>7325</v>
      </c>
      <c r="V769" s="18"/>
      <c r="W769" s="19"/>
      <c r="X769" s="18"/>
      <c r="Y769" s="18"/>
      <c r="Z769" s="18"/>
      <c r="AA769" s="17"/>
      <c r="AB769" s="14"/>
      <c r="AC769" s="14"/>
      <c r="AD769" s="14"/>
      <c r="AE769" s="14"/>
      <c r="AF769" s="14"/>
      <c r="AG769" s="14"/>
    </row>
    <row r="770" spans="1:33" ht="18" customHeight="1" x14ac:dyDescent="0.2">
      <c r="A770" s="28">
        <v>7341</v>
      </c>
      <c r="B770" s="38" t="s">
        <v>8770</v>
      </c>
      <c r="C770" s="132">
        <v>656131403</v>
      </c>
      <c r="D770" s="17" t="s">
        <v>49</v>
      </c>
      <c r="E770" s="17" t="s">
        <v>4811</v>
      </c>
      <c r="F770" s="27" t="s">
        <v>4812</v>
      </c>
      <c r="G770" s="27" t="s">
        <v>4813</v>
      </c>
      <c r="H770" s="27" t="s">
        <v>4814</v>
      </c>
      <c r="I770" s="17" t="s">
        <v>637</v>
      </c>
      <c r="J770" s="17" t="s">
        <v>4815</v>
      </c>
      <c r="K770" s="17" t="s">
        <v>4816</v>
      </c>
      <c r="L770" s="17" t="s">
        <v>4818</v>
      </c>
      <c r="M770" s="19" t="s">
        <v>47</v>
      </c>
      <c r="N770" s="28" t="s">
        <v>1655</v>
      </c>
      <c r="O770" s="28" t="s">
        <v>4819</v>
      </c>
      <c r="P770" s="29" t="s">
        <v>4817</v>
      </c>
      <c r="Q770" s="28"/>
      <c r="R770" s="29">
        <v>93991</v>
      </c>
      <c r="S770" s="29" t="s">
        <v>4820</v>
      </c>
      <c r="T770" s="30">
        <v>39073</v>
      </c>
      <c r="U770" s="28">
        <v>7341</v>
      </c>
      <c r="V770" s="18"/>
      <c r="W770" s="19"/>
      <c r="X770" s="18"/>
      <c r="Y770" s="18"/>
      <c r="Z770" s="18"/>
      <c r="AA770" s="17"/>
      <c r="AB770" s="14"/>
      <c r="AC770" s="14"/>
      <c r="AD770" s="14"/>
      <c r="AE770" s="14"/>
      <c r="AF770" s="14"/>
      <c r="AG770" s="14"/>
    </row>
    <row r="771" spans="1:33" ht="18" customHeight="1" x14ac:dyDescent="0.2">
      <c r="A771" s="28">
        <v>6975</v>
      </c>
      <c r="B771" s="38" t="s">
        <v>8702</v>
      </c>
      <c r="C771" s="132">
        <v>729097004</v>
      </c>
      <c r="D771" s="17" t="s">
        <v>4821</v>
      </c>
      <c r="E771" s="17" t="s">
        <v>4822</v>
      </c>
      <c r="F771" s="27" t="s">
        <v>6530</v>
      </c>
      <c r="G771" s="27" t="s">
        <v>4343</v>
      </c>
      <c r="H771" s="27" t="s">
        <v>4823</v>
      </c>
      <c r="I771" s="17" t="s">
        <v>4824</v>
      </c>
      <c r="J771" s="17" t="s">
        <v>4825</v>
      </c>
      <c r="K771" s="17" t="s">
        <v>4826</v>
      </c>
      <c r="L771" s="17" t="s">
        <v>4827</v>
      </c>
      <c r="M771" s="19" t="s">
        <v>565</v>
      </c>
      <c r="N771" s="28" t="s">
        <v>3141</v>
      </c>
      <c r="O771" s="28" t="s">
        <v>4828</v>
      </c>
      <c r="P771" s="47" t="s">
        <v>6531</v>
      </c>
      <c r="Q771" s="28"/>
      <c r="R771" s="29" t="s">
        <v>375</v>
      </c>
      <c r="S771" s="29" t="s">
        <v>6584</v>
      </c>
      <c r="T771" s="30">
        <v>37970</v>
      </c>
      <c r="U771" s="28">
        <v>6975</v>
      </c>
      <c r="V771" s="18"/>
      <c r="W771" s="19"/>
      <c r="X771" s="18"/>
      <c r="Y771" s="18"/>
      <c r="Z771" s="18"/>
      <c r="AA771" s="17"/>
      <c r="AB771" s="14"/>
      <c r="AC771" s="14"/>
      <c r="AD771" s="14"/>
      <c r="AE771" s="14"/>
      <c r="AF771" s="14"/>
      <c r="AG771" s="14"/>
    </row>
    <row r="772" spans="1:33" ht="18" customHeight="1" x14ac:dyDescent="0.2">
      <c r="A772" s="28">
        <v>7397</v>
      </c>
      <c r="B772" s="38" t="s">
        <v>8703</v>
      </c>
      <c r="C772" s="132">
        <v>533072100</v>
      </c>
      <c r="D772" s="17" t="s">
        <v>73</v>
      </c>
      <c r="E772" s="17" t="s">
        <v>4829</v>
      </c>
      <c r="F772" s="27" t="s">
        <v>4830</v>
      </c>
      <c r="G772" s="27" t="s">
        <v>4343</v>
      </c>
      <c r="H772" s="27" t="s">
        <v>4831</v>
      </c>
      <c r="I772" s="17" t="s">
        <v>4832</v>
      </c>
      <c r="J772" s="17" t="s">
        <v>4833</v>
      </c>
      <c r="K772" s="17" t="s">
        <v>4834</v>
      </c>
      <c r="L772" s="17" t="s">
        <v>4836</v>
      </c>
      <c r="M772" s="19" t="s">
        <v>47</v>
      </c>
      <c r="N772" s="28" t="s">
        <v>4838</v>
      </c>
      <c r="O772" s="28" t="s">
        <v>4837</v>
      </c>
      <c r="P772" s="29" t="s">
        <v>4835</v>
      </c>
      <c r="Q772" s="28"/>
      <c r="R772" s="29" t="s">
        <v>375</v>
      </c>
      <c r="S772" s="29" t="s">
        <v>4839</v>
      </c>
      <c r="T772" s="30">
        <v>39619</v>
      </c>
      <c r="U772" s="28">
        <v>7397</v>
      </c>
      <c r="V772" s="18"/>
      <c r="W772" s="19"/>
      <c r="X772" s="18"/>
      <c r="Y772" s="18"/>
      <c r="Z772" s="18"/>
      <c r="AA772" s="17"/>
      <c r="AB772" s="14"/>
      <c r="AC772" s="14"/>
      <c r="AD772" s="14"/>
      <c r="AE772" s="14"/>
      <c r="AF772" s="14"/>
      <c r="AG772" s="14"/>
    </row>
    <row r="773" spans="1:33" ht="18" customHeight="1" x14ac:dyDescent="0.2">
      <c r="A773" s="28">
        <v>7481</v>
      </c>
      <c r="B773" s="38" t="s">
        <v>8704</v>
      </c>
      <c r="C773" s="132">
        <v>650699602</v>
      </c>
      <c r="D773" s="17" t="s">
        <v>73</v>
      </c>
      <c r="E773" s="17" t="s">
        <v>4840</v>
      </c>
      <c r="F773" s="27" t="s">
        <v>6843</v>
      </c>
      <c r="G773" s="27" t="s">
        <v>4841</v>
      </c>
      <c r="H773" s="27" t="s">
        <v>5891</v>
      </c>
      <c r="I773" s="17" t="s">
        <v>987</v>
      </c>
      <c r="J773" s="17" t="s">
        <v>5893</v>
      </c>
      <c r="K773" s="17" t="s">
        <v>5892</v>
      </c>
      <c r="L773" s="17" t="s">
        <v>4843</v>
      </c>
      <c r="M773" s="19" t="s">
        <v>47</v>
      </c>
      <c r="N773" s="28" t="s">
        <v>1441</v>
      </c>
      <c r="O773" s="28" t="s">
        <v>4844</v>
      </c>
      <c r="P773" s="29" t="s">
        <v>4842</v>
      </c>
      <c r="Q773" s="28"/>
      <c r="R773" s="29" t="s">
        <v>375</v>
      </c>
      <c r="S773" s="29" t="s">
        <v>6841</v>
      </c>
      <c r="T773" s="30">
        <v>41463</v>
      </c>
      <c r="U773" s="28">
        <v>7481</v>
      </c>
      <c r="V773" s="18"/>
      <c r="W773" s="19"/>
      <c r="X773" s="18"/>
      <c r="Y773" s="18"/>
      <c r="Z773" s="18"/>
      <c r="AA773" s="17"/>
      <c r="AB773" s="14"/>
      <c r="AC773" s="14"/>
      <c r="AD773" s="14"/>
      <c r="AE773" s="14"/>
      <c r="AF773" s="14"/>
      <c r="AG773" s="14"/>
    </row>
    <row r="774" spans="1:33" ht="18" customHeight="1" x14ac:dyDescent="0.2">
      <c r="A774" s="28">
        <v>7565</v>
      </c>
      <c r="B774" s="38" t="s">
        <v>8705</v>
      </c>
      <c r="C774" s="132">
        <v>650980085</v>
      </c>
      <c r="D774" s="17" t="s">
        <v>4845</v>
      </c>
      <c r="E774" s="17" t="s">
        <v>4846</v>
      </c>
      <c r="F774" s="27" t="s">
        <v>6829</v>
      </c>
      <c r="G774" s="27" t="s">
        <v>5543</v>
      </c>
      <c r="H774" s="27" t="s">
        <v>4847</v>
      </c>
      <c r="I774" s="17" t="s">
        <v>1415</v>
      </c>
      <c r="J774" s="17" t="s">
        <v>5881</v>
      </c>
      <c r="K774" s="17" t="s">
        <v>6830</v>
      </c>
      <c r="L774" s="17" t="s">
        <v>5901</v>
      </c>
      <c r="M774" s="19" t="s">
        <v>565</v>
      </c>
      <c r="N774" s="28" t="s">
        <v>189</v>
      </c>
      <c r="O774" s="28" t="s">
        <v>5900</v>
      </c>
      <c r="P774" s="29" t="s">
        <v>4848</v>
      </c>
      <c r="Q774" s="28"/>
      <c r="R774" s="29" t="s">
        <v>375</v>
      </c>
      <c r="S774" s="29" t="s">
        <v>6835</v>
      </c>
      <c r="T774" s="30">
        <v>42131</v>
      </c>
      <c r="U774" s="28">
        <v>7565</v>
      </c>
      <c r="V774" s="18"/>
      <c r="W774" s="19"/>
      <c r="X774" s="18"/>
      <c r="Y774" s="18"/>
      <c r="Z774" s="18"/>
      <c r="AA774" s="17"/>
      <c r="AB774" s="14"/>
      <c r="AC774" s="14"/>
      <c r="AD774" s="14"/>
      <c r="AE774" s="14"/>
      <c r="AF774" s="14"/>
      <c r="AG774" s="14"/>
    </row>
    <row r="775" spans="1:33" ht="18" customHeight="1" x14ac:dyDescent="0.2">
      <c r="A775" s="28">
        <v>7086</v>
      </c>
      <c r="B775" s="38" t="s">
        <v>8706</v>
      </c>
      <c r="C775" s="132">
        <v>746157002</v>
      </c>
      <c r="D775" s="17" t="s">
        <v>73</v>
      </c>
      <c r="E775" s="17" t="s">
        <v>4849</v>
      </c>
      <c r="F775" s="27" t="s">
        <v>7493</v>
      </c>
      <c r="G775" s="27" t="s">
        <v>4343</v>
      </c>
      <c r="H775" s="27" t="s">
        <v>8080</v>
      </c>
      <c r="I775" s="17" t="s">
        <v>172</v>
      </c>
      <c r="J775" s="17" t="s">
        <v>7494</v>
      </c>
      <c r="K775" s="46" t="s">
        <v>8081</v>
      </c>
      <c r="L775" s="17" t="s">
        <v>8082</v>
      </c>
      <c r="M775" s="19" t="s">
        <v>47</v>
      </c>
      <c r="N775" s="28" t="s">
        <v>603</v>
      </c>
      <c r="O775" s="28" t="s">
        <v>8083</v>
      </c>
      <c r="P775" s="47" t="s">
        <v>4850</v>
      </c>
      <c r="Q775" s="28"/>
      <c r="R775" s="29" t="s">
        <v>375</v>
      </c>
      <c r="S775" s="29" t="s">
        <v>6255</v>
      </c>
      <c r="T775" s="30">
        <v>37970</v>
      </c>
      <c r="U775" s="28">
        <v>7086</v>
      </c>
      <c r="V775" s="18"/>
      <c r="W775" s="19"/>
      <c r="X775" s="18"/>
      <c r="Y775" s="18"/>
      <c r="Z775" s="18"/>
      <c r="AA775" s="17"/>
      <c r="AB775" s="14"/>
      <c r="AC775" s="14"/>
      <c r="AD775" s="14"/>
      <c r="AE775" s="14"/>
      <c r="AF775" s="14"/>
      <c r="AG775" s="14"/>
    </row>
    <row r="776" spans="1:33" ht="18" customHeight="1" x14ac:dyDescent="0.2">
      <c r="A776" s="28">
        <v>6994</v>
      </c>
      <c r="B776" s="38" t="s">
        <v>8707</v>
      </c>
      <c r="C776" s="132">
        <v>739485002</v>
      </c>
      <c r="D776" s="17" t="s">
        <v>73</v>
      </c>
      <c r="E776" s="17" t="s">
        <v>4851</v>
      </c>
      <c r="F776" s="27" t="s">
        <v>4852</v>
      </c>
      <c r="G776" s="27" t="s">
        <v>4343</v>
      </c>
      <c r="H776" s="27" t="s">
        <v>4853</v>
      </c>
      <c r="I776" s="17" t="s">
        <v>172</v>
      </c>
      <c r="J776" s="17" t="s">
        <v>4854</v>
      </c>
      <c r="K776" s="17" t="s">
        <v>4855</v>
      </c>
      <c r="L776" s="17" t="s">
        <v>4856</v>
      </c>
      <c r="M776" s="19" t="s">
        <v>48</v>
      </c>
      <c r="N776" s="28" t="s">
        <v>1286</v>
      </c>
      <c r="O776" s="28"/>
      <c r="P776" s="29"/>
      <c r="Q776" s="28"/>
      <c r="R776" s="29" t="s">
        <v>375</v>
      </c>
      <c r="S776" s="29" t="s">
        <v>4857</v>
      </c>
      <c r="T776" s="30">
        <v>37970</v>
      </c>
      <c r="U776" s="28">
        <v>6994</v>
      </c>
      <c r="V776" s="18"/>
      <c r="W776" s="19"/>
      <c r="X776" s="18"/>
      <c r="Y776" s="18"/>
      <c r="Z776" s="18"/>
      <c r="AA776" s="17"/>
      <c r="AB776" s="14"/>
      <c r="AC776" s="14"/>
      <c r="AD776" s="14"/>
      <c r="AE776" s="14"/>
      <c r="AF776" s="14"/>
      <c r="AG776" s="14"/>
    </row>
    <row r="777" spans="1:33" ht="18" customHeight="1" x14ac:dyDescent="0.2">
      <c r="A777" s="28">
        <v>7031</v>
      </c>
      <c r="B777" s="38" t="s">
        <v>8708</v>
      </c>
      <c r="C777" s="132">
        <v>731026009</v>
      </c>
      <c r="D777" s="17" t="s">
        <v>73</v>
      </c>
      <c r="E777" s="17" t="s">
        <v>5531</v>
      </c>
      <c r="F777" s="27" t="s">
        <v>6588</v>
      </c>
      <c r="G777" s="27" t="s">
        <v>6587</v>
      </c>
      <c r="H777" s="27" t="s">
        <v>6271</v>
      </c>
      <c r="I777" s="17" t="s">
        <v>172</v>
      </c>
      <c r="J777" s="17" t="s">
        <v>6272</v>
      </c>
      <c r="K777" s="17" t="s">
        <v>6273</v>
      </c>
      <c r="L777" s="17" t="s">
        <v>5532</v>
      </c>
      <c r="M777" s="19" t="s">
        <v>47</v>
      </c>
      <c r="N777" s="28" t="s">
        <v>1655</v>
      </c>
      <c r="O777" s="28" t="s">
        <v>5533</v>
      </c>
      <c r="P777" s="47" t="s">
        <v>6589</v>
      </c>
      <c r="Q777" s="28"/>
      <c r="R777" s="29" t="s">
        <v>5534</v>
      </c>
      <c r="S777" s="29" t="s">
        <v>6590</v>
      </c>
      <c r="T777" s="30">
        <v>37970</v>
      </c>
      <c r="U777" s="28">
        <v>7031</v>
      </c>
      <c r="V777" s="18"/>
      <c r="W777" s="19"/>
      <c r="X777" s="18"/>
      <c r="Y777" s="18"/>
      <c r="Z777" s="18"/>
      <c r="AA777" s="17"/>
      <c r="AB777" s="14"/>
      <c r="AC777" s="14"/>
      <c r="AD777" s="14"/>
      <c r="AE777" s="14"/>
      <c r="AF777" s="14"/>
      <c r="AG777" s="14"/>
    </row>
    <row r="778" spans="1:33" ht="18" customHeight="1" x14ac:dyDescent="0.2">
      <c r="A778" s="28">
        <v>7187</v>
      </c>
      <c r="B778" s="38" t="s">
        <v>8709</v>
      </c>
      <c r="C778" s="132" t="s">
        <v>7138</v>
      </c>
      <c r="D778" s="17" t="s">
        <v>4858</v>
      </c>
      <c r="E778" s="17" t="s">
        <v>4859</v>
      </c>
      <c r="F778" s="27" t="s">
        <v>4860</v>
      </c>
      <c r="G778" s="27" t="s">
        <v>4861</v>
      </c>
      <c r="H778" s="27" t="s">
        <v>4862</v>
      </c>
      <c r="I778" s="17" t="s">
        <v>4863</v>
      </c>
      <c r="J778" s="17"/>
      <c r="K778" s="17" t="s">
        <v>4864</v>
      </c>
      <c r="L778" s="17" t="s">
        <v>4866</v>
      </c>
      <c r="M778" s="19" t="s">
        <v>565</v>
      </c>
      <c r="N778" s="28" t="s">
        <v>415</v>
      </c>
      <c r="O778" s="28" t="s">
        <v>4865</v>
      </c>
      <c r="P778" s="29"/>
      <c r="Q778" s="28"/>
      <c r="R778" s="29" t="s">
        <v>1095</v>
      </c>
      <c r="S778" s="29" t="s">
        <v>4867</v>
      </c>
      <c r="T778" s="30">
        <v>38580</v>
      </c>
      <c r="U778" s="28">
        <v>7187</v>
      </c>
      <c r="V778" s="18"/>
      <c r="W778" s="19"/>
      <c r="X778" s="18"/>
      <c r="Y778" s="18"/>
      <c r="Z778" s="18"/>
      <c r="AA778" s="17"/>
      <c r="AB778" s="14"/>
      <c r="AC778" s="14"/>
      <c r="AD778" s="14"/>
      <c r="AE778" s="14"/>
      <c r="AF778" s="14"/>
      <c r="AG778" s="14"/>
    </row>
    <row r="779" spans="1:33" ht="18" customHeight="1" x14ac:dyDescent="0.2">
      <c r="A779" s="28">
        <v>7407</v>
      </c>
      <c r="B779" s="38" t="s">
        <v>8710</v>
      </c>
      <c r="C779" s="132">
        <v>655403302</v>
      </c>
      <c r="D779" s="17" t="s">
        <v>4858</v>
      </c>
      <c r="E779" s="17" t="s">
        <v>4868</v>
      </c>
      <c r="F779" s="27" t="s">
        <v>6643</v>
      </c>
      <c r="G779" s="27" t="s">
        <v>4869</v>
      </c>
      <c r="H779" s="27" t="s">
        <v>6645</v>
      </c>
      <c r="I779" s="17" t="s">
        <v>4870</v>
      </c>
      <c r="J779" s="17" t="s">
        <v>6644</v>
      </c>
      <c r="K779" s="17" t="s">
        <v>4871</v>
      </c>
      <c r="L779" s="17" t="s">
        <v>4872</v>
      </c>
      <c r="M779" s="19" t="s">
        <v>565</v>
      </c>
      <c r="N779" s="28" t="s">
        <v>415</v>
      </c>
      <c r="O779" s="28" t="s">
        <v>4873</v>
      </c>
      <c r="P779" s="47" t="s">
        <v>6072</v>
      </c>
      <c r="Q779" s="28"/>
      <c r="R779" s="29" t="s">
        <v>1095</v>
      </c>
      <c r="S779" s="17" t="s">
        <v>6646</v>
      </c>
      <c r="T779" s="30">
        <v>39766</v>
      </c>
      <c r="U779" s="28">
        <v>7407</v>
      </c>
      <c r="V779" s="18"/>
      <c r="W779" s="19"/>
      <c r="X779" s="18"/>
      <c r="Y779" s="18"/>
      <c r="Z779" s="18"/>
      <c r="AA779" s="17"/>
      <c r="AB779" s="14"/>
      <c r="AC779" s="14"/>
      <c r="AD779" s="14"/>
      <c r="AE779" s="14"/>
      <c r="AF779" s="14"/>
      <c r="AG779" s="14"/>
    </row>
    <row r="780" spans="1:33" ht="18" customHeight="1" x14ac:dyDescent="0.2">
      <c r="A780" s="28">
        <v>7417</v>
      </c>
      <c r="B780" s="38" t="s">
        <v>8711</v>
      </c>
      <c r="C780" s="132">
        <v>650117794</v>
      </c>
      <c r="D780" s="17" t="s">
        <v>4874</v>
      </c>
      <c r="E780" s="17" t="s">
        <v>4875</v>
      </c>
      <c r="F780" s="27" t="s">
        <v>4876</v>
      </c>
      <c r="G780" s="27" t="s">
        <v>4877</v>
      </c>
      <c r="H780" s="27" t="s">
        <v>4878</v>
      </c>
      <c r="I780" s="17" t="s">
        <v>4879</v>
      </c>
      <c r="J780" s="17" t="s">
        <v>4880</v>
      </c>
      <c r="K780" s="17" t="s">
        <v>4881</v>
      </c>
      <c r="L780" s="17" t="s">
        <v>4882</v>
      </c>
      <c r="M780" s="19" t="s">
        <v>5593</v>
      </c>
      <c r="N780" s="28" t="s">
        <v>3584</v>
      </c>
      <c r="O780" s="28" t="s">
        <v>4883</v>
      </c>
      <c r="P780" s="29"/>
      <c r="Q780" s="28"/>
      <c r="R780" s="29" t="s">
        <v>4685</v>
      </c>
      <c r="S780" s="29" t="s">
        <v>4884</v>
      </c>
      <c r="T780" s="30">
        <v>40039</v>
      </c>
      <c r="U780" s="28">
        <v>7417</v>
      </c>
      <c r="V780" s="18"/>
      <c r="W780" s="19"/>
      <c r="X780" s="18"/>
      <c r="Y780" s="18"/>
      <c r="Z780" s="18"/>
      <c r="AA780" s="17"/>
      <c r="AB780" s="14"/>
      <c r="AC780" s="14"/>
      <c r="AD780" s="14"/>
      <c r="AE780" s="14"/>
      <c r="AF780" s="14"/>
      <c r="AG780" s="14"/>
    </row>
    <row r="781" spans="1:33" ht="18" customHeight="1" x14ac:dyDescent="0.2">
      <c r="A781" s="28">
        <v>7307</v>
      </c>
      <c r="B781" s="38" t="s">
        <v>8712</v>
      </c>
      <c r="C781" s="132">
        <v>654974004</v>
      </c>
      <c r="D781" s="17" t="s">
        <v>4886</v>
      </c>
      <c r="E781" s="17" t="s">
        <v>4887</v>
      </c>
      <c r="F781" s="27" t="s">
        <v>4888</v>
      </c>
      <c r="G781" s="27" t="s">
        <v>4885</v>
      </c>
      <c r="H781" s="27" t="s">
        <v>4889</v>
      </c>
      <c r="I781" s="17" t="s">
        <v>4890</v>
      </c>
      <c r="J781" s="17" t="s">
        <v>4891</v>
      </c>
      <c r="K781" s="17" t="s">
        <v>4892</v>
      </c>
      <c r="L781" s="17" t="s">
        <v>4893</v>
      </c>
      <c r="M781" s="19" t="s">
        <v>48</v>
      </c>
      <c r="N781" s="28" t="s">
        <v>4894</v>
      </c>
      <c r="O781" s="28"/>
      <c r="P781" s="29"/>
      <c r="Q781" s="28"/>
      <c r="R781" s="29">
        <v>93107</v>
      </c>
      <c r="S781" s="29" t="s">
        <v>4895</v>
      </c>
      <c r="T781" s="30">
        <v>38770</v>
      </c>
      <c r="U781" s="28">
        <v>7307</v>
      </c>
      <c r="V781" s="18"/>
      <c r="W781" s="19"/>
      <c r="X781" s="18"/>
      <c r="Y781" s="18"/>
      <c r="Z781" s="18"/>
      <c r="AA781" s="17"/>
      <c r="AB781" s="14"/>
      <c r="AC781" s="14"/>
      <c r="AD781" s="14"/>
      <c r="AE781" s="14"/>
      <c r="AF781" s="14"/>
      <c r="AG781" s="14"/>
    </row>
    <row r="782" spans="1:33" ht="18" customHeight="1" x14ac:dyDescent="0.2">
      <c r="A782" s="28">
        <v>7581</v>
      </c>
      <c r="B782" s="38" t="s">
        <v>8713</v>
      </c>
      <c r="C782" s="132">
        <v>650980085</v>
      </c>
      <c r="D782" s="17" t="s">
        <v>73</v>
      </c>
      <c r="E782" s="17" t="s">
        <v>4896</v>
      </c>
      <c r="F782" s="27" t="s">
        <v>4897</v>
      </c>
      <c r="G782" s="27" t="s">
        <v>5544</v>
      </c>
      <c r="H782" s="27" t="s">
        <v>4898</v>
      </c>
      <c r="I782" s="17" t="s">
        <v>1415</v>
      </c>
      <c r="J782" s="17" t="s">
        <v>4899</v>
      </c>
      <c r="K782" s="17" t="s">
        <v>4900</v>
      </c>
      <c r="L782" s="17" t="s">
        <v>4902</v>
      </c>
      <c r="M782" s="19" t="s">
        <v>313</v>
      </c>
      <c r="N782" s="28" t="s">
        <v>4904</v>
      </c>
      <c r="O782" s="28" t="s">
        <v>4903</v>
      </c>
      <c r="P782" s="29" t="s">
        <v>4901</v>
      </c>
      <c r="Q782" s="28"/>
      <c r="R782" s="29" t="s">
        <v>580</v>
      </c>
      <c r="S782" s="29" t="s">
        <v>4905</v>
      </c>
      <c r="T782" s="30">
        <v>42248</v>
      </c>
      <c r="U782" s="28">
        <v>7581</v>
      </c>
      <c r="V782" s="18"/>
      <c r="W782" s="19"/>
      <c r="X782" s="18"/>
      <c r="Y782" s="18"/>
      <c r="Z782" s="18"/>
      <c r="AA782" s="17"/>
      <c r="AB782" s="14"/>
      <c r="AC782" s="14"/>
      <c r="AD782" s="14"/>
      <c r="AE782" s="14"/>
      <c r="AF782" s="14"/>
      <c r="AG782" s="14"/>
    </row>
    <row r="783" spans="1:33" ht="18" customHeight="1" x14ac:dyDescent="0.2">
      <c r="A783" s="28">
        <v>7452</v>
      </c>
      <c r="B783" s="38" t="s">
        <v>8714</v>
      </c>
      <c r="C783" s="132">
        <v>650401387</v>
      </c>
      <c r="D783" s="17" t="s">
        <v>4858</v>
      </c>
      <c r="E783" s="17" t="s">
        <v>4906</v>
      </c>
      <c r="F783" s="27" t="s">
        <v>6918</v>
      </c>
      <c r="G783" s="27" t="s">
        <v>4869</v>
      </c>
      <c r="H783" s="27" t="s">
        <v>6919</v>
      </c>
      <c r="I783" s="17" t="s">
        <v>4870</v>
      </c>
      <c r="J783" s="17" t="s">
        <v>6920</v>
      </c>
      <c r="K783" s="17" t="s">
        <v>6922</v>
      </c>
      <c r="L783" s="17" t="s">
        <v>4907</v>
      </c>
      <c r="M783" s="19" t="s">
        <v>47</v>
      </c>
      <c r="N783" s="28" t="s">
        <v>4909</v>
      </c>
      <c r="O783" s="28" t="s">
        <v>4908</v>
      </c>
      <c r="P783" s="29"/>
      <c r="Q783" s="28"/>
      <c r="R783" s="29" t="s">
        <v>1095</v>
      </c>
      <c r="S783" s="29" t="s">
        <v>6921</v>
      </c>
      <c r="T783" s="30">
        <v>40793</v>
      </c>
      <c r="U783" s="28">
        <v>7452</v>
      </c>
      <c r="V783" s="18"/>
      <c r="W783" s="19"/>
      <c r="X783" s="18"/>
      <c r="Y783" s="18"/>
      <c r="Z783" s="18"/>
      <c r="AA783" s="17"/>
      <c r="AB783" s="14"/>
      <c r="AC783" s="14"/>
      <c r="AD783" s="14"/>
      <c r="AE783" s="14"/>
      <c r="AF783" s="14"/>
      <c r="AG783" s="14"/>
    </row>
    <row r="784" spans="1:33" ht="18" customHeight="1" x14ac:dyDescent="0.2">
      <c r="A784" s="28">
        <v>6999</v>
      </c>
      <c r="B784" s="38" t="s">
        <v>8715</v>
      </c>
      <c r="C784" s="132">
        <v>741504006</v>
      </c>
      <c r="D784" s="17" t="s">
        <v>73</v>
      </c>
      <c r="E784" s="17" t="s">
        <v>4910</v>
      </c>
      <c r="F784" s="27" t="s">
        <v>6336</v>
      </c>
      <c r="G784" s="27" t="s">
        <v>375</v>
      </c>
      <c r="H784" s="27" t="s">
        <v>4911</v>
      </c>
      <c r="I784" s="17" t="s">
        <v>178</v>
      </c>
      <c r="J784" s="17" t="s">
        <v>6338</v>
      </c>
      <c r="K784" s="17" t="s">
        <v>6337</v>
      </c>
      <c r="L784" s="17" t="s">
        <v>5894</v>
      </c>
      <c r="M784" s="19" t="s">
        <v>48</v>
      </c>
      <c r="N784" s="28" t="s">
        <v>4913</v>
      </c>
      <c r="O784" s="28"/>
      <c r="P784" s="29" t="s">
        <v>4912</v>
      </c>
      <c r="Q784" s="28"/>
      <c r="R784" s="29" t="s">
        <v>375</v>
      </c>
      <c r="S784" s="29" t="s">
        <v>6700</v>
      </c>
      <c r="T784" s="30">
        <v>37970</v>
      </c>
      <c r="U784" s="28">
        <v>6999</v>
      </c>
      <c r="V784" s="18"/>
      <c r="W784" s="19"/>
      <c r="X784" s="18"/>
      <c r="Y784" s="18"/>
      <c r="Z784" s="18"/>
      <c r="AA784" s="17"/>
      <c r="AB784" s="14"/>
      <c r="AC784" s="14"/>
      <c r="AD784" s="14"/>
      <c r="AE784" s="14"/>
      <c r="AF784" s="14"/>
      <c r="AG784" s="14"/>
    </row>
    <row r="785" spans="1:33" ht="18" customHeight="1" x14ac:dyDescent="0.2">
      <c r="A785" s="28">
        <v>7610</v>
      </c>
      <c r="B785" s="38" t="s">
        <v>8716</v>
      </c>
      <c r="C785" s="132">
        <v>651155924</v>
      </c>
      <c r="D785" s="17" t="s">
        <v>73</v>
      </c>
      <c r="E785" s="17" t="s">
        <v>4914</v>
      </c>
      <c r="F785" s="27" t="s">
        <v>4915</v>
      </c>
      <c r="G785" s="27" t="s">
        <v>4916</v>
      </c>
      <c r="H785" s="27" t="s">
        <v>4917</v>
      </c>
      <c r="I785" s="17" t="s">
        <v>1861</v>
      </c>
      <c r="J785" s="17" t="s">
        <v>4918</v>
      </c>
      <c r="K785" s="17" t="s">
        <v>4919</v>
      </c>
      <c r="L785" s="17" t="s">
        <v>4921</v>
      </c>
      <c r="M785" s="19" t="s">
        <v>5594</v>
      </c>
      <c r="N785" s="28" t="s">
        <v>1004</v>
      </c>
      <c r="O785" s="28" t="s">
        <v>4922</v>
      </c>
      <c r="P785" s="29" t="s">
        <v>4920</v>
      </c>
      <c r="Q785" s="28"/>
      <c r="R785" s="29" t="s">
        <v>580</v>
      </c>
      <c r="S785" s="29" t="s">
        <v>2033</v>
      </c>
      <c r="T785" s="30">
        <v>42543</v>
      </c>
      <c r="U785" s="28">
        <v>7610</v>
      </c>
      <c r="V785" s="18"/>
      <c r="W785" s="19"/>
      <c r="X785" s="18"/>
      <c r="Y785" s="18"/>
      <c r="Z785" s="18"/>
      <c r="AA785" s="17"/>
      <c r="AB785" s="14"/>
      <c r="AC785" s="14"/>
      <c r="AD785" s="14"/>
      <c r="AE785" s="14"/>
      <c r="AF785" s="14"/>
      <c r="AG785" s="14"/>
    </row>
    <row r="786" spans="1:33" ht="18" customHeight="1" x14ac:dyDescent="0.2">
      <c r="A786" s="28">
        <v>7038</v>
      </c>
      <c r="B786" s="38" t="s">
        <v>8717</v>
      </c>
      <c r="C786" s="132">
        <v>759418204</v>
      </c>
      <c r="D786" s="17" t="s">
        <v>73</v>
      </c>
      <c r="E786" s="17" t="s">
        <v>4923</v>
      </c>
      <c r="F786" s="27" t="s">
        <v>6806</v>
      </c>
      <c r="G786" s="27" t="s">
        <v>4924</v>
      </c>
      <c r="H786" s="27" t="s">
        <v>6807</v>
      </c>
      <c r="I786" s="17" t="s">
        <v>4925</v>
      </c>
      <c r="J786" s="17" t="s">
        <v>6808</v>
      </c>
      <c r="K786" s="17" t="s">
        <v>4926</v>
      </c>
      <c r="L786" s="17" t="s">
        <v>4927</v>
      </c>
      <c r="M786" s="19" t="s">
        <v>565</v>
      </c>
      <c r="N786" s="28" t="s">
        <v>415</v>
      </c>
      <c r="O786" s="28" t="s">
        <v>4928</v>
      </c>
      <c r="P786" s="29"/>
      <c r="Q786" s="28"/>
      <c r="R786" s="29" t="s">
        <v>1095</v>
      </c>
      <c r="S786" s="29" t="s">
        <v>6809</v>
      </c>
      <c r="T786" s="30">
        <v>37970</v>
      </c>
      <c r="U786" s="28">
        <v>7038</v>
      </c>
      <c r="V786" s="18"/>
      <c r="W786" s="19"/>
      <c r="X786" s="18"/>
      <c r="Y786" s="18"/>
      <c r="Z786" s="18"/>
      <c r="AA786" s="17"/>
      <c r="AB786" s="14"/>
      <c r="AC786" s="14"/>
      <c r="AD786" s="14"/>
      <c r="AE786" s="14"/>
      <c r="AF786" s="14"/>
      <c r="AG786" s="14"/>
    </row>
    <row r="787" spans="1:33" ht="18" customHeight="1" x14ac:dyDescent="0.2">
      <c r="A787" s="28">
        <v>7326</v>
      </c>
      <c r="B787" s="38" t="s">
        <v>8718</v>
      </c>
      <c r="C787" s="132">
        <v>652372805</v>
      </c>
      <c r="D787" s="17" t="s">
        <v>49</v>
      </c>
      <c r="E787" s="17" t="s">
        <v>4929</v>
      </c>
      <c r="F787" s="27" t="s">
        <v>4930</v>
      </c>
      <c r="G787" s="27" t="s">
        <v>4931</v>
      </c>
      <c r="H787" s="27" t="s">
        <v>4932</v>
      </c>
      <c r="I787" s="17" t="s">
        <v>4933</v>
      </c>
      <c r="J787" s="17" t="s">
        <v>4934</v>
      </c>
      <c r="K787" s="17" t="s">
        <v>4935</v>
      </c>
      <c r="L787" s="17" t="s">
        <v>4937</v>
      </c>
      <c r="M787" s="19" t="s">
        <v>47</v>
      </c>
      <c r="N787" s="28" t="s">
        <v>3597</v>
      </c>
      <c r="O787" s="28"/>
      <c r="P787" s="29" t="s">
        <v>4936</v>
      </c>
      <c r="Q787" s="28"/>
      <c r="R787" s="29" t="s">
        <v>45</v>
      </c>
      <c r="S787" s="29" t="s">
        <v>4938</v>
      </c>
      <c r="T787" s="30">
        <v>38904</v>
      </c>
      <c r="U787" s="28">
        <v>7326</v>
      </c>
      <c r="V787" s="18"/>
      <c r="W787" s="19"/>
      <c r="X787" s="18"/>
      <c r="Y787" s="18"/>
      <c r="Z787" s="18"/>
      <c r="AA787" s="17"/>
      <c r="AB787" s="14"/>
      <c r="AC787" s="14"/>
      <c r="AD787" s="14"/>
      <c r="AE787" s="14"/>
      <c r="AF787" s="14"/>
      <c r="AG787" s="14"/>
    </row>
    <row r="788" spans="1:33" ht="18" customHeight="1" x14ac:dyDescent="0.2">
      <c r="A788" s="28">
        <v>7612</v>
      </c>
      <c r="B788" s="38" t="s">
        <v>8719</v>
      </c>
      <c r="C788" s="132" t="s">
        <v>7139</v>
      </c>
      <c r="D788" s="17" t="s">
        <v>73</v>
      </c>
      <c r="E788" s="17" t="s">
        <v>4939</v>
      </c>
      <c r="F788" s="27" t="s">
        <v>6073</v>
      </c>
      <c r="G788" s="27" t="s">
        <v>4940</v>
      </c>
      <c r="H788" s="27" t="s">
        <v>4941</v>
      </c>
      <c r="I788" s="17" t="s">
        <v>1861</v>
      </c>
      <c r="J788" s="17" t="s">
        <v>4942</v>
      </c>
      <c r="K788" s="17" t="s">
        <v>4943</v>
      </c>
      <c r="L788" s="17" t="s">
        <v>4944</v>
      </c>
      <c r="M788" s="19" t="s">
        <v>5588</v>
      </c>
      <c r="N788" s="28" t="s">
        <v>155</v>
      </c>
      <c r="O788" s="28">
        <v>967621906</v>
      </c>
      <c r="P788" s="47" t="s">
        <v>4945</v>
      </c>
      <c r="Q788" s="28"/>
      <c r="R788" s="29" t="s">
        <v>580</v>
      </c>
      <c r="S788" s="29" t="s">
        <v>6074</v>
      </c>
      <c r="T788" s="30">
        <v>42565</v>
      </c>
      <c r="U788" s="28">
        <v>7612</v>
      </c>
      <c r="V788" s="18"/>
      <c r="W788" s="19"/>
      <c r="X788" s="18"/>
      <c r="Y788" s="18"/>
      <c r="Z788" s="18"/>
      <c r="AA788" s="17"/>
      <c r="AB788" s="14"/>
      <c r="AC788" s="14"/>
      <c r="AD788" s="14"/>
      <c r="AE788" s="14"/>
      <c r="AF788" s="14"/>
      <c r="AG788" s="14"/>
    </row>
    <row r="789" spans="1:33" ht="18" customHeight="1" x14ac:dyDescent="0.2">
      <c r="A789" s="28">
        <v>7306</v>
      </c>
      <c r="B789" s="38" t="s">
        <v>8836</v>
      </c>
      <c r="C789" s="132">
        <v>654689601</v>
      </c>
      <c r="D789" s="17" t="s">
        <v>49</v>
      </c>
      <c r="E789" s="17" t="s">
        <v>4946</v>
      </c>
      <c r="F789" s="27" t="s">
        <v>4947</v>
      </c>
      <c r="G789" s="27" t="s">
        <v>4948</v>
      </c>
      <c r="H789" s="27" t="s">
        <v>4949</v>
      </c>
      <c r="I789" s="17" t="s">
        <v>637</v>
      </c>
      <c r="J789" s="17" t="s">
        <v>4950</v>
      </c>
      <c r="K789" s="17" t="s">
        <v>4951</v>
      </c>
      <c r="L789" s="17" t="s">
        <v>4953</v>
      </c>
      <c r="M789" s="19" t="s">
        <v>5588</v>
      </c>
      <c r="N789" s="28" t="s">
        <v>1004</v>
      </c>
      <c r="O789" s="28"/>
      <c r="P789" s="47" t="s">
        <v>4952</v>
      </c>
      <c r="Q789" s="28"/>
      <c r="R789" s="29">
        <v>93991</v>
      </c>
      <c r="S789" s="29" t="s">
        <v>4954</v>
      </c>
      <c r="T789" s="30">
        <v>38769</v>
      </c>
      <c r="U789" s="28">
        <v>7306</v>
      </c>
      <c r="V789" s="18"/>
      <c r="W789" s="19"/>
      <c r="X789" s="18"/>
      <c r="Y789" s="18"/>
      <c r="Z789" s="18"/>
      <c r="AA789" s="17"/>
      <c r="AB789" s="14"/>
      <c r="AC789" s="14"/>
      <c r="AD789" s="14"/>
      <c r="AE789" s="14"/>
      <c r="AF789" s="14"/>
      <c r="AG789" s="14"/>
    </row>
    <row r="790" spans="1:33" ht="18" customHeight="1" x14ac:dyDescent="0.2">
      <c r="A790" s="28">
        <v>7335</v>
      </c>
      <c r="B790" s="38" t="s">
        <v>8837</v>
      </c>
      <c r="C790" s="132">
        <v>654941300</v>
      </c>
      <c r="D790" s="17" t="s">
        <v>73</v>
      </c>
      <c r="E790" s="17" t="s">
        <v>4955</v>
      </c>
      <c r="F790" s="27" t="s">
        <v>4956</v>
      </c>
      <c r="G790" s="27" t="s">
        <v>4795</v>
      </c>
      <c r="H790" s="27" t="s">
        <v>4957</v>
      </c>
      <c r="I790" s="17" t="s">
        <v>664</v>
      </c>
      <c r="J790" s="17" t="s">
        <v>4958</v>
      </c>
      <c r="K790" s="17" t="s">
        <v>4959</v>
      </c>
      <c r="L790" s="17" t="s">
        <v>4960</v>
      </c>
      <c r="M790" s="19" t="s">
        <v>47</v>
      </c>
      <c r="N790" s="28" t="s">
        <v>769</v>
      </c>
      <c r="O790" s="28"/>
      <c r="P790" s="29"/>
      <c r="Q790" s="28"/>
      <c r="R790" s="29" t="s">
        <v>375</v>
      </c>
      <c r="S790" s="29" t="s">
        <v>4961</v>
      </c>
      <c r="T790" s="30">
        <v>39006</v>
      </c>
      <c r="U790" s="28">
        <v>7335</v>
      </c>
      <c r="V790" s="18"/>
      <c r="W790" s="19"/>
      <c r="X790" s="18"/>
      <c r="Y790" s="18"/>
      <c r="Z790" s="18"/>
      <c r="AA790" s="17"/>
      <c r="AB790" s="14"/>
      <c r="AC790" s="14"/>
      <c r="AD790" s="14"/>
      <c r="AE790" s="14"/>
      <c r="AF790" s="14"/>
      <c r="AG790" s="14"/>
    </row>
    <row r="791" spans="1:33" ht="18" customHeight="1" x14ac:dyDescent="0.2">
      <c r="A791" s="28">
        <v>7342</v>
      </c>
      <c r="B791" s="38" t="s">
        <v>8720</v>
      </c>
      <c r="C791" s="132">
        <v>759905806</v>
      </c>
      <c r="D791" s="17" t="s">
        <v>73</v>
      </c>
      <c r="E791" s="17" t="s">
        <v>4962</v>
      </c>
      <c r="F791" s="27" t="s">
        <v>4963</v>
      </c>
      <c r="G791" s="27" t="s">
        <v>4795</v>
      </c>
      <c r="H791" s="27" t="s">
        <v>4964</v>
      </c>
      <c r="I791" s="17" t="s">
        <v>664</v>
      </c>
      <c r="J791" s="17" t="s">
        <v>4965</v>
      </c>
      <c r="K791" s="17" t="s">
        <v>4966</v>
      </c>
      <c r="L791" s="18" t="s">
        <v>4968</v>
      </c>
      <c r="M791" s="19" t="s">
        <v>313</v>
      </c>
      <c r="N791" s="28" t="s">
        <v>4969</v>
      </c>
      <c r="O791" s="28"/>
      <c r="P791" s="29" t="s">
        <v>4967</v>
      </c>
      <c r="Q791" s="28"/>
      <c r="R791" s="29" t="s">
        <v>375</v>
      </c>
      <c r="S791" s="29" t="s">
        <v>4970</v>
      </c>
      <c r="T791" s="30">
        <v>39097</v>
      </c>
      <c r="U791" s="28">
        <v>7342</v>
      </c>
      <c r="V791" s="20"/>
      <c r="W791" s="19"/>
      <c r="X791" s="18"/>
      <c r="Y791" s="18"/>
      <c r="Z791" s="18"/>
      <c r="AA791" s="17"/>
      <c r="AB791" s="14"/>
      <c r="AC791" s="14"/>
      <c r="AD791" s="14"/>
      <c r="AE791" s="14"/>
      <c r="AF791" s="14"/>
      <c r="AG791" s="14"/>
    </row>
    <row r="792" spans="1:33" ht="18" customHeight="1" x14ac:dyDescent="0.2">
      <c r="A792" s="28">
        <v>7154</v>
      </c>
      <c r="B792" s="38" t="s">
        <v>8721</v>
      </c>
      <c r="C792" s="132" t="s">
        <v>8117</v>
      </c>
      <c r="D792" s="17" t="s">
        <v>4874</v>
      </c>
      <c r="E792" s="17" t="s">
        <v>4971</v>
      </c>
      <c r="F792" s="27" t="s">
        <v>6099</v>
      </c>
      <c r="G792" s="27" t="s">
        <v>4972</v>
      </c>
      <c r="H792" s="27" t="s">
        <v>4973</v>
      </c>
      <c r="I792" s="17" t="s">
        <v>4974</v>
      </c>
      <c r="J792" s="17" t="s">
        <v>4975</v>
      </c>
      <c r="K792" s="17" t="s">
        <v>4976</v>
      </c>
      <c r="L792" s="17" t="s">
        <v>4977</v>
      </c>
      <c r="M792" s="19" t="s">
        <v>5593</v>
      </c>
      <c r="N792" s="28" t="s">
        <v>913</v>
      </c>
      <c r="O792" s="28" t="s">
        <v>6100</v>
      </c>
      <c r="P792" s="47" t="s">
        <v>6101</v>
      </c>
      <c r="Q792" s="28"/>
      <c r="R792" s="29" t="s">
        <v>375</v>
      </c>
      <c r="S792" s="29" t="s">
        <v>6102</v>
      </c>
      <c r="T792" s="30">
        <v>38376</v>
      </c>
      <c r="U792" s="28">
        <v>7154</v>
      </c>
      <c r="V792" s="18"/>
      <c r="W792" s="19"/>
      <c r="X792" s="18"/>
      <c r="Y792" s="18"/>
      <c r="Z792" s="18"/>
      <c r="AA792" s="17"/>
      <c r="AB792" s="14"/>
      <c r="AC792" s="14"/>
      <c r="AD792" s="14"/>
      <c r="AE792" s="14"/>
      <c r="AF792" s="14"/>
      <c r="AG792" s="14"/>
    </row>
    <row r="793" spans="1:33" ht="18" customHeight="1" x14ac:dyDescent="0.2">
      <c r="A793" s="28">
        <v>6962</v>
      </c>
      <c r="B793" s="38" t="s">
        <v>8722</v>
      </c>
      <c r="C793" s="132">
        <v>731414009</v>
      </c>
      <c r="D793" s="17" t="s">
        <v>73</v>
      </c>
      <c r="E793" s="17" t="s">
        <v>4978</v>
      </c>
      <c r="F793" s="27" t="s">
        <v>6016</v>
      </c>
      <c r="G793" s="27" t="s">
        <v>4979</v>
      </c>
      <c r="H793" s="27" t="s">
        <v>4980</v>
      </c>
      <c r="I793" s="17" t="s">
        <v>4981</v>
      </c>
      <c r="J793" s="17" t="s">
        <v>6018</v>
      </c>
      <c r="K793" s="17" t="s">
        <v>4982</v>
      </c>
      <c r="L793" s="17" t="s">
        <v>4984</v>
      </c>
      <c r="M793" s="19" t="s">
        <v>565</v>
      </c>
      <c r="N793" s="28" t="s">
        <v>1213</v>
      </c>
      <c r="O793" s="28" t="s">
        <v>4985</v>
      </c>
      <c r="P793" s="29" t="s">
        <v>4983</v>
      </c>
      <c r="Q793" s="28"/>
      <c r="R793" s="29" t="s">
        <v>375</v>
      </c>
      <c r="S793" s="29" t="s">
        <v>6017</v>
      </c>
      <c r="T793" s="30">
        <v>37970</v>
      </c>
      <c r="U793" s="28">
        <v>6962</v>
      </c>
      <c r="V793" s="18"/>
      <c r="W793" s="19"/>
      <c r="X793" s="18"/>
      <c r="Y793" s="18"/>
      <c r="Z793" s="18"/>
      <c r="AA793" s="17"/>
      <c r="AB793" s="14"/>
      <c r="AC793" s="14"/>
      <c r="AD793" s="14"/>
      <c r="AE793" s="14"/>
      <c r="AF793" s="14"/>
      <c r="AG793" s="14"/>
    </row>
    <row r="794" spans="1:33" ht="18" customHeight="1" x14ac:dyDescent="0.2">
      <c r="A794" s="28">
        <v>7017</v>
      </c>
      <c r="B794" s="38" t="s">
        <v>8723</v>
      </c>
      <c r="C794" s="132">
        <v>743577000</v>
      </c>
      <c r="D794" s="17" t="s">
        <v>4858</v>
      </c>
      <c r="E794" s="17" t="s">
        <v>4986</v>
      </c>
      <c r="F794" s="27" t="s">
        <v>4987</v>
      </c>
      <c r="G794" s="27" t="s">
        <v>4869</v>
      </c>
      <c r="H794" s="27" t="s">
        <v>4988</v>
      </c>
      <c r="I794" s="17" t="s">
        <v>4989</v>
      </c>
      <c r="J794" s="17" t="s">
        <v>4990</v>
      </c>
      <c r="K794" s="17" t="s">
        <v>4991</v>
      </c>
      <c r="L794" s="17" t="s">
        <v>4992</v>
      </c>
      <c r="M794" s="19" t="s">
        <v>47</v>
      </c>
      <c r="N794" s="28" t="s">
        <v>4724</v>
      </c>
      <c r="O794" s="28"/>
      <c r="P794" s="29"/>
      <c r="Q794" s="28"/>
      <c r="R794" s="29" t="s">
        <v>1095</v>
      </c>
      <c r="S794" s="29" t="s">
        <v>4993</v>
      </c>
      <c r="T794" s="30">
        <v>37970</v>
      </c>
      <c r="U794" s="28">
        <v>7017</v>
      </c>
      <c r="V794" s="18"/>
      <c r="W794" s="19"/>
      <c r="X794" s="18"/>
      <c r="Y794" s="18"/>
      <c r="Z794" s="18"/>
      <c r="AA794" s="17"/>
      <c r="AB794" s="14"/>
      <c r="AC794" s="14"/>
      <c r="AD794" s="14"/>
      <c r="AE794" s="14"/>
      <c r="AF794" s="14"/>
      <c r="AG794" s="14"/>
    </row>
    <row r="795" spans="1:33" ht="18" customHeight="1" x14ac:dyDescent="0.2">
      <c r="A795" s="28">
        <v>7380</v>
      </c>
      <c r="B795" s="38" t="s">
        <v>8724</v>
      </c>
      <c r="C795" s="132">
        <v>657110906</v>
      </c>
      <c r="D795" s="17" t="s">
        <v>49</v>
      </c>
      <c r="E795" s="17" t="s">
        <v>4994</v>
      </c>
      <c r="F795" s="27" t="s">
        <v>4995</v>
      </c>
      <c r="G795" s="27" t="s">
        <v>4523</v>
      </c>
      <c r="H795" s="27" t="s">
        <v>4996</v>
      </c>
      <c r="I795" s="17" t="s">
        <v>178</v>
      </c>
      <c r="J795" s="17" t="s">
        <v>4997</v>
      </c>
      <c r="K795" s="17" t="s">
        <v>4998</v>
      </c>
      <c r="L795" s="17" t="s">
        <v>5001</v>
      </c>
      <c r="M795" s="19" t="s">
        <v>47</v>
      </c>
      <c r="N795" s="28" t="s">
        <v>1045</v>
      </c>
      <c r="O795" s="28" t="s">
        <v>5000</v>
      </c>
      <c r="P795" s="29" t="s">
        <v>4999</v>
      </c>
      <c r="Q795" s="28"/>
      <c r="R795" s="29">
        <v>93991</v>
      </c>
      <c r="S795" s="29" t="s">
        <v>5002</v>
      </c>
      <c r="T795" s="30">
        <v>39384</v>
      </c>
      <c r="U795" s="28">
        <v>7380</v>
      </c>
      <c r="V795" s="18"/>
      <c r="W795" s="19"/>
      <c r="X795" s="18"/>
      <c r="Y795" s="18"/>
      <c r="Z795" s="18"/>
      <c r="AA795" s="17"/>
      <c r="AB795" s="14"/>
      <c r="AC795" s="14"/>
      <c r="AD795" s="14"/>
      <c r="AE795" s="14"/>
      <c r="AF795" s="14"/>
      <c r="AG795" s="14"/>
    </row>
    <row r="796" spans="1:33" ht="18" customHeight="1" x14ac:dyDescent="0.2">
      <c r="A796" s="28">
        <v>7398</v>
      </c>
      <c r="B796" s="38" t="s">
        <v>8725</v>
      </c>
      <c r="C796" s="132">
        <v>654617201</v>
      </c>
      <c r="D796" s="17" t="s">
        <v>49</v>
      </c>
      <c r="E796" s="17" t="s">
        <v>5003</v>
      </c>
      <c r="F796" s="27" t="s">
        <v>5004</v>
      </c>
      <c r="G796" s="27" t="s">
        <v>5005</v>
      </c>
      <c r="H796" s="27" t="s">
        <v>5006</v>
      </c>
      <c r="I796" s="17" t="s">
        <v>637</v>
      </c>
      <c r="J796" s="17" t="s">
        <v>5007</v>
      </c>
      <c r="K796" s="17" t="s">
        <v>5008</v>
      </c>
      <c r="L796" s="17" t="s">
        <v>5010</v>
      </c>
      <c r="M796" s="19" t="s">
        <v>5591</v>
      </c>
      <c r="N796" s="28" t="s">
        <v>5643</v>
      </c>
      <c r="O796" s="28" t="s">
        <v>5009</v>
      </c>
      <c r="P796" s="29"/>
      <c r="Q796" s="28"/>
      <c r="R796" s="29">
        <v>93991</v>
      </c>
      <c r="S796" s="29" t="s">
        <v>5011</v>
      </c>
      <c r="T796" s="30">
        <v>39626</v>
      </c>
      <c r="U796" s="28">
        <v>7398</v>
      </c>
      <c r="V796" s="18"/>
      <c r="W796" s="19"/>
      <c r="X796" s="18"/>
      <c r="Y796" s="18"/>
      <c r="Z796" s="18"/>
      <c r="AA796" s="17"/>
      <c r="AB796" s="14"/>
      <c r="AC796" s="14"/>
      <c r="AD796" s="14"/>
      <c r="AE796" s="14"/>
      <c r="AF796" s="14"/>
      <c r="AG796" s="14"/>
    </row>
    <row r="797" spans="1:33" ht="18" customHeight="1" x14ac:dyDescent="0.2">
      <c r="A797" s="28">
        <v>7539</v>
      </c>
      <c r="B797" s="38" t="s">
        <v>8726</v>
      </c>
      <c r="C797" s="132">
        <v>650607945</v>
      </c>
      <c r="D797" s="17" t="s">
        <v>362</v>
      </c>
      <c r="E797" s="17" t="s">
        <v>5012</v>
      </c>
      <c r="F797" s="27" t="s">
        <v>5013</v>
      </c>
      <c r="G797" s="27" t="s">
        <v>4328</v>
      </c>
      <c r="H797" s="27" t="s">
        <v>5014</v>
      </c>
      <c r="I797" s="17" t="s">
        <v>1334</v>
      </c>
      <c r="J797" s="17" t="s">
        <v>5015</v>
      </c>
      <c r="K797" s="17" t="s">
        <v>5016</v>
      </c>
      <c r="L797" s="17" t="s">
        <v>5018</v>
      </c>
      <c r="M797" s="19" t="s">
        <v>47</v>
      </c>
      <c r="N797" s="28" t="s">
        <v>3189</v>
      </c>
      <c r="O797" s="28" t="s">
        <v>5019</v>
      </c>
      <c r="P797" s="29" t="s">
        <v>5017</v>
      </c>
      <c r="Q797" s="28"/>
      <c r="R797" s="29" t="s">
        <v>375</v>
      </c>
      <c r="S797" s="29" t="s">
        <v>5020</v>
      </c>
      <c r="T797" s="30">
        <v>42053</v>
      </c>
      <c r="U797" s="28">
        <v>7539</v>
      </c>
      <c r="V797" s="18"/>
      <c r="W797" s="19"/>
      <c r="X797" s="18"/>
      <c r="Y797" s="18"/>
      <c r="Z797" s="18"/>
      <c r="AA797" s="17"/>
      <c r="AB797" s="14"/>
      <c r="AC797" s="14"/>
      <c r="AD797" s="14"/>
      <c r="AE797" s="14"/>
      <c r="AF797" s="14"/>
      <c r="AG797" s="14"/>
    </row>
    <row r="798" spans="1:33" ht="18" customHeight="1" x14ac:dyDescent="0.2">
      <c r="A798" s="28">
        <v>7409</v>
      </c>
      <c r="B798" s="38" t="s">
        <v>8727</v>
      </c>
      <c r="C798" s="132">
        <v>651168902</v>
      </c>
      <c r="D798" s="17" t="s">
        <v>49</v>
      </c>
      <c r="E798" s="17" t="s">
        <v>5021</v>
      </c>
      <c r="F798" s="27" t="s">
        <v>5022</v>
      </c>
      <c r="G798" s="27" t="s">
        <v>5023</v>
      </c>
      <c r="H798" s="27" t="s">
        <v>5024</v>
      </c>
      <c r="I798" s="17" t="s">
        <v>5025</v>
      </c>
      <c r="J798" s="17" t="s">
        <v>5026</v>
      </c>
      <c r="K798" s="17" t="s">
        <v>5027</v>
      </c>
      <c r="L798" s="17" t="s">
        <v>5029</v>
      </c>
      <c r="M798" s="19" t="s">
        <v>565</v>
      </c>
      <c r="N798" s="28" t="s">
        <v>1863</v>
      </c>
      <c r="O798" s="28" t="s">
        <v>5030</v>
      </c>
      <c r="P798" s="29" t="s">
        <v>5028</v>
      </c>
      <c r="Q798" s="28"/>
      <c r="R798" s="29" t="s">
        <v>375</v>
      </c>
      <c r="S798" s="29" t="s">
        <v>5031</v>
      </c>
      <c r="T798" s="30">
        <v>39882</v>
      </c>
      <c r="U798" s="28">
        <v>7409</v>
      </c>
      <c r="V798" s="18"/>
      <c r="W798" s="19"/>
      <c r="X798" s="18"/>
      <c r="Y798" s="18"/>
      <c r="Z798" s="18"/>
      <c r="AA798" s="17"/>
      <c r="AB798" s="14"/>
      <c r="AC798" s="14"/>
      <c r="AD798" s="14"/>
      <c r="AE798" s="14"/>
      <c r="AF798" s="14"/>
      <c r="AG798" s="14"/>
    </row>
    <row r="799" spans="1:33" ht="18" customHeight="1" x14ac:dyDescent="0.2">
      <c r="A799" s="28">
        <v>7350</v>
      </c>
      <c r="B799" s="38" t="s">
        <v>8728</v>
      </c>
      <c r="C799" s="132">
        <v>650086104</v>
      </c>
      <c r="D799" s="17" t="s">
        <v>73</v>
      </c>
      <c r="E799" s="17" t="s">
        <v>5032</v>
      </c>
      <c r="F799" s="27" t="s">
        <v>6649</v>
      </c>
      <c r="G799" s="27" t="s">
        <v>4343</v>
      </c>
      <c r="H799" s="27" t="s">
        <v>6075</v>
      </c>
      <c r="I799" s="17" t="s">
        <v>5033</v>
      </c>
      <c r="J799" s="17" t="s">
        <v>6654</v>
      </c>
      <c r="K799" s="17" t="s">
        <v>5034</v>
      </c>
      <c r="L799" s="17" t="s">
        <v>6650</v>
      </c>
      <c r="M799" s="19" t="s">
        <v>5590</v>
      </c>
      <c r="N799" s="28" t="s">
        <v>2229</v>
      </c>
      <c r="O799" s="28" t="s">
        <v>6652</v>
      </c>
      <c r="P799" s="47" t="s">
        <v>6651</v>
      </c>
      <c r="Q799" s="28"/>
      <c r="R799" s="29" t="s">
        <v>476</v>
      </c>
      <c r="S799" s="29" t="s">
        <v>6653</v>
      </c>
      <c r="T799" s="30">
        <v>39171</v>
      </c>
      <c r="U799" s="28">
        <v>7350</v>
      </c>
      <c r="V799" s="18"/>
      <c r="W799" s="19"/>
      <c r="X799" s="18"/>
      <c r="Y799" s="18"/>
      <c r="Z799" s="18"/>
      <c r="AA799" s="17"/>
      <c r="AB799" s="14"/>
      <c r="AC799" s="14"/>
      <c r="AD799" s="14"/>
      <c r="AE799" s="14"/>
      <c r="AF799" s="14"/>
      <c r="AG799" s="14"/>
    </row>
    <row r="800" spans="1:33" ht="18" customHeight="1" x14ac:dyDescent="0.2">
      <c r="A800" s="28">
        <v>7472</v>
      </c>
      <c r="B800" s="38" t="s">
        <v>8729</v>
      </c>
      <c r="C800" s="132">
        <v>650876008</v>
      </c>
      <c r="D800" s="17" t="s">
        <v>49</v>
      </c>
      <c r="E800" s="17" t="s">
        <v>5035</v>
      </c>
      <c r="F800" s="27" t="s">
        <v>5036</v>
      </c>
      <c r="G800" s="27" t="s">
        <v>4578</v>
      </c>
      <c r="H800" s="27" t="s">
        <v>5037</v>
      </c>
      <c r="I800" s="17" t="s">
        <v>5038</v>
      </c>
      <c r="J800" s="17" t="s">
        <v>5039</v>
      </c>
      <c r="K800" s="17" t="s">
        <v>5040</v>
      </c>
      <c r="L800" s="17" t="s">
        <v>5042</v>
      </c>
      <c r="M800" s="19" t="s">
        <v>5589</v>
      </c>
      <c r="N800" s="28" t="s">
        <v>58</v>
      </c>
      <c r="O800" s="28" t="s">
        <v>5043</v>
      </c>
      <c r="P800" s="47" t="s">
        <v>5041</v>
      </c>
      <c r="Q800" s="28"/>
      <c r="R800" s="29" t="s">
        <v>873</v>
      </c>
      <c r="S800" s="29" t="s">
        <v>5044</v>
      </c>
      <c r="T800" s="30">
        <v>41338</v>
      </c>
      <c r="U800" s="28">
        <v>7472</v>
      </c>
      <c r="V800" s="18"/>
      <c r="W800" s="19"/>
      <c r="X800" s="18"/>
      <c r="Y800" s="18"/>
      <c r="Z800" s="18"/>
      <c r="AA800" s="17"/>
      <c r="AB800" s="14"/>
      <c r="AC800" s="14"/>
      <c r="AD800" s="14"/>
      <c r="AE800" s="14"/>
      <c r="AF800" s="14"/>
      <c r="AG800" s="14"/>
    </row>
    <row r="801" spans="1:33" ht="18" customHeight="1" x14ac:dyDescent="0.2">
      <c r="A801" s="28">
        <v>7641</v>
      </c>
      <c r="B801" s="38" t="s">
        <v>8838</v>
      </c>
      <c r="C801" s="132">
        <v>650206193</v>
      </c>
      <c r="D801" s="17" t="s">
        <v>73</v>
      </c>
      <c r="E801" s="17" t="s">
        <v>5045</v>
      </c>
      <c r="F801" s="27" t="s">
        <v>5046</v>
      </c>
      <c r="G801" s="27" t="s">
        <v>5047</v>
      </c>
      <c r="H801" s="27" t="s">
        <v>5048</v>
      </c>
      <c r="I801" s="17" t="s">
        <v>5049</v>
      </c>
      <c r="J801" s="17" t="s">
        <v>5050</v>
      </c>
      <c r="K801" s="17" t="s">
        <v>5051</v>
      </c>
      <c r="L801" s="17" t="s">
        <v>5052</v>
      </c>
      <c r="M801" s="19" t="s">
        <v>47</v>
      </c>
      <c r="N801" s="17" t="s">
        <v>5053</v>
      </c>
      <c r="O801" s="28" t="s">
        <v>5054</v>
      </c>
      <c r="P801" s="47" t="s">
        <v>5055</v>
      </c>
      <c r="Q801" s="28"/>
      <c r="R801" s="29" t="s">
        <v>580</v>
      </c>
      <c r="S801" s="29" t="s">
        <v>5056</v>
      </c>
      <c r="T801" s="30">
        <v>43062</v>
      </c>
      <c r="U801" s="28">
        <v>7641</v>
      </c>
      <c r="V801" s="18"/>
      <c r="W801" s="19"/>
      <c r="X801" s="18"/>
      <c r="Y801" s="18"/>
      <c r="Z801" s="18"/>
      <c r="AA801" s="17"/>
      <c r="AB801" s="14"/>
      <c r="AC801" s="14"/>
      <c r="AD801" s="14"/>
      <c r="AE801" s="14"/>
      <c r="AF801" s="14"/>
      <c r="AG801" s="14"/>
    </row>
    <row r="802" spans="1:33" ht="18" customHeight="1" x14ac:dyDescent="0.2">
      <c r="A802" s="28">
        <v>7419</v>
      </c>
      <c r="B802" s="38" t="s">
        <v>8730</v>
      </c>
      <c r="C802" s="132">
        <v>650129113</v>
      </c>
      <c r="D802" s="17" t="s">
        <v>532</v>
      </c>
      <c r="E802" s="17" t="s">
        <v>5057</v>
      </c>
      <c r="F802" s="27" t="s">
        <v>5058</v>
      </c>
      <c r="G802" s="27" t="s">
        <v>4343</v>
      </c>
      <c r="H802" s="27" t="s">
        <v>5059</v>
      </c>
      <c r="I802" s="17" t="s">
        <v>178</v>
      </c>
      <c r="J802" s="17" t="s">
        <v>5060</v>
      </c>
      <c r="K802" s="17" t="s">
        <v>5061</v>
      </c>
      <c r="L802" s="17" t="s">
        <v>5063</v>
      </c>
      <c r="M802" s="19" t="s">
        <v>565</v>
      </c>
      <c r="N802" s="28" t="s">
        <v>189</v>
      </c>
      <c r="O802" s="28" t="s">
        <v>5064</v>
      </c>
      <c r="P802" s="29" t="s">
        <v>5062</v>
      </c>
      <c r="Q802" s="28"/>
      <c r="R802" s="29" t="s">
        <v>375</v>
      </c>
      <c r="S802" s="29" t="s">
        <v>5065</v>
      </c>
      <c r="T802" s="30">
        <v>40112</v>
      </c>
      <c r="U802" s="28">
        <v>7419</v>
      </c>
      <c r="V802" s="18"/>
      <c r="W802" s="19"/>
      <c r="X802" s="18"/>
      <c r="Y802" s="18"/>
      <c r="Z802" s="18"/>
      <c r="AA802" s="17"/>
      <c r="AB802" s="14"/>
      <c r="AC802" s="14"/>
      <c r="AD802" s="14"/>
      <c r="AE802" s="14"/>
      <c r="AF802" s="14"/>
      <c r="AG802" s="14"/>
    </row>
    <row r="803" spans="1:33" ht="18" customHeight="1" x14ac:dyDescent="0.2">
      <c r="A803" s="28">
        <v>6967</v>
      </c>
      <c r="B803" s="38" t="s">
        <v>8731</v>
      </c>
      <c r="C803" s="132">
        <v>732447008</v>
      </c>
      <c r="D803" s="17" t="s">
        <v>73</v>
      </c>
      <c r="E803" s="17" t="s">
        <v>5066</v>
      </c>
      <c r="F803" s="27" t="s">
        <v>5067</v>
      </c>
      <c r="G803" s="27" t="s">
        <v>4343</v>
      </c>
      <c r="H803" s="27" t="s">
        <v>5068</v>
      </c>
      <c r="I803" s="17" t="s">
        <v>3860</v>
      </c>
      <c r="J803" s="17" t="s">
        <v>5069</v>
      </c>
      <c r="K803" s="17" t="s">
        <v>5070</v>
      </c>
      <c r="L803" s="17" t="s">
        <v>5072</v>
      </c>
      <c r="M803" s="19" t="s">
        <v>5591</v>
      </c>
      <c r="N803" s="28" t="s">
        <v>894</v>
      </c>
      <c r="O803" s="28" t="s">
        <v>5073</v>
      </c>
      <c r="P803" s="47" t="s">
        <v>5071</v>
      </c>
      <c r="Q803" s="28"/>
      <c r="R803" s="29" t="s">
        <v>375</v>
      </c>
      <c r="S803" s="29" t="s">
        <v>5074</v>
      </c>
      <c r="T803" s="30">
        <v>37970</v>
      </c>
      <c r="U803" s="28">
        <v>6967</v>
      </c>
      <c r="V803" s="18"/>
      <c r="W803" s="19"/>
      <c r="X803" s="18"/>
      <c r="Y803" s="18"/>
      <c r="Z803" s="18"/>
      <c r="AA803" s="17"/>
      <c r="AB803" s="14"/>
      <c r="AC803" s="14"/>
      <c r="AD803" s="14"/>
      <c r="AE803" s="14"/>
      <c r="AF803" s="14"/>
      <c r="AG803" s="14"/>
    </row>
    <row r="804" spans="1:33" ht="18" customHeight="1" x14ac:dyDescent="0.2">
      <c r="A804" s="28">
        <v>7644</v>
      </c>
      <c r="B804" s="38" t="s">
        <v>5075</v>
      </c>
      <c r="C804" s="132">
        <v>651519810</v>
      </c>
      <c r="D804" s="17" t="s">
        <v>362</v>
      </c>
      <c r="E804" s="17" t="s">
        <v>5076</v>
      </c>
      <c r="F804" s="27" t="s">
        <v>5077</v>
      </c>
      <c r="G804" s="27" t="s">
        <v>5545</v>
      </c>
      <c r="H804" s="27" t="s">
        <v>5078</v>
      </c>
      <c r="I804" s="17" t="s">
        <v>5079</v>
      </c>
      <c r="J804" s="17" t="s">
        <v>5080</v>
      </c>
      <c r="K804" s="17" t="s">
        <v>5081</v>
      </c>
      <c r="L804" s="17" t="s">
        <v>5082</v>
      </c>
      <c r="M804" s="19" t="s">
        <v>313</v>
      </c>
      <c r="N804" s="28" t="s">
        <v>5083</v>
      </c>
      <c r="O804" s="28"/>
      <c r="P804" s="29"/>
      <c r="Q804" s="28"/>
      <c r="R804" s="29" t="s">
        <v>633</v>
      </c>
      <c r="S804" s="29" t="s">
        <v>6261</v>
      </c>
      <c r="T804" s="30">
        <v>43165</v>
      </c>
      <c r="U804" s="28">
        <v>7644</v>
      </c>
      <c r="V804" s="18"/>
      <c r="W804" s="19"/>
      <c r="X804" s="18"/>
      <c r="Y804" s="18"/>
      <c r="Z804" s="18"/>
      <c r="AA804" s="17"/>
      <c r="AB804" s="14"/>
      <c r="AC804" s="14"/>
      <c r="AD804" s="14"/>
      <c r="AE804" s="14"/>
      <c r="AF804" s="14"/>
      <c r="AG804" s="14" t="s">
        <v>7963</v>
      </c>
    </row>
    <row r="805" spans="1:33" ht="18" customHeight="1" x14ac:dyDescent="0.2">
      <c r="A805" s="28">
        <v>6950</v>
      </c>
      <c r="B805" s="38" t="s">
        <v>8732</v>
      </c>
      <c r="C805" s="132">
        <v>728857005</v>
      </c>
      <c r="D805" s="17" t="s">
        <v>49</v>
      </c>
      <c r="E805" s="17" t="s">
        <v>5084</v>
      </c>
      <c r="F805" s="27" t="s">
        <v>6725</v>
      </c>
      <c r="G805" s="27" t="s">
        <v>4972</v>
      </c>
      <c r="H805" s="27" t="s">
        <v>6728</v>
      </c>
      <c r="I805" s="17" t="s">
        <v>5085</v>
      </c>
      <c r="J805" s="17" t="s">
        <v>6729</v>
      </c>
      <c r="K805" s="17" t="s">
        <v>5086</v>
      </c>
      <c r="L805" s="17" t="s">
        <v>6726</v>
      </c>
      <c r="M805" s="19" t="s">
        <v>565</v>
      </c>
      <c r="N805" s="28" t="s">
        <v>3374</v>
      </c>
      <c r="O805" s="28" t="s">
        <v>6727</v>
      </c>
      <c r="P805" s="29" t="s">
        <v>6019</v>
      </c>
      <c r="Q805" s="28"/>
      <c r="R805" s="29" t="s">
        <v>45</v>
      </c>
      <c r="S805" s="29" t="s">
        <v>6730</v>
      </c>
      <c r="T805" s="30">
        <v>37970</v>
      </c>
      <c r="U805" s="28">
        <v>6950</v>
      </c>
      <c r="V805" s="18"/>
      <c r="W805" s="19"/>
      <c r="X805" s="18"/>
      <c r="Y805" s="18"/>
      <c r="Z805" s="18"/>
      <c r="AA805" s="17"/>
      <c r="AB805" s="14"/>
      <c r="AC805" s="14"/>
      <c r="AD805" s="14"/>
      <c r="AE805" s="14"/>
      <c r="AF805" s="14"/>
      <c r="AG805" s="14"/>
    </row>
    <row r="806" spans="1:33" ht="18" customHeight="1" x14ac:dyDescent="0.2">
      <c r="A806" s="28">
        <v>7027</v>
      </c>
      <c r="B806" s="38" t="s">
        <v>8733</v>
      </c>
      <c r="C806" s="132">
        <v>650364007</v>
      </c>
      <c r="D806" s="17" t="s">
        <v>73</v>
      </c>
      <c r="E806" s="17" t="s">
        <v>5087</v>
      </c>
      <c r="F806" s="27" t="s">
        <v>6591</v>
      </c>
      <c r="G806" s="27" t="s">
        <v>4343</v>
      </c>
      <c r="H806" s="27" t="s">
        <v>6594</v>
      </c>
      <c r="I806" s="17" t="s">
        <v>5088</v>
      </c>
      <c r="J806" s="17" t="s">
        <v>6640</v>
      </c>
      <c r="K806" s="17" t="s">
        <v>5089</v>
      </c>
      <c r="L806" s="17" t="s">
        <v>6592</v>
      </c>
      <c r="M806" s="19" t="s">
        <v>565</v>
      </c>
      <c r="N806" s="28" t="s">
        <v>5091</v>
      </c>
      <c r="O806" s="28" t="s">
        <v>6593</v>
      </c>
      <c r="P806" s="47" t="s">
        <v>5090</v>
      </c>
      <c r="Q806" s="28"/>
      <c r="R806" s="29" t="s">
        <v>375</v>
      </c>
      <c r="S806" s="29" t="s">
        <v>6647</v>
      </c>
      <c r="T806" s="30">
        <v>37970</v>
      </c>
      <c r="U806" s="28">
        <v>7027</v>
      </c>
      <c r="V806" s="18"/>
      <c r="W806" s="19"/>
      <c r="X806" s="18"/>
      <c r="Y806" s="18"/>
      <c r="Z806" s="18"/>
      <c r="AA806" s="17"/>
      <c r="AB806" s="14"/>
      <c r="AC806" s="14"/>
      <c r="AD806" s="14"/>
      <c r="AE806" s="14"/>
      <c r="AF806" s="14"/>
      <c r="AG806" s="14"/>
    </row>
    <row r="807" spans="1:33" ht="18" customHeight="1" x14ac:dyDescent="0.2">
      <c r="A807" s="28">
        <v>7622</v>
      </c>
      <c r="B807" s="38" t="s">
        <v>8734</v>
      </c>
      <c r="C807" s="132">
        <v>650345029</v>
      </c>
      <c r="D807" s="17" t="s">
        <v>73</v>
      </c>
      <c r="E807" s="17" t="s">
        <v>5092</v>
      </c>
      <c r="F807" s="27" t="s">
        <v>5093</v>
      </c>
      <c r="G807" s="27" t="s">
        <v>5094</v>
      </c>
      <c r="H807" s="27" t="s">
        <v>5095</v>
      </c>
      <c r="I807" s="17" t="s">
        <v>865</v>
      </c>
      <c r="J807" s="17" t="s">
        <v>5096</v>
      </c>
      <c r="K807" s="17" t="s">
        <v>5097</v>
      </c>
      <c r="L807" s="17" t="s">
        <v>5098</v>
      </c>
      <c r="M807" s="19" t="s">
        <v>47</v>
      </c>
      <c r="N807" s="28" t="s">
        <v>5099</v>
      </c>
      <c r="O807" s="28"/>
      <c r="P807" s="29"/>
      <c r="Q807" s="28"/>
      <c r="R807" s="29" t="s">
        <v>580</v>
      </c>
      <c r="S807" s="29" t="s">
        <v>5100</v>
      </c>
      <c r="T807" s="30">
        <v>42720</v>
      </c>
      <c r="U807" s="28">
        <v>7622</v>
      </c>
      <c r="V807" s="18"/>
      <c r="W807" s="19"/>
      <c r="X807" s="18"/>
      <c r="Y807" s="18"/>
      <c r="Z807" s="18"/>
      <c r="AA807" s="17"/>
      <c r="AB807" s="14"/>
      <c r="AC807" s="14"/>
      <c r="AD807" s="14"/>
      <c r="AE807" s="14"/>
      <c r="AF807" s="14"/>
      <c r="AG807" s="14"/>
    </row>
    <row r="808" spans="1:33" ht="18" customHeight="1" x14ac:dyDescent="0.2">
      <c r="A808" s="28">
        <v>7569</v>
      </c>
      <c r="B808" s="38" t="s">
        <v>8735</v>
      </c>
      <c r="C808" s="132">
        <v>650917529</v>
      </c>
      <c r="D808" s="17" t="s">
        <v>73</v>
      </c>
      <c r="E808" s="17" t="s">
        <v>5101</v>
      </c>
      <c r="F808" s="27" t="s">
        <v>5102</v>
      </c>
      <c r="G808" s="27" t="s">
        <v>5103</v>
      </c>
      <c r="H808" s="27" t="s">
        <v>5104</v>
      </c>
      <c r="I808" s="17" t="s">
        <v>4338</v>
      </c>
      <c r="J808" s="17" t="s">
        <v>5105</v>
      </c>
      <c r="K808" s="17" t="s">
        <v>5106</v>
      </c>
      <c r="L808" s="17" t="s">
        <v>5108</v>
      </c>
      <c r="M808" s="19" t="s">
        <v>313</v>
      </c>
      <c r="N808" s="28" t="s">
        <v>999</v>
      </c>
      <c r="O808" s="28" t="s">
        <v>5109</v>
      </c>
      <c r="P808" s="47" t="s">
        <v>5107</v>
      </c>
      <c r="Q808" s="28"/>
      <c r="R808" s="29" t="s">
        <v>375</v>
      </c>
      <c r="S808" s="29" t="s">
        <v>4905</v>
      </c>
      <c r="T808" s="30">
        <v>42158</v>
      </c>
      <c r="U808" s="28">
        <v>7569</v>
      </c>
      <c r="V808" s="18"/>
      <c r="W808" s="19"/>
      <c r="X808" s="18"/>
      <c r="Y808" s="18"/>
      <c r="Z808" s="18"/>
      <c r="AA808" s="17"/>
      <c r="AB808" s="14"/>
      <c r="AC808" s="14"/>
      <c r="AD808" s="14"/>
      <c r="AE808" s="14"/>
      <c r="AF808" s="14"/>
      <c r="AG808" s="14"/>
    </row>
    <row r="809" spans="1:33" ht="18" customHeight="1" x14ac:dyDescent="0.2">
      <c r="A809" s="28">
        <v>7456</v>
      </c>
      <c r="B809" s="38" t="s">
        <v>8736</v>
      </c>
      <c r="C809" s="132">
        <v>650259718</v>
      </c>
      <c r="D809" s="17" t="s">
        <v>73</v>
      </c>
      <c r="E809" s="17" t="s">
        <v>5110</v>
      </c>
      <c r="F809" s="27" t="s">
        <v>5111</v>
      </c>
      <c r="G809" s="27" t="s">
        <v>5112</v>
      </c>
      <c r="H809" s="27" t="s">
        <v>5113</v>
      </c>
      <c r="I809" s="17" t="s">
        <v>5114</v>
      </c>
      <c r="J809" s="17" t="s">
        <v>5115</v>
      </c>
      <c r="K809" s="17" t="s">
        <v>5116</v>
      </c>
      <c r="L809" s="17" t="s">
        <v>5118</v>
      </c>
      <c r="M809" s="19" t="s">
        <v>47</v>
      </c>
      <c r="N809" s="28" t="s">
        <v>1918</v>
      </c>
      <c r="O809" s="28" t="s">
        <v>5119</v>
      </c>
      <c r="P809" s="29" t="s">
        <v>5117</v>
      </c>
      <c r="Q809" s="28"/>
      <c r="R809" s="29">
        <v>93401</v>
      </c>
      <c r="S809" s="29" t="s">
        <v>5120</v>
      </c>
      <c r="T809" s="30">
        <v>40829</v>
      </c>
      <c r="U809" s="28">
        <v>7456</v>
      </c>
      <c r="V809" s="18"/>
      <c r="W809" s="19"/>
      <c r="X809" s="18"/>
      <c r="Y809" s="18"/>
      <c r="Z809" s="18"/>
      <c r="AA809" s="17"/>
      <c r="AB809" s="14"/>
      <c r="AC809" s="14"/>
      <c r="AD809" s="14"/>
      <c r="AE809" s="14"/>
      <c r="AF809" s="14"/>
      <c r="AG809" s="14"/>
    </row>
    <row r="810" spans="1:33" ht="18" customHeight="1" x14ac:dyDescent="0.2">
      <c r="A810" s="28">
        <v>7694</v>
      </c>
      <c r="B810" s="38" t="s">
        <v>8737</v>
      </c>
      <c r="C810" s="132">
        <v>732489002</v>
      </c>
      <c r="D810" s="17"/>
      <c r="E810" s="17" t="s">
        <v>8084</v>
      </c>
      <c r="F810" s="27" t="s">
        <v>7020</v>
      </c>
      <c r="G810" s="27" t="s">
        <v>6151</v>
      </c>
      <c r="H810" s="27" t="s">
        <v>7022</v>
      </c>
      <c r="I810" s="17" t="s">
        <v>4338</v>
      </c>
      <c r="J810" s="39" t="s">
        <v>6152</v>
      </c>
      <c r="K810" s="17" t="s">
        <v>6157</v>
      </c>
      <c r="L810" s="17" t="s">
        <v>6153</v>
      </c>
      <c r="M810" s="19" t="s">
        <v>5593</v>
      </c>
      <c r="N810" s="28" t="s">
        <v>913</v>
      </c>
      <c r="O810" s="28">
        <v>985665102</v>
      </c>
      <c r="P810" s="47" t="s">
        <v>7021</v>
      </c>
      <c r="Q810" s="28"/>
      <c r="R810" s="29">
        <v>93401</v>
      </c>
      <c r="S810" s="29" t="s">
        <v>7064</v>
      </c>
      <c r="T810" s="30">
        <v>43812</v>
      </c>
      <c r="U810" s="28">
        <v>7694</v>
      </c>
      <c r="V810" s="18"/>
      <c r="W810" s="19"/>
      <c r="X810" s="18"/>
      <c r="Y810" s="18"/>
      <c r="Z810" s="18"/>
      <c r="AA810" s="17"/>
      <c r="AB810" s="14"/>
      <c r="AC810" s="14"/>
      <c r="AD810" s="14"/>
      <c r="AE810" s="14"/>
      <c r="AF810" s="14"/>
      <c r="AG810" s="14"/>
    </row>
    <row r="811" spans="1:33" ht="18" customHeight="1" x14ac:dyDescent="0.2">
      <c r="A811" s="28">
        <v>7037</v>
      </c>
      <c r="B811" s="38" t="s">
        <v>8738</v>
      </c>
      <c r="C811" s="132">
        <v>753474005</v>
      </c>
      <c r="D811" s="17" t="s">
        <v>73</v>
      </c>
      <c r="E811" s="17" t="s">
        <v>5130</v>
      </c>
      <c r="F811" s="27" t="s">
        <v>7024</v>
      </c>
      <c r="G811" s="27" t="s">
        <v>5131</v>
      </c>
      <c r="H811" s="27" t="s">
        <v>5132</v>
      </c>
      <c r="I811" s="17" t="s">
        <v>5133</v>
      </c>
      <c r="J811" s="17" t="s">
        <v>7495</v>
      </c>
      <c r="K811" s="17" t="s">
        <v>5134</v>
      </c>
      <c r="L811" s="17" t="s">
        <v>7496</v>
      </c>
      <c r="M811" s="19" t="s">
        <v>47</v>
      </c>
      <c r="N811" s="28" t="s">
        <v>658</v>
      </c>
      <c r="O811" s="28" t="s">
        <v>5135</v>
      </c>
      <c r="P811" s="47" t="s">
        <v>7497</v>
      </c>
      <c r="Q811" s="28"/>
      <c r="R811" s="29" t="s">
        <v>1095</v>
      </c>
      <c r="S811" s="29" t="s">
        <v>7031</v>
      </c>
      <c r="T811" s="30">
        <v>37970</v>
      </c>
      <c r="U811" s="28">
        <v>7037</v>
      </c>
      <c r="V811" s="18"/>
      <c r="W811" s="19"/>
      <c r="X811" s="18"/>
      <c r="Y811" s="18"/>
      <c r="Z811" s="18"/>
      <c r="AA811" s="17"/>
      <c r="AB811" s="14"/>
      <c r="AC811" s="14"/>
      <c r="AD811" s="14"/>
      <c r="AE811" s="14"/>
      <c r="AF811" s="14"/>
      <c r="AG811" s="14"/>
    </row>
    <row r="812" spans="1:33" ht="18" customHeight="1" x14ac:dyDescent="0.2">
      <c r="A812" s="28">
        <v>7666</v>
      </c>
      <c r="B812" s="38" t="s">
        <v>8739</v>
      </c>
      <c r="C812" s="132">
        <v>651746019</v>
      </c>
      <c r="D812" s="17" t="s">
        <v>73</v>
      </c>
      <c r="E812" s="17" t="s">
        <v>5136</v>
      </c>
      <c r="F812" s="27" t="s">
        <v>5137</v>
      </c>
      <c r="G812" s="27" t="s">
        <v>5546</v>
      </c>
      <c r="H812" s="27" t="s">
        <v>5138</v>
      </c>
      <c r="I812" s="17" t="s">
        <v>771</v>
      </c>
      <c r="J812" s="17" t="s">
        <v>5139</v>
      </c>
      <c r="K812" s="17" t="s">
        <v>5140</v>
      </c>
      <c r="L812" s="17" t="s">
        <v>5141</v>
      </c>
      <c r="M812" s="19" t="s">
        <v>47</v>
      </c>
      <c r="N812" s="28" t="s">
        <v>2041</v>
      </c>
      <c r="O812" s="28" t="s">
        <v>5142</v>
      </c>
      <c r="P812" s="47" t="s">
        <v>5143</v>
      </c>
      <c r="Q812" s="28"/>
      <c r="R812" s="29" t="s">
        <v>633</v>
      </c>
      <c r="S812" s="29" t="s">
        <v>5144</v>
      </c>
      <c r="T812" s="30">
        <v>43461</v>
      </c>
      <c r="U812" s="28">
        <v>7666</v>
      </c>
      <c r="V812" s="18"/>
      <c r="W812" s="19"/>
      <c r="X812" s="18"/>
      <c r="Y812" s="18"/>
      <c r="Z812" s="18"/>
      <c r="AA812" s="17"/>
      <c r="AB812" s="14"/>
      <c r="AC812" s="14"/>
      <c r="AD812" s="14"/>
      <c r="AE812" s="14"/>
      <c r="AF812" s="14"/>
      <c r="AG812" s="14"/>
    </row>
    <row r="813" spans="1:33" ht="18" customHeight="1" x14ac:dyDescent="0.2">
      <c r="A813" s="28">
        <v>7665</v>
      </c>
      <c r="B813" s="38" t="s">
        <v>8740</v>
      </c>
      <c r="C813" s="132">
        <v>651667038</v>
      </c>
      <c r="D813" s="17" t="s">
        <v>362</v>
      </c>
      <c r="E813" s="17" t="s">
        <v>5145</v>
      </c>
      <c r="F813" s="27" t="s">
        <v>5146</v>
      </c>
      <c r="G813" s="27" t="s">
        <v>5147</v>
      </c>
      <c r="H813" s="27" t="s">
        <v>5148</v>
      </c>
      <c r="I813" s="17" t="s">
        <v>5149</v>
      </c>
      <c r="J813" s="17" t="s">
        <v>5150</v>
      </c>
      <c r="K813" s="17" t="s">
        <v>5151</v>
      </c>
      <c r="L813" s="17" t="s">
        <v>5152</v>
      </c>
      <c r="M813" s="19" t="s">
        <v>5588</v>
      </c>
      <c r="N813" s="28" t="s">
        <v>5153</v>
      </c>
      <c r="O813" s="28">
        <f>996457485 - 997756020</f>
        <v>-1298535</v>
      </c>
      <c r="P813" s="47" t="s">
        <v>5154</v>
      </c>
      <c r="Q813" s="28"/>
      <c r="R813" s="29" t="s">
        <v>128</v>
      </c>
      <c r="S813" s="29" t="s">
        <v>587</v>
      </c>
      <c r="T813" s="30">
        <v>43455</v>
      </c>
      <c r="U813" s="28">
        <v>7665</v>
      </c>
      <c r="V813" s="18"/>
      <c r="W813" s="19"/>
      <c r="X813" s="18"/>
      <c r="Y813" s="18"/>
      <c r="Z813" s="18"/>
      <c r="AA813" s="17"/>
      <c r="AB813" s="14"/>
      <c r="AC813" s="14"/>
      <c r="AD813" s="14"/>
      <c r="AE813" s="14"/>
      <c r="AF813" s="14"/>
      <c r="AG813" s="14"/>
    </row>
    <row r="814" spans="1:33" ht="18" customHeight="1" x14ac:dyDescent="0.2">
      <c r="A814" s="28">
        <v>7719</v>
      </c>
      <c r="B814" s="38" t="s">
        <v>6814</v>
      </c>
      <c r="C814" s="132">
        <v>650864417</v>
      </c>
      <c r="D814" s="17"/>
      <c r="E814" s="17" t="s">
        <v>8085</v>
      </c>
      <c r="F814" s="27" t="s">
        <v>6816</v>
      </c>
      <c r="G814" s="27" t="s">
        <v>6815</v>
      </c>
      <c r="H814" s="27" t="s">
        <v>6820</v>
      </c>
      <c r="I814" s="17" t="s">
        <v>1334</v>
      </c>
      <c r="J814" s="17" t="s">
        <v>6822</v>
      </c>
      <c r="K814" s="17" t="s">
        <v>6821</v>
      </c>
      <c r="L814" s="17" t="s">
        <v>6818</v>
      </c>
      <c r="M814" s="19" t="s">
        <v>47</v>
      </c>
      <c r="N814" s="28" t="s">
        <v>769</v>
      </c>
      <c r="O814" s="28" t="s">
        <v>6817</v>
      </c>
      <c r="P814" s="47" t="s">
        <v>6819</v>
      </c>
      <c r="Q814" s="28"/>
      <c r="R814" s="29">
        <v>93401</v>
      </c>
      <c r="S814" s="29" t="s">
        <v>6222</v>
      </c>
      <c r="T814" s="30">
        <v>44134</v>
      </c>
      <c r="U814" s="28">
        <v>7719</v>
      </c>
      <c r="V814" s="18"/>
      <c r="W814" s="19"/>
      <c r="X814" s="18"/>
      <c r="Y814" s="18"/>
      <c r="Z814" s="18"/>
      <c r="AA814" s="17"/>
      <c r="AB814" s="14"/>
      <c r="AC814" s="14"/>
      <c r="AD814" s="14"/>
      <c r="AE814" s="14"/>
      <c r="AF814" s="14"/>
      <c r="AG814" s="14"/>
    </row>
    <row r="815" spans="1:33" ht="18" customHeight="1" x14ac:dyDescent="0.2">
      <c r="A815" s="28">
        <v>7457</v>
      </c>
      <c r="B815" s="38" t="s">
        <v>8741</v>
      </c>
      <c r="C815" s="132">
        <v>658798200</v>
      </c>
      <c r="D815" s="17" t="s">
        <v>73</v>
      </c>
      <c r="E815" s="17" t="s">
        <v>5155</v>
      </c>
      <c r="F815" s="27" t="s">
        <v>6811</v>
      </c>
      <c r="G815" s="27" t="s">
        <v>5156</v>
      </c>
      <c r="H815" s="27" t="s">
        <v>5157</v>
      </c>
      <c r="I815" s="17" t="s">
        <v>5159</v>
      </c>
      <c r="J815" s="17" t="s">
        <v>5160</v>
      </c>
      <c r="K815" s="17" t="s">
        <v>7005</v>
      </c>
      <c r="L815" s="17" t="s">
        <v>6812</v>
      </c>
      <c r="M815" s="19" t="s">
        <v>47</v>
      </c>
      <c r="N815" s="28" t="s">
        <v>5161</v>
      </c>
      <c r="O815" s="28" t="s">
        <v>6813</v>
      </c>
      <c r="P815" s="29" t="s">
        <v>5158</v>
      </c>
      <c r="Q815" s="28"/>
      <c r="R815" s="29" t="s">
        <v>128</v>
      </c>
      <c r="S815" s="29" t="s">
        <v>6823</v>
      </c>
      <c r="T815" s="30">
        <v>40849</v>
      </c>
      <c r="U815" s="28">
        <v>7457</v>
      </c>
      <c r="V815" s="18"/>
      <c r="W815" s="19"/>
      <c r="X815" s="18"/>
      <c r="Y815" s="18"/>
      <c r="Z815" s="18"/>
      <c r="AA815" s="17"/>
      <c r="AB815" s="14"/>
      <c r="AC815" s="14"/>
      <c r="AD815" s="14"/>
      <c r="AE815" s="14"/>
      <c r="AF815" s="14"/>
      <c r="AG815" s="14"/>
    </row>
    <row r="816" spans="1:33" ht="18" customHeight="1" x14ac:dyDescent="0.2">
      <c r="A816" s="28">
        <v>7444</v>
      </c>
      <c r="B816" s="38" t="s">
        <v>8742</v>
      </c>
      <c r="C816" s="132">
        <v>650369572</v>
      </c>
      <c r="D816" s="17" t="s">
        <v>49</v>
      </c>
      <c r="E816" s="17" t="s">
        <v>5162</v>
      </c>
      <c r="F816" s="27" t="s">
        <v>5163</v>
      </c>
      <c r="G816" s="27" t="s">
        <v>4501</v>
      </c>
      <c r="H816" s="27" t="s">
        <v>5165</v>
      </c>
      <c r="I816" s="17" t="s">
        <v>5164</v>
      </c>
      <c r="J816" s="17" t="s">
        <v>5166</v>
      </c>
      <c r="K816" s="17" t="s">
        <v>5167</v>
      </c>
      <c r="L816" s="17" t="s">
        <v>5169</v>
      </c>
      <c r="M816" s="19" t="s">
        <v>47</v>
      </c>
      <c r="N816" s="28" t="s">
        <v>3597</v>
      </c>
      <c r="O816" s="28" t="s">
        <v>5170</v>
      </c>
      <c r="P816" s="29" t="s">
        <v>5168</v>
      </c>
      <c r="Q816" s="28"/>
      <c r="R816" s="29" t="s">
        <v>580</v>
      </c>
      <c r="S816" s="29" t="s">
        <v>7140</v>
      </c>
      <c r="T816" s="30">
        <v>40728</v>
      </c>
      <c r="U816" s="28">
        <v>7444</v>
      </c>
      <c r="V816" s="18"/>
      <c r="W816" s="19"/>
      <c r="X816" s="18"/>
      <c r="Y816" s="18"/>
      <c r="Z816" s="18"/>
      <c r="AA816" s="17"/>
      <c r="AB816" s="14"/>
      <c r="AC816" s="14"/>
      <c r="AD816" s="14"/>
      <c r="AE816" s="14"/>
      <c r="AF816" s="14"/>
      <c r="AG816" s="14"/>
    </row>
    <row r="817" spans="1:33" ht="18" customHeight="1" x14ac:dyDescent="0.2">
      <c r="A817" s="28">
        <v>7602</v>
      </c>
      <c r="B817" s="38" t="s">
        <v>8743</v>
      </c>
      <c r="C817" s="132">
        <v>656579102</v>
      </c>
      <c r="D817" s="17" t="s">
        <v>73</v>
      </c>
      <c r="E817" s="17" t="s">
        <v>5171</v>
      </c>
      <c r="F817" s="27" t="s">
        <v>5172</v>
      </c>
      <c r="G817" s="27" t="s">
        <v>5173</v>
      </c>
      <c r="H817" s="27" t="s">
        <v>5174</v>
      </c>
      <c r="I817" s="17" t="s">
        <v>4338</v>
      </c>
      <c r="J817" s="17" t="s">
        <v>5175</v>
      </c>
      <c r="K817" s="17" t="s">
        <v>5176</v>
      </c>
      <c r="L817" s="17" t="s">
        <v>5628</v>
      </c>
      <c r="M817" s="19" t="s">
        <v>5590</v>
      </c>
      <c r="N817" s="28" t="s">
        <v>2198</v>
      </c>
      <c r="O817" s="28" t="s">
        <v>5178</v>
      </c>
      <c r="P817" s="29" t="s">
        <v>5177</v>
      </c>
      <c r="Q817" s="28"/>
      <c r="R817" s="29" t="s">
        <v>580</v>
      </c>
      <c r="S817" s="29" t="s">
        <v>4905</v>
      </c>
      <c r="T817" s="30">
        <v>42424</v>
      </c>
      <c r="U817" s="28">
        <v>7602</v>
      </c>
      <c r="V817" s="18"/>
      <c r="W817" s="19"/>
      <c r="X817" s="18"/>
      <c r="Y817" s="18"/>
      <c r="Z817" s="18"/>
      <c r="AA817" s="17"/>
      <c r="AB817" s="14"/>
      <c r="AC817" s="14"/>
      <c r="AD817" s="14"/>
      <c r="AE817" s="14"/>
      <c r="AF817" s="14"/>
      <c r="AG817" s="14"/>
    </row>
    <row r="818" spans="1:33" ht="18" customHeight="1" x14ac:dyDescent="0.2">
      <c r="A818" s="28">
        <v>7068</v>
      </c>
      <c r="B818" s="38" t="s">
        <v>8744</v>
      </c>
      <c r="C818" s="132">
        <v>759932501</v>
      </c>
      <c r="D818" s="17" t="s">
        <v>73</v>
      </c>
      <c r="E818" s="17" t="s">
        <v>5179</v>
      </c>
      <c r="F818" s="27" t="s">
        <v>5180</v>
      </c>
      <c r="G818" s="27" t="s">
        <v>4343</v>
      </c>
      <c r="H818" s="27" t="s">
        <v>5181</v>
      </c>
      <c r="I818" s="17" t="s">
        <v>3860</v>
      </c>
      <c r="J818" s="17" t="s">
        <v>5182</v>
      </c>
      <c r="K818" s="17" t="s">
        <v>5183</v>
      </c>
      <c r="L818" s="17" t="s">
        <v>5184</v>
      </c>
      <c r="M818" s="19" t="s">
        <v>313</v>
      </c>
      <c r="N818" s="28" t="s">
        <v>2450</v>
      </c>
      <c r="O818" s="28"/>
      <c r="P818" s="29"/>
      <c r="Q818" s="28"/>
      <c r="R818" s="29" t="s">
        <v>375</v>
      </c>
      <c r="S818" s="29" t="s">
        <v>5185</v>
      </c>
      <c r="T818" s="30">
        <v>37970</v>
      </c>
      <c r="U818" s="28">
        <v>7068</v>
      </c>
      <c r="V818" s="18"/>
      <c r="W818" s="19"/>
      <c r="X818" s="18"/>
      <c r="Y818" s="18"/>
      <c r="Z818" s="18"/>
      <c r="AA818" s="17"/>
      <c r="AB818" s="14"/>
      <c r="AC818" s="14"/>
      <c r="AD818" s="14"/>
      <c r="AE818" s="14"/>
      <c r="AF818" s="14"/>
      <c r="AG818" s="14"/>
    </row>
    <row r="819" spans="1:33" ht="18" customHeight="1" x14ac:dyDescent="0.2">
      <c r="A819" s="28">
        <v>7163</v>
      </c>
      <c r="B819" s="38" t="s">
        <v>8745</v>
      </c>
      <c r="C819" s="132">
        <v>744943000</v>
      </c>
      <c r="D819" s="17" t="s">
        <v>73</v>
      </c>
      <c r="E819" s="17" t="s">
        <v>5186</v>
      </c>
      <c r="F819" s="27" t="s">
        <v>6477</v>
      </c>
      <c r="G819" s="27" t="s">
        <v>4343</v>
      </c>
      <c r="H819" s="27" t="s">
        <v>6478</v>
      </c>
      <c r="I819" s="17" t="s">
        <v>5847</v>
      </c>
      <c r="J819" s="17" t="s">
        <v>5846</v>
      </c>
      <c r="K819" s="17" t="s">
        <v>5187</v>
      </c>
      <c r="L819" s="17" t="s">
        <v>6231</v>
      </c>
      <c r="M819" s="19" t="s">
        <v>47</v>
      </c>
      <c r="N819" s="28" t="s">
        <v>658</v>
      </c>
      <c r="O819" s="28"/>
      <c r="P819" s="29" t="s">
        <v>5188</v>
      </c>
      <c r="Q819" s="28"/>
      <c r="R819" s="29" t="s">
        <v>375</v>
      </c>
      <c r="S819" s="29" t="s">
        <v>6487</v>
      </c>
      <c r="T819" s="30">
        <v>37970</v>
      </c>
      <c r="U819" s="28">
        <v>7163</v>
      </c>
      <c r="V819" s="18"/>
      <c r="W819" s="19"/>
      <c r="X819" s="18"/>
      <c r="Y819" s="18"/>
      <c r="Z819" s="18"/>
      <c r="AA819" s="17"/>
      <c r="AB819" s="14"/>
      <c r="AC819" s="14"/>
      <c r="AD819" s="14"/>
      <c r="AE819" s="14"/>
      <c r="AF819" s="14"/>
      <c r="AG819" s="14"/>
    </row>
    <row r="820" spans="1:33" ht="18" customHeight="1" x14ac:dyDescent="0.2">
      <c r="A820" s="28">
        <v>6951</v>
      </c>
      <c r="B820" s="38" t="s">
        <v>8746</v>
      </c>
      <c r="C820" s="132">
        <v>733945001</v>
      </c>
      <c r="D820" s="17" t="s">
        <v>73</v>
      </c>
      <c r="E820" s="17" t="s">
        <v>5189</v>
      </c>
      <c r="F820" s="27" t="s">
        <v>5190</v>
      </c>
      <c r="G820" s="27" t="s">
        <v>4343</v>
      </c>
      <c r="H820" s="27" t="s">
        <v>5191</v>
      </c>
      <c r="I820" s="17" t="s">
        <v>5192</v>
      </c>
      <c r="J820" s="17" t="s">
        <v>5193</v>
      </c>
      <c r="K820" s="17" t="s">
        <v>5194</v>
      </c>
      <c r="L820" s="17" t="s">
        <v>5195</v>
      </c>
      <c r="M820" s="19" t="s">
        <v>565</v>
      </c>
      <c r="N820" s="28" t="s">
        <v>5196</v>
      </c>
      <c r="O820" s="28"/>
      <c r="P820" s="29"/>
      <c r="Q820" s="28"/>
      <c r="R820" s="29">
        <v>93401</v>
      </c>
      <c r="S820" s="29" t="s">
        <v>5197</v>
      </c>
      <c r="T820" s="30">
        <v>37971</v>
      </c>
      <c r="U820" s="28">
        <v>6951</v>
      </c>
      <c r="V820" s="18"/>
      <c r="W820" s="19"/>
      <c r="X820" s="18"/>
      <c r="Y820" s="18"/>
      <c r="Z820" s="18"/>
      <c r="AA820" s="17"/>
      <c r="AB820" s="14"/>
      <c r="AC820" s="14"/>
      <c r="AD820" s="14"/>
      <c r="AE820" s="14"/>
      <c r="AF820" s="14"/>
      <c r="AG820" s="14"/>
    </row>
    <row r="821" spans="1:33" ht="18" customHeight="1" x14ac:dyDescent="0.2">
      <c r="A821" s="28">
        <v>7381</v>
      </c>
      <c r="B821" s="38" t="s">
        <v>8747</v>
      </c>
      <c r="C821" s="132">
        <v>658279203</v>
      </c>
      <c r="D821" s="17" t="s">
        <v>4858</v>
      </c>
      <c r="E821" s="17" t="s">
        <v>5198</v>
      </c>
      <c r="F821" s="105" t="s">
        <v>8140</v>
      </c>
      <c r="G821" s="27" t="s">
        <v>4869</v>
      </c>
      <c r="H821" s="105" t="s">
        <v>8141</v>
      </c>
      <c r="I821" s="17" t="s">
        <v>5199</v>
      </c>
      <c r="J821" s="17" t="s">
        <v>6482</v>
      </c>
      <c r="K821" s="46" t="s">
        <v>8142</v>
      </c>
      <c r="L821" s="17" t="s">
        <v>6198</v>
      </c>
      <c r="M821" s="19" t="s">
        <v>47</v>
      </c>
      <c r="N821" s="28" t="s">
        <v>1089</v>
      </c>
      <c r="O821" s="28">
        <v>228217836</v>
      </c>
      <c r="P821" s="47" t="s">
        <v>8143</v>
      </c>
      <c r="Q821" s="28"/>
      <c r="R821" s="29" t="s">
        <v>1095</v>
      </c>
      <c r="S821" s="115" t="s">
        <v>8144</v>
      </c>
      <c r="T821" s="30">
        <v>39392</v>
      </c>
      <c r="U821" s="28">
        <v>7381</v>
      </c>
      <c r="V821" s="18"/>
      <c r="W821" s="19"/>
      <c r="X821" s="18"/>
      <c r="Y821" s="18"/>
      <c r="Z821" s="18"/>
      <c r="AA821" s="17"/>
      <c r="AB821" s="14"/>
      <c r="AC821" s="14"/>
      <c r="AD821" s="14"/>
      <c r="AE821" s="14"/>
      <c r="AF821" s="14"/>
      <c r="AG821" s="14" t="s">
        <v>8086</v>
      </c>
    </row>
    <row r="822" spans="1:33" ht="18" customHeight="1" x14ac:dyDescent="0.2">
      <c r="A822" s="28">
        <v>7493</v>
      </c>
      <c r="B822" s="38" t="s">
        <v>8748</v>
      </c>
      <c r="C822" s="132">
        <v>652251900</v>
      </c>
      <c r="D822" s="17" t="s">
        <v>49</v>
      </c>
      <c r="E822" s="17" t="s">
        <v>5200</v>
      </c>
      <c r="F822" s="27" t="s">
        <v>5201</v>
      </c>
      <c r="G822" s="27" t="s">
        <v>4578</v>
      </c>
      <c r="H822" s="27" t="s">
        <v>5202</v>
      </c>
      <c r="I822" s="17" t="s">
        <v>5203</v>
      </c>
      <c r="J822" s="17" t="s">
        <v>128</v>
      </c>
      <c r="K822" s="17" t="s">
        <v>5204</v>
      </c>
      <c r="L822" s="17" t="s">
        <v>5205</v>
      </c>
      <c r="M822" s="19" t="s">
        <v>565</v>
      </c>
      <c r="N822" s="28" t="s">
        <v>415</v>
      </c>
      <c r="O822" s="28"/>
      <c r="P822" s="29"/>
      <c r="Q822" s="28"/>
      <c r="R822" s="29" t="s">
        <v>3783</v>
      </c>
      <c r="S822" s="29" t="s">
        <v>5206</v>
      </c>
      <c r="T822" s="30">
        <v>41600</v>
      </c>
      <c r="U822" s="28">
        <v>7493</v>
      </c>
      <c r="V822" s="18"/>
      <c r="W822" s="19"/>
      <c r="X822" s="18"/>
      <c r="Y822" s="18"/>
      <c r="Z822" s="18"/>
      <c r="AA822" s="17"/>
      <c r="AB822" s="14"/>
      <c r="AC822" s="14"/>
      <c r="AD822" s="14"/>
      <c r="AE822" s="14"/>
      <c r="AF822" s="14"/>
      <c r="AG822" s="14"/>
    </row>
    <row r="823" spans="1:33" ht="18" customHeight="1" x14ac:dyDescent="0.2">
      <c r="A823" s="28">
        <v>7673</v>
      </c>
      <c r="B823" s="38" t="s">
        <v>5549</v>
      </c>
      <c r="C823" s="132" t="s">
        <v>7141</v>
      </c>
      <c r="D823" s="17" t="s">
        <v>566</v>
      </c>
      <c r="E823" s="17" t="s">
        <v>5550</v>
      </c>
      <c r="F823" s="27" t="s">
        <v>5968</v>
      </c>
      <c r="G823" s="27" t="s">
        <v>5551</v>
      </c>
      <c r="H823" s="27" t="s">
        <v>5552</v>
      </c>
      <c r="I823" s="17" t="s">
        <v>1334</v>
      </c>
      <c r="J823" s="39">
        <v>43418</v>
      </c>
      <c r="K823" s="17" t="s">
        <v>5553</v>
      </c>
      <c r="L823" s="17" t="s">
        <v>5555</v>
      </c>
      <c r="M823" s="19" t="s">
        <v>47</v>
      </c>
      <c r="N823" s="28" t="s">
        <v>5557</v>
      </c>
      <c r="O823" s="28" t="s">
        <v>5556</v>
      </c>
      <c r="P823" s="29" t="s">
        <v>5554</v>
      </c>
      <c r="Q823" s="28"/>
      <c r="R823" s="29" t="s">
        <v>1095</v>
      </c>
      <c r="S823" s="29" t="s">
        <v>5558</v>
      </c>
      <c r="T823" s="30">
        <v>43564</v>
      </c>
      <c r="U823" s="28">
        <v>7673</v>
      </c>
      <c r="V823" s="18"/>
      <c r="W823" s="19"/>
      <c r="X823" s="18"/>
      <c r="Y823" s="18"/>
      <c r="Z823" s="18"/>
      <c r="AA823" s="17"/>
      <c r="AB823" s="14"/>
      <c r="AC823" s="14"/>
      <c r="AD823" s="14"/>
      <c r="AE823" s="14"/>
      <c r="AF823" s="14"/>
      <c r="AG823" s="14"/>
    </row>
    <row r="824" spans="1:33" ht="18" customHeight="1" x14ac:dyDescent="0.2">
      <c r="A824" s="28">
        <v>7690</v>
      </c>
      <c r="B824" s="38" t="s">
        <v>8749</v>
      </c>
      <c r="C824" s="132">
        <v>651896223</v>
      </c>
      <c r="D824" s="17"/>
      <c r="E824" s="17" t="s">
        <v>8087</v>
      </c>
      <c r="F824" s="27" t="s">
        <v>6446</v>
      </c>
      <c r="G824" s="27" t="s">
        <v>6124</v>
      </c>
      <c r="H824" s="27" t="s">
        <v>6449</v>
      </c>
      <c r="I824" s="17" t="s">
        <v>5916</v>
      </c>
      <c r="J824" s="39" t="s">
        <v>6450</v>
      </c>
      <c r="K824" s="17" t="s">
        <v>6149</v>
      </c>
      <c r="L824" s="17" t="s">
        <v>6125</v>
      </c>
      <c r="M824" s="19" t="s">
        <v>47</v>
      </c>
      <c r="N824" s="28" t="s">
        <v>3343</v>
      </c>
      <c r="O824" s="28" t="s">
        <v>6447</v>
      </c>
      <c r="P824" s="29" t="s">
        <v>6448</v>
      </c>
      <c r="Q824" s="28"/>
      <c r="R824" s="29">
        <v>93401</v>
      </c>
      <c r="S824" s="29" t="s">
        <v>6451</v>
      </c>
      <c r="T824" s="30">
        <v>43789</v>
      </c>
      <c r="U824" s="28">
        <v>7690</v>
      </c>
      <c r="V824" s="18"/>
      <c r="W824" s="19"/>
      <c r="X824" s="18"/>
      <c r="Y824" s="18"/>
      <c r="Z824" s="18"/>
      <c r="AA824" s="17"/>
      <c r="AB824" s="14"/>
      <c r="AC824" s="14"/>
      <c r="AD824" s="14"/>
      <c r="AE824" s="14"/>
      <c r="AF824" s="14"/>
      <c r="AG824" s="14"/>
    </row>
    <row r="825" spans="1:33" ht="18" customHeight="1" x14ac:dyDescent="0.2">
      <c r="A825" s="28">
        <v>7646</v>
      </c>
      <c r="B825" s="38" t="s">
        <v>8750</v>
      </c>
      <c r="C825" s="132">
        <v>651062020</v>
      </c>
      <c r="D825" s="17" t="s">
        <v>874</v>
      </c>
      <c r="E825" s="17" t="s">
        <v>5207</v>
      </c>
      <c r="F825" s="27" t="s">
        <v>6418</v>
      </c>
      <c r="G825" s="27" t="s">
        <v>5208</v>
      </c>
      <c r="H825" s="27" t="s">
        <v>6419</v>
      </c>
      <c r="I825" s="17" t="s">
        <v>879</v>
      </c>
      <c r="J825" s="17" t="s">
        <v>6420</v>
      </c>
      <c r="K825" s="17" t="s">
        <v>5209</v>
      </c>
      <c r="L825" s="17" t="s">
        <v>5211</v>
      </c>
      <c r="M825" s="19" t="s">
        <v>565</v>
      </c>
      <c r="N825" s="28" t="s">
        <v>5213</v>
      </c>
      <c r="O825" s="28" t="s">
        <v>5212</v>
      </c>
      <c r="P825" s="29" t="s">
        <v>5210</v>
      </c>
      <c r="Q825" s="28"/>
      <c r="R825" s="29" t="s">
        <v>84</v>
      </c>
      <c r="S825" s="29" t="s">
        <v>6421</v>
      </c>
      <c r="T825" s="30">
        <v>43182</v>
      </c>
      <c r="U825" s="28">
        <v>7646</v>
      </c>
      <c r="V825" s="18"/>
      <c r="W825" s="19"/>
      <c r="X825" s="18"/>
      <c r="Y825" s="18"/>
      <c r="Z825" s="18"/>
      <c r="AA825" s="17"/>
      <c r="AB825" s="14"/>
      <c r="AC825" s="14"/>
      <c r="AD825" s="14"/>
      <c r="AE825" s="14"/>
      <c r="AF825" s="14"/>
      <c r="AG825" s="14"/>
    </row>
    <row r="826" spans="1:33" ht="18" customHeight="1" x14ac:dyDescent="0.2">
      <c r="A826" s="28">
        <v>7730</v>
      </c>
      <c r="B826" s="19" t="s">
        <v>8088</v>
      </c>
      <c r="C826" s="132">
        <v>651579945</v>
      </c>
      <c r="D826" s="17"/>
      <c r="E826" s="17" t="s">
        <v>8089</v>
      </c>
      <c r="F826" s="27" t="s">
        <v>8090</v>
      </c>
      <c r="G826" s="27" t="s">
        <v>8091</v>
      </c>
      <c r="H826" s="27" t="s">
        <v>8092</v>
      </c>
      <c r="I826" s="17" t="s">
        <v>5916</v>
      </c>
      <c r="J826" s="17" t="s">
        <v>8093</v>
      </c>
      <c r="K826" s="17" t="s">
        <v>8094</v>
      </c>
      <c r="L826" s="17" t="s">
        <v>8095</v>
      </c>
      <c r="M826" s="19" t="s">
        <v>5593</v>
      </c>
      <c r="N826" s="28" t="s">
        <v>913</v>
      </c>
      <c r="O826" s="28" t="s">
        <v>8096</v>
      </c>
      <c r="P826" s="47" t="s">
        <v>8097</v>
      </c>
      <c r="Q826" s="28"/>
      <c r="R826" s="29">
        <v>93401</v>
      </c>
      <c r="S826" s="29" t="s">
        <v>7409</v>
      </c>
      <c r="T826" s="30">
        <v>44298</v>
      </c>
      <c r="U826" s="28">
        <v>7730</v>
      </c>
      <c r="V826" s="18"/>
      <c r="W826" s="19"/>
      <c r="X826" s="18"/>
      <c r="Y826" s="18"/>
      <c r="Z826" s="18"/>
      <c r="AA826" s="17"/>
      <c r="AB826" s="14"/>
      <c r="AC826" s="14"/>
      <c r="AD826" s="14"/>
      <c r="AE826" s="14"/>
      <c r="AF826" s="14"/>
      <c r="AG826" s="14"/>
    </row>
    <row r="827" spans="1:33" ht="18" customHeight="1" x14ac:dyDescent="0.2">
      <c r="A827" s="28">
        <v>7687</v>
      </c>
      <c r="B827" s="38" t="s">
        <v>8751</v>
      </c>
      <c r="C827" s="132">
        <v>656700807</v>
      </c>
      <c r="D827" s="17"/>
      <c r="E827" s="17" t="s">
        <v>8098</v>
      </c>
      <c r="F827" s="27" t="s">
        <v>6538</v>
      </c>
      <c r="G827" s="27" t="s">
        <v>6086</v>
      </c>
      <c r="H827" s="27" t="s">
        <v>6087</v>
      </c>
      <c r="I827" s="17" t="s">
        <v>5811</v>
      </c>
      <c r="J827" s="17" t="s">
        <v>6088</v>
      </c>
      <c r="K827" s="17" t="s">
        <v>6089</v>
      </c>
      <c r="L827" s="17" t="s">
        <v>6090</v>
      </c>
      <c r="M827" s="19" t="s">
        <v>47</v>
      </c>
      <c r="N827" s="28" t="s">
        <v>658</v>
      </c>
      <c r="O827" s="28">
        <v>56966462572</v>
      </c>
      <c r="P827" s="47" t="s">
        <v>6091</v>
      </c>
      <c r="Q827" s="28"/>
      <c r="R827" s="29">
        <v>93401</v>
      </c>
      <c r="S827" s="29" t="s">
        <v>6548</v>
      </c>
      <c r="T827" s="30">
        <v>43707</v>
      </c>
      <c r="U827" s="28">
        <v>7687</v>
      </c>
      <c r="V827" s="18"/>
      <c r="W827" s="19"/>
      <c r="X827" s="18"/>
      <c r="Y827" s="18"/>
      <c r="Z827" s="18"/>
      <c r="AA827" s="17"/>
      <c r="AB827" s="14"/>
      <c r="AC827" s="14"/>
      <c r="AD827" s="14"/>
      <c r="AE827" s="14"/>
      <c r="AF827" s="14"/>
      <c r="AG827" s="14"/>
    </row>
    <row r="828" spans="1:33" ht="18" customHeight="1" x14ac:dyDescent="0.2">
      <c r="A828" s="28">
        <v>6913</v>
      </c>
      <c r="B828" s="38" t="s">
        <v>8752</v>
      </c>
      <c r="C828" s="132">
        <v>700555003</v>
      </c>
      <c r="D828" s="17" t="s">
        <v>3602</v>
      </c>
      <c r="E828" s="17" t="s">
        <v>141</v>
      </c>
      <c r="F828" s="27" t="s">
        <v>1529</v>
      </c>
      <c r="G828" s="27" t="s">
        <v>5214</v>
      </c>
      <c r="H828" s="27" t="s">
        <v>28</v>
      </c>
      <c r="I828" s="17"/>
      <c r="J828" s="17"/>
      <c r="K828" s="17" t="s">
        <v>5215</v>
      </c>
      <c r="L828" s="17" t="s">
        <v>5216</v>
      </c>
      <c r="M828" s="19" t="s">
        <v>5589</v>
      </c>
      <c r="N828" s="28" t="s">
        <v>168</v>
      </c>
      <c r="O828" s="28" t="s">
        <v>5217</v>
      </c>
      <c r="P828" s="29"/>
      <c r="Q828" s="28"/>
      <c r="R828" s="29" t="s">
        <v>232</v>
      </c>
      <c r="S828" s="29" t="s">
        <v>4810</v>
      </c>
      <c r="T828" s="30">
        <v>37970</v>
      </c>
      <c r="U828" s="28">
        <v>6913</v>
      </c>
      <c r="V828" s="18"/>
      <c r="W828" s="19"/>
      <c r="X828" s="18"/>
      <c r="Y828" s="18"/>
      <c r="Z828" s="18"/>
      <c r="AA828" s="17"/>
      <c r="AB828" s="14"/>
      <c r="AC828" s="14"/>
      <c r="AD828" s="14"/>
      <c r="AE828" s="14"/>
      <c r="AF828" s="14"/>
      <c r="AG828" s="14"/>
    </row>
    <row r="829" spans="1:33" ht="18" customHeight="1" x14ac:dyDescent="0.2">
      <c r="A829" s="28">
        <v>5650</v>
      </c>
      <c r="B829" s="38" t="s">
        <v>5218</v>
      </c>
      <c r="C829" s="132">
        <v>708967009</v>
      </c>
      <c r="D829" s="17" t="s">
        <v>5219</v>
      </c>
      <c r="E829" s="17" t="s">
        <v>8099</v>
      </c>
      <c r="F829" s="27" t="s">
        <v>5220</v>
      </c>
      <c r="G829" s="27" t="s">
        <v>5221</v>
      </c>
      <c r="H829" s="27" t="s">
        <v>28</v>
      </c>
      <c r="I829" s="17"/>
      <c r="J829" s="17"/>
      <c r="K829" s="17" t="s">
        <v>5222</v>
      </c>
      <c r="L829" s="17" t="s">
        <v>5223</v>
      </c>
      <c r="M829" s="19" t="s">
        <v>5591</v>
      </c>
      <c r="N829" s="28" t="s">
        <v>2983</v>
      </c>
      <c r="O829" s="28" t="s">
        <v>5224</v>
      </c>
      <c r="P829" s="47" t="s">
        <v>6549</v>
      </c>
      <c r="Q829" s="28"/>
      <c r="R829" s="29" t="s">
        <v>5225</v>
      </c>
      <c r="S829" s="29" t="s">
        <v>7056</v>
      </c>
      <c r="T829" s="30">
        <v>37970</v>
      </c>
      <c r="U829" s="28">
        <v>5650</v>
      </c>
      <c r="V829" s="18"/>
      <c r="W829" s="19"/>
      <c r="X829" s="18"/>
      <c r="Y829" s="18"/>
      <c r="Z829" s="18"/>
      <c r="AA829" s="17"/>
      <c r="AB829" s="14"/>
      <c r="AC829" s="14"/>
      <c r="AD829" s="14"/>
      <c r="AE829" s="14"/>
      <c r="AF829" s="14"/>
      <c r="AG829" s="14"/>
    </row>
    <row r="830" spans="1:33" ht="18" customHeight="1" x14ac:dyDescent="0.2">
      <c r="A830" s="28">
        <v>7048</v>
      </c>
      <c r="B830" s="38" t="s">
        <v>5226</v>
      </c>
      <c r="C830" s="132">
        <v>815133005</v>
      </c>
      <c r="D830" s="17" t="s">
        <v>140</v>
      </c>
      <c r="E830" s="17" t="s">
        <v>8100</v>
      </c>
      <c r="F830" s="27" t="s">
        <v>26</v>
      </c>
      <c r="G830" s="27" t="s">
        <v>142</v>
      </c>
      <c r="H830" s="27" t="s">
        <v>28</v>
      </c>
      <c r="I830" s="17"/>
      <c r="J830" s="17"/>
      <c r="K830" s="17" t="s">
        <v>5227</v>
      </c>
      <c r="L830" s="17" t="s">
        <v>5228</v>
      </c>
      <c r="M830" s="19" t="s">
        <v>5593</v>
      </c>
      <c r="N830" s="28" t="s">
        <v>1527</v>
      </c>
      <c r="O830" s="28"/>
      <c r="P830" s="29"/>
      <c r="Q830" s="28"/>
      <c r="R830" s="29" t="s">
        <v>259</v>
      </c>
      <c r="S830" s="29" t="s">
        <v>5229</v>
      </c>
      <c r="T830" s="30">
        <v>37970</v>
      </c>
      <c r="U830" s="28">
        <v>7048</v>
      </c>
      <c r="V830" s="18"/>
      <c r="W830" s="19"/>
      <c r="X830" s="18"/>
      <c r="Y830" s="18"/>
      <c r="Z830" s="18"/>
      <c r="AA830" s="17"/>
      <c r="AB830" s="14"/>
      <c r="AC830" s="14"/>
      <c r="AD830" s="14"/>
      <c r="AE830" s="14"/>
      <c r="AF830" s="14"/>
      <c r="AG830" s="14"/>
    </row>
    <row r="831" spans="1:33" ht="18" customHeight="1" x14ac:dyDescent="0.2">
      <c r="A831" s="28">
        <v>6430</v>
      </c>
      <c r="B831" s="38" t="s">
        <v>5230</v>
      </c>
      <c r="C831" s="132">
        <v>703130003</v>
      </c>
      <c r="D831" s="17" t="s">
        <v>128</v>
      </c>
      <c r="E831" s="17" t="s">
        <v>8145</v>
      </c>
      <c r="F831" s="27" t="s">
        <v>5220</v>
      </c>
      <c r="G831" s="27" t="s">
        <v>5221</v>
      </c>
      <c r="H831" s="27" t="s">
        <v>28</v>
      </c>
      <c r="I831" s="17"/>
      <c r="J831" s="17"/>
      <c r="K831" s="17" t="s">
        <v>7498</v>
      </c>
      <c r="L831" s="17" t="s">
        <v>5231</v>
      </c>
      <c r="M831" s="19" t="s">
        <v>565</v>
      </c>
      <c r="N831" s="28" t="s">
        <v>5644</v>
      </c>
      <c r="O831" s="28" t="s">
        <v>5232</v>
      </c>
      <c r="P831" s="47" t="s">
        <v>6308</v>
      </c>
      <c r="Q831" s="28" t="s">
        <v>7499</v>
      </c>
      <c r="R831" s="29" t="s">
        <v>5225</v>
      </c>
      <c r="S831" s="29" t="s">
        <v>6309</v>
      </c>
      <c r="T831" s="30">
        <v>37970</v>
      </c>
      <c r="U831" s="28">
        <v>6430</v>
      </c>
      <c r="V831" s="18"/>
      <c r="W831" s="19"/>
      <c r="X831" s="18"/>
      <c r="Y831" s="18"/>
      <c r="Z831" s="18"/>
      <c r="AA831" s="17"/>
      <c r="AB831" s="14"/>
      <c r="AC831" s="14"/>
      <c r="AD831" s="14"/>
      <c r="AE831" s="14"/>
      <c r="AF831" s="14"/>
      <c r="AG831" s="14"/>
    </row>
    <row r="832" spans="1:33" ht="18" customHeight="1" x14ac:dyDescent="0.2">
      <c r="A832" s="28">
        <v>7024</v>
      </c>
      <c r="B832" s="38" t="s">
        <v>8254</v>
      </c>
      <c r="C832" s="132">
        <v>718028000</v>
      </c>
      <c r="D832" s="17" t="s">
        <v>128</v>
      </c>
      <c r="E832" s="17" t="s">
        <v>8101</v>
      </c>
      <c r="F832" s="27" t="s">
        <v>5220</v>
      </c>
      <c r="G832" s="27" t="s">
        <v>5221</v>
      </c>
      <c r="H832" s="27" t="s">
        <v>28</v>
      </c>
      <c r="I832" s="17"/>
      <c r="J832" s="17"/>
      <c r="K832" s="17" t="s">
        <v>5233</v>
      </c>
      <c r="L832" s="68" t="s">
        <v>5235</v>
      </c>
      <c r="M832" s="19" t="s">
        <v>47</v>
      </c>
      <c r="N832" s="28" t="s">
        <v>3189</v>
      </c>
      <c r="O832" s="28"/>
      <c r="P832" s="29" t="s">
        <v>5234</v>
      </c>
      <c r="Q832" s="28"/>
      <c r="R832" s="29" t="s">
        <v>5225</v>
      </c>
      <c r="S832" s="29" t="s">
        <v>5236</v>
      </c>
      <c r="T832" s="30">
        <v>37970</v>
      </c>
      <c r="U832" s="28">
        <v>7024</v>
      </c>
      <c r="V832" s="18"/>
      <c r="W832" s="19"/>
      <c r="X832" s="18"/>
      <c r="Y832" s="18"/>
      <c r="Z832" s="18"/>
      <c r="AA832" s="17"/>
      <c r="AB832" s="14"/>
      <c r="AC832" s="14"/>
      <c r="AD832" s="14"/>
      <c r="AE832" s="14"/>
      <c r="AF832" s="14"/>
      <c r="AG832" s="14"/>
    </row>
    <row r="833" spans="1:33" ht="18" customHeight="1" x14ac:dyDescent="0.2">
      <c r="A833" s="28">
        <v>6690</v>
      </c>
      <c r="B833" s="38" t="s">
        <v>5237</v>
      </c>
      <c r="C833" s="132">
        <v>703553001</v>
      </c>
      <c r="D833" s="17" t="s">
        <v>128</v>
      </c>
      <c r="E833" s="17" t="s">
        <v>8102</v>
      </c>
      <c r="F833" s="27" t="s">
        <v>6751</v>
      </c>
      <c r="G833" s="27" t="s">
        <v>5238</v>
      </c>
      <c r="H833" s="17" t="s">
        <v>28</v>
      </c>
      <c r="I833" s="17" t="s">
        <v>6490</v>
      </c>
      <c r="J833" s="17" t="s">
        <v>6490</v>
      </c>
      <c r="K833" s="17" t="s">
        <v>6701</v>
      </c>
      <c r="L833" s="17" t="s">
        <v>6014</v>
      </c>
      <c r="M833" s="19" t="s">
        <v>5594</v>
      </c>
      <c r="N833" s="28" t="s">
        <v>1004</v>
      </c>
      <c r="O833" s="28" t="s">
        <v>5239</v>
      </c>
      <c r="P833" s="47" t="s">
        <v>6702</v>
      </c>
      <c r="Q833" s="28" t="s">
        <v>6015</v>
      </c>
      <c r="R833" s="29" t="s">
        <v>5225</v>
      </c>
      <c r="S833" s="29" t="s">
        <v>6752</v>
      </c>
      <c r="T833" s="30">
        <v>37970</v>
      </c>
      <c r="U833" s="28">
        <v>6690</v>
      </c>
      <c r="V833" s="18"/>
      <c r="W833" s="19"/>
      <c r="X833" s="18"/>
      <c r="Y833" s="18"/>
      <c r="Z833" s="18"/>
      <c r="AA833" s="17"/>
      <c r="AB833" s="14"/>
      <c r="AC833" s="14"/>
      <c r="AD833" s="14"/>
      <c r="AE833" s="14"/>
      <c r="AF833" s="14"/>
      <c r="AG833" s="14"/>
    </row>
    <row r="834" spans="1:33" ht="18" customHeight="1" x14ac:dyDescent="0.2">
      <c r="A834" s="28">
        <v>6350</v>
      </c>
      <c r="B834" s="38" t="s">
        <v>8753</v>
      </c>
      <c r="C834" s="132">
        <v>817325009</v>
      </c>
      <c r="D834" s="17" t="s">
        <v>140</v>
      </c>
      <c r="E834" s="17" t="s">
        <v>8103</v>
      </c>
      <c r="F834" s="27" t="s">
        <v>26</v>
      </c>
      <c r="G834" s="27" t="s">
        <v>142</v>
      </c>
      <c r="H834" s="27" t="s">
        <v>28</v>
      </c>
      <c r="I834" s="17"/>
      <c r="J834" s="17"/>
      <c r="K834" s="17" t="s">
        <v>5852</v>
      </c>
      <c r="L834" s="17" t="s">
        <v>5850</v>
      </c>
      <c r="M834" s="19" t="s">
        <v>48</v>
      </c>
      <c r="N834" s="28" t="s">
        <v>1521</v>
      </c>
      <c r="O834" s="28" t="s">
        <v>5849</v>
      </c>
      <c r="P834" s="29" t="s">
        <v>5851</v>
      </c>
      <c r="Q834" s="28"/>
      <c r="R834" s="29">
        <v>93910</v>
      </c>
      <c r="S834" s="17" t="s">
        <v>5848</v>
      </c>
      <c r="T834" s="30">
        <v>37970</v>
      </c>
      <c r="U834" s="28">
        <v>6350</v>
      </c>
      <c r="V834" s="18"/>
      <c r="W834" s="19"/>
      <c r="X834" s="18"/>
      <c r="Y834" s="18"/>
      <c r="Z834" s="18"/>
      <c r="AA834" s="17"/>
      <c r="AB834" s="14"/>
      <c r="AC834" s="14"/>
      <c r="AD834" s="14"/>
      <c r="AE834" s="14"/>
      <c r="AF834" s="14"/>
      <c r="AG834" s="14"/>
    </row>
    <row r="835" spans="1:33" ht="18" customHeight="1" x14ac:dyDescent="0.2">
      <c r="A835" s="28">
        <v>5850</v>
      </c>
      <c r="B835" s="38" t="s">
        <v>8754</v>
      </c>
      <c r="C835" s="132">
        <v>700270009</v>
      </c>
      <c r="D835" s="17" t="s">
        <v>5240</v>
      </c>
      <c r="E835" s="17" t="s">
        <v>8104</v>
      </c>
      <c r="F835" s="27" t="s">
        <v>6881</v>
      </c>
      <c r="G835" s="27" t="s">
        <v>3786</v>
      </c>
      <c r="H835" s="27" t="s">
        <v>28</v>
      </c>
      <c r="I835" s="17"/>
      <c r="J835" s="17"/>
      <c r="K835" s="17" t="s">
        <v>5993</v>
      </c>
      <c r="L835" s="17" t="s">
        <v>5241</v>
      </c>
      <c r="M835" s="19" t="s">
        <v>47</v>
      </c>
      <c r="N835" s="28" t="s">
        <v>29</v>
      </c>
      <c r="O835" s="28" t="s">
        <v>5242</v>
      </c>
      <c r="P835" s="29"/>
      <c r="Q835" s="28"/>
      <c r="R835" s="29" t="s">
        <v>5243</v>
      </c>
      <c r="S835" s="29" t="s">
        <v>7040</v>
      </c>
      <c r="T835" s="30">
        <v>37970</v>
      </c>
      <c r="U835" s="28">
        <v>5850</v>
      </c>
      <c r="V835" s="18"/>
      <c r="W835" s="19"/>
      <c r="X835" s="18"/>
      <c r="Y835" s="18"/>
      <c r="Z835" s="18"/>
      <c r="AA835" s="17"/>
      <c r="AB835" s="14"/>
      <c r="AC835" s="14"/>
      <c r="AD835" s="14"/>
      <c r="AE835" s="14"/>
      <c r="AF835" s="14"/>
      <c r="AG835" s="14"/>
    </row>
    <row r="836" spans="1:33" ht="18" customHeight="1" x14ac:dyDescent="0.2">
      <c r="A836" s="28">
        <v>6904</v>
      </c>
      <c r="B836" s="38" t="s">
        <v>8278</v>
      </c>
      <c r="C836" s="132">
        <v>700414000</v>
      </c>
      <c r="D836" s="17" t="s">
        <v>274</v>
      </c>
      <c r="E836" s="17" t="s">
        <v>141</v>
      </c>
      <c r="F836" s="27" t="s">
        <v>1529</v>
      </c>
      <c r="G836" s="27" t="s">
        <v>5244</v>
      </c>
      <c r="H836" s="27" t="s">
        <v>28</v>
      </c>
      <c r="I836" s="17"/>
      <c r="J836" s="17"/>
      <c r="K836" s="17" t="s">
        <v>5245</v>
      </c>
      <c r="L836" s="17" t="s">
        <v>5246</v>
      </c>
      <c r="M836" s="19" t="s">
        <v>47</v>
      </c>
      <c r="N836" s="28" t="s">
        <v>4838</v>
      </c>
      <c r="O836" s="28" t="s">
        <v>5247</v>
      </c>
      <c r="P836" s="29" t="s">
        <v>5248</v>
      </c>
      <c r="Q836" s="28"/>
      <c r="R836" s="29" t="s">
        <v>232</v>
      </c>
      <c r="S836" s="29" t="s">
        <v>5249</v>
      </c>
      <c r="T836" s="30">
        <v>37970</v>
      </c>
      <c r="U836" s="28">
        <v>6904</v>
      </c>
      <c r="V836" s="18"/>
      <c r="W836" s="19"/>
      <c r="X836" s="18"/>
      <c r="Y836" s="18"/>
      <c r="Z836" s="18"/>
      <c r="AA836" s="17"/>
      <c r="AB836" s="14"/>
      <c r="AC836" s="14"/>
      <c r="AD836" s="14"/>
      <c r="AE836" s="14"/>
      <c r="AF836" s="14"/>
      <c r="AG836" s="14"/>
    </row>
    <row r="837" spans="1:33" ht="18" customHeight="1" x14ac:dyDescent="0.2">
      <c r="A837" s="28">
        <v>6974</v>
      </c>
      <c r="B837" s="38" t="s">
        <v>8279</v>
      </c>
      <c r="C837" s="132">
        <v>605060005</v>
      </c>
      <c r="D837" s="17" t="s">
        <v>128</v>
      </c>
      <c r="E837" s="17" t="s">
        <v>8105</v>
      </c>
      <c r="F837" s="27" t="s">
        <v>5220</v>
      </c>
      <c r="G837" s="27" t="s">
        <v>5250</v>
      </c>
      <c r="H837" s="27" t="s">
        <v>28</v>
      </c>
      <c r="I837" s="17"/>
      <c r="J837" s="17"/>
      <c r="K837" s="17" t="s">
        <v>5251</v>
      </c>
      <c r="L837" s="17" t="s">
        <v>5252</v>
      </c>
      <c r="M837" s="19" t="s">
        <v>47</v>
      </c>
      <c r="N837" s="28" t="s">
        <v>658</v>
      </c>
      <c r="O837" s="28" t="s">
        <v>5725</v>
      </c>
      <c r="P837" s="29" t="s">
        <v>5726</v>
      </c>
      <c r="Q837" s="28"/>
      <c r="R837" s="29" t="s">
        <v>5253</v>
      </c>
      <c r="S837" s="29" t="s">
        <v>544</v>
      </c>
      <c r="T837" s="30">
        <v>37970</v>
      </c>
      <c r="U837" s="28">
        <v>6974</v>
      </c>
      <c r="V837" s="18"/>
      <c r="W837" s="19"/>
      <c r="X837" s="18"/>
      <c r="Y837" s="18"/>
      <c r="Z837" s="18"/>
      <c r="AA837" s="17"/>
      <c r="AB837" s="14"/>
      <c r="AC837" s="14"/>
      <c r="AD837" s="14"/>
      <c r="AE837" s="14"/>
      <c r="AF837" s="14"/>
      <c r="AG837" s="14"/>
    </row>
    <row r="838" spans="1:33" ht="18" customHeight="1" x14ac:dyDescent="0.2">
      <c r="A838" s="28">
        <v>7107</v>
      </c>
      <c r="B838" s="38" t="s">
        <v>8755</v>
      </c>
      <c r="C838" s="132">
        <v>816989000</v>
      </c>
      <c r="D838" s="17" t="s">
        <v>5254</v>
      </c>
      <c r="E838" s="17" t="s">
        <v>5255</v>
      </c>
      <c r="F838" s="27" t="s">
        <v>6119</v>
      </c>
      <c r="G838" s="27" t="s">
        <v>5256</v>
      </c>
      <c r="H838" s="27" t="s">
        <v>28</v>
      </c>
      <c r="I838" s="17"/>
      <c r="J838" s="17"/>
      <c r="K838" s="17" t="s">
        <v>5257</v>
      </c>
      <c r="L838" s="17" t="s">
        <v>5258</v>
      </c>
      <c r="M838" s="19" t="s">
        <v>47</v>
      </c>
      <c r="N838" s="28" t="s">
        <v>658</v>
      </c>
      <c r="O838" s="28"/>
      <c r="P838" s="29"/>
      <c r="Q838" s="28"/>
      <c r="R838" s="29">
        <v>93105</v>
      </c>
      <c r="S838" s="29" t="s">
        <v>5259</v>
      </c>
      <c r="T838" s="30">
        <v>37970</v>
      </c>
      <c r="U838" s="28">
        <v>7107</v>
      </c>
      <c r="V838" s="18"/>
      <c r="W838" s="19"/>
      <c r="X838" s="18"/>
      <c r="Y838" s="18"/>
      <c r="Z838" s="18"/>
      <c r="AA838" s="17"/>
      <c r="AB838" s="14"/>
      <c r="AC838" s="14"/>
      <c r="AD838" s="14"/>
      <c r="AE838" s="14"/>
      <c r="AF838" s="14"/>
      <c r="AG838" s="14"/>
    </row>
    <row r="839" spans="1:33" ht="18" customHeight="1" x14ac:dyDescent="0.2">
      <c r="A839" s="28">
        <v>6877</v>
      </c>
      <c r="B839" s="38" t="s">
        <v>5260</v>
      </c>
      <c r="C839" s="132">
        <v>821589088</v>
      </c>
      <c r="D839" s="17" t="s">
        <v>140</v>
      </c>
      <c r="E839" s="17" t="s">
        <v>5261</v>
      </c>
      <c r="F839" s="27" t="s">
        <v>26</v>
      </c>
      <c r="G839" s="27" t="s">
        <v>142</v>
      </c>
      <c r="H839" s="27" t="s">
        <v>28</v>
      </c>
      <c r="I839" s="17"/>
      <c r="J839" s="17"/>
      <c r="K839" s="17" t="s">
        <v>5262</v>
      </c>
      <c r="L839" s="17" t="s">
        <v>5263</v>
      </c>
      <c r="M839" s="19" t="s">
        <v>48</v>
      </c>
      <c r="N839" s="28" t="s">
        <v>4913</v>
      </c>
      <c r="O839" s="28"/>
      <c r="P839" s="29"/>
      <c r="Q839" s="28"/>
      <c r="R839" s="29" t="s">
        <v>5264</v>
      </c>
      <c r="S839" s="69" t="s">
        <v>5578</v>
      </c>
      <c r="T839" s="30">
        <v>37970</v>
      </c>
      <c r="U839" s="28">
        <v>6877</v>
      </c>
      <c r="V839" s="18"/>
      <c r="W839" s="19"/>
      <c r="X839" s="18"/>
      <c r="Y839" s="18"/>
      <c r="Z839" s="18"/>
      <c r="AA839" s="17"/>
      <c r="AB839" s="14"/>
      <c r="AC839" s="14"/>
      <c r="AD839" s="14"/>
      <c r="AE839" s="14"/>
      <c r="AF839" s="14"/>
      <c r="AG839" s="14"/>
    </row>
    <row r="840" spans="1:33" ht="18" customHeight="1" x14ac:dyDescent="0.2">
      <c r="A840" s="28">
        <v>6863</v>
      </c>
      <c r="B840" s="38" t="s">
        <v>5265</v>
      </c>
      <c r="C840" s="132">
        <v>651078105</v>
      </c>
      <c r="D840" s="17" t="s">
        <v>140</v>
      </c>
      <c r="E840" s="17" t="s">
        <v>8106</v>
      </c>
      <c r="F840" s="27" t="s">
        <v>26</v>
      </c>
      <c r="G840" s="27" t="s">
        <v>142</v>
      </c>
      <c r="H840" s="27" t="s">
        <v>28</v>
      </c>
      <c r="I840" s="17"/>
      <c r="J840" s="17"/>
      <c r="K840" s="17" t="s">
        <v>5266</v>
      </c>
      <c r="L840" s="17" t="s">
        <v>5267</v>
      </c>
      <c r="M840" s="19" t="s">
        <v>5593</v>
      </c>
      <c r="N840" s="28" t="s">
        <v>5268</v>
      </c>
      <c r="O840" s="28"/>
      <c r="P840" s="29"/>
      <c r="Q840" s="28"/>
      <c r="R840" s="29">
        <v>93910</v>
      </c>
      <c r="S840" s="29" t="s">
        <v>5269</v>
      </c>
      <c r="T840" s="30">
        <v>37970</v>
      </c>
      <c r="U840" s="28">
        <v>6863</v>
      </c>
      <c r="V840" s="18"/>
      <c r="W840" s="19"/>
      <c r="X840" s="18"/>
      <c r="Y840" s="18"/>
      <c r="Z840" s="18"/>
      <c r="AA840" s="17"/>
      <c r="AB840" s="14"/>
      <c r="AC840" s="14"/>
      <c r="AD840" s="14"/>
      <c r="AE840" s="14"/>
      <c r="AF840" s="14"/>
      <c r="AG840" s="14"/>
    </row>
    <row r="841" spans="1:33" ht="18" customHeight="1" x14ac:dyDescent="0.2">
      <c r="A841" s="28">
        <v>3846</v>
      </c>
      <c r="B841" s="38" t="s">
        <v>8771</v>
      </c>
      <c r="C841" s="132">
        <v>800665612</v>
      </c>
      <c r="D841" s="17" t="s">
        <v>3602</v>
      </c>
      <c r="E841" s="17" t="s">
        <v>5270</v>
      </c>
      <c r="F841" s="27" t="s">
        <v>5271</v>
      </c>
      <c r="G841" s="27" t="s">
        <v>5271</v>
      </c>
      <c r="H841" s="27" t="s">
        <v>28</v>
      </c>
      <c r="I841" s="17"/>
      <c r="J841" s="17"/>
      <c r="K841" s="17" t="s">
        <v>6949</v>
      </c>
      <c r="L841" s="17" t="s">
        <v>5272</v>
      </c>
      <c r="M841" s="19" t="s">
        <v>313</v>
      </c>
      <c r="N841" s="28" t="s">
        <v>1562</v>
      </c>
      <c r="O841" s="28" t="s">
        <v>5273</v>
      </c>
      <c r="P841" s="29"/>
      <c r="Q841" s="28"/>
      <c r="R841" s="29" t="s">
        <v>232</v>
      </c>
      <c r="S841" s="29" t="s">
        <v>6844</v>
      </c>
      <c r="T841" s="30">
        <v>37970</v>
      </c>
      <c r="U841" s="28">
        <v>3846</v>
      </c>
      <c r="V841" s="18"/>
      <c r="W841" s="19"/>
      <c r="X841" s="18"/>
      <c r="Y841" s="18"/>
      <c r="Z841" s="18"/>
      <c r="AA841" s="17"/>
      <c r="AB841" s="14"/>
      <c r="AC841" s="14"/>
      <c r="AD841" s="14"/>
      <c r="AE841" s="14"/>
      <c r="AF841" s="14"/>
      <c r="AG841" s="14"/>
    </row>
    <row r="842" spans="1:33" ht="18" customHeight="1" x14ac:dyDescent="0.2">
      <c r="A842" s="28">
        <v>6520</v>
      </c>
      <c r="B842" s="38" t="s">
        <v>8772</v>
      </c>
      <c r="C842" s="132">
        <v>702209048</v>
      </c>
      <c r="D842" s="17" t="s">
        <v>140</v>
      </c>
      <c r="E842" s="17" t="s">
        <v>5274</v>
      </c>
      <c r="F842" s="27" t="s">
        <v>26</v>
      </c>
      <c r="G842" s="27" t="s">
        <v>5275</v>
      </c>
      <c r="H842" s="27" t="s">
        <v>28</v>
      </c>
      <c r="I842" s="17"/>
      <c r="J842" s="17"/>
      <c r="K842" s="17" t="s">
        <v>5276</v>
      </c>
      <c r="L842" s="17" t="s">
        <v>5629</v>
      </c>
      <c r="M842" s="19" t="s">
        <v>5590</v>
      </c>
      <c r="N842" s="28" t="s">
        <v>1234</v>
      </c>
      <c r="O842" s="28"/>
      <c r="P842" s="29"/>
      <c r="Q842" s="28"/>
      <c r="R842" s="29" t="s">
        <v>259</v>
      </c>
      <c r="S842" s="29" t="s">
        <v>5277</v>
      </c>
      <c r="T842" s="30">
        <v>37970</v>
      </c>
      <c r="U842" s="28">
        <v>6520</v>
      </c>
      <c r="V842" s="18"/>
      <c r="W842" s="19"/>
      <c r="X842" s="18"/>
      <c r="Y842" s="18"/>
      <c r="Z842" s="18"/>
      <c r="AA842" s="17"/>
      <c r="AB842" s="14"/>
      <c r="AC842" s="14"/>
      <c r="AD842" s="14"/>
      <c r="AE842" s="14"/>
      <c r="AF842" s="14"/>
      <c r="AG842" s="14"/>
    </row>
    <row r="843" spans="1:33" ht="18" customHeight="1" x14ac:dyDescent="0.2">
      <c r="A843" s="28">
        <v>6942</v>
      </c>
      <c r="B843" s="38" t="s">
        <v>8233</v>
      </c>
      <c r="C843" s="132">
        <v>732639004</v>
      </c>
      <c r="D843" s="17" t="s">
        <v>140</v>
      </c>
      <c r="E843" s="17" t="s">
        <v>5278</v>
      </c>
      <c r="F843" s="27" t="s">
        <v>1529</v>
      </c>
      <c r="G843" s="27" t="s">
        <v>5275</v>
      </c>
      <c r="H843" s="27" t="s">
        <v>28</v>
      </c>
      <c r="I843" s="17"/>
      <c r="J843" s="17"/>
      <c r="K843" s="17" t="s">
        <v>5279</v>
      </c>
      <c r="L843" s="17" t="s">
        <v>5280</v>
      </c>
      <c r="M843" s="19" t="s">
        <v>48</v>
      </c>
      <c r="N843" s="28" t="s">
        <v>5281</v>
      </c>
      <c r="O843" s="28"/>
      <c r="P843" s="29"/>
      <c r="Q843" s="28"/>
      <c r="R843" s="29" t="s">
        <v>232</v>
      </c>
      <c r="S843" s="29" t="s">
        <v>5282</v>
      </c>
      <c r="T843" s="30">
        <v>37970</v>
      </c>
      <c r="U843" s="28">
        <v>6942</v>
      </c>
      <c r="V843" s="18"/>
      <c r="W843" s="19"/>
      <c r="X843" s="18"/>
      <c r="Y843" s="18"/>
      <c r="Z843" s="18"/>
      <c r="AA843" s="17"/>
      <c r="AB843" s="14"/>
      <c r="AC843" s="14"/>
      <c r="AD843" s="14"/>
      <c r="AE843" s="14"/>
      <c r="AF843" s="14"/>
      <c r="AG843" s="14"/>
    </row>
    <row r="844" spans="1:33" ht="18" customHeight="1" x14ac:dyDescent="0.2">
      <c r="A844" s="28">
        <v>7413</v>
      </c>
      <c r="B844" s="38" t="s">
        <v>5283</v>
      </c>
      <c r="C844" s="132">
        <v>733785004</v>
      </c>
      <c r="D844" s="17" t="s">
        <v>140</v>
      </c>
      <c r="E844" s="17" t="s">
        <v>5284</v>
      </c>
      <c r="F844" s="27" t="s">
        <v>26</v>
      </c>
      <c r="G844" s="27" t="s">
        <v>5275</v>
      </c>
      <c r="H844" s="27" t="s">
        <v>28</v>
      </c>
      <c r="I844" s="17"/>
      <c r="J844" s="17"/>
      <c r="K844" s="17" t="s">
        <v>5285</v>
      </c>
      <c r="L844" s="17" t="s">
        <v>5286</v>
      </c>
      <c r="M844" s="19" t="s">
        <v>5588</v>
      </c>
      <c r="N844" s="28" t="s">
        <v>1552</v>
      </c>
      <c r="O844" s="28"/>
      <c r="P844" s="29"/>
      <c r="Q844" s="28"/>
      <c r="R844" s="29">
        <v>93910</v>
      </c>
      <c r="S844" s="29" t="s">
        <v>5287</v>
      </c>
      <c r="T844" s="30">
        <v>40016</v>
      </c>
      <c r="U844" s="28">
        <v>7413</v>
      </c>
      <c r="V844" s="18"/>
      <c r="W844" s="19"/>
      <c r="X844" s="18"/>
      <c r="Y844" s="18"/>
      <c r="Z844" s="18"/>
      <c r="AA844" s="17"/>
      <c r="AB844" s="14"/>
      <c r="AC844" s="14"/>
      <c r="AD844" s="14"/>
      <c r="AE844" s="14"/>
      <c r="AF844" s="14"/>
      <c r="AG844" s="14"/>
    </row>
    <row r="845" spans="1:33" ht="18" customHeight="1" x14ac:dyDescent="0.2">
      <c r="A845" s="28">
        <v>6945</v>
      </c>
      <c r="B845" s="38" t="s">
        <v>8839</v>
      </c>
      <c r="C845" s="132">
        <v>653716907</v>
      </c>
      <c r="D845" s="17" t="s">
        <v>5288</v>
      </c>
      <c r="E845" s="17" t="s">
        <v>141</v>
      </c>
      <c r="F845" s="27" t="s">
        <v>1529</v>
      </c>
      <c r="G845" s="27" t="s">
        <v>5244</v>
      </c>
      <c r="H845" s="27" t="s">
        <v>28</v>
      </c>
      <c r="I845" s="17"/>
      <c r="J845" s="17"/>
      <c r="K845" s="17" t="s">
        <v>5289</v>
      </c>
      <c r="L845" s="17" t="s">
        <v>5290</v>
      </c>
      <c r="M845" s="19" t="s">
        <v>565</v>
      </c>
      <c r="N845" s="28" t="s">
        <v>3320</v>
      </c>
      <c r="O845" s="28" t="s">
        <v>6908</v>
      </c>
      <c r="P845" s="47" t="s">
        <v>6909</v>
      </c>
      <c r="Q845" s="28"/>
      <c r="R845" s="29" t="s">
        <v>232</v>
      </c>
      <c r="S845" s="29" t="s">
        <v>6986</v>
      </c>
      <c r="T845" s="30">
        <v>37970</v>
      </c>
      <c r="U845" s="28">
        <v>6945</v>
      </c>
      <c r="V845" s="18"/>
      <c r="W845" s="19"/>
      <c r="X845" s="18"/>
      <c r="Y845" s="18"/>
      <c r="Z845" s="18"/>
      <c r="AA845" s="17"/>
      <c r="AB845" s="14"/>
      <c r="AC845" s="14"/>
      <c r="AD845" s="14"/>
      <c r="AE845" s="14"/>
      <c r="AF845" s="14"/>
      <c r="AG845" s="14"/>
    </row>
    <row r="846" spans="1:33" ht="18" customHeight="1" x14ac:dyDescent="0.2">
      <c r="A846" s="28">
        <v>7304</v>
      </c>
      <c r="B846" s="38" t="s">
        <v>8840</v>
      </c>
      <c r="C846" s="132">
        <v>747474001</v>
      </c>
      <c r="D846" s="17" t="s">
        <v>140</v>
      </c>
      <c r="E846" s="17" t="s">
        <v>5291</v>
      </c>
      <c r="F846" s="27" t="s">
        <v>1529</v>
      </c>
      <c r="G846" s="27" t="s">
        <v>5275</v>
      </c>
      <c r="H846" s="27" t="s">
        <v>28</v>
      </c>
      <c r="I846" s="17"/>
      <c r="J846" s="17"/>
      <c r="K846" s="17" t="s">
        <v>5292</v>
      </c>
      <c r="L846" s="17" t="s">
        <v>5293</v>
      </c>
      <c r="M846" s="19" t="s">
        <v>5588</v>
      </c>
      <c r="N846" s="28" t="s">
        <v>5294</v>
      </c>
      <c r="O846" s="28"/>
      <c r="P846" s="29"/>
      <c r="Q846" s="28"/>
      <c r="R846" s="29" t="s">
        <v>232</v>
      </c>
      <c r="S846" s="29" t="s">
        <v>5295</v>
      </c>
      <c r="T846" s="30">
        <v>38768</v>
      </c>
      <c r="U846" s="28">
        <v>7304</v>
      </c>
      <c r="V846" s="18"/>
      <c r="W846" s="19"/>
      <c r="X846" s="18"/>
      <c r="Y846" s="18"/>
      <c r="Z846" s="18"/>
      <c r="AA846" s="17"/>
      <c r="AB846" s="14"/>
      <c r="AC846" s="14"/>
      <c r="AD846" s="14"/>
      <c r="AE846" s="14"/>
      <c r="AF846" s="14"/>
      <c r="AG846" s="14"/>
    </row>
    <row r="847" spans="1:33" ht="18" customHeight="1" x14ac:dyDescent="0.2">
      <c r="A847" s="28">
        <v>6946</v>
      </c>
      <c r="B847" s="38" t="s">
        <v>8773</v>
      </c>
      <c r="C847" s="132">
        <v>725861001</v>
      </c>
      <c r="D847" s="17" t="s">
        <v>140</v>
      </c>
      <c r="E847" s="17" t="s">
        <v>141</v>
      </c>
      <c r="F847" s="27" t="s">
        <v>1529</v>
      </c>
      <c r="G847" s="27" t="s">
        <v>5296</v>
      </c>
      <c r="H847" s="27" t="s">
        <v>28</v>
      </c>
      <c r="I847" s="17"/>
      <c r="J847" s="17"/>
      <c r="K847" s="17" t="s">
        <v>5297</v>
      </c>
      <c r="L847" s="17" t="s">
        <v>5299</v>
      </c>
      <c r="M847" s="19" t="s">
        <v>565</v>
      </c>
      <c r="N847" s="28" t="s">
        <v>3320</v>
      </c>
      <c r="O847" s="28"/>
      <c r="P847" s="47" t="s">
        <v>5298</v>
      </c>
      <c r="Q847" s="28"/>
      <c r="R847" s="29">
        <v>93910</v>
      </c>
      <c r="S847" s="29" t="s">
        <v>5300</v>
      </c>
      <c r="T847" s="30">
        <v>37970</v>
      </c>
      <c r="U847" s="28">
        <v>6946</v>
      </c>
      <c r="V847" s="18"/>
      <c r="W847" s="19"/>
      <c r="X847" s="18"/>
      <c r="Y847" s="18"/>
      <c r="Z847" s="18"/>
      <c r="AA847" s="17"/>
      <c r="AB847" s="14"/>
      <c r="AC847" s="14"/>
      <c r="AD847" s="14"/>
      <c r="AE847" s="14"/>
      <c r="AF847" s="14"/>
      <c r="AG847" s="14"/>
    </row>
    <row r="848" spans="1:33" ht="18" customHeight="1" x14ac:dyDescent="0.2">
      <c r="A848" s="28">
        <v>6790</v>
      </c>
      <c r="B848" s="38" t="s">
        <v>8280</v>
      </c>
      <c r="C848" s="132" t="s">
        <v>7142</v>
      </c>
      <c r="D848" s="17" t="s">
        <v>140</v>
      </c>
      <c r="E848" s="17" t="s">
        <v>5301</v>
      </c>
      <c r="F848" s="27" t="s">
        <v>26</v>
      </c>
      <c r="G848" s="27" t="s">
        <v>5275</v>
      </c>
      <c r="H848" s="27" t="s">
        <v>28</v>
      </c>
      <c r="I848" s="17"/>
      <c r="J848" s="17"/>
      <c r="K848" s="17" t="s">
        <v>5302</v>
      </c>
      <c r="L848" s="17" t="s">
        <v>5303</v>
      </c>
      <c r="M848" s="19" t="s">
        <v>5588</v>
      </c>
      <c r="N848" s="28" t="s">
        <v>5304</v>
      </c>
      <c r="O848" s="28"/>
      <c r="P848" s="29"/>
      <c r="Q848" s="28"/>
      <c r="R848" s="29" t="s">
        <v>259</v>
      </c>
      <c r="S848" s="29" t="s">
        <v>5305</v>
      </c>
      <c r="T848" s="30">
        <v>37667</v>
      </c>
      <c r="U848" s="28">
        <v>6790</v>
      </c>
      <c r="V848" s="18"/>
      <c r="W848" s="19"/>
      <c r="X848" s="18"/>
      <c r="Y848" s="18"/>
      <c r="Z848" s="18"/>
      <c r="AA848" s="17"/>
      <c r="AB848" s="14"/>
      <c r="AC848" s="14"/>
      <c r="AD848" s="14"/>
      <c r="AE848" s="14"/>
      <c r="AF848" s="14"/>
      <c r="AG848" s="14"/>
    </row>
    <row r="849" spans="1:33" ht="18" customHeight="1" x14ac:dyDescent="0.2">
      <c r="A849" s="28">
        <v>6941</v>
      </c>
      <c r="B849" s="38" t="s">
        <v>5306</v>
      </c>
      <c r="C849" s="132">
        <v>732361006</v>
      </c>
      <c r="D849" s="17" t="s">
        <v>140</v>
      </c>
      <c r="E849" s="17" t="s">
        <v>5307</v>
      </c>
      <c r="F849" s="27" t="s">
        <v>26</v>
      </c>
      <c r="G849" s="27" t="s">
        <v>5275</v>
      </c>
      <c r="H849" s="27" t="s">
        <v>28</v>
      </c>
      <c r="I849" s="17"/>
      <c r="J849" s="17"/>
      <c r="K849" s="17" t="s">
        <v>5308</v>
      </c>
      <c r="L849" s="17" t="s">
        <v>5309</v>
      </c>
      <c r="M849" s="19" t="s">
        <v>48</v>
      </c>
      <c r="N849" s="28" t="s">
        <v>2937</v>
      </c>
      <c r="O849" s="28"/>
      <c r="P849" s="29"/>
      <c r="Q849" s="28"/>
      <c r="R849" s="29">
        <v>93910</v>
      </c>
      <c r="S849" s="29" t="s">
        <v>5310</v>
      </c>
      <c r="T849" s="30">
        <v>37970</v>
      </c>
      <c r="U849" s="28">
        <v>6941</v>
      </c>
      <c r="V849" s="18"/>
      <c r="W849" s="19"/>
      <c r="X849" s="18"/>
      <c r="Y849" s="18"/>
      <c r="Z849" s="18"/>
      <c r="AA849" s="17"/>
      <c r="AB849" s="14"/>
      <c r="AC849" s="14"/>
      <c r="AD849" s="14"/>
      <c r="AE849" s="14"/>
      <c r="AF849" s="14"/>
      <c r="AG849" s="14"/>
    </row>
    <row r="850" spans="1:33" ht="18" customHeight="1" x14ac:dyDescent="0.2">
      <c r="A850" s="28">
        <v>6901</v>
      </c>
      <c r="B850" s="38" t="s">
        <v>5311</v>
      </c>
      <c r="C850" s="132">
        <v>707155000</v>
      </c>
      <c r="D850" s="17" t="s">
        <v>140</v>
      </c>
      <c r="E850" s="17" t="s">
        <v>5312</v>
      </c>
      <c r="F850" s="27" t="s">
        <v>5313</v>
      </c>
      <c r="G850" s="27" t="s">
        <v>5275</v>
      </c>
      <c r="H850" s="27" t="s">
        <v>28</v>
      </c>
      <c r="I850" s="17"/>
      <c r="J850" s="17"/>
      <c r="K850" s="17" t="s">
        <v>5314</v>
      </c>
      <c r="L850" s="17" t="s">
        <v>5315</v>
      </c>
      <c r="M850" s="19" t="s">
        <v>5588</v>
      </c>
      <c r="N850" s="28" t="s">
        <v>1552</v>
      </c>
      <c r="O850" s="28"/>
      <c r="P850" s="29"/>
      <c r="Q850" s="28"/>
      <c r="R850" s="29">
        <v>93910</v>
      </c>
      <c r="S850" s="29" t="s">
        <v>5316</v>
      </c>
      <c r="T850" s="30">
        <v>37970</v>
      </c>
      <c r="U850" s="28">
        <v>6901</v>
      </c>
      <c r="V850" s="18"/>
      <c r="W850" s="19"/>
      <c r="X850" s="18"/>
      <c r="Y850" s="18"/>
      <c r="Z850" s="18"/>
      <c r="AA850" s="17"/>
      <c r="AB850" s="14"/>
      <c r="AC850" s="14"/>
      <c r="AD850" s="14"/>
      <c r="AE850" s="14"/>
      <c r="AF850" s="14"/>
      <c r="AG850" s="14"/>
    </row>
    <row r="851" spans="1:33" ht="18" customHeight="1" x14ac:dyDescent="0.2">
      <c r="A851" s="28">
        <v>6800</v>
      </c>
      <c r="B851" s="38" t="s">
        <v>5317</v>
      </c>
      <c r="C851" s="132">
        <v>729274003</v>
      </c>
      <c r="D851" s="17" t="s">
        <v>140</v>
      </c>
      <c r="E851" s="17" t="s">
        <v>5318</v>
      </c>
      <c r="F851" s="27" t="s">
        <v>26</v>
      </c>
      <c r="G851" s="27" t="s">
        <v>5275</v>
      </c>
      <c r="H851" s="27" t="s">
        <v>28</v>
      </c>
      <c r="I851" s="17"/>
      <c r="J851" s="17"/>
      <c r="K851" s="17" t="s">
        <v>5319</v>
      </c>
      <c r="L851" s="17" t="s">
        <v>5320</v>
      </c>
      <c r="M851" s="19" t="s">
        <v>48</v>
      </c>
      <c r="N851" s="28" t="s">
        <v>2604</v>
      </c>
      <c r="O851" s="28" t="s">
        <v>5321</v>
      </c>
      <c r="P851" s="29"/>
      <c r="Q851" s="28"/>
      <c r="R851" s="29" t="s">
        <v>332</v>
      </c>
      <c r="S851" s="29" t="s">
        <v>5577</v>
      </c>
      <c r="T851" s="30">
        <v>37970</v>
      </c>
      <c r="U851" s="28">
        <v>6800</v>
      </c>
      <c r="V851" s="18"/>
      <c r="W851" s="19"/>
      <c r="X851" s="18"/>
      <c r="Y851" s="18"/>
      <c r="Z851" s="18"/>
      <c r="AA851" s="17"/>
      <c r="AB851" s="14"/>
      <c r="AC851" s="14"/>
      <c r="AD851" s="14"/>
      <c r="AE851" s="14"/>
      <c r="AF851" s="14"/>
      <c r="AG851" s="14"/>
    </row>
    <row r="852" spans="1:33" ht="18" customHeight="1" x14ac:dyDescent="0.2">
      <c r="A852" s="28">
        <v>6940</v>
      </c>
      <c r="B852" s="38" t="s">
        <v>8255</v>
      </c>
      <c r="C852" s="132">
        <v>731959005</v>
      </c>
      <c r="D852" s="17" t="s">
        <v>140</v>
      </c>
      <c r="E852" s="17" t="s">
        <v>141</v>
      </c>
      <c r="F852" s="27" t="s">
        <v>26</v>
      </c>
      <c r="G852" s="27" t="s">
        <v>5275</v>
      </c>
      <c r="H852" s="27" t="s">
        <v>28</v>
      </c>
      <c r="I852" s="17"/>
      <c r="J852" s="17"/>
      <c r="K852" s="17" t="s">
        <v>5322</v>
      </c>
      <c r="L852" s="17" t="s">
        <v>5323</v>
      </c>
      <c r="M852" s="19" t="s">
        <v>48</v>
      </c>
      <c r="N852" s="28" t="s">
        <v>3419</v>
      </c>
      <c r="O852" s="28" t="s">
        <v>5324</v>
      </c>
      <c r="P852" s="29"/>
      <c r="Q852" s="28"/>
      <c r="R852" s="29" t="s">
        <v>259</v>
      </c>
      <c r="S852" s="29" t="s">
        <v>5576</v>
      </c>
      <c r="T852" s="30">
        <v>37970</v>
      </c>
      <c r="U852" s="28">
        <v>6940</v>
      </c>
      <c r="V852" s="18"/>
      <c r="W852" s="19"/>
      <c r="X852" s="18"/>
      <c r="Y852" s="18"/>
      <c r="Z852" s="18"/>
      <c r="AA852" s="17"/>
      <c r="AB852" s="14"/>
      <c r="AC852" s="14"/>
      <c r="AD852" s="14"/>
      <c r="AE852" s="14"/>
      <c r="AF852" s="14"/>
      <c r="AG852" s="14"/>
    </row>
    <row r="853" spans="1:33" ht="18" customHeight="1" x14ac:dyDescent="0.2">
      <c r="A853" s="28">
        <v>6550</v>
      </c>
      <c r="B853" s="38" t="s">
        <v>8256</v>
      </c>
      <c r="C853" s="132">
        <v>800665264</v>
      </c>
      <c r="D853" s="17" t="s">
        <v>140</v>
      </c>
      <c r="E853" s="17" t="s">
        <v>5325</v>
      </c>
      <c r="F853" s="27" t="s">
        <v>26</v>
      </c>
      <c r="G853" s="27" t="s">
        <v>5275</v>
      </c>
      <c r="H853" s="27" t="s">
        <v>28</v>
      </c>
      <c r="I853" s="17"/>
      <c r="J853" s="17"/>
      <c r="K853" s="17" t="s">
        <v>5326</v>
      </c>
      <c r="L853" s="17" t="s">
        <v>5327</v>
      </c>
      <c r="M853" s="19" t="s">
        <v>313</v>
      </c>
      <c r="N853" s="28" t="s">
        <v>2856</v>
      </c>
      <c r="O853" s="28"/>
      <c r="P853" s="29"/>
      <c r="Q853" s="28"/>
      <c r="R853" s="29" t="s">
        <v>5328</v>
      </c>
      <c r="S853" s="29" t="s">
        <v>5329</v>
      </c>
      <c r="T853" s="30">
        <v>37970</v>
      </c>
      <c r="U853" s="28">
        <v>6550</v>
      </c>
      <c r="V853" s="18"/>
      <c r="W853" s="19"/>
      <c r="X853" s="18"/>
      <c r="Y853" s="18"/>
      <c r="Z853" s="18"/>
      <c r="AA853" s="17"/>
      <c r="AB853" s="14"/>
      <c r="AC853" s="14"/>
      <c r="AD853" s="14"/>
      <c r="AE853" s="14"/>
      <c r="AF853" s="14"/>
      <c r="AG853" s="14"/>
    </row>
    <row r="854" spans="1:33" ht="18" customHeight="1" x14ac:dyDescent="0.2">
      <c r="A854" s="28">
        <v>7023</v>
      </c>
      <c r="B854" s="38" t="s">
        <v>8257</v>
      </c>
      <c r="C854" s="132">
        <v>700555097</v>
      </c>
      <c r="D854" s="17" t="s">
        <v>140</v>
      </c>
      <c r="E854" s="17" t="s">
        <v>5330</v>
      </c>
      <c r="F854" s="27" t="s">
        <v>26</v>
      </c>
      <c r="G854" s="27" t="s">
        <v>5275</v>
      </c>
      <c r="H854" s="27" t="s">
        <v>28</v>
      </c>
      <c r="I854" s="17"/>
      <c r="J854" s="17"/>
      <c r="K854" s="17" t="s">
        <v>5331</v>
      </c>
      <c r="L854" s="17" t="s">
        <v>5332</v>
      </c>
      <c r="M854" s="19" t="s">
        <v>5589</v>
      </c>
      <c r="N854" s="28" t="s">
        <v>58</v>
      </c>
      <c r="O854" s="28" t="s">
        <v>5333</v>
      </c>
      <c r="P854" s="29"/>
      <c r="Q854" s="28"/>
      <c r="R854" s="29">
        <v>93910</v>
      </c>
      <c r="S854" s="29" t="s">
        <v>5334</v>
      </c>
      <c r="T854" s="30">
        <v>37970</v>
      </c>
      <c r="U854" s="28">
        <v>7023</v>
      </c>
      <c r="V854" s="18"/>
      <c r="W854" s="19"/>
      <c r="X854" s="18"/>
      <c r="Y854" s="18"/>
      <c r="Z854" s="18"/>
      <c r="AA854" s="17"/>
      <c r="AB854" s="14"/>
      <c r="AC854" s="14"/>
      <c r="AD854" s="14"/>
      <c r="AE854" s="14"/>
      <c r="AF854" s="14"/>
      <c r="AG854" s="14"/>
    </row>
    <row r="855" spans="1:33" ht="18" customHeight="1" x14ac:dyDescent="0.2">
      <c r="A855" s="28">
        <v>6650</v>
      </c>
      <c r="B855" s="38" t="s">
        <v>5335</v>
      </c>
      <c r="C855" s="132" t="s">
        <v>7143</v>
      </c>
      <c r="D855" s="17" t="s">
        <v>140</v>
      </c>
      <c r="E855" s="17" t="s">
        <v>5336</v>
      </c>
      <c r="F855" s="27" t="s">
        <v>26</v>
      </c>
      <c r="G855" s="27" t="s">
        <v>5275</v>
      </c>
      <c r="H855" s="27" t="s">
        <v>28</v>
      </c>
      <c r="I855" s="17"/>
      <c r="J855" s="17"/>
      <c r="K855" s="17" t="s">
        <v>6310</v>
      </c>
      <c r="L855" s="17" t="s">
        <v>5337</v>
      </c>
      <c r="M855" s="19" t="s">
        <v>313</v>
      </c>
      <c r="N855" s="28" t="s">
        <v>5338</v>
      </c>
      <c r="O855" s="28" t="s">
        <v>6052</v>
      </c>
      <c r="P855" s="47" t="s">
        <v>6053</v>
      </c>
      <c r="Q855" s="28"/>
      <c r="R855" s="29" t="s">
        <v>259</v>
      </c>
      <c r="S855" s="29" t="s">
        <v>6611</v>
      </c>
      <c r="T855" s="30">
        <v>37970</v>
      </c>
      <c r="U855" s="28">
        <v>6650</v>
      </c>
      <c r="V855" s="18"/>
      <c r="W855" s="19"/>
      <c r="X855" s="18"/>
      <c r="Y855" s="18"/>
      <c r="Z855" s="18"/>
      <c r="AA855" s="17"/>
      <c r="AB855" s="14"/>
      <c r="AC855" s="14"/>
      <c r="AD855" s="14"/>
      <c r="AE855" s="14"/>
      <c r="AF855" s="14"/>
      <c r="AG855" s="14"/>
    </row>
    <row r="856" spans="1:33" ht="18" customHeight="1" x14ac:dyDescent="0.2">
      <c r="A856" s="28">
        <v>6879</v>
      </c>
      <c r="B856" s="38" t="s">
        <v>8841</v>
      </c>
      <c r="C856" s="132" t="s">
        <v>7144</v>
      </c>
      <c r="D856" s="17" t="s">
        <v>140</v>
      </c>
      <c r="E856" s="17" t="s">
        <v>5339</v>
      </c>
      <c r="F856" s="27" t="s">
        <v>5340</v>
      </c>
      <c r="G856" s="27" t="s">
        <v>5275</v>
      </c>
      <c r="H856" s="27" t="s">
        <v>28</v>
      </c>
      <c r="I856" s="17"/>
      <c r="J856" s="17"/>
      <c r="K856" s="17" t="s">
        <v>5341</v>
      </c>
      <c r="L856" s="17" t="s">
        <v>5342</v>
      </c>
      <c r="M856" s="19" t="s">
        <v>565</v>
      </c>
      <c r="N856" s="28" t="s">
        <v>5344</v>
      </c>
      <c r="O856" s="28" t="s">
        <v>5343</v>
      </c>
      <c r="P856" s="29"/>
      <c r="Q856" s="28"/>
      <c r="R856" s="29" t="s">
        <v>259</v>
      </c>
      <c r="S856" s="29" t="s">
        <v>5345</v>
      </c>
      <c r="T856" s="30">
        <v>37970</v>
      </c>
      <c r="U856" s="28">
        <v>6879</v>
      </c>
      <c r="V856" s="18"/>
      <c r="W856" s="19"/>
      <c r="X856" s="18"/>
      <c r="Y856" s="18"/>
      <c r="Z856" s="18"/>
      <c r="AA856" s="17"/>
      <c r="AB856" s="14"/>
      <c r="AC856" s="14"/>
      <c r="AD856" s="14"/>
      <c r="AE856" s="14"/>
      <c r="AF856" s="14"/>
      <c r="AG856" s="14"/>
    </row>
    <row r="857" spans="1:33" ht="18" customHeight="1" x14ac:dyDescent="0.2">
      <c r="A857" s="28">
        <v>3848</v>
      </c>
      <c r="B857" s="38" t="s">
        <v>3601</v>
      </c>
      <c r="C857" s="132">
        <v>702085047</v>
      </c>
      <c r="D857" s="17" t="s">
        <v>3602</v>
      </c>
      <c r="E857" s="17" t="s">
        <v>141</v>
      </c>
      <c r="F857" s="27" t="s">
        <v>1529</v>
      </c>
      <c r="G857" s="27" t="s">
        <v>3603</v>
      </c>
      <c r="H857" s="27" t="s">
        <v>28</v>
      </c>
      <c r="I857" s="17"/>
      <c r="J857" s="17"/>
      <c r="K857" s="17" t="s">
        <v>6486</v>
      </c>
      <c r="L857" s="17" t="s">
        <v>5844</v>
      </c>
      <c r="M857" s="19" t="s">
        <v>5588</v>
      </c>
      <c r="N857" s="28" t="s">
        <v>3883</v>
      </c>
      <c r="O857" s="28" t="s">
        <v>5843</v>
      </c>
      <c r="P857" s="47" t="s">
        <v>5845</v>
      </c>
      <c r="Q857" s="28"/>
      <c r="R857" s="29" t="s">
        <v>232</v>
      </c>
      <c r="S857" s="29" t="s">
        <v>6611</v>
      </c>
      <c r="T857" s="30">
        <v>37970</v>
      </c>
      <c r="U857" s="28">
        <v>3848</v>
      </c>
      <c r="V857" s="18"/>
      <c r="W857" s="19"/>
      <c r="X857" s="18"/>
      <c r="Y857" s="18"/>
      <c r="Z857" s="18"/>
      <c r="AA857" s="17"/>
      <c r="AB857" s="14"/>
      <c r="AC857" s="14"/>
      <c r="AD857" s="14"/>
      <c r="AE857" s="14"/>
      <c r="AF857" s="14"/>
      <c r="AG857" s="14"/>
    </row>
    <row r="858" spans="1:33" ht="18" customHeight="1" x14ac:dyDescent="0.2">
      <c r="A858" s="28">
        <v>6923</v>
      </c>
      <c r="B858" s="38" t="s">
        <v>5346</v>
      </c>
      <c r="C858" s="132">
        <v>704380208</v>
      </c>
      <c r="D858" s="17" t="s">
        <v>140</v>
      </c>
      <c r="E858" s="17" t="s">
        <v>5347</v>
      </c>
      <c r="F858" s="27" t="s">
        <v>26</v>
      </c>
      <c r="G858" s="27" t="s">
        <v>5275</v>
      </c>
      <c r="H858" s="27" t="s">
        <v>28</v>
      </c>
      <c r="I858" s="17"/>
      <c r="J858" s="17"/>
      <c r="K858" s="17" t="s">
        <v>5348</v>
      </c>
      <c r="L858" s="17" t="s">
        <v>5349</v>
      </c>
      <c r="M858" s="19" t="s">
        <v>313</v>
      </c>
      <c r="N858" s="28" t="s">
        <v>5350</v>
      </c>
      <c r="O858" s="28"/>
      <c r="P858" s="29"/>
      <c r="Q858" s="28"/>
      <c r="R858" s="29" t="s">
        <v>259</v>
      </c>
      <c r="S858" s="29" t="s">
        <v>5351</v>
      </c>
      <c r="T858" s="30">
        <v>37970</v>
      </c>
      <c r="U858" s="28">
        <v>6923</v>
      </c>
      <c r="V858" s="18"/>
      <c r="W858" s="19"/>
      <c r="X858" s="18"/>
      <c r="Y858" s="18"/>
      <c r="Z858" s="18"/>
      <c r="AA858" s="17"/>
      <c r="AB858" s="14"/>
      <c r="AC858" s="14"/>
      <c r="AD858" s="14"/>
      <c r="AE858" s="14"/>
      <c r="AF858" s="14"/>
      <c r="AG858" s="14"/>
    </row>
    <row r="859" spans="1:33" ht="18" customHeight="1" x14ac:dyDescent="0.2">
      <c r="A859" s="28">
        <v>7008</v>
      </c>
      <c r="B859" s="38" t="s">
        <v>5352</v>
      </c>
      <c r="C859" s="132">
        <v>702872707</v>
      </c>
      <c r="D859" s="17" t="s">
        <v>140</v>
      </c>
      <c r="E859" s="17" t="s">
        <v>5261</v>
      </c>
      <c r="F859" s="27" t="s">
        <v>26</v>
      </c>
      <c r="G859" s="27" t="s">
        <v>142</v>
      </c>
      <c r="H859" s="27" t="s">
        <v>28</v>
      </c>
      <c r="I859" s="17"/>
      <c r="J859" s="17"/>
      <c r="K859" s="17" t="s">
        <v>5353</v>
      </c>
      <c r="L859" s="17" t="s">
        <v>5354</v>
      </c>
      <c r="M859" s="19" t="s">
        <v>47</v>
      </c>
      <c r="N859" s="28" t="s">
        <v>5356</v>
      </c>
      <c r="O859" s="28" t="s">
        <v>5355</v>
      </c>
      <c r="P859" s="29"/>
      <c r="Q859" s="28"/>
      <c r="R859" s="29" t="s">
        <v>332</v>
      </c>
      <c r="S859" s="29" t="s">
        <v>5357</v>
      </c>
      <c r="T859" s="30">
        <v>37970</v>
      </c>
      <c r="U859" s="28">
        <v>7008</v>
      </c>
      <c r="V859" s="18"/>
      <c r="W859" s="19"/>
      <c r="X859" s="18"/>
      <c r="Y859" s="18"/>
      <c r="Z859" s="18"/>
      <c r="AA859" s="17"/>
      <c r="AB859" s="14"/>
      <c r="AC859" s="14"/>
      <c r="AD859" s="14"/>
      <c r="AE859" s="14"/>
      <c r="AF859" s="14"/>
      <c r="AG859" s="14"/>
    </row>
    <row r="860" spans="1:33" ht="18" customHeight="1" x14ac:dyDescent="0.2">
      <c r="A860" s="28">
        <v>6840</v>
      </c>
      <c r="B860" s="38" t="s">
        <v>8281</v>
      </c>
      <c r="C860" s="132">
        <v>815133048</v>
      </c>
      <c r="D860" s="17" t="s">
        <v>140</v>
      </c>
      <c r="E860" s="17" t="s">
        <v>141</v>
      </c>
      <c r="F860" s="27" t="s">
        <v>26</v>
      </c>
      <c r="G860" s="27" t="s">
        <v>5275</v>
      </c>
      <c r="H860" s="27" t="s">
        <v>28</v>
      </c>
      <c r="I860" s="17"/>
      <c r="J860" s="17"/>
      <c r="K860" s="17" t="s">
        <v>5358</v>
      </c>
      <c r="L860" s="17" t="s">
        <v>5359</v>
      </c>
      <c r="M860" s="19" t="s">
        <v>5593</v>
      </c>
      <c r="N860" s="28" t="s">
        <v>3584</v>
      </c>
      <c r="O860" s="28" t="s">
        <v>5360</v>
      </c>
      <c r="P860" s="29"/>
      <c r="Q860" s="28"/>
      <c r="R860" s="29">
        <v>93910</v>
      </c>
      <c r="S860" s="29" t="s">
        <v>5310</v>
      </c>
      <c r="T860" s="30">
        <v>38159</v>
      </c>
      <c r="U860" s="28">
        <v>6840</v>
      </c>
      <c r="V860" s="18"/>
      <c r="W860" s="19"/>
      <c r="X860" s="18"/>
      <c r="Y860" s="18"/>
      <c r="Z860" s="18"/>
      <c r="AA860" s="17"/>
      <c r="AB860" s="14"/>
      <c r="AC860" s="14"/>
      <c r="AD860" s="14"/>
      <c r="AE860" s="14"/>
      <c r="AF860" s="14"/>
      <c r="AG860" s="14"/>
    </row>
    <row r="861" spans="1:33" ht="18" customHeight="1" x14ac:dyDescent="0.2">
      <c r="A861" s="28">
        <v>5900</v>
      </c>
      <c r="B861" s="38" t="s">
        <v>8282</v>
      </c>
      <c r="C861" s="132">
        <v>823695004</v>
      </c>
      <c r="D861" s="17" t="s">
        <v>226</v>
      </c>
      <c r="E861" s="17" t="s">
        <v>5361</v>
      </c>
      <c r="F861" s="27" t="s">
        <v>5362</v>
      </c>
      <c r="G861" s="27" t="s">
        <v>228</v>
      </c>
      <c r="H861" s="27" t="s">
        <v>28</v>
      </c>
      <c r="I861" s="17"/>
      <c r="J861" s="17"/>
      <c r="K861" s="17" t="s">
        <v>5363</v>
      </c>
      <c r="L861" s="17" t="s">
        <v>5364</v>
      </c>
      <c r="M861" s="19" t="s">
        <v>565</v>
      </c>
      <c r="N861" s="28" t="s">
        <v>415</v>
      </c>
      <c r="O861" s="28" t="s">
        <v>5365</v>
      </c>
      <c r="P861" s="29"/>
      <c r="Q861" s="28"/>
      <c r="R861" s="29">
        <v>93910</v>
      </c>
      <c r="S861" s="29" t="s">
        <v>6225</v>
      </c>
      <c r="T861" s="30">
        <v>37970</v>
      </c>
      <c r="U861" s="28">
        <v>5900</v>
      </c>
      <c r="V861" s="18"/>
      <c r="W861" s="19"/>
      <c r="X861" s="18"/>
      <c r="Y861" s="18"/>
      <c r="Z861" s="18"/>
      <c r="AA861" s="17"/>
      <c r="AB861" s="14"/>
      <c r="AC861" s="14"/>
      <c r="AD861" s="14"/>
      <c r="AE861" s="14"/>
      <c r="AF861" s="14"/>
      <c r="AG861" s="14"/>
    </row>
    <row r="862" spans="1:33" ht="18" customHeight="1" x14ac:dyDescent="0.2">
      <c r="A862" s="28">
        <v>7359</v>
      </c>
      <c r="B862" s="38" t="s">
        <v>5366</v>
      </c>
      <c r="C862" s="132">
        <v>616068008</v>
      </c>
      <c r="D862" s="17" t="s">
        <v>2467</v>
      </c>
      <c r="E862" s="17" t="s">
        <v>5367</v>
      </c>
      <c r="F862" s="27" t="s">
        <v>26</v>
      </c>
      <c r="G862" s="27" t="s">
        <v>5368</v>
      </c>
      <c r="H862" s="27" t="s">
        <v>28</v>
      </c>
      <c r="I862" s="17"/>
      <c r="J862" s="17"/>
      <c r="K862" s="17" t="s">
        <v>5727</v>
      </c>
      <c r="L862" s="17" t="s">
        <v>5369</v>
      </c>
      <c r="M862" s="19" t="s">
        <v>5592</v>
      </c>
      <c r="N862" s="28" t="s">
        <v>5370</v>
      </c>
      <c r="O862" s="19" t="s">
        <v>5728</v>
      </c>
      <c r="P862" s="29"/>
      <c r="Q862" s="28"/>
      <c r="R862" s="29">
        <v>91001</v>
      </c>
      <c r="S862" s="29" t="s">
        <v>544</v>
      </c>
      <c r="T862" s="30">
        <v>39245</v>
      </c>
      <c r="U862" s="28">
        <v>7359</v>
      </c>
      <c r="V862" s="18"/>
      <c r="W862" s="19"/>
      <c r="X862" s="18"/>
      <c r="Y862" s="18"/>
      <c r="Z862" s="18"/>
      <c r="AA862" s="17"/>
      <c r="AB862" s="14"/>
      <c r="AC862" s="14"/>
      <c r="AD862" s="14"/>
      <c r="AE862" s="14"/>
      <c r="AF862" s="14"/>
      <c r="AG862" s="14"/>
    </row>
    <row r="863" spans="1:33" ht="18" customHeight="1" x14ac:dyDescent="0.2">
      <c r="A863" s="28">
        <v>7145</v>
      </c>
      <c r="B863" s="38" t="s">
        <v>5371</v>
      </c>
      <c r="C863" s="132" t="s">
        <v>7145</v>
      </c>
      <c r="D863" s="17" t="s">
        <v>2467</v>
      </c>
      <c r="E863" s="17" t="s">
        <v>5367</v>
      </c>
      <c r="F863" s="27" t="s">
        <v>26</v>
      </c>
      <c r="G863" s="27" t="s">
        <v>5368</v>
      </c>
      <c r="H863" s="27" t="s">
        <v>28</v>
      </c>
      <c r="I863" s="17"/>
      <c r="J863" s="17"/>
      <c r="K863" s="17" t="s">
        <v>6077</v>
      </c>
      <c r="L863" s="17" t="s">
        <v>5372</v>
      </c>
      <c r="M863" s="19" t="s">
        <v>5635</v>
      </c>
      <c r="N863" s="28" t="s">
        <v>795</v>
      </c>
      <c r="O863" s="28" t="s">
        <v>5373</v>
      </c>
      <c r="P863" s="29"/>
      <c r="Q863" s="28"/>
      <c r="R863" s="29">
        <v>91001</v>
      </c>
      <c r="S863" s="29" t="s">
        <v>544</v>
      </c>
      <c r="T863" s="30">
        <v>38266</v>
      </c>
      <c r="U863" s="28">
        <v>7145</v>
      </c>
      <c r="V863" s="18"/>
      <c r="W863" s="19"/>
      <c r="X863" s="18"/>
      <c r="Y863" s="18"/>
      <c r="Z863" s="18"/>
      <c r="AA863" s="17"/>
      <c r="AB863" s="14"/>
      <c r="AC863" s="14"/>
      <c r="AD863" s="14"/>
      <c r="AE863" s="14"/>
      <c r="AF863" s="14"/>
      <c r="AG863" s="14"/>
    </row>
    <row r="864" spans="1:33" ht="18" customHeight="1" x14ac:dyDescent="0.2">
      <c r="A864" s="28">
        <v>7188</v>
      </c>
      <c r="B864" s="38" t="s">
        <v>5374</v>
      </c>
      <c r="C864" s="132">
        <v>616080008</v>
      </c>
      <c r="D864" s="17" t="s">
        <v>2467</v>
      </c>
      <c r="E864" s="17" t="s">
        <v>5367</v>
      </c>
      <c r="F864" s="27" t="s">
        <v>26</v>
      </c>
      <c r="G864" s="27" t="s">
        <v>5368</v>
      </c>
      <c r="H864" s="27" t="s">
        <v>28</v>
      </c>
      <c r="I864" s="17"/>
      <c r="J864" s="17"/>
      <c r="K864" s="17" t="s">
        <v>5976</v>
      </c>
      <c r="L864" s="17" t="s">
        <v>5974</v>
      </c>
      <c r="M864" s="19" t="s">
        <v>47</v>
      </c>
      <c r="N864" s="28" t="s">
        <v>5645</v>
      </c>
      <c r="O864" s="28">
        <v>225758522</v>
      </c>
      <c r="P864" s="47" t="s">
        <v>5975</v>
      </c>
      <c r="Q864" s="28"/>
      <c r="R864" s="29">
        <v>91001</v>
      </c>
      <c r="S864" s="29" t="s">
        <v>2579</v>
      </c>
      <c r="T864" s="30">
        <v>38595</v>
      </c>
      <c r="U864" s="28">
        <v>7188</v>
      </c>
      <c r="V864" s="18"/>
      <c r="W864" s="19"/>
      <c r="X864" s="18"/>
      <c r="Y864" s="18"/>
      <c r="Z864" s="18"/>
      <c r="AA864" s="17"/>
      <c r="AB864" s="14"/>
      <c r="AC864" s="14"/>
      <c r="AD864" s="14"/>
      <c r="AE864" s="14"/>
      <c r="AF864" s="14"/>
      <c r="AG864" s="14"/>
    </row>
    <row r="865" spans="1:33" ht="18" customHeight="1" x14ac:dyDescent="0.2">
      <c r="A865" s="28">
        <v>6100</v>
      </c>
      <c r="B865" s="38" t="s">
        <v>8756</v>
      </c>
      <c r="C865" s="132">
        <v>700124509</v>
      </c>
      <c r="D865" s="17" t="s">
        <v>73</v>
      </c>
      <c r="E865" s="17" t="s">
        <v>5375</v>
      </c>
      <c r="F865" s="27" t="s">
        <v>6596</v>
      </c>
      <c r="G865" s="27" t="s">
        <v>5376</v>
      </c>
      <c r="H865" s="27" t="s">
        <v>6597</v>
      </c>
      <c r="I865" s="17" t="s">
        <v>5377</v>
      </c>
      <c r="J865" s="17" t="s">
        <v>6115</v>
      </c>
      <c r="K865" s="17" t="s">
        <v>5378</v>
      </c>
      <c r="L865" s="17" t="s">
        <v>5380</v>
      </c>
      <c r="M865" s="19" t="s">
        <v>47</v>
      </c>
      <c r="N865" s="28" t="s">
        <v>5382</v>
      </c>
      <c r="O865" s="28" t="s">
        <v>5381</v>
      </c>
      <c r="P865" s="29" t="s">
        <v>5379</v>
      </c>
      <c r="Q865" s="28"/>
      <c r="R865" s="29">
        <v>93401</v>
      </c>
      <c r="S865" s="29" t="s">
        <v>6682</v>
      </c>
      <c r="T865" s="30">
        <v>37970</v>
      </c>
      <c r="U865" s="28">
        <v>6100</v>
      </c>
      <c r="V865" s="18"/>
      <c r="W865" s="19"/>
      <c r="X865" s="18"/>
      <c r="Y865" s="18"/>
      <c r="Z865" s="18"/>
      <c r="AA865" s="17" t="s">
        <v>8107</v>
      </c>
      <c r="AB865" s="14"/>
      <c r="AC865" s="14"/>
      <c r="AD865" s="14"/>
      <c r="AE865" s="14"/>
      <c r="AF865" s="14"/>
      <c r="AG865" s="14" t="s">
        <v>8108</v>
      </c>
    </row>
    <row r="866" spans="1:33" ht="18" customHeight="1" x14ac:dyDescent="0.2">
      <c r="A866" s="28">
        <v>6150</v>
      </c>
      <c r="B866" s="38" t="s">
        <v>8842</v>
      </c>
      <c r="C866" s="132">
        <v>702758009</v>
      </c>
      <c r="D866" s="17" t="s">
        <v>73</v>
      </c>
      <c r="E866" s="17" t="s">
        <v>5383</v>
      </c>
      <c r="F866" s="27" t="s">
        <v>7034</v>
      </c>
      <c r="G866" s="27" t="s">
        <v>5384</v>
      </c>
      <c r="H866" s="27" t="s">
        <v>7035</v>
      </c>
      <c r="I866" s="17" t="s">
        <v>7036</v>
      </c>
      <c r="J866" s="17" t="s">
        <v>7037</v>
      </c>
      <c r="K866" s="17" t="s">
        <v>7038</v>
      </c>
      <c r="L866" s="17" t="s">
        <v>5385</v>
      </c>
      <c r="M866" s="19" t="s">
        <v>5594</v>
      </c>
      <c r="N866" s="28" t="s">
        <v>5387</v>
      </c>
      <c r="O866" s="28" t="s">
        <v>5386</v>
      </c>
      <c r="P866" s="70" t="s">
        <v>7048</v>
      </c>
      <c r="Q866" s="28"/>
      <c r="R866" s="29">
        <v>93401</v>
      </c>
      <c r="S866" s="29" t="s">
        <v>6998</v>
      </c>
      <c r="T866" s="30">
        <v>37970</v>
      </c>
      <c r="U866" s="28">
        <v>6150</v>
      </c>
      <c r="V866" s="18"/>
      <c r="W866" s="19"/>
      <c r="X866" s="18"/>
      <c r="Y866" s="18"/>
      <c r="Z866" s="18"/>
      <c r="AA866" s="17"/>
      <c r="AB866" s="14"/>
      <c r="AC866" s="14"/>
      <c r="AD866" s="14"/>
      <c r="AE866" s="14"/>
      <c r="AF866" s="14"/>
      <c r="AG866" s="14" t="s">
        <v>8109</v>
      </c>
    </row>
    <row r="867" spans="1:33" ht="18" customHeight="1" x14ac:dyDescent="0.2">
      <c r="A867" s="28">
        <v>6969</v>
      </c>
      <c r="B867" s="38" t="s">
        <v>5388</v>
      </c>
      <c r="C867" s="132">
        <v>722703006</v>
      </c>
      <c r="D867" s="17" t="s">
        <v>73</v>
      </c>
      <c r="E867" s="17" t="s">
        <v>5389</v>
      </c>
      <c r="F867" s="27" t="s">
        <v>7001</v>
      </c>
      <c r="G867" s="27" t="s">
        <v>5390</v>
      </c>
      <c r="H867" s="27" t="s">
        <v>5991</v>
      </c>
      <c r="I867" s="17" t="s">
        <v>4981</v>
      </c>
      <c r="J867" s="17" t="s">
        <v>5992</v>
      </c>
      <c r="K867" s="17" t="s">
        <v>5391</v>
      </c>
      <c r="L867" s="17" t="s">
        <v>5392</v>
      </c>
      <c r="M867" s="19" t="s">
        <v>565</v>
      </c>
      <c r="N867" s="28" t="s">
        <v>1213</v>
      </c>
      <c r="O867" s="28" t="s">
        <v>5393</v>
      </c>
      <c r="P867" s="47" t="s">
        <v>5394</v>
      </c>
      <c r="Q867" s="28"/>
      <c r="R867" s="29" t="s">
        <v>5395</v>
      </c>
      <c r="S867" s="29" t="s">
        <v>7013</v>
      </c>
      <c r="T867" s="30">
        <v>37970</v>
      </c>
      <c r="U867" s="28">
        <v>6969</v>
      </c>
      <c r="V867" s="18"/>
      <c r="W867" s="19"/>
      <c r="X867" s="18"/>
      <c r="Y867" s="18"/>
      <c r="Z867" s="18"/>
      <c r="AA867" s="17"/>
      <c r="AB867" s="14"/>
      <c r="AC867" s="14"/>
      <c r="AD867" s="14"/>
      <c r="AE867" s="14"/>
      <c r="AF867" s="14"/>
      <c r="AG867" s="14"/>
    </row>
    <row r="868" spans="1:33" ht="18" customHeight="1" x14ac:dyDescent="0.2">
      <c r="A868" s="28">
        <v>7108</v>
      </c>
      <c r="B868" s="38" t="s">
        <v>8843</v>
      </c>
      <c r="C868" s="132">
        <v>818975007</v>
      </c>
      <c r="D868" s="17" t="s">
        <v>5396</v>
      </c>
      <c r="E868" s="17" t="s">
        <v>5397</v>
      </c>
      <c r="F868" s="27" t="s">
        <v>5398</v>
      </c>
      <c r="G868" s="27" t="s">
        <v>5399</v>
      </c>
      <c r="H868" s="27" t="s">
        <v>6020</v>
      </c>
      <c r="I868" s="17" t="s">
        <v>5400</v>
      </c>
      <c r="J868" s="17" t="s">
        <v>6022</v>
      </c>
      <c r="K868" s="17" t="s">
        <v>5401</v>
      </c>
      <c r="L868" s="17" t="s">
        <v>5402</v>
      </c>
      <c r="M868" s="19" t="s">
        <v>47</v>
      </c>
      <c r="N868" s="28" t="s">
        <v>658</v>
      </c>
      <c r="O868" s="28" t="s">
        <v>5403</v>
      </c>
      <c r="P868" s="29"/>
      <c r="Q868" s="28"/>
      <c r="R868" s="29">
        <v>93401</v>
      </c>
      <c r="S868" s="29" t="s">
        <v>6021</v>
      </c>
      <c r="T868" s="30">
        <v>37970</v>
      </c>
      <c r="U868" s="28">
        <v>7108</v>
      </c>
      <c r="V868" s="18"/>
      <c r="W868" s="19"/>
      <c r="X868" s="18"/>
      <c r="Y868" s="18"/>
      <c r="Z868" s="18"/>
      <c r="AA868" s="17"/>
      <c r="AB868" s="14"/>
      <c r="AC868" s="14"/>
      <c r="AD868" s="14"/>
      <c r="AE868" s="14"/>
      <c r="AF868" s="14"/>
      <c r="AG868" s="14"/>
    </row>
    <row r="869" spans="1:33" ht="18" customHeight="1" x14ac:dyDescent="0.2">
      <c r="A869" s="28">
        <v>6250</v>
      </c>
      <c r="B869" s="38" t="s">
        <v>8283</v>
      </c>
      <c r="C869" s="132">
        <v>821303001</v>
      </c>
      <c r="D869" s="17" t="s">
        <v>73</v>
      </c>
      <c r="E869" s="17" t="s">
        <v>5404</v>
      </c>
      <c r="F869" s="27" t="s">
        <v>5405</v>
      </c>
      <c r="G869" s="27" t="s">
        <v>5406</v>
      </c>
      <c r="H869" s="27" t="s">
        <v>5408</v>
      </c>
      <c r="I869" s="17" t="s">
        <v>5409</v>
      </c>
      <c r="J869" s="17" t="s">
        <v>5410</v>
      </c>
      <c r="K869" s="17" t="s">
        <v>5411</v>
      </c>
      <c r="L869" s="17" t="s">
        <v>5412</v>
      </c>
      <c r="M869" s="19" t="s">
        <v>47</v>
      </c>
      <c r="N869" s="28" t="s">
        <v>769</v>
      </c>
      <c r="O869" s="28" t="s">
        <v>5413</v>
      </c>
      <c r="P869" s="29"/>
      <c r="Q869" s="28"/>
      <c r="R869" s="29">
        <v>93401</v>
      </c>
      <c r="S869" s="29" t="s">
        <v>5407</v>
      </c>
      <c r="T869" s="30">
        <v>37970</v>
      </c>
      <c r="U869" s="28">
        <v>6250</v>
      </c>
      <c r="V869" s="18"/>
      <c r="W869" s="19"/>
      <c r="X869" s="18"/>
      <c r="Y869" s="18"/>
      <c r="Z869" s="18"/>
      <c r="AA869" s="17"/>
      <c r="AB869" s="14"/>
      <c r="AC869" s="14"/>
      <c r="AD869" s="14"/>
      <c r="AE869" s="14"/>
      <c r="AF869" s="14"/>
      <c r="AG869" s="14"/>
    </row>
    <row r="870" spans="1:33" ht="18" customHeight="1" x14ac:dyDescent="0.2">
      <c r="A870" s="28">
        <v>6300</v>
      </c>
      <c r="B870" s="38" t="s">
        <v>8757</v>
      </c>
      <c r="C870" s="132">
        <v>700183807</v>
      </c>
      <c r="D870" s="17" t="s">
        <v>73</v>
      </c>
      <c r="E870" s="17" t="s">
        <v>5414</v>
      </c>
      <c r="F870" s="27" t="s">
        <v>5415</v>
      </c>
      <c r="G870" s="27" t="s">
        <v>5416</v>
      </c>
      <c r="H870" s="27" t="s">
        <v>5417</v>
      </c>
      <c r="I870" s="17" t="s">
        <v>1739</v>
      </c>
      <c r="J870" s="17" t="s">
        <v>5418</v>
      </c>
      <c r="K870" s="17" t="s">
        <v>5419</v>
      </c>
      <c r="L870" s="17" t="s">
        <v>5420</v>
      </c>
      <c r="M870" s="19" t="s">
        <v>5595</v>
      </c>
      <c r="N870" s="28" t="s">
        <v>999</v>
      </c>
      <c r="O870" s="28" t="s">
        <v>5421</v>
      </c>
      <c r="P870" s="29"/>
      <c r="Q870" s="28"/>
      <c r="R870" s="29">
        <v>93401</v>
      </c>
      <c r="S870" s="29" t="s">
        <v>5422</v>
      </c>
      <c r="T870" s="30">
        <v>37970</v>
      </c>
      <c r="U870" s="28">
        <v>6300</v>
      </c>
      <c r="V870" s="18"/>
      <c r="W870" s="19"/>
      <c r="X870" s="18"/>
      <c r="Y870" s="18"/>
      <c r="Z870" s="18"/>
      <c r="AA870" s="17"/>
      <c r="AB870" s="14"/>
      <c r="AC870" s="14"/>
      <c r="AD870" s="14"/>
      <c r="AE870" s="14"/>
      <c r="AF870" s="14"/>
      <c r="AG870" s="14"/>
    </row>
    <row r="871" spans="1:33" ht="18" customHeight="1" x14ac:dyDescent="0.2">
      <c r="A871" s="28">
        <v>7334</v>
      </c>
      <c r="B871" s="38" t="s">
        <v>5423</v>
      </c>
      <c r="C871" s="132">
        <v>714704001</v>
      </c>
      <c r="D871" s="17" t="s">
        <v>5424</v>
      </c>
      <c r="E871" s="17" t="s">
        <v>5425</v>
      </c>
      <c r="F871" s="27" t="s">
        <v>6550</v>
      </c>
      <c r="G871" s="27" t="s">
        <v>5426</v>
      </c>
      <c r="H871" s="27" t="s">
        <v>6551</v>
      </c>
      <c r="I871" s="17" t="s">
        <v>4121</v>
      </c>
      <c r="J871" s="17" t="s">
        <v>6553</v>
      </c>
      <c r="K871" s="17" t="s">
        <v>6552</v>
      </c>
      <c r="L871" s="17" t="s">
        <v>5427</v>
      </c>
      <c r="M871" s="19" t="s">
        <v>47</v>
      </c>
      <c r="N871" s="28" t="s">
        <v>769</v>
      </c>
      <c r="O871" s="28"/>
      <c r="P871" s="29"/>
      <c r="Q871" s="28"/>
      <c r="R871" s="29">
        <v>93105</v>
      </c>
      <c r="S871" s="29" t="s">
        <v>6569</v>
      </c>
      <c r="T871" s="30">
        <v>38957</v>
      </c>
      <c r="U871" s="28">
        <v>7334</v>
      </c>
      <c r="V871" s="18"/>
      <c r="W871" s="19"/>
      <c r="X871" s="18"/>
      <c r="Y871" s="18"/>
      <c r="Z871" s="18"/>
      <c r="AA871" s="17"/>
      <c r="AB871" s="14"/>
      <c r="AC871" s="14"/>
      <c r="AD871" s="14"/>
      <c r="AE871" s="14"/>
      <c r="AF871" s="14"/>
      <c r="AG871" s="14"/>
    </row>
    <row r="872" spans="1:33" ht="18" customHeight="1" thickBot="1" x14ac:dyDescent="0.25">
      <c r="A872" s="28">
        <v>7214</v>
      </c>
      <c r="B872" s="38" t="s">
        <v>5428</v>
      </c>
      <c r="C872" s="132" t="s">
        <v>7146</v>
      </c>
      <c r="D872" s="17" t="s">
        <v>73</v>
      </c>
      <c r="E872" s="17" t="s">
        <v>5429</v>
      </c>
      <c r="F872" s="27" t="s">
        <v>5430</v>
      </c>
      <c r="G872" s="27" t="s">
        <v>5431</v>
      </c>
      <c r="H872" s="27" t="s">
        <v>5432</v>
      </c>
      <c r="I872" s="17" t="s">
        <v>5433</v>
      </c>
      <c r="J872" s="17" t="s">
        <v>5434</v>
      </c>
      <c r="K872" s="17" t="s">
        <v>5435</v>
      </c>
      <c r="L872" s="17" t="s">
        <v>5436</v>
      </c>
      <c r="M872" s="19" t="s">
        <v>47</v>
      </c>
      <c r="N872" s="28" t="s">
        <v>658</v>
      </c>
      <c r="O872" s="28" t="s">
        <v>5437</v>
      </c>
      <c r="P872" s="29"/>
      <c r="Q872" s="28"/>
      <c r="R872" s="29">
        <v>93401</v>
      </c>
      <c r="S872" s="29" t="s">
        <v>5438</v>
      </c>
      <c r="T872" s="30">
        <v>38659</v>
      </c>
      <c r="U872" s="28">
        <v>7214</v>
      </c>
      <c r="V872" s="18"/>
      <c r="W872" s="19"/>
      <c r="X872" s="18"/>
      <c r="Y872" s="18"/>
      <c r="Z872" s="18"/>
      <c r="AA872" s="17"/>
      <c r="AB872" s="14"/>
      <c r="AC872" s="14"/>
      <c r="AD872" s="14"/>
      <c r="AE872" s="14"/>
      <c r="AF872" s="14"/>
      <c r="AG872" s="14"/>
    </row>
    <row r="873" spans="1:33" ht="18" customHeight="1" thickBot="1" x14ac:dyDescent="0.25">
      <c r="A873" s="28">
        <v>7210</v>
      </c>
      <c r="B873" s="118" t="s">
        <v>8758</v>
      </c>
      <c r="C873" s="133">
        <v>815184009</v>
      </c>
      <c r="D873" s="17" t="s">
        <v>5630</v>
      </c>
      <c r="E873" s="17" t="s">
        <v>5631</v>
      </c>
      <c r="F873" s="27" t="s">
        <v>5632</v>
      </c>
      <c r="G873" s="27" t="s">
        <v>5633</v>
      </c>
      <c r="H873" s="27" t="s">
        <v>28</v>
      </c>
      <c r="I873" s="17"/>
      <c r="J873" s="17"/>
      <c r="K873" s="17" t="s">
        <v>5634</v>
      </c>
      <c r="L873" s="17" t="s">
        <v>5903</v>
      </c>
      <c r="M873" s="19" t="s">
        <v>810</v>
      </c>
      <c r="N873" s="28" t="s">
        <v>1649</v>
      </c>
      <c r="O873" s="28" t="s">
        <v>5904</v>
      </c>
      <c r="P873" s="29" t="s">
        <v>5905</v>
      </c>
      <c r="Q873" s="28"/>
      <c r="R873" s="29">
        <v>93105</v>
      </c>
      <c r="S873" s="29" t="s">
        <v>5906</v>
      </c>
      <c r="T873" s="30">
        <v>38652</v>
      </c>
      <c r="U873" s="28">
        <v>7210</v>
      </c>
      <c r="V873" s="18"/>
      <c r="W873" s="19"/>
      <c r="X873" s="18"/>
      <c r="Y873" s="18"/>
      <c r="Z873" s="18"/>
      <c r="AA873" s="17"/>
      <c r="AB873" s="14"/>
      <c r="AC873" s="14"/>
      <c r="AD873" s="14"/>
      <c r="AE873" s="14"/>
      <c r="AF873" s="14"/>
      <c r="AG873" s="14"/>
    </row>
    <row r="874" spans="1:33" ht="18" customHeight="1" x14ac:dyDescent="0.2">
      <c r="A874" s="28">
        <v>7385</v>
      </c>
      <c r="B874" s="38" t="s">
        <v>8774</v>
      </c>
      <c r="C874" s="132">
        <v>719122000</v>
      </c>
      <c r="D874" s="17" t="s">
        <v>73</v>
      </c>
      <c r="E874" s="17" t="s">
        <v>5446</v>
      </c>
      <c r="F874" s="27" t="s">
        <v>6479</v>
      </c>
      <c r="G874" s="27" t="s">
        <v>5447</v>
      </c>
      <c r="H874" s="27" t="s">
        <v>6480</v>
      </c>
      <c r="I874" s="17" t="s">
        <v>6537</v>
      </c>
      <c r="J874" s="17" t="s">
        <v>6537</v>
      </c>
      <c r="K874" s="17" t="s">
        <v>6481</v>
      </c>
      <c r="L874" s="17" t="s">
        <v>5448</v>
      </c>
      <c r="M874" s="19" t="s">
        <v>47</v>
      </c>
      <c r="N874" s="28" t="s">
        <v>1055</v>
      </c>
      <c r="O874" s="28" t="s">
        <v>5449</v>
      </c>
      <c r="P874" s="29"/>
      <c r="Q874" s="28"/>
      <c r="R874" s="29">
        <v>93105</v>
      </c>
      <c r="S874" s="29" t="s">
        <v>6491</v>
      </c>
      <c r="T874" s="30">
        <v>39177</v>
      </c>
      <c r="U874" s="28">
        <v>7385</v>
      </c>
      <c r="V874" s="18"/>
      <c r="W874" s="19"/>
      <c r="X874" s="18"/>
      <c r="Y874" s="18"/>
      <c r="Z874" s="18"/>
      <c r="AA874" s="17"/>
      <c r="AB874" s="14"/>
      <c r="AC874" s="14"/>
      <c r="AD874" s="14"/>
      <c r="AE874" s="14"/>
      <c r="AF874" s="14"/>
      <c r="AG874" s="14"/>
    </row>
    <row r="875" spans="1:33" ht="18" customHeight="1" x14ac:dyDescent="0.2">
      <c r="A875" s="28">
        <v>7336</v>
      </c>
      <c r="B875" s="38" t="s">
        <v>5450</v>
      </c>
      <c r="C875" s="132">
        <v>709952005</v>
      </c>
      <c r="D875" s="17" t="s">
        <v>5451</v>
      </c>
      <c r="E875" s="17" t="s">
        <v>5452</v>
      </c>
      <c r="F875" s="27" t="s">
        <v>5453</v>
      </c>
      <c r="G875" s="27" t="s">
        <v>5454</v>
      </c>
      <c r="H875" s="27" t="s">
        <v>5455</v>
      </c>
      <c r="I875" s="17" t="s">
        <v>5456</v>
      </c>
      <c r="J875" s="17" t="s">
        <v>5990</v>
      </c>
      <c r="K875" s="17" t="s">
        <v>5457</v>
      </c>
      <c r="L875" s="17" t="s">
        <v>5458</v>
      </c>
      <c r="M875" s="19" t="s">
        <v>47</v>
      </c>
      <c r="N875" s="28" t="s">
        <v>1055</v>
      </c>
      <c r="O875" s="28" t="s">
        <v>5459</v>
      </c>
      <c r="P875" s="29"/>
      <c r="Q875" s="28"/>
      <c r="R875" s="29">
        <v>93105</v>
      </c>
      <c r="S875" s="29" t="s">
        <v>5989</v>
      </c>
      <c r="T875" s="30">
        <v>39006</v>
      </c>
      <c r="U875" s="28">
        <v>7336</v>
      </c>
      <c r="V875" s="18"/>
      <c r="W875" s="19"/>
      <c r="X875" s="18"/>
      <c r="Y875" s="18"/>
      <c r="Z875" s="18"/>
      <c r="AA875" s="17"/>
      <c r="AB875" s="14"/>
      <c r="AC875" s="14"/>
      <c r="AD875" s="14"/>
      <c r="AE875" s="14"/>
      <c r="AF875" s="14"/>
      <c r="AG875" s="14"/>
    </row>
    <row r="876" spans="1:33" ht="18" customHeight="1" x14ac:dyDescent="0.2">
      <c r="A876" s="28">
        <v>7319</v>
      </c>
      <c r="B876" s="38" t="s">
        <v>5439</v>
      </c>
      <c r="C876" s="132">
        <v>707918004</v>
      </c>
      <c r="D876" s="17" t="s">
        <v>539</v>
      </c>
      <c r="E876" s="17" t="s">
        <v>5440</v>
      </c>
      <c r="F876" s="27" t="s">
        <v>1529</v>
      </c>
      <c r="G876" s="27" t="s">
        <v>5441</v>
      </c>
      <c r="H876" s="27" t="s">
        <v>28</v>
      </c>
      <c r="I876" s="17"/>
      <c r="J876" s="17"/>
      <c r="K876" s="17" t="s">
        <v>5442</v>
      </c>
      <c r="L876" s="17" t="s">
        <v>5444</v>
      </c>
      <c r="M876" s="19" t="s">
        <v>810</v>
      </c>
      <c r="N876" s="28" t="s">
        <v>1649</v>
      </c>
      <c r="O876" s="28" t="s">
        <v>5445</v>
      </c>
      <c r="P876" s="47" t="s">
        <v>5443</v>
      </c>
      <c r="Q876" s="28"/>
      <c r="R876" s="29">
        <v>93105</v>
      </c>
      <c r="S876" s="29" t="s">
        <v>6118</v>
      </c>
      <c r="T876" s="30">
        <v>38652</v>
      </c>
      <c r="U876" s="28">
        <v>7319</v>
      </c>
      <c r="V876" s="18"/>
      <c r="W876" s="19"/>
      <c r="X876" s="18"/>
      <c r="Y876" s="18"/>
      <c r="Z876" s="18"/>
      <c r="AA876" s="17"/>
      <c r="AB876" s="14"/>
      <c r="AC876" s="14"/>
      <c r="AD876" s="14"/>
      <c r="AE876" s="14"/>
      <c r="AF876" s="14"/>
      <c r="AG876" s="14"/>
    </row>
    <row r="877" spans="1:33" ht="18" customHeight="1" x14ac:dyDescent="0.2">
      <c r="A877" s="28">
        <v>6890</v>
      </c>
      <c r="B877" s="38" t="s">
        <v>5460</v>
      </c>
      <c r="C877" s="132">
        <v>609100001</v>
      </c>
      <c r="D877" s="17" t="s">
        <v>5461</v>
      </c>
      <c r="E877" s="17" t="s">
        <v>5462</v>
      </c>
      <c r="F877" s="27" t="s">
        <v>1529</v>
      </c>
      <c r="G877" s="27" t="s">
        <v>5463</v>
      </c>
      <c r="H877" s="27" t="s">
        <v>28</v>
      </c>
      <c r="I877" s="17"/>
      <c r="J877" s="17"/>
      <c r="K877" s="17" t="s">
        <v>6148</v>
      </c>
      <c r="L877" s="17" t="s">
        <v>5464</v>
      </c>
      <c r="M877" s="19" t="s">
        <v>47</v>
      </c>
      <c r="N877" s="19" t="s">
        <v>658</v>
      </c>
      <c r="O877" s="28">
        <v>229781046</v>
      </c>
      <c r="P877" s="47" t="s">
        <v>6001</v>
      </c>
      <c r="Q877" s="28"/>
      <c r="R877" s="29">
        <v>93105</v>
      </c>
      <c r="S877" s="29" t="s">
        <v>6680</v>
      </c>
      <c r="T877" s="30">
        <v>37970</v>
      </c>
      <c r="U877" s="28">
        <v>6890</v>
      </c>
      <c r="V877" s="18"/>
      <c r="W877" s="19"/>
      <c r="X877" s="18"/>
      <c r="Y877" s="18"/>
      <c r="Z877" s="18"/>
      <c r="AA877" s="17"/>
      <c r="AB877" s="14"/>
      <c r="AC877" s="14"/>
      <c r="AD877" s="14"/>
      <c r="AE877" s="14"/>
      <c r="AF877" s="14"/>
      <c r="AG877" s="14"/>
    </row>
    <row r="878" spans="1:33" ht="18" customHeight="1" x14ac:dyDescent="0.2">
      <c r="A878" s="28">
        <v>7391</v>
      </c>
      <c r="B878" s="38" t="s">
        <v>8284</v>
      </c>
      <c r="C878" s="132">
        <v>609110066</v>
      </c>
      <c r="D878" s="17" t="s">
        <v>539</v>
      </c>
      <c r="E878" s="17" t="s">
        <v>5465</v>
      </c>
      <c r="F878" s="27" t="s">
        <v>4092</v>
      </c>
      <c r="G878" s="27" t="s">
        <v>5466</v>
      </c>
      <c r="H878" s="27" t="s">
        <v>5467</v>
      </c>
      <c r="I878" s="17" t="s">
        <v>6488</v>
      </c>
      <c r="J878" s="17"/>
      <c r="K878" s="17" t="s">
        <v>6489</v>
      </c>
      <c r="L878" s="17" t="s">
        <v>5468</v>
      </c>
      <c r="M878" s="19" t="s">
        <v>313</v>
      </c>
      <c r="N878" s="28" t="s">
        <v>4335</v>
      </c>
      <c r="O878" s="28" t="s">
        <v>5760</v>
      </c>
      <c r="P878" s="71" t="s">
        <v>5761</v>
      </c>
      <c r="Q878" s="28"/>
      <c r="R878" s="29">
        <v>93105</v>
      </c>
      <c r="S878" s="29" t="s">
        <v>6514</v>
      </c>
      <c r="T878" s="30">
        <v>39582</v>
      </c>
      <c r="U878" s="28">
        <v>7391</v>
      </c>
      <c r="V878" s="18"/>
      <c r="W878" s="19"/>
      <c r="X878" s="18"/>
      <c r="Y878" s="18"/>
      <c r="Z878" s="18"/>
      <c r="AA878" s="17"/>
      <c r="AB878" s="14"/>
      <c r="AC878" s="14"/>
      <c r="AD878" s="14"/>
      <c r="AE878" s="14"/>
      <c r="AF878" s="14"/>
      <c r="AG878" s="14"/>
    </row>
    <row r="879" spans="1:33" ht="18" customHeight="1" x14ac:dyDescent="0.2">
      <c r="A879" s="28">
        <v>7318</v>
      </c>
      <c r="B879" s="38" t="s">
        <v>5469</v>
      </c>
      <c r="C879" s="132">
        <v>879129001</v>
      </c>
      <c r="D879" s="17" t="s">
        <v>539</v>
      </c>
      <c r="E879" s="17" t="s">
        <v>5470</v>
      </c>
      <c r="F879" s="27" t="s">
        <v>5471</v>
      </c>
      <c r="G879" s="27" t="s">
        <v>5472</v>
      </c>
      <c r="H879" s="27" t="s">
        <v>28</v>
      </c>
      <c r="I879" s="17"/>
      <c r="J879" s="17"/>
      <c r="K879" s="17" t="s">
        <v>5854</v>
      </c>
      <c r="L879" s="17" t="s">
        <v>5474</v>
      </c>
      <c r="M879" s="19" t="s">
        <v>48</v>
      </c>
      <c r="N879" s="28" t="s">
        <v>1286</v>
      </c>
      <c r="O879" s="28" t="s">
        <v>5475</v>
      </c>
      <c r="P879" s="29" t="s">
        <v>5473</v>
      </c>
      <c r="Q879" s="28"/>
      <c r="R879" s="29">
        <v>93105</v>
      </c>
      <c r="S879" s="29" t="s">
        <v>5853</v>
      </c>
      <c r="T879" s="30">
        <v>38824</v>
      </c>
      <c r="U879" s="28">
        <v>7318</v>
      </c>
      <c r="V879" s="18"/>
      <c r="W879" s="19"/>
      <c r="X879" s="18"/>
      <c r="Y879" s="18"/>
      <c r="Z879" s="18"/>
      <c r="AA879" s="17"/>
      <c r="AB879" s="14"/>
      <c r="AC879" s="14"/>
      <c r="AD879" s="14"/>
      <c r="AE879" s="14"/>
      <c r="AF879" s="14"/>
      <c r="AG879" s="14"/>
    </row>
    <row r="880" spans="1:33" ht="18" customHeight="1" x14ac:dyDescent="0.2">
      <c r="A880" s="28">
        <v>7100</v>
      </c>
      <c r="B880" s="38" t="s">
        <v>6092</v>
      </c>
      <c r="C880" s="132">
        <v>609110007</v>
      </c>
      <c r="D880" s="17" t="s">
        <v>5461</v>
      </c>
      <c r="E880" s="17" t="s">
        <v>5476</v>
      </c>
      <c r="F880" s="27" t="s">
        <v>26</v>
      </c>
      <c r="G880" s="27" t="s">
        <v>5477</v>
      </c>
      <c r="H880" s="27" t="s">
        <v>28</v>
      </c>
      <c r="I880" s="17"/>
      <c r="J880" s="17"/>
      <c r="K880" s="17" t="s">
        <v>5478</v>
      </c>
      <c r="L880" s="17" t="s">
        <v>5480</v>
      </c>
      <c r="M880" s="19" t="s">
        <v>47</v>
      </c>
      <c r="N880" s="28" t="s">
        <v>5482</v>
      </c>
      <c r="O880" s="28" t="s">
        <v>5481</v>
      </c>
      <c r="P880" s="47" t="s">
        <v>5479</v>
      </c>
      <c r="Q880" s="28"/>
      <c r="R880" s="29">
        <v>93105</v>
      </c>
      <c r="S880" s="29" t="s">
        <v>6093</v>
      </c>
      <c r="T880" s="30">
        <v>37970</v>
      </c>
      <c r="U880" s="28">
        <v>7100</v>
      </c>
      <c r="V880" s="18"/>
      <c r="W880" s="19"/>
      <c r="X880" s="18"/>
      <c r="Y880" s="18"/>
      <c r="Z880" s="18"/>
      <c r="AA880" s="17"/>
      <c r="AB880" s="14"/>
      <c r="AC880" s="14"/>
      <c r="AD880" s="14"/>
      <c r="AE880" s="14"/>
      <c r="AF880" s="14"/>
      <c r="AG880" s="14"/>
    </row>
    <row r="881" spans="1:33" ht="18" customHeight="1" x14ac:dyDescent="0.2">
      <c r="A881" s="28">
        <v>7383</v>
      </c>
      <c r="B881" s="38" t="s">
        <v>8285</v>
      </c>
      <c r="C881" s="132">
        <v>609210001</v>
      </c>
      <c r="D881" s="17" t="s">
        <v>5461</v>
      </c>
      <c r="E881" s="17" t="s">
        <v>5483</v>
      </c>
      <c r="F881" s="27" t="s">
        <v>26</v>
      </c>
      <c r="G881" s="27" t="s">
        <v>5484</v>
      </c>
      <c r="H881" s="27" t="s">
        <v>28</v>
      </c>
      <c r="I881" s="17"/>
      <c r="J881" s="17"/>
      <c r="K881" s="17" t="s">
        <v>5485</v>
      </c>
      <c r="L881" s="17" t="s">
        <v>5487</v>
      </c>
      <c r="M881" s="19" t="s">
        <v>565</v>
      </c>
      <c r="N881" s="28" t="s">
        <v>189</v>
      </c>
      <c r="O881" s="28" t="s">
        <v>5488</v>
      </c>
      <c r="P881" s="29" t="s">
        <v>5486</v>
      </c>
      <c r="Q881" s="28"/>
      <c r="R881" s="29">
        <v>93105</v>
      </c>
      <c r="S881" s="29" t="s">
        <v>5489</v>
      </c>
      <c r="T881" s="30">
        <v>39401</v>
      </c>
      <c r="U881" s="28">
        <v>7383</v>
      </c>
      <c r="V881" s="18"/>
      <c r="W881" s="19"/>
      <c r="X881" s="18"/>
      <c r="Y881" s="18"/>
      <c r="Z881" s="18"/>
      <c r="AA881" s="17"/>
      <c r="AB881" s="14"/>
      <c r="AC881" s="14"/>
      <c r="AD881" s="14"/>
      <c r="AE881" s="14"/>
      <c r="AF881" s="14"/>
      <c r="AG881" s="14"/>
    </row>
    <row r="882" spans="1:33" ht="18" customHeight="1" x14ac:dyDescent="0.2">
      <c r="A882" s="28">
        <v>7382</v>
      </c>
      <c r="B882" s="38" t="s">
        <v>5490</v>
      </c>
      <c r="C882" s="132" t="s">
        <v>7147</v>
      </c>
      <c r="D882" s="17" t="s">
        <v>1410</v>
      </c>
      <c r="E882" s="17" t="s">
        <v>5491</v>
      </c>
      <c r="F882" s="27" t="s">
        <v>6095</v>
      </c>
      <c r="G882" s="27" t="s">
        <v>5492</v>
      </c>
      <c r="H882" s="27" t="s">
        <v>6096</v>
      </c>
      <c r="I882" s="17" t="s">
        <v>5493</v>
      </c>
      <c r="J882" s="17"/>
      <c r="K882" s="17" t="s">
        <v>5494</v>
      </c>
      <c r="L882" s="17" t="s">
        <v>5495</v>
      </c>
      <c r="M882" s="19" t="s">
        <v>47</v>
      </c>
      <c r="N882" s="28" t="s">
        <v>1055</v>
      </c>
      <c r="O882" s="28" t="s">
        <v>5496</v>
      </c>
      <c r="P882" s="29"/>
      <c r="Q882" s="28"/>
      <c r="R882" s="29" t="s">
        <v>375</v>
      </c>
      <c r="S882" s="29" t="s">
        <v>6097</v>
      </c>
      <c r="T882" s="30">
        <v>39392</v>
      </c>
      <c r="U882" s="28">
        <v>7382</v>
      </c>
      <c r="V882" s="18"/>
      <c r="W882" s="19"/>
      <c r="X882" s="18"/>
      <c r="Y882" s="18"/>
      <c r="Z882" s="18"/>
      <c r="AA882" s="17"/>
      <c r="AB882" s="14"/>
      <c r="AC882" s="14"/>
      <c r="AD882" s="14"/>
      <c r="AE882" s="14"/>
      <c r="AF882" s="14"/>
      <c r="AG882" s="14"/>
    </row>
    <row r="883" spans="1:33" ht="18" customHeight="1" x14ac:dyDescent="0.2">
      <c r="A883" s="28">
        <v>7134</v>
      </c>
      <c r="B883" s="38" t="s">
        <v>8759</v>
      </c>
      <c r="C883" s="132">
        <v>707291001</v>
      </c>
      <c r="D883" s="17" t="s">
        <v>5497</v>
      </c>
      <c r="E883" s="17" t="s">
        <v>5498</v>
      </c>
      <c r="F883" s="27" t="s">
        <v>26</v>
      </c>
      <c r="G883" s="27" t="s">
        <v>5499</v>
      </c>
      <c r="H883" s="27" t="s">
        <v>28</v>
      </c>
      <c r="I883" s="17"/>
      <c r="J883" s="17"/>
      <c r="K883" s="17" t="s">
        <v>5500</v>
      </c>
      <c r="L883" s="17" t="s">
        <v>5501</v>
      </c>
      <c r="M883" s="19" t="s">
        <v>47</v>
      </c>
      <c r="N883" s="28" t="s">
        <v>658</v>
      </c>
      <c r="O883" s="28"/>
      <c r="P883" s="29"/>
      <c r="Q883" s="28"/>
      <c r="R883" s="29">
        <v>93105</v>
      </c>
      <c r="S883" s="29" t="s">
        <v>5502</v>
      </c>
      <c r="T883" s="30">
        <v>37970</v>
      </c>
      <c r="U883" s="28">
        <v>7134</v>
      </c>
      <c r="V883" s="18"/>
      <c r="W883" s="19"/>
      <c r="X883" s="18"/>
      <c r="Y883" s="18"/>
      <c r="Z883" s="18"/>
      <c r="AA883" s="17"/>
      <c r="AB883" s="14"/>
      <c r="AC883" s="14"/>
      <c r="AD883" s="14"/>
      <c r="AE883" s="14"/>
      <c r="AF883" s="14"/>
      <c r="AG883" s="14"/>
    </row>
    <row r="884" spans="1:33" ht="18" customHeight="1" x14ac:dyDescent="0.2">
      <c r="A884" s="28">
        <v>7414</v>
      </c>
      <c r="B884" s="38" t="s">
        <v>8286</v>
      </c>
      <c r="C884" s="132">
        <v>721600009</v>
      </c>
      <c r="D884" s="17" t="s">
        <v>5503</v>
      </c>
      <c r="E884" s="17" t="s">
        <v>5504</v>
      </c>
      <c r="F884" s="27" t="s">
        <v>5505</v>
      </c>
      <c r="G884" s="27" t="s">
        <v>5506</v>
      </c>
      <c r="H884" s="27" t="s">
        <v>28</v>
      </c>
      <c r="I884" s="17"/>
      <c r="J884" s="17"/>
      <c r="K884" s="17" t="s">
        <v>5507</v>
      </c>
      <c r="L884" s="17" t="s">
        <v>5509</v>
      </c>
      <c r="M884" s="19" t="s">
        <v>47</v>
      </c>
      <c r="N884" s="28" t="s">
        <v>1510</v>
      </c>
      <c r="O884" s="28" t="s">
        <v>5510</v>
      </c>
      <c r="P884" s="29" t="s">
        <v>5508</v>
      </c>
      <c r="Q884" s="28"/>
      <c r="R884" s="29" t="s">
        <v>259</v>
      </c>
      <c r="S884" s="29" t="s">
        <v>5511</v>
      </c>
      <c r="T884" s="30">
        <v>40021</v>
      </c>
      <c r="U884" s="28">
        <v>7414</v>
      </c>
      <c r="V884" s="18"/>
      <c r="W884" s="19"/>
      <c r="X884" s="18"/>
      <c r="Y884" s="18"/>
      <c r="Z884" s="18"/>
      <c r="AA884" s="17"/>
      <c r="AB884" s="14"/>
      <c r="AC884" s="14"/>
      <c r="AD884" s="14"/>
      <c r="AE884" s="14"/>
      <c r="AF884" s="14"/>
      <c r="AG884" s="14"/>
    </row>
    <row r="885" spans="1:33" ht="18" customHeight="1" x14ac:dyDescent="0.2">
      <c r="A885" s="28"/>
      <c r="B885" s="38"/>
      <c r="C885" s="132"/>
      <c r="D885" s="17"/>
      <c r="E885" s="17"/>
      <c r="F885" s="27"/>
      <c r="G885" s="27"/>
      <c r="H885" s="27"/>
      <c r="I885" s="17"/>
      <c r="J885" s="17"/>
      <c r="K885" s="17"/>
      <c r="L885" s="17"/>
      <c r="M885" s="19"/>
      <c r="N885" s="28"/>
      <c r="O885" s="28"/>
      <c r="P885" s="29"/>
      <c r="Q885" s="28"/>
      <c r="R885" s="29"/>
      <c r="S885" s="29"/>
      <c r="T885" s="30"/>
      <c r="U885" s="28"/>
      <c r="V885" s="18"/>
      <c r="W885" s="19"/>
      <c r="X885" s="18"/>
      <c r="Y885" s="18"/>
      <c r="Z885" s="18"/>
      <c r="AA885" s="17"/>
      <c r="AB885" s="14"/>
      <c r="AC885" s="14"/>
      <c r="AD885" s="14"/>
      <c r="AE885" s="14"/>
      <c r="AF885" s="14"/>
      <c r="AG885" s="14"/>
    </row>
    <row r="886" spans="1:33" ht="18" customHeight="1" x14ac:dyDescent="0.2">
      <c r="A886" s="28"/>
      <c r="B886" s="38"/>
      <c r="C886" s="132"/>
      <c r="D886" s="17"/>
      <c r="E886" s="17"/>
      <c r="F886" s="27"/>
      <c r="G886" s="27"/>
      <c r="H886" s="27"/>
      <c r="I886" s="17"/>
      <c r="J886" s="17"/>
      <c r="K886" s="17"/>
      <c r="L886" s="17"/>
      <c r="M886" s="19"/>
      <c r="N886" s="28"/>
      <c r="O886" s="28"/>
      <c r="P886" s="29"/>
      <c r="Q886" s="28"/>
      <c r="R886" s="29"/>
      <c r="S886" s="29"/>
      <c r="T886" s="30"/>
      <c r="U886" s="28"/>
      <c r="V886" s="18"/>
      <c r="W886" s="19"/>
      <c r="X886" s="18"/>
      <c r="Y886" s="18"/>
      <c r="Z886" s="18"/>
      <c r="AA886" s="17"/>
    </row>
    <row r="887" spans="1:33" ht="18" customHeight="1" x14ac:dyDescent="0.2">
      <c r="A887" s="28"/>
      <c r="B887" s="38"/>
      <c r="C887" s="132"/>
      <c r="D887" s="17"/>
      <c r="E887" s="17"/>
      <c r="F887" s="27"/>
      <c r="G887" s="27"/>
      <c r="H887" s="27"/>
      <c r="I887" s="17"/>
      <c r="J887" s="17"/>
      <c r="K887" s="17"/>
      <c r="L887" s="17"/>
      <c r="M887" s="19"/>
      <c r="N887" s="28"/>
      <c r="O887" s="28"/>
      <c r="P887" s="29"/>
      <c r="Q887" s="28"/>
      <c r="R887" s="29"/>
      <c r="S887" s="29"/>
      <c r="T887" s="30"/>
      <c r="U887" s="28"/>
      <c r="V887" s="18"/>
      <c r="W887" s="19"/>
      <c r="X887" s="18"/>
      <c r="Y887" s="18"/>
      <c r="Z887" s="18"/>
      <c r="AA887" s="17"/>
    </row>
    <row r="888" spans="1:33" ht="18" customHeight="1" x14ac:dyDescent="0.2">
      <c r="A888" s="28"/>
      <c r="B888" s="38"/>
      <c r="C888" s="132"/>
      <c r="D888" s="17"/>
      <c r="E888" s="17"/>
      <c r="F888" s="27"/>
      <c r="G888" s="27"/>
      <c r="H888" s="27"/>
      <c r="I888" s="17"/>
      <c r="J888" s="17"/>
      <c r="K888" s="17"/>
      <c r="L888" s="17"/>
      <c r="M888" s="19"/>
      <c r="N888" s="28"/>
      <c r="O888" s="28"/>
      <c r="P888" s="29"/>
      <c r="Q888" s="28"/>
      <c r="R888" s="29"/>
      <c r="S888" s="29"/>
      <c r="T888" s="30"/>
      <c r="U888" s="28"/>
      <c r="V888" s="18"/>
      <c r="W888" s="19"/>
      <c r="X888" s="18"/>
      <c r="Y888" s="18"/>
      <c r="Z888" s="18"/>
      <c r="AA888" s="17"/>
    </row>
    <row r="889" spans="1:33" ht="18" customHeight="1" x14ac:dyDescent="0.2">
      <c r="A889" s="28"/>
      <c r="B889" s="38"/>
      <c r="C889" s="132"/>
      <c r="D889" s="17"/>
      <c r="E889" s="17"/>
      <c r="F889" s="27"/>
      <c r="G889" s="27"/>
      <c r="H889" s="27"/>
      <c r="I889" s="17"/>
      <c r="J889" s="17"/>
      <c r="K889" s="17"/>
      <c r="L889" s="17"/>
      <c r="M889" s="19"/>
      <c r="N889" s="28"/>
      <c r="O889" s="28"/>
      <c r="P889" s="29"/>
      <c r="Q889" s="28"/>
      <c r="R889" s="29"/>
      <c r="S889" s="29"/>
      <c r="T889" s="30"/>
      <c r="U889" s="28"/>
      <c r="V889" s="18"/>
      <c r="W889" s="19"/>
      <c r="X889" s="18"/>
      <c r="Y889" s="18"/>
      <c r="Z889" s="18"/>
      <c r="AA889" s="17"/>
    </row>
    <row r="890" spans="1:33" ht="18" customHeight="1" x14ac:dyDescent="0.2">
      <c r="A890" s="28"/>
      <c r="B890" s="38"/>
      <c r="C890" s="132"/>
      <c r="D890" s="17"/>
      <c r="E890" s="17"/>
      <c r="F890" s="27"/>
      <c r="G890" s="27"/>
      <c r="H890" s="27"/>
      <c r="I890" s="17"/>
      <c r="J890" s="17"/>
      <c r="K890" s="17"/>
      <c r="L890" s="17"/>
      <c r="M890" s="19"/>
      <c r="N890" s="28"/>
      <c r="O890" s="28"/>
      <c r="P890" s="29"/>
      <c r="Q890" s="28"/>
      <c r="R890" s="29"/>
      <c r="S890" s="29"/>
      <c r="T890" s="30"/>
      <c r="U890" s="28"/>
      <c r="V890" s="18"/>
      <c r="W890" s="19"/>
      <c r="X890" s="18"/>
      <c r="Y890" s="18"/>
      <c r="Z890" s="18"/>
      <c r="AA890" s="17"/>
    </row>
    <row r="891" spans="1:33" ht="18" customHeight="1" x14ac:dyDescent="0.2">
      <c r="A891" s="28"/>
      <c r="B891" s="38"/>
      <c r="C891" s="132"/>
      <c r="D891" s="17"/>
      <c r="E891" s="17"/>
      <c r="F891" s="27"/>
      <c r="G891" s="27"/>
      <c r="H891" s="27"/>
      <c r="I891" s="17"/>
      <c r="J891" s="17"/>
      <c r="K891" s="17"/>
      <c r="L891" s="17"/>
      <c r="M891" s="19"/>
      <c r="N891" s="28"/>
      <c r="O891" s="28"/>
      <c r="P891" s="29"/>
      <c r="Q891" s="28"/>
      <c r="R891" s="29"/>
      <c r="S891" s="29"/>
      <c r="T891" s="30"/>
      <c r="U891" s="28"/>
      <c r="V891" s="18"/>
      <c r="W891" s="19"/>
      <c r="X891" s="18"/>
      <c r="Y891" s="18"/>
      <c r="Z891" s="18"/>
      <c r="AA891" s="17"/>
    </row>
    <row r="892" spans="1:33" ht="18" customHeight="1" x14ac:dyDescent="0.2">
      <c r="A892" s="28"/>
      <c r="B892" s="38"/>
      <c r="C892" s="132"/>
      <c r="D892" s="17"/>
      <c r="E892" s="17"/>
      <c r="F892" s="27"/>
      <c r="G892" s="27"/>
      <c r="H892" s="27"/>
      <c r="I892" s="17"/>
      <c r="J892" s="17"/>
      <c r="K892" s="17"/>
      <c r="L892" s="17"/>
      <c r="M892" s="19"/>
      <c r="N892" s="28"/>
      <c r="O892" s="28"/>
      <c r="P892" s="29"/>
      <c r="Q892" s="28"/>
      <c r="R892" s="29"/>
      <c r="S892" s="29"/>
      <c r="T892" s="30"/>
      <c r="U892" s="28"/>
      <c r="V892" s="18"/>
      <c r="W892" s="19"/>
      <c r="X892" s="18"/>
      <c r="Y892" s="18"/>
      <c r="Z892" s="18"/>
      <c r="AA892" s="17"/>
    </row>
    <row r="893" spans="1:33" ht="18" customHeight="1" x14ac:dyDescent="0.2">
      <c r="A893" s="28"/>
      <c r="B893" s="38"/>
      <c r="C893" s="132"/>
      <c r="D893" s="17"/>
      <c r="E893" s="17"/>
      <c r="F893" s="27"/>
      <c r="G893" s="27"/>
      <c r="H893" s="27"/>
      <c r="I893" s="17"/>
      <c r="J893" s="17"/>
      <c r="K893" s="17"/>
      <c r="L893" s="17"/>
      <c r="M893" s="19"/>
      <c r="N893" s="28"/>
      <c r="O893" s="28"/>
      <c r="P893" s="29"/>
      <c r="Q893" s="28"/>
      <c r="R893" s="29"/>
      <c r="S893" s="29"/>
      <c r="T893" s="30"/>
      <c r="U893" s="28"/>
      <c r="V893" s="18"/>
      <c r="W893" s="19"/>
      <c r="X893" s="18"/>
      <c r="Y893" s="18"/>
      <c r="Z893" s="18"/>
      <c r="AA893" s="17"/>
    </row>
    <row r="894" spans="1:33" ht="18" customHeight="1" x14ac:dyDescent="0.2">
      <c r="A894" s="28"/>
      <c r="B894" s="38"/>
      <c r="C894" s="132"/>
      <c r="D894" s="17"/>
      <c r="E894" s="17"/>
      <c r="F894" s="27"/>
      <c r="G894" s="27"/>
      <c r="H894" s="27"/>
      <c r="I894" s="17"/>
      <c r="J894" s="17"/>
      <c r="K894" s="17"/>
      <c r="L894" s="17"/>
      <c r="M894" s="19"/>
      <c r="N894" s="28"/>
      <c r="O894" s="28"/>
      <c r="P894" s="29"/>
      <c r="Q894" s="28"/>
      <c r="R894" s="29"/>
      <c r="S894" s="29"/>
      <c r="T894" s="30"/>
      <c r="U894" s="28"/>
      <c r="V894" s="18"/>
      <c r="W894" s="19"/>
      <c r="X894" s="18"/>
      <c r="Y894" s="18"/>
      <c r="Z894" s="18"/>
      <c r="AA894" s="17"/>
    </row>
    <row r="895" spans="1:33" ht="18" customHeight="1" x14ac:dyDescent="0.2">
      <c r="A895" s="28"/>
      <c r="B895" s="38"/>
      <c r="C895" s="132"/>
      <c r="D895" s="17"/>
      <c r="E895" s="17"/>
      <c r="F895" s="27"/>
      <c r="G895" s="27"/>
      <c r="H895" s="27"/>
      <c r="I895" s="17"/>
      <c r="J895" s="17"/>
      <c r="K895" s="17"/>
      <c r="L895" s="17"/>
      <c r="M895" s="19"/>
      <c r="N895" s="28"/>
      <c r="O895" s="28"/>
      <c r="P895" s="29"/>
      <c r="Q895" s="28"/>
      <c r="R895" s="29"/>
      <c r="S895" s="29"/>
      <c r="T895" s="30"/>
      <c r="U895" s="28"/>
      <c r="V895" s="18"/>
      <c r="W895" s="19"/>
      <c r="X895" s="18"/>
      <c r="Y895" s="18"/>
      <c r="Z895" s="18"/>
      <c r="AA895" s="17"/>
    </row>
    <row r="896" spans="1:33" ht="18" customHeight="1" x14ac:dyDescent="0.2">
      <c r="A896" s="28"/>
      <c r="B896" s="38"/>
      <c r="C896" s="132"/>
      <c r="D896" s="17"/>
      <c r="E896" s="17"/>
      <c r="F896" s="27"/>
      <c r="G896" s="27"/>
      <c r="H896" s="27"/>
      <c r="I896" s="17"/>
      <c r="J896" s="17"/>
      <c r="K896" s="17"/>
      <c r="L896" s="17"/>
      <c r="M896" s="19"/>
      <c r="N896" s="28"/>
      <c r="O896" s="28"/>
      <c r="P896" s="29"/>
      <c r="Q896" s="28"/>
      <c r="R896" s="29"/>
      <c r="S896" s="29"/>
      <c r="T896" s="30"/>
      <c r="U896" s="28"/>
      <c r="V896" s="18"/>
      <c r="W896" s="19"/>
      <c r="X896" s="18"/>
      <c r="Y896" s="18"/>
      <c r="Z896" s="18"/>
      <c r="AA896" s="17"/>
    </row>
    <row r="897" spans="1:27" ht="18" customHeight="1" x14ac:dyDescent="0.2">
      <c r="A897" s="28"/>
      <c r="B897" s="38"/>
      <c r="C897" s="132"/>
      <c r="D897" s="17"/>
      <c r="E897" s="17"/>
      <c r="F897" s="27"/>
      <c r="G897" s="27"/>
      <c r="H897" s="27"/>
      <c r="I897" s="17"/>
      <c r="J897" s="17"/>
      <c r="K897" s="17"/>
      <c r="L897" s="17"/>
      <c r="M897" s="19"/>
      <c r="N897" s="28"/>
      <c r="O897" s="28"/>
      <c r="P897" s="29"/>
      <c r="Q897" s="28"/>
      <c r="R897" s="29"/>
      <c r="S897" s="29"/>
      <c r="T897" s="30"/>
      <c r="U897" s="28"/>
      <c r="V897" s="18"/>
      <c r="W897" s="19"/>
      <c r="X897" s="18"/>
      <c r="Y897" s="18"/>
      <c r="Z897" s="18"/>
      <c r="AA897" s="17"/>
    </row>
    <row r="898" spans="1:27" ht="18" customHeight="1" x14ac:dyDescent="0.2">
      <c r="A898" s="28"/>
      <c r="B898" s="38"/>
      <c r="C898" s="132"/>
      <c r="D898" s="17"/>
      <c r="E898" s="17"/>
      <c r="F898" s="27"/>
      <c r="G898" s="27"/>
      <c r="H898" s="27"/>
      <c r="I898" s="17"/>
      <c r="J898" s="17"/>
      <c r="K898" s="17"/>
      <c r="L898" s="17"/>
      <c r="M898" s="19"/>
      <c r="N898" s="28"/>
      <c r="O898" s="28"/>
      <c r="P898" s="29"/>
      <c r="Q898" s="28"/>
      <c r="R898" s="29"/>
      <c r="S898" s="29"/>
      <c r="T898" s="30"/>
      <c r="U898" s="28"/>
      <c r="V898" s="18"/>
      <c r="W898" s="19"/>
      <c r="X898" s="18"/>
      <c r="Y898" s="18"/>
      <c r="Z898" s="18"/>
      <c r="AA898" s="17"/>
    </row>
    <row r="899" spans="1:27" ht="18" customHeight="1" x14ac:dyDescent="0.2">
      <c r="A899" s="28"/>
      <c r="B899" s="38"/>
      <c r="C899" s="132"/>
      <c r="D899" s="17"/>
      <c r="E899" s="17"/>
      <c r="F899" s="27"/>
      <c r="G899" s="27"/>
      <c r="H899" s="27"/>
      <c r="I899" s="17"/>
      <c r="J899" s="17"/>
      <c r="K899" s="17"/>
      <c r="L899" s="17"/>
      <c r="M899" s="19"/>
      <c r="N899" s="28"/>
      <c r="O899" s="28"/>
      <c r="P899" s="29"/>
      <c r="Q899" s="28"/>
      <c r="R899" s="29"/>
      <c r="S899" s="29"/>
      <c r="T899" s="30"/>
      <c r="U899" s="28"/>
      <c r="V899" s="18"/>
      <c r="W899" s="19"/>
      <c r="X899" s="18"/>
      <c r="Y899" s="18"/>
      <c r="Z899" s="18"/>
      <c r="AA899" s="17"/>
    </row>
    <row r="900" spans="1:27" ht="18" customHeight="1" x14ac:dyDescent="0.2">
      <c r="A900" s="28"/>
      <c r="B900" s="38"/>
      <c r="C900" s="132"/>
      <c r="D900" s="17"/>
      <c r="E900" s="17"/>
      <c r="F900" s="27"/>
      <c r="G900" s="27"/>
      <c r="H900" s="27"/>
      <c r="I900" s="17"/>
      <c r="J900" s="17"/>
      <c r="K900" s="17"/>
      <c r="L900" s="17"/>
      <c r="M900" s="19"/>
      <c r="N900" s="28"/>
      <c r="O900" s="28"/>
      <c r="P900" s="29"/>
      <c r="Q900" s="28"/>
      <c r="R900" s="29"/>
      <c r="S900" s="29"/>
      <c r="T900" s="30"/>
      <c r="U900" s="28"/>
      <c r="V900" s="18"/>
      <c r="W900" s="19"/>
      <c r="X900" s="18"/>
      <c r="Y900" s="18"/>
      <c r="Z900" s="18"/>
      <c r="AA900" s="17"/>
    </row>
    <row r="901" spans="1:27" ht="18" customHeight="1" x14ac:dyDescent="0.2">
      <c r="A901" s="28"/>
      <c r="B901" s="38"/>
      <c r="C901" s="132"/>
      <c r="D901" s="17"/>
      <c r="E901" s="17"/>
      <c r="F901" s="27"/>
      <c r="G901" s="27"/>
      <c r="H901" s="27"/>
      <c r="I901" s="17"/>
      <c r="J901" s="17"/>
      <c r="K901" s="17"/>
      <c r="L901" s="17"/>
      <c r="M901" s="19"/>
      <c r="N901" s="28"/>
      <c r="O901" s="28"/>
      <c r="P901" s="29"/>
      <c r="Q901" s="28"/>
      <c r="R901" s="29"/>
      <c r="S901" s="29"/>
      <c r="T901" s="30"/>
      <c r="U901" s="28"/>
      <c r="V901" s="18"/>
      <c r="W901" s="19"/>
      <c r="X901" s="18"/>
      <c r="Y901" s="18"/>
      <c r="Z901" s="18"/>
      <c r="AA901" s="17"/>
    </row>
    <row r="902" spans="1:27" ht="18" customHeight="1" x14ac:dyDescent="0.2">
      <c r="A902" s="28"/>
      <c r="B902" s="38"/>
      <c r="C902" s="132"/>
      <c r="D902" s="17"/>
      <c r="E902" s="17"/>
      <c r="F902" s="27"/>
      <c r="G902" s="27"/>
      <c r="H902" s="27"/>
      <c r="I902" s="17"/>
      <c r="J902" s="17"/>
      <c r="K902" s="17"/>
      <c r="L902" s="17"/>
      <c r="M902" s="19"/>
      <c r="N902" s="28"/>
      <c r="O902" s="28"/>
      <c r="P902" s="29"/>
      <c r="Q902" s="28"/>
      <c r="R902" s="29"/>
      <c r="S902" s="29"/>
      <c r="T902" s="30"/>
      <c r="U902" s="28"/>
      <c r="V902" s="18"/>
      <c r="W902" s="19"/>
      <c r="X902" s="18"/>
      <c r="Y902" s="18"/>
      <c r="Z902" s="18"/>
      <c r="AA902" s="17"/>
    </row>
    <row r="903" spans="1:27" ht="18" customHeight="1" x14ac:dyDescent="0.2">
      <c r="A903" s="28"/>
      <c r="B903" s="38"/>
      <c r="C903" s="132"/>
      <c r="D903" s="17"/>
      <c r="E903" s="17"/>
      <c r="F903" s="27"/>
      <c r="G903" s="27"/>
      <c r="H903" s="27"/>
      <c r="I903" s="17"/>
      <c r="J903" s="17"/>
      <c r="K903" s="17"/>
      <c r="L903" s="17"/>
      <c r="M903" s="19"/>
      <c r="N903" s="28"/>
      <c r="O903" s="28"/>
      <c r="P903" s="29"/>
      <c r="Q903" s="28"/>
      <c r="R903" s="29"/>
      <c r="S903" s="29"/>
      <c r="T903" s="30"/>
      <c r="U903" s="28"/>
      <c r="V903" s="18"/>
      <c r="W903" s="19"/>
      <c r="X903" s="18"/>
      <c r="Y903" s="18"/>
      <c r="Z903" s="18"/>
      <c r="AA903" s="17"/>
    </row>
    <row r="904" spans="1:27" ht="18" customHeight="1" x14ac:dyDescent="0.2">
      <c r="A904" s="28"/>
      <c r="B904" s="38"/>
      <c r="C904" s="132"/>
      <c r="D904" s="17"/>
      <c r="E904" s="17"/>
      <c r="F904" s="27"/>
      <c r="G904" s="27"/>
      <c r="H904" s="27"/>
      <c r="I904" s="17"/>
      <c r="J904" s="17"/>
      <c r="K904" s="17"/>
      <c r="L904" s="17"/>
      <c r="M904" s="19"/>
      <c r="N904" s="28"/>
      <c r="O904" s="28"/>
      <c r="P904" s="29"/>
      <c r="Q904" s="28"/>
      <c r="R904" s="29"/>
      <c r="S904" s="29"/>
      <c r="T904" s="30"/>
      <c r="U904" s="28"/>
      <c r="V904" s="18"/>
      <c r="W904" s="19"/>
      <c r="X904" s="18"/>
      <c r="Y904" s="18"/>
      <c r="Z904" s="18"/>
      <c r="AA904" s="17"/>
    </row>
    <row r="905" spans="1:27" ht="18" customHeight="1" x14ac:dyDescent="0.2">
      <c r="A905" s="28"/>
      <c r="B905" s="38"/>
      <c r="C905" s="132"/>
      <c r="D905" s="17"/>
      <c r="E905" s="17"/>
      <c r="F905" s="27"/>
      <c r="G905" s="27"/>
      <c r="H905" s="27"/>
      <c r="I905" s="17"/>
      <c r="J905" s="17"/>
      <c r="K905" s="17"/>
      <c r="L905" s="17"/>
      <c r="M905" s="19"/>
      <c r="N905" s="28"/>
      <c r="O905" s="28"/>
      <c r="P905" s="29"/>
      <c r="Q905" s="28"/>
      <c r="R905" s="29"/>
      <c r="S905" s="29"/>
      <c r="T905" s="30"/>
      <c r="U905" s="28"/>
      <c r="V905" s="18"/>
      <c r="W905" s="19"/>
      <c r="X905" s="18"/>
      <c r="Y905" s="18"/>
      <c r="Z905" s="18"/>
      <c r="AA905" s="17"/>
    </row>
    <row r="906" spans="1:27" ht="18" customHeight="1" x14ac:dyDescent="0.2">
      <c r="A906" s="28"/>
      <c r="B906" s="38"/>
      <c r="C906" s="132"/>
      <c r="D906" s="17"/>
      <c r="E906" s="17"/>
      <c r="F906" s="27"/>
      <c r="G906" s="27"/>
      <c r="H906" s="27"/>
      <c r="I906" s="17"/>
      <c r="J906" s="17"/>
      <c r="K906" s="17"/>
      <c r="L906" s="17"/>
      <c r="M906" s="19"/>
      <c r="N906" s="28"/>
      <c r="O906" s="28"/>
      <c r="P906" s="29"/>
      <c r="Q906" s="28"/>
      <c r="R906" s="29"/>
      <c r="S906" s="29"/>
      <c r="T906" s="30"/>
      <c r="U906" s="28"/>
      <c r="V906" s="18"/>
      <c r="W906" s="19"/>
      <c r="X906" s="18"/>
      <c r="Y906" s="18"/>
      <c r="Z906" s="18"/>
      <c r="AA906" s="17"/>
    </row>
    <row r="907" spans="1:27" ht="18" customHeight="1" x14ac:dyDescent="0.2">
      <c r="A907" s="28"/>
      <c r="B907" s="38"/>
      <c r="C907" s="132"/>
      <c r="D907" s="17"/>
      <c r="E907" s="17"/>
      <c r="F907" s="27"/>
      <c r="G907" s="27"/>
      <c r="H907" s="27"/>
      <c r="I907" s="17"/>
      <c r="J907" s="17"/>
      <c r="K907" s="17"/>
      <c r="L907" s="17"/>
      <c r="M907" s="19"/>
      <c r="N907" s="28"/>
      <c r="O907" s="28"/>
      <c r="P907" s="29"/>
      <c r="Q907" s="28"/>
      <c r="R907" s="29"/>
      <c r="S907" s="29"/>
      <c r="T907" s="30"/>
      <c r="U907" s="28"/>
      <c r="V907" s="18"/>
      <c r="W907" s="19"/>
      <c r="X907" s="18"/>
      <c r="Y907" s="18"/>
      <c r="Z907" s="18"/>
      <c r="AA907" s="17"/>
    </row>
    <row r="908" spans="1:27" ht="18" customHeight="1" x14ac:dyDescent="0.2">
      <c r="A908" s="28"/>
      <c r="B908" s="38"/>
      <c r="C908" s="132"/>
      <c r="D908" s="17"/>
      <c r="E908" s="17"/>
      <c r="F908" s="27"/>
      <c r="G908" s="27"/>
      <c r="H908" s="27"/>
      <c r="I908" s="17"/>
      <c r="J908" s="17"/>
      <c r="K908" s="17"/>
      <c r="L908" s="17"/>
      <c r="M908" s="19"/>
      <c r="N908" s="28"/>
      <c r="O908" s="28"/>
      <c r="P908" s="29"/>
      <c r="Q908" s="28"/>
      <c r="R908" s="29"/>
      <c r="S908" s="29"/>
      <c r="T908" s="30"/>
      <c r="U908" s="28"/>
      <c r="V908" s="18"/>
      <c r="W908" s="19"/>
      <c r="X908" s="18"/>
      <c r="Y908" s="18"/>
      <c r="Z908" s="18"/>
      <c r="AA908" s="17"/>
    </row>
    <row r="909" spans="1:27" ht="18" customHeight="1" x14ac:dyDescent="0.2">
      <c r="A909" s="28"/>
      <c r="B909" s="38"/>
      <c r="C909" s="132"/>
      <c r="D909" s="17"/>
      <c r="E909" s="17"/>
      <c r="F909" s="27"/>
      <c r="G909" s="27"/>
      <c r="H909" s="27"/>
      <c r="I909" s="17"/>
      <c r="J909" s="17"/>
      <c r="K909" s="17"/>
      <c r="L909" s="17"/>
      <c r="M909" s="19"/>
      <c r="N909" s="28"/>
      <c r="O909" s="28"/>
      <c r="P909" s="29"/>
      <c r="Q909" s="28"/>
      <c r="R909" s="29"/>
      <c r="S909" s="29"/>
      <c r="T909" s="30"/>
      <c r="U909" s="28"/>
      <c r="V909" s="18"/>
      <c r="W909" s="19"/>
      <c r="X909" s="18"/>
      <c r="Y909" s="18"/>
      <c r="Z909" s="18"/>
      <c r="AA909" s="17"/>
    </row>
    <row r="910" spans="1:27" ht="18" customHeight="1" x14ac:dyDescent="0.2">
      <c r="A910" s="28"/>
      <c r="B910" s="38"/>
      <c r="C910" s="132"/>
      <c r="D910" s="17"/>
      <c r="E910" s="17"/>
      <c r="F910" s="27"/>
      <c r="G910" s="27"/>
      <c r="H910" s="27"/>
      <c r="I910" s="17"/>
      <c r="J910" s="17"/>
      <c r="K910" s="17"/>
      <c r="L910" s="17"/>
      <c r="M910" s="19"/>
      <c r="N910" s="28"/>
      <c r="O910" s="28"/>
      <c r="P910" s="29"/>
      <c r="Q910" s="28"/>
      <c r="R910" s="29"/>
      <c r="S910" s="29"/>
      <c r="T910" s="30"/>
      <c r="U910" s="28"/>
      <c r="V910" s="18"/>
      <c r="W910" s="19"/>
      <c r="X910" s="18"/>
      <c r="Y910" s="18"/>
      <c r="Z910" s="18"/>
      <c r="AA910" s="17"/>
    </row>
    <row r="911" spans="1:27" ht="18" customHeight="1" x14ac:dyDescent="0.2">
      <c r="A911" s="28"/>
      <c r="B911" s="38"/>
      <c r="C911" s="132"/>
      <c r="D911" s="17"/>
      <c r="E911" s="17"/>
      <c r="F911" s="27"/>
      <c r="G911" s="27"/>
      <c r="H911" s="27"/>
      <c r="I911" s="17"/>
      <c r="J911" s="17"/>
      <c r="K911" s="17"/>
      <c r="L911" s="17"/>
      <c r="M911" s="19"/>
      <c r="N911" s="28"/>
      <c r="O911" s="28"/>
      <c r="P911" s="29"/>
      <c r="Q911" s="28"/>
      <c r="R911" s="29"/>
      <c r="S911" s="29"/>
      <c r="T911" s="30"/>
      <c r="U911" s="28"/>
      <c r="V911" s="18"/>
      <c r="W911" s="19"/>
      <c r="X911" s="18"/>
      <c r="Y911" s="18"/>
      <c r="Z911" s="18"/>
      <c r="AA911" s="17"/>
    </row>
    <row r="912" spans="1:27" ht="18" customHeight="1" x14ac:dyDescent="0.2">
      <c r="A912" s="28"/>
      <c r="B912" s="38"/>
      <c r="C912" s="132"/>
      <c r="D912" s="17"/>
      <c r="E912" s="17"/>
      <c r="F912" s="27"/>
      <c r="G912" s="27"/>
      <c r="H912" s="27"/>
      <c r="I912" s="17"/>
      <c r="J912" s="17"/>
      <c r="K912" s="17"/>
      <c r="L912" s="17"/>
      <c r="M912" s="19"/>
      <c r="N912" s="28"/>
      <c r="O912" s="28"/>
      <c r="P912" s="29"/>
      <c r="Q912" s="28"/>
      <c r="R912" s="29"/>
      <c r="S912" s="29"/>
      <c r="T912" s="30"/>
      <c r="U912" s="28"/>
      <c r="V912" s="18"/>
      <c r="W912" s="19"/>
      <c r="X912" s="18"/>
      <c r="Y912" s="18"/>
      <c r="Z912" s="18"/>
      <c r="AA912" s="17"/>
    </row>
    <row r="913" spans="1:27" ht="18" customHeight="1" x14ac:dyDescent="0.2">
      <c r="A913" s="28"/>
      <c r="B913" s="38"/>
      <c r="C913" s="132"/>
      <c r="D913" s="17"/>
      <c r="E913" s="17"/>
      <c r="F913" s="27"/>
      <c r="G913" s="27"/>
      <c r="H913" s="27"/>
      <c r="I913" s="17"/>
      <c r="J913" s="17"/>
      <c r="K913" s="17"/>
      <c r="L913" s="17"/>
      <c r="M913" s="19"/>
      <c r="N913" s="28"/>
      <c r="O913" s="28"/>
      <c r="P913" s="29"/>
      <c r="Q913" s="28"/>
      <c r="R913" s="29"/>
      <c r="S913" s="29"/>
      <c r="T913" s="30"/>
      <c r="U913" s="28"/>
      <c r="V913" s="18"/>
      <c r="W913" s="19"/>
      <c r="X913" s="18"/>
      <c r="Y913" s="18"/>
      <c r="Z913" s="18"/>
      <c r="AA913" s="17"/>
    </row>
    <row r="914" spans="1:27" ht="18" customHeight="1" x14ac:dyDescent="0.2">
      <c r="A914" s="28"/>
      <c r="B914" s="38"/>
      <c r="C914" s="132"/>
      <c r="D914" s="17"/>
      <c r="E914" s="17"/>
      <c r="F914" s="27"/>
      <c r="G914" s="27"/>
      <c r="H914" s="27"/>
      <c r="I914" s="17"/>
      <c r="J914" s="17"/>
      <c r="K914" s="17"/>
      <c r="L914" s="17"/>
      <c r="M914" s="19"/>
      <c r="N914" s="28"/>
      <c r="O914" s="28"/>
      <c r="P914" s="29"/>
      <c r="Q914" s="28"/>
      <c r="R914" s="29"/>
      <c r="S914" s="29"/>
      <c r="T914" s="30"/>
      <c r="U914" s="28"/>
      <c r="V914" s="18"/>
      <c r="W914" s="19"/>
      <c r="X914" s="18"/>
      <c r="Y914" s="18"/>
      <c r="Z914" s="18"/>
      <c r="AA914" s="17"/>
    </row>
    <row r="915" spans="1:27" ht="18" customHeight="1" x14ac:dyDescent="0.2">
      <c r="A915" s="28"/>
      <c r="B915" s="38"/>
      <c r="C915" s="132"/>
      <c r="D915" s="17"/>
      <c r="E915" s="17"/>
      <c r="F915" s="27"/>
      <c r="G915" s="27"/>
      <c r="H915" s="27"/>
      <c r="I915" s="17"/>
      <c r="J915" s="17"/>
      <c r="K915" s="17"/>
      <c r="L915" s="17"/>
      <c r="M915" s="19"/>
      <c r="N915" s="28"/>
      <c r="O915" s="28"/>
      <c r="P915" s="29"/>
      <c r="Q915" s="28"/>
      <c r="R915" s="29"/>
      <c r="S915" s="29"/>
      <c r="T915" s="30"/>
      <c r="U915" s="28"/>
      <c r="V915" s="18"/>
      <c r="W915" s="19"/>
      <c r="X915" s="18"/>
      <c r="Y915" s="18"/>
      <c r="Z915" s="18"/>
      <c r="AA915" s="17"/>
    </row>
    <row r="916" spans="1:27" ht="18" customHeight="1" x14ac:dyDescent="0.2">
      <c r="A916" s="28"/>
      <c r="B916" s="38"/>
      <c r="C916" s="132"/>
      <c r="D916" s="17"/>
      <c r="E916" s="17"/>
      <c r="F916" s="27"/>
      <c r="G916" s="27"/>
      <c r="H916" s="27"/>
      <c r="I916" s="17"/>
      <c r="J916" s="17"/>
      <c r="K916" s="17"/>
      <c r="L916" s="17"/>
      <c r="M916" s="19"/>
      <c r="N916" s="28"/>
      <c r="O916" s="28"/>
      <c r="P916" s="29"/>
      <c r="Q916" s="28"/>
      <c r="R916" s="29"/>
      <c r="S916" s="29"/>
      <c r="T916" s="30"/>
      <c r="U916" s="28"/>
      <c r="V916" s="18"/>
      <c r="W916" s="19"/>
      <c r="X916" s="18"/>
      <c r="Y916" s="18"/>
      <c r="Z916" s="18"/>
      <c r="AA916" s="17"/>
    </row>
    <row r="917" spans="1:27" ht="18" customHeight="1" x14ac:dyDescent="0.2">
      <c r="A917" s="28"/>
      <c r="B917" s="38"/>
      <c r="C917" s="132"/>
      <c r="D917" s="17"/>
      <c r="E917" s="17"/>
      <c r="F917" s="27"/>
      <c r="G917" s="27"/>
      <c r="H917" s="27"/>
      <c r="I917" s="17"/>
      <c r="J917" s="17"/>
      <c r="K917" s="17"/>
      <c r="L917" s="17"/>
      <c r="M917" s="19"/>
      <c r="N917" s="28"/>
      <c r="O917" s="28"/>
      <c r="P917" s="29"/>
      <c r="Q917" s="28"/>
      <c r="R917" s="29"/>
      <c r="S917" s="29"/>
      <c r="T917" s="30"/>
      <c r="U917" s="28"/>
      <c r="V917" s="18"/>
      <c r="W917" s="19"/>
      <c r="X917" s="18"/>
      <c r="Y917" s="18"/>
      <c r="Z917" s="18"/>
      <c r="AA917" s="17"/>
    </row>
    <row r="918" spans="1:27" ht="18" customHeight="1" x14ac:dyDescent="0.2">
      <c r="A918" s="28"/>
      <c r="B918" s="38"/>
      <c r="C918" s="132"/>
      <c r="D918" s="17"/>
      <c r="E918" s="17"/>
      <c r="F918" s="27"/>
      <c r="G918" s="27"/>
      <c r="H918" s="27"/>
      <c r="I918" s="17"/>
      <c r="J918" s="17"/>
      <c r="K918" s="17"/>
      <c r="L918" s="17"/>
      <c r="M918" s="19"/>
      <c r="N918" s="28"/>
      <c r="O918" s="28"/>
      <c r="P918" s="29"/>
      <c r="Q918" s="28"/>
      <c r="R918" s="29"/>
      <c r="S918" s="29"/>
      <c r="T918" s="30"/>
      <c r="U918" s="28"/>
      <c r="V918" s="18"/>
      <c r="W918" s="19"/>
      <c r="X918" s="18"/>
      <c r="Y918" s="18"/>
      <c r="Z918" s="18"/>
      <c r="AA918" s="17"/>
    </row>
    <row r="919" spans="1:27" ht="18" customHeight="1" x14ac:dyDescent="0.2">
      <c r="A919" s="28"/>
      <c r="B919" s="38"/>
      <c r="C919" s="138"/>
      <c r="D919" s="14"/>
      <c r="E919" s="14"/>
      <c r="F919" s="72"/>
      <c r="G919" s="72"/>
      <c r="H919" s="72"/>
      <c r="I919" s="17"/>
      <c r="J919" s="17"/>
      <c r="K919" s="17"/>
      <c r="L919" s="17"/>
      <c r="M919" s="19"/>
      <c r="N919" s="28"/>
      <c r="O919" s="28"/>
      <c r="P919" s="29"/>
      <c r="Q919" s="28"/>
      <c r="R919" s="73"/>
      <c r="S919" s="73"/>
      <c r="T919" s="30"/>
      <c r="U919" s="28"/>
      <c r="V919" s="18"/>
      <c r="W919" s="19"/>
      <c r="X919" s="18"/>
      <c r="Y919" s="18"/>
      <c r="Z919" s="18"/>
      <c r="AA919" s="17"/>
    </row>
    <row r="920" spans="1:27" ht="18" customHeight="1" x14ac:dyDescent="0.2">
      <c r="A920" s="28"/>
      <c r="B920" s="38"/>
      <c r="C920" s="138"/>
      <c r="D920" s="14"/>
      <c r="E920" s="14"/>
      <c r="F920" s="72"/>
      <c r="G920" s="72"/>
      <c r="H920" s="72"/>
      <c r="I920" s="17"/>
      <c r="J920" s="17"/>
      <c r="K920" s="17"/>
      <c r="L920" s="17"/>
      <c r="M920" s="19"/>
      <c r="N920" s="28"/>
      <c r="O920" s="28"/>
      <c r="P920" s="29"/>
      <c r="Q920" s="28"/>
      <c r="R920" s="73"/>
      <c r="S920" s="73"/>
      <c r="T920" s="30"/>
      <c r="U920" s="28"/>
      <c r="V920" s="18"/>
      <c r="W920" s="19"/>
      <c r="X920" s="18"/>
      <c r="Y920" s="18"/>
      <c r="Z920" s="18"/>
      <c r="AA920" s="17"/>
    </row>
    <row r="921" spans="1:27" ht="18" customHeight="1" x14ac:dyDescent="0.2">
      <c r="A921" s="28"/>
      <c r="B921" s="38"/>
      <c r="C921" s="138"/>
      <c r="D921" s="14"/>
      <c r="E921" s="14"/>
      <c r="F921" s="72"/>
      <c r="G921" s="72"/>
      <c r="H921" s="72"/>
      <c r="I921" s="17"/>
      <c r="J921" s="17"/>
      <c r="K921" s="17"/>
      <c r="L921" s="17"/>
      <c r="M921" s="19"/>
      <c r="N921" s="28"/>
      <c r="O921" s="28"/>
      <c r="P921" s="29"/>
      <c r="Q921" s="28"/>
      <c r="R921" s="73"/>
      <c r="S921" s="73"/>
      <c r="T921" s="30"/>
      <c r="U921" s="28"/>
      <c r="V921" s="18"/>
      <c r="W921" s="19"/>
      <c r="X921" s="18"/>
      <c r="Y921" s="18"/>
      <c r="Z921" s="18"/>
      <c r="AA921" s="17"/>
    </row>
    <row r="922" spans="1:27" ht="18" customHeight="1" x14ac:dyDescent="0.2">
      <c r="A922" s="28"/>
      <c r="B922" s="38"/>
      <c r="C922" s="138"/>
      <c r="D922" s="14"/>
      <c r="E922" s="14"/>
      <c r="F922" s="72"/>
      <c r="G922" s="72"/>
      <c r="H922" s="72"/>
      <c r="I922" s="17"/>
      <c r="J922" s="17"/>
      <c r="K922" s="17"/>
      <c r="L922" s="17"/>
      <c r="M922" s="19"/>
      <c r="N922" s="28"/>
      <c r="O922" s="28"/>
      <c r="P922" s="29"/>
      <c r="Q922" s="28"/>
      <c r="R922" s="73"/>
      <c r="S922" s="73"/>
      <c r="T922" s="30"/>
      <c r="U922" s="28"/>
      <c r="V922" s="18"/>
      <c r="W922" s="19"/>
      <c r="X922" s="18"/>
      <c r="Y922" s="18"/>
      <c r="Z922" s="18"/>
      <c r="AA922" s="17"/>
    </row>
    <row r="923" spans="1:27" ht="18" customHeight="1" x14ac:dyDescent="0.2">
      <c r="A923" s="28"/>
      <c r="B923" s="38"/>
      <c r="C923" s="138"/>
      <c r="D923" s="14"/>
      <c r="E923" s="14"/>
      <c r="F923" s="72"/>
      <c r="G923" s="72"/>
      <c r="H923" s="72"/>
      <c r="I923" s="17"/>
      <c r="J923" s="17"/>
      <c r="K923" s="17"/>
      <c r="L923" s="17"/>
      <c r="M923" s="19"/>
      <c r="N923" s="28"/>
      <c r="O923" s="28"/>
      <c r="P923" s="29"/>
      <c r="Q923" s="28"/>
      <c r="R923" s="73"/>
      <c r="S923" s="73"/>
      <c r="T923" s="30"/>
      <c r="U923" s="28"/>
      <c r="V923" s="18"/>
      <c r="W923" s="19"/>
      <c r="X923" s="18"/>
      <c r="Y923" s="18"/>
      <c r="Z923" s="18"/>
      <c r="AA923" s="17"/>
    </row>
    <row r="924" spans="1:27" ht="18" customHeight="1" x14ac:dyDescent="0.2">
      <c r="A924" s="28"/>
      <c r="B924" s="38"/>
      <c r="C924" s="138"/>
      <c r="D924" s="14"/>
      <c r="E924" s="14"/>
      <c r="F924" s="72"/>
      <c r="G924" s="72"/>
      <c r="H924" s="72"/>
      <c r="I924" s="17"/>
      <c r="J924" s="17"/>
      <c r="K924" s="17"/>
      <c r="L924" s="17"/>
      <c r="M924" s="19"/>
      <c r="N924" s="28"/>
      <c r="O924" s="28"/>
      <c r="P924" s="29"/>
      <c r="Q924" s="28"/>
      <c r="R924" s="73"/>
      <c r="S924" s="73"/>
      <c r="T924" s="30"/>
      <c r="U924" s="28"/>
      <c r="V924" s="18"/>
      <c r="W924" s="19"/>
      <c r="X924" s="18"/>
      <c r="Y924" s="18"/>
      <c r="Z924" s="18"/>
      <c r="AA924" s="17"/>
    </row>
    <row r="925" spans="1:27" ht="18" customHeight="1" x14ac:dyDescent="0.2">
      <c r="A925" s="28"/>
      <c r="B925" s="38"/>
      <c r="C925" s="138"/>
      <c r="D925" s="14"/>
      <c r="E925" s="14"/>
      <c r="F925" s="72"/>
      <c r="G925" s="72"/>
      <c r="H925" s="72"/>
      <c r="I925" s="17"/>
      <c r="J925" s="17"/>
      <c r="K925" s="17"/>
      <c r="L925" s="17"/>
      <c r="M925" s="19"/>
      <c r="N925" s="28"/>
      <c r="O925" s="28"/>
      <c r="P925" s="29"/>
      <c r="Q925" s="28"/>
      <c r="R925" s="73"/>
      <c r="S925" s="73"/>
      <c r="T925" s="30"/>
      <c r="U925" s="28"/>
      <c r="V925" s="18"/>
      <c r="W925" s="19"/>
      <c r="X925" s="18"/>
      <c r="Y925" s="18"/>
      <c r="Z925" s="18"/>
      <c r="AA925" s="17"/>
    </row>
    <row r="926" spans="1:27" ht="18" customHeight="1" x14ac:dyDescent="0.2">
      <c r="A926" s="28"/>
      <c r="B926" s="38"/>
      <c r="C926" s="138"/>
      <c r="D926" s="14"/>
      <c r="E926" s="14"/>
      <c r="F926" s="72"/>
      <c r="G926" s="72"/>
      <c r="H926" s="72"/>
      <c r="I926" s="17"/>
      <c r="J926" s="17"/>
      <c r="K926" s="17"/>
      <c r="L926" s="17"/>
      <c r="M926" s="19"/>
      <c r="N926" s="28"/>
      <c r="O926" s="28"/>
      <c r="P926" s="29"/>
      <c r="Q926" s="28"/>
      <c r="R926" s="73"/>
      <c r="S926" s="73"/>
      <c r="T926" s="30"/>
      <c r="U926" s="28"/>
      <c r="V926" s="18"/>
      <c r="W926" s="19"/>
      <c r="X926" s="18"/>
      <c r="Y926" s="18"/>
      <c r="Z926" s="18"/>
      <c r="AA926" s="17"/>
    </row>
    <row r="927" spans="1:27" ht="18" customHeight="1" x14ac:dyDescent="0.2">
      <c r="A927" s="28"/>
      <c r="B927" s="38"/>
      <c r="C927" s="138"/>
      <c r="D927" s="14"/>
      <c r="E927" s="14"/>
      <c r="F927" s="72"/>
      <c r="G927" s="72"/>
      <c r="H927" s="72"/>
      <c r="I927" s="17"/>
      <c r="J927" s="17"/>
      <c r="K927" s="17"/>
      <c r="L927" s="17"/>
      <c r="M927" s="19"/>
      <c r="N927" s="28"/>
      <c r="O927" s="28"/>
      <c r="P927" s="29"/>
      <c r="Q927" s="28"/>
      <c r="R927" s="73"/>
      <c r="S927" s="73"/>
      <c r="T927" s="30"/>
      <c r="U927" s="28"/>
      <c r="V927" s="18"/>
      <c r="W927" s="19"/>
      <c r="X927" s="18"/>
      <c r="Y927" s="18"/>
      <c r="Z927" s="18"/>
      <c r="AA927" s="17"/>
    </row>
    <row r="928" spans="1:27" ht="18" customHeight="1" x14ac:dyDescent="0.2">
      <c r="A928" s="28"/>
      <c r="B928" s="38"/>
      <c r="C928" s="138"/>
      <c r="D928" s="14"/>
      <c r="E928" s="14"/>
      <c r="F928" s="72"/>
      <c r="G928" s="72"/>
      <c r="H928" s="72"/>
      <c r="I928" s="17"/>
      <c r="J928" s="17"/>
      <c r="K928" s="17"/>
      <c r="L928" s="17"/>
      <c r="M928" s="19"/>
      <c r="N928" s="28"/>
      <c r="O928" s="28"/>
      <c r="P928" s="29"/>
      <c r="Q928" s="28"/>
      <c r="R928" s="73"/>
      <c r="S928" s="73"/>
      <c r="T928" s="30"/>
      <c r="U928" s="28"/>
      <c r="V928" s="18"/>
      <c r="W928" s="19"/>
      <c r="X928" s="18"/>
      <c r="Y928" s="18"/>
      <c r="Z928" s="18"/>
      <c r="AA928" s="17"/>
    </row>
    <row r="929" spans="1:27" ht="18" customHeight="1" x14ac:dyDescent="0.2">
      <c r="A929" s="28"/>
      <c r="B929" s="38"/>
      <c r="C929" s="138"/>
      <c r="D929" s="14"/>
      <c r="E929" s="14"/>
      <c r="F929" s="72"/>
      <c r="G929" s="72"/>
      <c r="H929" s="72"/>
      <c r="I929" s="17"/>
      <c r="J929" s="17"/>
      <c r="K929" s="17"/>
      <c r="L929" s="17"/>
      <c r="M929" s="19"/>
      <c r="N929" s="28"/>
      <c r="O929" s="28"/>
      <c r="P929" s="29"/>
      <c r="Q929" s="28"/>
      <c r="R929" s="73"/>
      <c r="S929" s="73"/>
      <c r="T929" s="30"/>
      <c r="U929" s="28"/>
      <c r="V929" s="18"/>
      <c r="W929" s="19"/>
      <c r="X929" s="18"/>
      <c r="Y929" s="18"/>
      <c r="Z929" s="18"/>
      <c r="AA929" s="17"/>
    </row>
    <row r="930" spans="1:27" ht="18" customHeight="1" x14ac:dyDescent="0.2">
      <c r="A930" s="28"/>
      <c r="B930" s="38"/>
      <c r="C930" s="138"/>
      <c r="D930" s="14"/>
      <c r="E930" s="14"/>
      <c r="F930" s="72"/>
      <c r="G930" s="72"/>
      <c r="H930" s="72"/>
      <c r="I930" s="17"/>
      <c r="J930" s="17"/>
      <c r="K930" s="17"/>
      <c r="L930" s="17"/>
      <c r="M930" s="19"/>
      <c r="N930" s="28"/>
      <c r="O930" s="28"/>
      <c r="P930" s="29"/>
      <c r="Q930" s="28"/>
      <c r="R930" s="73"/>
      <c r="S930" s="73"/>
      <c r="T930" s="30"/>
      <c r="U930" s="28"/>
      <c r="V930" s="18"/>
      <c r="W930" s="19"/>
      <c r="X930" s="18"/>
      <c r="Y930" s="18"/>
      <c r="Z930" s="18"/>
      <c r="AA930" s="17"/>
    </row>
    <row r="931" spans="1:27" ht="18" customHeight="1" x14ac:dyDescent="0.2">
      <c r="A931" s="28"/>
      <c r="B931" s="19"/>
      <c r="C931" s="138"/>
      <c r="D931" s="14"/>
      <c r="E931" s="14"/>
      <c r="F931" s="72"/>
      <c r="G931" s="72"/>
      <c r="H931" s="72"/>
      <c r="I931" s="17"/>
      <c r="J931" s="17"/>
      <c r="K931" s="17"/>
      <c r="L931" s="17"/>
      <c r="M931" s="19"/>
      <c r="N931" s="28"/>
      <c r="O931" s="28"/>
      <c r="P931" s="29"/>
      <c r="Q931" s="28"/>
      <c r="R931" s="73"/>
      <c r="S931" s="73"/>
      <c r="T931" s="30"/>
      <c r="U931" s="28"/>
      <c r="V931" s="18"/>
      <c r="W931" s="19"/>
      <c r="X931" s="18"/>
      <c r="Y931" s="18"/>
      <c r="Z931" s="18"/>
      <c r="AA931" s="17"/>
    </row>
    <row r="932" spans="1:27" ht="18" customHeight="1" x14ac:dyDescent="0.2">
      <c r="A932" s="28"/>
      <c r="B932" s="19"/>
      <c r="C932" s="138"/>
      <c r="D932" s="14"/>
      <c r="E932" s="14"/>
      <c r="F932" s="72"/>
      <c r="G932" s="72"/>
      <c r="H932" s="72"/>
      <c r="I932" s="17"/>
      <c r="J932" s="17"/>
      <c r="K932" s="17"/>
      <c r="L932" s="17"/>
      <c r="M932" s="19"/>
      <c r="N932" s="28"/>
      <c r="O932" s="28"/>
      <c r="P932" s="29"/>
      <c r="Q932" s="28"/>
      <c r="R932" s="73"/>
      <c r="S932" s="73"/>
      <c r="T932" s="30"/>
      <c r="U932" s="28"/>
      <c r="V932" s="18"/>
      <c r="W932" s="19"/>
      <c r="X932" s="18"/>
      <c r="Y932" s="18"/>
      <c r="Z932" s="18"/>
      <c r="AA932" s="17"/>
    </row>
    <row r="933" spans="1:27" ht="18" customHeight="1" x14ac:dyDescent="0.2">
      <c r="A933" s="28"/>
      <c r="B933" s="19"/>
      <c r="C933" s="138"/>
      <c r="D933" s="14"/>
      <c r="E933" s="14"/>
      <c r="F933" s="72"/>
      <c r="G933" s="72"/>
      <c r="H933" s="72"/>
      <c r="I933" s="17"/>
      <c r="J933" s="17"/>
      <c r="K933" s="17"/>
      <c r="L933" s="17"/>
      <c r="M933" s="19"/>
      <c r="N933" s="28"/>
      <c r="O933" s="28"/>
      <c r="P933" s="29"/>
      <c r="Q933" s="28"/>
      <c r="R933" s="73"/>
      <c r="S933" s="73"/>
      <c r="T933" s="30"/>
      <c r="U933" s="28"/>
      <c r="V933" s="18"/>
      <c r="W933" s="19"/>
      <c r="X933" s="18"/>
      <c r="Y933" s="18"/>
      <c r="Z933" s="18"/>
      <c r="AA933" s="17"/>
    </row>
    <row r="934" spans="1:27" ht="18" customHeight="1" x14ac:dyDescent="0.2">
      <c r="A934" s="28"/>
      <c r="B934" s="19"/>
      <c r="C934" s="138"/>
      <c r="D934" s="14"/>
      <c r="E934" s="14"/>
      <c r="F934" s="72"/>
      <c r="G934" s="72"/>
      <c r="H934" s="72"/>
      <c r="I934" s="17"/>
      <c r="J934" s="17"/>
      <c r="K934" s="17"/>
      <c r="L934" s="17"/>
      <c r="M934" s="19"/>
      <c r="N934" s="28"/>
      <c r="O934" s="28"/>
      <c r="P934" s="29"/>
      <c r="Q934" s="28"/>
      <c r="R934" s="73"/>
      <c r="S934" s="73"/>
      <c r="T934" s="30"/>
      <c r="U934" s="28"/>
      <c r="V934" s="18"/>
      <c r="W934" s="19"/>
      <c r="X934" s="18"/>
      <c r="Y934" s="18"/>
      <c r="Z934" s="18"/>
      <c r="AA934" s="17"/>
    </row>
    <row r="935" spans="1:27" ht="18" customHeight="1" x14ac:dyDescent="0.2">
      <c r="A935" s="28"/>
      <c r="B935" s="19"/>
      <c r="C935" s="138"/>
      <c r="D935" s="14"/>
      <c r="E935" s="14"/>
      <c r="F935" s="72"/>
      <c r="G935" s="72"/>
      <c r="H935" s="72"/>
      <c r="I935" s="17"/>
      <c r="J935" s="17"/>
      <c r="K935" s="17"/>
      <c r="L935" s="17"/>
      <c r="M935" s="19"/>
      <c r="N935" s="28"/>
      <c r="O935" s="28"/>
      <c r="P935" s="29"/>
      <c r="Q935" s="28"/>
      <c r="R935" s="73"/>
      <c r="S935" s="73"/>
      <c r="T935" s="30"/>
      <c r="U935" s="28"/>
      <c r="V935" s="18"/>
      <c r="W935" s="19"/>
      <c r="X935" s="18"/>
      <c r="Y935" s="18"/>
      <c r="Z935" s="18"/>
      <c r="AA935" s="17"/>
    </row>
    <row r="936" spans="1:27" ht="18" customHeight="1" x14ac:dyDescent="0.2">
      <c r="A936" s="28"/>
      <c r="B936" s="19"/>
      <c r="C936" s="138"/>
      <c r="D936" s="14"/>
      <c r="E936" s="14"/>
      <c r="F936" s="72"/>
      <c r="G936" s="72"/>
      <c r="H936" s="72"/>
      <c r="I936" s="17"/>
      <c r="J936" s="17"/>
      <c r="K936" s="17"/>
      <c r="L936" s="17"/>
      <c r="M936" s="19"/>
      <c r="N936" s="28"/>
      <c r="O936" s="28"/>
      <c r="P936" s="29"/>
      <c r="Q936" s="28"/>
      <c r="R936" s="73"/>
      <c r="S936" s="73"/>
      <c r="T936" s="30"/>
      <c r="U936" s="28"/>
      <c r="V936" s="18"/>
      <c r="W936" s="19"/>
      <c r="X936" s="18"/>
      <c r="Y936" s="18"/>
      <c r="Z936" s="18"/>
      <c r="AA936" s="17"/>
    </row>
    <row r="937" spans="1:27" ht="18" customHeight="1" x14ac:dyDescent="0.2">
      <c r="A937" s="28"/>
      <c r="B937" s="19"/>
      <c r="C937" s="138"/>
      <c r="D937" s="14"/>
      <c r="E937" s="14"/>
      <c r="F937" s="72"/>
      <c r="G937" s="72"/>
      <c r="H937" s="72"/>
      <c r="I937" s="17"/>
      <c r="J937" s="17"/>
      <c r="K937" s="17"/>
      <c r="L937" s="17"/>
      <c r="M937" s="19"/>
      <c r="N937" s="28"/>
      <c r="O937" s="28"/>
      <c r="P937" s="29"/>
      <c r="Q937" s="28"/>
      <c r="R937" s="73"/>
      <c r="S937" s="73"/>
      <c r="T937" s="30"/>
      <c r="U937" s="28"/>
      <c r="V937" s="18"/>
      <c r="W937" s="19"/>
      <c r="X937" s="18"/>
      <c r="Y937" s="18"/>
      <c r="Z937" s="18"/>
      <c r="AA937" s="17"/>
    </row>
    <row r="938" spans="1:27" ht="18" customHeight="1" x14ac:dyDescent="0.2">
      <c r="A938" s="28"/>
      <c r="B938" s="19"/>
      <c r="C938" s="138"/>
      <c r="D938" s="14"/>
      <c r="E938" s="14"/>
      <c r="F938" s="72"/>
      <c r="G938" s="72"/>
      <c r="H938" s="72"/>
      <c r="I938" s="17"/>
      <c r="J938" s="17"/>
      <c r="K938" s="17"/>
      <c r="L938" s="17"/>
      <c r="M938" s="19"/>
      <c r="N938" s="28"/>
      <c r="O938" s="28"/>
      <c r="P938" s="29"/>
      <c r="Q938" s="28"/>
      <c r="R938" s="73"/>
      <c r="S938" s="73"/>
      <c r="T938" s="30"/>
      <c r="U938" s="28"/>
      <c r="V938" s="18"/>
      <c r="W938" s="19"/>
      <c r="X938" s="18"/>
      <c r="Y938" s="18"/>
      <c r="Z938" s="18"/>
      <c r="AA938" s="17"/>
    </row>
    <row r="939" spans="1:27" ht="18" customHeight="1" x14ac:dyDescent="0.2">
      <c r="A939" s="28"/>
      <c r="B939" s="19"/>
      <c r="C939" s="138"/>
      <c r="D939" s="14"/>
      <c r="E939" s="14"/>
      <c r="F939" s="72"/>
      <c r="G939" s="72"/>
      <c r="H939" s="72"/>
      <c r="I939" s="17"/>
      <c r="J939" s="17"/>
      <c r="K939" s="17"/>
      <c r="L939" s="17"/>
      <c r="M939" s="19"/>
      <c r="N939" s="28"/>
      <c r="O939" s="28"/>
      <c r="P939" s="29"/>
      <c r="Q939" s="28"/>
      <c r="R939" s="73"/>
      <c r="S939" s="73"/>
      <c r="T939" s="30"/>
      <c r="U939" s="28"/>
      <c r="V939" s="18"/>
      <c r="W939" s="19"/>
      <c r="X939" s="18"/>
      <c r="Y939" s="18"/>
      <c r="Z939" s="18"/>
      <c r="AA939" s="17"/>
    </row>
    <row r="940" spans="1:27" ht="18" customHeight="1" x14ac:dyDescent="0.2">
      <c r="A940" s="28"/>
      <c r="B940" s="19"/>
      <c r="C940" s="138"/>
      <c r="D940" s="14"/>
      <c r="E940" s="14"/>
      <c r="F940" s="72"/>
      <c r="G940" s="72"/>
      <c r="H940" s="72"/>
      <c r="I940" s="17"/>
      <c r="J940" s="17"/>
      <c r="K940" s="17"/>
      <c r="L940" s="17"/>
      <c r="M940" s="19"/>
      <c r="N940" s="28"/>
      <c r="O940" s="28"/>
      <c r="P940" s="29"/>
      <c r="Q940" s="28"/>
      <c r="R940" s="73"/>
      <c r="S940" s="73"/>
      <c r="T940" s="30"/>
      <c r="U940" s="28"/>
      <c r="V940" s="18"/>
      <c r="W940" s="19"/>
      <c r="X940" s="18"/>
      <c r="Y940" s="18"/>
      <c r="Z940" s="18"/>
      <c r="AA940" s="17"/>
    </row>
    <row r="941" spans="1:27" ht="18" customHeight="1" x14ac:dyDescent="0.2">
      <c r="A941" s="28"/>
      <c r="B941" s="19"/>
      <c r="C941" s="138"/>
      <c r="D941" s="14"/>
      <c r="E941" s="14"/>
      <c r="F941" s="72"/>
      <c r="G941" s="72"/>
      <c r="H941" s="72"/>
      <c r="I941" s="17"/>
      <c r="J941" s="17"/>
      <c r="K941" s="17"/>
      <c r="L941" s="17"/>
      <c r="M941" s="19"/>
      <c r="N941" s="28"/>
      <c r="O941" s="28"/>
      <c r="P941" s="29"/>
      <c r="Q941" s="28"/>
      <c r="R941" s="73"/>
      <c r="S941" s="73"/>
      <c r="T941" s="30"/>
      <c r="U941" s="28"/>
      <c r="V941" s="18"/>
      <c r="W941" s="19"/>
      <c r="X941" s="18"/>
      <c r="Y941" s="18"/>
      <c r="Z941" s="18"/>
      <c r="AA941" s="17"/>
    </row>
    <row r="942" spans="1:27" ht="18" customHeight="1" x14ac:dyDescent="0.2">
      <c r="A942" s="28"/>
      <c r="B942" s="19"/>
      <c r="C942" s="138"/>
      <c r="D942" s="14"/>
      <c r="E942" s="14"/>
      <c r="F942" s="72"/>
      <c r="G942" s="72"/>
      <c r="H942" s="72"/>
      <c r="I942" s="17"/>
      <c r="J942" s="17"/>
      <c r="K942" s="17"/>
      <c r="L942" s="17"/>
      <c r="M942" s="19"/>
      <c r="N942" s="28"/>
      <c r="O942" s="28"/>
      <c r="P942" s="29"/>
      <c r="Q942" s="28"/>
      <c r="R942" s="73"/>
      <c r="S942" s="73"/>
      <c r="T942" s="30"/>
      <c r="U942" s="28"/>
      <c r="V942" s="18"/>
      <c r="W942" s="19"/>
      <c r="X942" s="18"/>
      <c r="Y942" s="18"/>
      <c r="Z942" s="18"/>
      <c r="AA942" s="17"/>
    </row>
    <row r="943" spans="1:27" ht="18" customHeight="1" x14ac:dyDescent="0.2">
      <c r="A943" s="28"/>
      <c r="B943" s="19"/>
      <c r="C943" s="138"/>
      <c r="D943" s="14"/>
      <c r="E943" s="14"/>
      <c r="F943" s="72"/>
      <c r="G943" s="72"/>
      <c r="H943" s="72"/>
      <c r="I943" s="17"/>
      <c r="J943" s="17"/>
      <c r="K943" s="17"/>
      <c r="L943" s="17"/>
      <c r="M943" s="19"/>
      <c r="N943" s="28"/>
      <c r="O943" s="28"/>
      <c r="P943" s="29"/>
      <c r="Q943" s="28"/>
      <c r="R943" s="73"/>
      <c r="S943" s="73"/>
      <c r="T943" s="30"/>
      <c r="U943" s="28"/>
      <c r="V943" s="18"/>
      <c r="W943" s="19"/>
      <c r="X943" s="18"/>
      <c r="Y943" s="18"/>
      <c r="Z943" s="18"/>
      <c r="AA943" s="17"/>
    </row>
    <row r="944" spans="1:27" ht="18" customHeight="1" x14ac:dyDescent="0.2">
      <c r="A944" s="28"/>
      <c r="B944" s="19"/>
      <c r="C944" s="138"/>
      <c r="D944" s="14"/>
      <c r="E944" s="14"/>
      <c r="F944" s="72"/>
      <c r="G944" s="72"/>
      <c r="H944" s="72"/>
      <c r="I944" s="17"/>
      <c r="J944" s="17"/>
      <c r="K944" s="17"/>
      <c r="L944" s="17"/>
      <c r="M944" s="19"/>
      <c r="N944" s="28"/>
      <c r="O944" s="28"/>
      <c r="P944" s="29"/>
      <c r="Q944" s="28"/>
      <c r="R944" s="73"/>
      <c r="S944" s="73"/>
      <c r="T944" s="30"/>
      <c r="U944" s="28"/>
      <c r="V944" s="18"/>
      <c r="W944" s="19"/>
      <c r="X944" s="18"/>
      <c r="Y944" s="18"/>
      <c r="Z944" s="18"/>
      <c r="AA944" s="17"/>
    </row>
    <row r="945" spans="1:27" ht="18" customHeight="1" x14ac:dyDescent="0.2">
      <c r="A945" s="28"/>
      <c r="B945" s="19"/>
      <c r="C945" s="138"/>
      <c r="D945" s="14"/>
      <c r="E945" s="14"/>
      <c r="F945" s="72"/>
      <c r="G945" s="72"/>
      <c r="H945" s="72"/>
      <c r="I945" s="17"/>
      <c r="J945" s="17"/>
      <c r="K945" s="17"/>
      <c r="L945" s="17"/>
      <c r="M945" s="19"/>
      <c r="N945" s="28"/>
      <c r="O945" s="28"/>
      <c r="P945" s="29"/>
      <c r="Q945" s="28"/>
      <c r="R945" s="73"/>
      <c r="S945" s="73"/>
      <c r="T945" s="30"/>
      <c r="U945" s="28"/>
      <c r="V945" s="18"/>
      <c r="W945" s="19"/>
      <c r="X945" s="18"/>
      <c r="Y945" s="18"/>
      <c r="Z945" s="18"/>
      <c r="AA945" s="17"/>
    </row>
    <row r="946" spans="1:27" ht="18" customHeight="1" x14ac:dyDescent="0.2">
      <c r="A946" s="28"/>
      <c r="B946" s="19"/>
      <c r="C946" s="138"/>
      <c r="D946" s="14"/>
      <c r="E946" s="14"/>
      <c r="F946" s="72"/>
      <c r="G946" s="72"/>
      <c r="H946" s="72"/>
      <c r="I946" s="17"/>
      <c r="J946" s="17"/>
      <c r="K946" s="17"/>
      <c r="L946" s="17"/>
      <c r="M946" s="19"/>
      <c r="N946" s="28"/>
      <c r="O946" s="28"/>
      <c r="P946" s="29"/>
      <c r="Q946" s="28"/>
      <c r="R946" s="73"/>
      <c r="S946" s="73"/>
      <c r="T946" s="30"/>
      <c r="U946" s="28"/>
      <c r="V946" s="18"/>
      <c r="W946" s="19"/>
      <c r="X946" s="18"/>
      <c r="Y946" s="18"/>
      <c r="Z946" s="18"/>
      <c r="AA946" s="17"/>
    </row>
    <row r="947" spans="1:27" ht="18" customHeight="1" x14ac:dyDescent="0.2">
      <c r="A947" s="28"/>
      <c r="B947" s="19"/>
      <c r="C947" s="138"/>
      <c r="D947" s="14"/>
      <c r="E947" s="14"/>
      <c r="F947" s="72"/>
      <c r="G947" s="72"/>
      <c r="H947" s="72"/>
      <c r="I947" s="17"/>
      <c r="J947" s="17"/>
      <c r="K947" s="17"/>
      <c r="L947" s="17"/>
      <c r="M947" s="19"/>
      <c r="N947" s="28"/>
      <c r="O947" s="28"/>
      <c r="P947" s="29"/>
      <c r="Q947" s="28"/>
      <c r="R947" s="73"/>
      <c r="S947" s="73"/>
      <c r="T947" s="30"/>
      <c r="U947" s="28"/>
      <c r="V947" s="18"/>
      <c r="W947" s="19"/>
      <c r="X947" s="18"/>
      <c r="Y947" s="18"/>
      <c r="Z947" s="18"/>
      <c r="AA947" s="17"/>
    </row>
    <row r="948" spans="1:27" ht="18" customHeight="1" x14ac:dyDescent="0.2">
      <c r="A948" s="28"/>
      <c r="B948" s="19"/>
      <c r="C948" s="138"/>
      <c r="D948" s="14"/>
      <c r="E948" s="14"/>
      <c r="F948" s="72"/>
      <c r="G948" s="72"/>
      <c r="H948" s="72"/>
      <c r="I948" s="17"/>
      <c r="J948" s="17"/>
      <c r="K948" s="17"/>
      <c r="L948" s="17"/>
      <c r="M948" s="19"/>
      <c r="N948" s="28"/>
      <c r="O948" s="28"/>
      <c r="P948" s="29"/>
      <c r="Q948" s="28"/>
      <c r="R948" s="73"/>
      <c r="S948" s="73"/>
      <c r="T948" s="30"/>
      <c r="U948" s="28"/>
      <c r="V948" s="18"/>
      <c r="W948" s="19"/>
      <c r="X948" s="18"/>
      <c r="Y948" s="18"/>
      <c r="Z948" s="18"/>
      <c r="AA948" s="17"/>
    </row>
    <row r="949" spans="1:27" ht="18" customHeight="1" x14ac:dyDescent="0.2">
      <c r="A949" s="28"/>
      <c r="B949" s="19"/>
      <c r="C949" s="138"/>
      <c r="D949" s="14"/>
      <c r="E949" s="14"/>
      <c r="F949" s="72"/>
      <c r="G949" s="72"/>
      <c r="H949" s="72"/>
      <c r="I949" s="17"/>
      <c r="J949" s="17"/>
      <c r="K949" s="17"/>
      <c r="L949" s="17"/>
      <c r="M949" s="19"/>
      <c r="N949" s="28"/>
      <c r="O949" s="28"/>
      <c r="P949" s="29"/>
      <c r="Q949" s="28"/>
      <c r="R949" s="73"/>
      <c r="S949" s="73"/>
      <c r="T949" s="30"/>
      <c r="U949" s="28"/>
      <c r="V949" s="18"/>
      <c r="W949" s="19"/>
      <c r="X949" s="18"/>
      <c r="Y949" s="18"/>
      <c r="Z949" s="18"/>
      <c r="AA949" s="17"/>
    </row>
    <row r="950" spans="1:27" ht="18" customHeight="1" x14ac:dyDescent="0.2">
      <c r="A950" s="28"/>
      <c r="B950" s="19"/>
      <c r="C950" s="138"/>
      <c r="D950" s="14"/>
      <c r="E950" s="14"/>
      <c r="F950" s="72"/>
      <c r="G950" s="72"/>
      <c r="H950" s="72"/>
      <c r="I950" s="17"/>
      <c r="J950" s="17"/>
      <c r="K950" s="17"/>
      <c r="L950" s="17"/>
      <c r="M950" s="19"/>
      <c r="N950" s="28"/>
      <c r="O950" s="28"/>
      <c r="P950" s="29"/>
      <c r="Q950" s="28"/>
      <c r="R950" s="73"/>
      <c r="S950" s="73"/>
      <c r="T950" s="30"/>
      <c r="U950" s="28"/>
      <c r="V950" s="18"/>
      <c r="W950" s="19"/>
      <c r="X950" s="18"/>
      <c r="Y950" s="18"/>
      <c r="Z950" s="18"/>
      <c r="AA950" s="17"/>
    </row>
    <row r="951" spans="1:27" ht="18" customHeight="1" x14ac:dyDescent="0.2">
      <c r="A951" s="28"/>
      <c r="B951" s="19"/>
      <c r="C951" s="138"/>
      <c r="D951" s="14"/>
      <c r="E951" s="14"/>
      <c r="F951" s="72"/>
      <c r="G951" s="72"/>
      <c r="H951" s="72"/>
      <c r="I951" s="17"/>
      <c r="J951" s="17"/>
      <c r="K951" s="17"/>
      <c r="L951" s="17"/>
      <c r="M951" s="19"/>
      <c r="N951" s="28"/>
      <c r="O951" s="28"/>
      <c r="P951" s="29"/>
      <c r="Q951" s="28"/>
      <c r="R951" s="73"/>
      <c r="S951" s="73"/>
      <c r="T951" s="30"/>
      <c r="U951" s="28"/>
      <c r="V951" s="18"/>
      <c r="W951" s="19"/>
      <c r="X951" s="18"/>
      <c r="Y951" s="18"/>
      <c r="Z951" s="18"/>
      <c r="AA951" s="17"/>
    </row>
    <row r="952" spans="1:27" ht="18" customHeight="1" x14ac:dyDescent="0.2">
      <c r="A952" s="28"/>
      <c r="B952" s="19"/>
      <c r="C952" s="138"/>
      <c r="D952" s="14"/>
      <c r="E952" s="14"/>
      <c r="F952" s="72"/>
      <c r="G952" s="72"/>
      <c r="H952" s="72"/>
      <c r="I952" s="17"/>
      <c r="J952" s="17"/>
      <c r="K952" s="17"/>
      <c r="L952" s="17"/>
      <c r="M952" s="19"/>
      <c r="N952" s="28"/>
      <c r="O952" s="28"/>
      <c r="P952" s="29"/>
      <c r="Q952" s="28"/>
      <c r="R952" s="73"/>
      <c r="S952" s="73"/>
      <c r="T952" s="30"/>
      <c r="U952" s="28"/>
      <c r="V952" s="18"/>
      <c r="W952" s="19"/>
      <c r="X952" s="18"/>
      <c r="Y952" s="18"/>
      <c r="Z952" s="18"/>
      <c r="AA952" s="17"/>
    </row>
    <row r="953" spans="1:27" ht="18" customHeight="1" x14ac:dyDescent="0.2">
      <c r="A953" s="28"/>
      <c r="B953" s="19"/>
      <c r="C953" s="138"/>
      <c r="D953" s="14"/>
      <c r="E953" s="14"/>
      <c r="F953" s="72"/>
      <c r="G953" s="72"/>
      <c r="H953" s="72"/>
      <c r="I953" s="17"/>
      <c r="J953" s="17"/>
      <c r="K953" s="17"/>
      <c r="L953" s="17"/>
      <c r="M953" s="19"/>
      <c r="N953" s="28"/>
      <c r="O953" s="28"/>
      <c r="P953" s="29"/>
      <c r="Q953" s="28"/>
      <c r="R953" s="73"/>
      <c r="S953" s="73"/>
      <c r="T953" s="30"/>
      <c r="U953" s="28"/>
      <c r="V953" s="18"/>
      <c r="W953" s="19"/>
      <c r="X953" s="18"/>
      <c r="Y953" s="18"/>
      <c r="Z953" s="18"/>
      <c r="AA953" s="17"/>
    </row>
    <row r="954" spans="1:27" ht="18" customHeight="1" x14ac:dyDescent="0.2">
      <c r="A954" s="28"/>
      <c r="B954" s="19"/>
      <c r="C954" s="138"/>
      <c r="D954" s="14"/>
      <c r="E954" s="14"/>
      <c r="F954" s="72"/>
      <c r="G954" s="72"/>
      <c r="H954" s="72"/>
      <c r="I954" s="17"/>
      <c r="J954" s="17"/>
      <c r="K954" s="17"/>
      <c r="L954" s="17"/>
      <c r="M954" s="19"/>
      <c r="N954" s="28"/>
      <c r="O954" s="28"/>
      <c r="P954" s="29"/>
      <c r="Q954" s="28"/>
      <c r="R954" s="73"/>
      <c r="S954" s="73"/>
      <c r="T954" s="30"/>
      <c r="U954" s="28"/>
      <c r="V954" s="18"/>
      <c r="W954" s="19"/>
      <c r="X954" s="18"/>
      <c r="Y954" s="18"/>
      <c r="Z954" s="18"/>
      <c r="AA954" s="17"/>
    </row>
    <row r="955" spans="1:27" ht="18" customHeight="1" x14ac:dyDescent="0.2">
      <c r="A955" s="28"/>
      <c r="B955" s="19"/>
      <c r="C955" s="138"/>
      <c r="D955" s="14"/>
      <c r="E955" s="14"/>
      <c r="F955" s="72"/>
      <c r="G955" s="72"/>
      <c r="H955" s="72"/>
      <c r="I955" s="17"/>
      <c r="J955" s="17"/>
      <c r="K955" s="17"/>
      <c r="L955" s="17"/>
      <c r="M955" s="19"/>
      <c r="N955" s="28"/>
      <c r="O955" s="28"/>
      <c r="P955" s="29"/>
      <c r="Q955" s="28"/>
      <c r="R955" s="73"/>
      <c r="S955" s="73"/>
      <c r="T955" s="30"/>
      <c r="U955" s="28"/>
      <c r="V955" s="18"/>
      <c r="W955" s="19"/>
      <c r="X955" s="18"/>
      <c r="Y955" s="18"/>
      <c r="Z955" s="18"/>
      <c r="AA955" s="17"/>
    </row>
    <row r="956" spans="1:27" ht="18" customHeight="1" x14ac:dyDescent="0.2">
      <c r="A956" s="28"/>
      <c r="B956" s="19"/>
      <c r="C956" s="138"/>
      <c r="D956" s="14"/>
      <c r="E956" s="14"/>
      <c r="F956" s="72"/>
      <c r="G956" s="72"/>
      <c r="H956" s="72"/>
      <c r="I956" s="17"/>
      <c r="J956" s="17"/>
      <c r="K956" s="17"/>
      <c r="L956" s="17"/>
      <c r="M956" s="19"/>
      <c r="N956" s="28"/>
      <c r="O956" s="28"/>
      <c r="P956" s="29"/>
      <c r="Q956" s="28"/>
      <c r="R956" s="73"/>
      <c r="S956" s="73"/>
      <c r="T956" s="30"/>
      <c r="U956" s="28"/>
      <c r="V956" s="18"/>
      <c r="W956" s="19"/>
      <c r="X956" s="18"/>
      <c r="Y956" s="18"/>
      <c r="Z956" s="18"/>
      <c r="AA956" s="17"/>
    </row>
    <row r="957" spans="1:27" ht="18" customHeight="1" x14ac:dyDescent="0.2">
      <c r="A957" s="28"/>
      <c r="B957" s="19"/>
      <c r="C957" s="138"/>
      <c r="D957" s="14"/>
      <c r="E957" s="14"/>
      <c r="F957" s="72"/>
      <c r="G957" s="72"/>
      <c r="H957" s="72"/>
      <c r="I957" s="17"/>
      <c r="J957" s="17"/>
      <c r="K957" s="17"/>
      <c r="L957" s="17"/>
      <c r="M957" s="19"/>
      <c r="N957" s="28"/>
      <c r="O957" s="28"/>
      <c r="P957" s="29"/>
      <c r="Q957" s="28"/>
      <c r="R957" s="73"/>
      <c r="S957" s="73"/>
      <c r="T957" s="30"/>
      <c r="U957" s="28"/>
      <c r="V957" s="18"/>
      <c r="W957" s="19"/>
      <c r="X957" s="18"/>
      <c r="Y957" s="18"/>
      <c r="Z957" s="18"/>
      <c r="AA957" s="17"/>
    </row>
    <row r="958" spans="1:27" ht="18" customHeight="1" x14ac:dyDescent="0.2">
      <c r="A958" s="28"/>
      <c r="B958" s="19"/>
      <c r="C958" s="138"/>
      <c r="D958" s="14"/>
      <c r="E958" s="14"/>
      <c r="F958" s="72"/>
      <c r="G958" s="72"/>
      <c r="H958" s="72"/>
      <c r="I958" s="17"/>
      <c r="J958" s="17"/>
      <c r="K958" s="17"/>
      <c r="L958" s="17"/>
      <c r="M958" s="19"/>
      <c r="N958" s="28"/>
      <c r="O958" s="28"/>
      <c r="P958" s="29"/>
      <c r="Q958" s="28"/>
      <c r="R958" s="73"/>
      <c r="S958" s="73"/>
      <c r="T958" s="30"/>
      <c r="U958" s="28"/>
      <c r="V958" s="18"/>
      <c r="W958" s="19"/>
      <c r="X958" s="18"/>
      <c r="Y958" s="18"/>
      <c r="Z958" s="18"/>
      <c r="AA958" s="17"/>
    </row>
    <row r="959" spans="1:27" ht="18" customHeight="1" x14ac:dyDescent="0.2">
      <c r="A959" s="28"/>
      <c r="B959" s="19"/>
      <c r="C959" s="138"/>
      <c r="D959" s="14"/>
      <c r="E959" s="14"/>
      <c r="F959" s="72"/>
      <c r="G959" s="72"/>
      <c r="H959" s="72"/>
      <c r="I959" s="17"/>
      <c r="J959" s="17"/>
      <c r="K959" s="17"/>
      <c r="L959" s="17"/>
      <c r="M959" s="19"/>
      <c r="N959" s="28"/>
      <c r="O959" s="28"/>
      <c r="P959" s="29"/>
      <c r="Q959" s="28"/>
      <c r="R959" s="73"/>
      <c r="S959" s="73"/>
      <c r="T959" s="30"/>
      <c r="U959" s="28"/>
      <c r="V959" s="18"/>
      <c r="W959" s="19"/>
      <c r="X959" s="18"/>
      <c r="Y959" s="18"/>
      <c r="Z959" s="18"/>
      <c r="AA959" s="17"/>
    </row>
    <row r="960" spans="1:27" ht="18" customHeight="1" x14ac:dyDescent="0.2">
      <c r="A960" s="28"/>
      <c r="B960" s="19"/>
      <c r="C960" s="138"/>
      <c r="D960" s="14"/>
      <c r="E960" s="14"/>
      <c r="F960" s="72"/>
      <c r="G960" s="72"/>
      <c r="H960" s="72"/>
      <c r="I960" s="17"/>
      <c r="J960" s="17"/>
      <c r="K960" s="17"/>
      <c r="L960" s="17"/>
      <c r="M960" s="19"/>
      <c r="N960" s="28"/>
      <c r="O960" s="28"/>
      <c r="P960" s="29"/>
      <c r="Q960" s="28"/>
      <c r="R960" s="73"/>
      <c r="S960" s="73"/>
      <c r="T960" s="30"/>
      <c r="U960" s="28"/>
      <c r="V960" s="18"/>
      <c r="W960" s="19"/>
      <c r="X960" s="18"/>
      <c r="Y960" s="18"/>
      <c r="Z960" s="18"/>
      <c r="AA960" s="17"/>
    </row>
    <row r="961" spans="1:27" ht="18" customHeight="1" x14ac:dyDescent="0.2">
      <c r="A961" s="28"/>
      <c r="B961" s="19"/>
      <c r="C961" s="138"/>
      <c r="D961" s="14"/>
      <c r="E961" s="14"/>
      <c r="F961" s="72"/>
      <c r="G961" s="72"/>
      <c r="H961" s="72"/>
      <c r="I961" s="17"/>
      <c r="J961" s="17"/>
      <c r="K961" s="17"/>
      <c r="L961" s="17"/>
      <c r="M961" s="19"/>
      <c r="N961" s="28"/>
      <c r="O961" s="28"/>
      <c r="P961" s="29"/>
      <c r="Q961" s="28"/>
      <c r="R961" s="73"/>
      <c r="S961" s="73"/>
      <c r="T961" s="30"/>
      <c r="U961" s="28"/>
      <c r="V961" s="18"/>
      <c r="W961" s="19"/>
      <c r="X961" s="18"/>
      <c r="Y961" s="18"/>
      <c r="Z961" s="18"/>
      <c r="AA961" s="17"/>
    </row>
    <row r="962" spans="1:27" ht="18" customHeight="1" x14ac:dyDescent="0.2">
      <c r="A962" s="28"/>
      <c r="B962" s="19"/>
      <c r="C962" s="138"/>
      <c r="D962" s="14"/>
      <c r="E962" s="14"/>
      <c r="F962" s="72"/>
      <c r="G962" s="72"/>
      <c r="H962" s="72"/>
      <c r="I962" s="17"/>
      <c r="J962" s="17"/>
      <c r="K962" s="17"/>
      <c r="L962" s="17"/>
      <c r="M962" s="19"/>
      <c r="N962" s="28"/>
      <c r="O962" s="28"/>
      <c r="P962" s="29"/>
      <c r="Q962" s="28"/>
      <c r="R962" s="73"/>
      <c r="S962" s="73"/>
      <c r="T962" s="30"/>
      <c r="U962" s="28"/>
      <c r="V962" s="18"/>
      <c r="W962" s="19"/>
      <c r="X962" s="18"/>
      <c r="Y962" s="18"/>
      <c r="Z962" s="18"/>
      <c r="AA962" s="17"/>
    </row>
    <row r="963" spans="1:27" ht="18" customHeight="1" x14ac:dyDescent="0.2">
      <c r="A963" s="28"/>
      <c r="B963" s="19"/>
      <c r="C963" s="138"/>
      <c r="D963" s="14"/>
      <c r="E963" s="14"/>
      <c r="F963" s="72"/>
      <c r="G963" s="72"/>
      <c r="H963" s="72"/>
      <c r="I963" s="17"/>
      <c r="J963" s="17"/>
      <c r="K963" s="17"/>
      <c r="L963" s="17"/>
      <c r="M963" s="19"/>
      <c r="N963" s="28"/>
      <c r="O963" s="28"/>
      <c r="P963" s="29"/>
      <c r="Q963" s="28"/>
      <c r="R963" s="73"/>
      <c r="S963" s="73"/>
      <c r="T963" s="30"/>
      <c r="U963" s="28"/>
      <c r="V963" s="18"/>
      <c r="W963" s="19"/>
      <c r="X963" s="18"/>
      <c r="Y963" s="18"/>
      <c r="Z963" s="18"/>
      <c r="AA963" s="17"/>
    </row>
    <row r="964" spans="1:27" ht="18" customHeight="1" x14ac:dyDescent="0.2">
      <c r="A964" s="28"/>
      <c r="B964" s="19"/>
      <c r="C964" s="138"/>
      <c r="D964" s="14"/>
      <c r="E964" s="14"/>
      <c r="F964" s="72"/>
      <c r="G964" s="72"/>
      <c r="H964" s="72"/>
      <c r="I964" s="17"/>
      <c r="J964" s="17"/>
      <c r="K964" s="17"/>
      <c r="L964" s="17"/>
      <c r="M964" s="19"/>
      <c r="N964" s="28"/>
      <c r="O964" s="28"/>
      <c r="P964" s="29"/>
      <c r="Q964" s="28"/>
      <c r="R964" s="73"/>
      <c r="S964" s="73"/>
      <c r="T964" s="30"/>
      <c r="U964" s="28"/>
      <c r="V964" s="18"/>
      <c r="W964" s="19"/>
      <c r="X964" s="18"/>
      <c r="Y964" s="18"/>
      <c r="Z964" s="18"/>
      <c r="AA964" s="17"/>
    </row>
    <row r="965" spans="1:27" ht="18" customHeight="1" x14ac:dyDescent="0.2">
      <c r="A965" s="28"/>
      <c r="B965" s="19"/>
      <c r="C965" s="138"/>
      <c r="D965" s="14"/>
      <c r="E965" s="14"/>
      <c r="F965" s="72"/>
      <c r="G965" s="72"/>
      <c r="H965" s="72"/>
      <c r="I965" s="17"/>
      <c r="J965" s="17"/>
      <c r="K965" s="17"/>
      <c r="L965" s="17"/>
      <c r="M965" s="19"/>
      <c r="N965" s="28"/>
      <c r="O965" s="28"/>
      <c r="P965" s="29"/>
      <c r="Q965" s="28"/>
      <c r="R965" s="73"/>
      <c r="S965" s="73"/>
      <c r="T965" s="30"/>
      <c r="U965" s="28"/>
      <c r="V965" s="18"/>
      <c r="W965" s="19"/>
      <c r="X965" s="18"/>
      <c r="Y965" s="18"/>
      <c r="Z965" s="18"/>
      <c r="AA965" s="17"/>
    </row>
    <row r="966" spans="1:27" ht="18" customHeight="1" x14ac:dyDescent="0.2">
      <c r="A966" s="28"/>
      <c r="B966" s="19"/>
      <c r="C966" s="138"/>
      <c r="D966" s="14"/>
      <c r="E966" s="14"/>
      <c r="F966" s="72"/>
      <c r="G966" s="72"/>
      <c r="H966" s="72"/>
      <c r="I966" s="17"/>
      <c r="J966" s="17"/>
      <c r="K966" s="17"/>
      <c r="L966" s="17"/>
      <c r="M966" s="19"/>
      <c r="N966" s="28"/>
      <c r="O966" s="28"/>
      <c r="P966" s="29"/>
      <c r="Q966" s="28"/>
      <c r="R966" s="73"/>
      <c r="S966" s="73"/>
      <c r="T966" s="30"/>
      <c r="U966" s="28"/>
      <c r="V966" s="18"/>
      <c r="W966" s="19"/>
      <c r="X966" s="18"/>
      <c r="Y966" s="18"/>
      <c r="Z966" s="18"/>
      <c r="AA966" s="17"/>
    </row>
    <row r="967" spans="1:27" ht="18" customHeight="1" x14ac:dyDescent="0.2">
      <c r="A967" s="28"/>
      <c r="B967" s="19"/>
      <c r="C967" s="138"/>
      <c r="D967" s="14"/>
      <c r="E967" s="14"/>
      <c r="F967" s="72"/>
      <c r="G967" s="72"/>
      <c r="H967" s="72"/>
      <c r="I967" s="17"/>
      <c r="J967" s="17"/>
      <c r="K967" s="17"/>
      <c r="L967" s="17"/>
      <c r="M967" s="19"/>
      <c r="N967" s="28"/>
      <c r="O967" s="28"/>
      <c r="P967" s="29"/>
      <c r="Q967" s="28"/>
      <c r="R967" s="73"/>
      <c r="S967" s="73"/>
      <c r="T967" s="30"/>
      <c r="U967" s="28"/>
      <c r="V967" s="18"/>
      <c r="W967" s="19"/>
      <c r="X967" s="18"/>
      <c r="Y967" s="18"/>
      <c r="Z967" s="18"/>
      <c r="AA967" s="17"/>
    </row>
    <row r="968" spans="1:27" ht="18" customHeight="1" x14ac:dyDescent="0.2">
      <c r="A968" s="28"/>
      <c r="B968" s="19"/>
      <c r="C968" s="138"/>
      <c r="D968" s="14"/>
      <c r="E968" s="14"/>
      <c r="F968" s="72"/>
      <c r="G968" s="72"/>
      <c r="H968" s="72"/>
      <c r="I968" s="17"/>
      <c r="J968" s="17"/>
      <c r="K968" s="17"/>
      <c r="L968" s="17"/>
      <c r="M968" s="19"/>
      <c r="N968" s="28"/>
      <c r="O968" s="28"/>
      <c r="P968" s="29"/>
      <c r="Q968" s="28"/>
      <c r="R968" s="73"/>
      <c r="S968" s="73"/>
      <c r="T968" s="30"/>
      <c r="U968" s="28"/>
      <c r="V968" s="18"/>
      <c r="W968" s="19"/>
      <c r="X968" s="18"/>
      <c r="Y968" s="18"/>
      <c r="Z968" s="18"/>
      <c r="AA968" s="17"/>
    </row>
    <row r="969" spans="1:27" ht="18" customHeight="1" x14ac:dyDescent="0.2">
      <c r="A969" s="28"/>
      <c r="B969" s="19"/>
      <c r="C969" s="138"/>
      <c r="D969" s="14"/>
      <c r="E969" s="14"/>
      <c r="F969" s="72"/>
      <c r="G969" s="72"/>
      <c r="H969" s="72"/>
      <c r="I969" s="17"/>
      <c r="J969" s="17"/>
      <c r="K969" s="17"/>
      <c r="L969" s="17"/>
      <c r="M969" s="19"/>
      <c r="N969" s="28"/>
      <c r="O969" s="28"/>
      <c r="P969" s="29"/>
      <c r="Q969" s="28"/>
      <c r="R969" s="73"/>
      <c r="S969" s="73"/>
      <c r="T969" s="30"/>
      <c r="U969" s="28"/>
      <c r="V969" s="18"/>
      <c r="W969" s="19"/>
      <c r="X969" s="18"/>
      <c r="Y969" s="18"/>
      <c r="Z969" s="18"/>
      <c r="AA969" s="17"/>
    </row>
    <row r="970" spans="1:27" ht="18" customHeight="1" x14ac:dyDescent="0.2">
      <c r="A970" s="28"/>
      <c r="B970" s="19"/>
      <c r="C970" s="138"/>
      <c r="D970" s="14"/>
      <c r="E970" s="14"/>
      <c r="F970" s="72"/>
      <c r="G970" s="72"/>
      <c r="H970" s="72"/>
      <c r="I970" s="17"/>
      <c r="J970" s="17"/>
      <c r="K970" s="17"/>
      <c r="L970" s="17"/>
      <c r="M970" s="19"/>
      <c r="N970" s="28"/>
      <c r="O970" s="28"/>
      <c r="P970" s="29"/>
      <c r="Q970" s="28"/>
      <c r="R970" s="73"/>
      <c r="S970" s="73"/>
      <c r="T970" s="30"/>
      <c r="U970" s="28"/>
      <c r="V970" s="18"/>
      <c r="W970" s="19"/>
      <c r="X970" s="18"/>
      <c r="Y970" s="18"/>
      <c r="Z970" s="18"/>
      <c r="AA970" s="17"/>
    </row>
    <row r="971" spans="1:27" ht="18" customHeight="1" x14ac:dyDescent="0.2">
      <c r="A971" s="28"/>
      <c r="B971" s="19"/>
      <c r="C971" s="138"/>
      <c r="D971" s="14"/>
      <c r="E971" s="14"/>
      <c r="F971" s="72"/>
      <c r="G971" s="72"/>
      <c r="H971" s="72"/>
      <c r="I971" s="17"/>
      <c r="J971" s="17"/>
      <c r="K971" s="17"/>
      <c r="L971" s="17"/>
      <c r="M971" s="19"/>
      <c r="N971" s="28"/>
      <c r="O971" s="28"/>
      <c r="P971" s="29"/>
      <c r="Q971" s="28"/>
      <c r="R971" s="73"/>
      <c r="S971" s="73"/>
      <c r="T971" s="30"/>
      <c r="U971" s="28"/>
      <c r="V971" s="18"/>
      <c r="W971" s="19"/>
      <c r="X971" s="18"/>
      <c r="Y971" s="18"/>
      <c r="Z971" s="18"/>
      <c r="AA971" s="17"/>
    </row>
    <row r="972" spans="1:27" ht="18" customHeight="1" x14ac:dyDescent="0.2">
      <c r="A972" s="28"/>
      <c r="B972" s="19"/>
      <c r="C972" s="138"/>
      <c r="D972" s="14"/>
      <c r="E972" s="14"/>
      <c r="F972" s="72"/>
      <c r="G972" s="72"/>
      <c r="H972" s="72"/>
      <c r="I972" s="17"/>
      <c r="J972" s="17"/>
      <c r="K972" s="17"/>
      <c r="L972" s="17"/>
      <c r="M972" s="19"/>
      <c r="N972" s="28"/>
      <c r="O972" s="28"/>
      <c r="P972" s="29"/>
      <c r="Q972" s="28"/>
      <c r="R972" s="73"/>
      <c r="S972" s="73"/>
      <c r="T972" s="30"/>
      <c r="U972" s="28"/>
      <c r="V972" s="18"/>
      <c r="W972" s="19"/>
      <c r="X972" s="18"/>
      <c r="Y972" s="18"/>
      <c r="Z972" s="18"/>
      <c r="AA972" s="17"/>
    </row>
    <row r="973" spans="1:27" ht="18" customHeight="1" x14ac:dyDescent="0.2">
      <c r="A973" s="28"/>
      <c r="B973" s="19"/>
      <c r="C973" s="138"/>
      <c r="D973" s="14"/>
      <c r="E973" s="14"/>
      <c r="F973" s="72"/>
      <c r="G973" s="72"/>
      <c r="H973" s="72"/>
      <c r="I973" s="17"/>
      <c r="J973" s="17"/>
      <c r="K973" s="17"/>
      <c r="L973" s="17"/>
      <c r="M973" s="19"/>
      <c r="N973" s="28"/>
      <c r="O973" s="28"/>
      <c r="P973" s="29"/>
      <c r="Q973" s="28"/>
      <c r="R973" s="73"/>
      <c r="S973" s="73"/>
      <c r="T973" s="30"/>
      <c r="U973" s="28"/>
      <c r="V973" s="18"/>
      <c r="W973" s="19"/>
      <c r="X973" s="18"/>
      <c r="Y973" s="18"/>
      <c r="Z973" s="18"/>
      <c r="AA973" s="17"/>
    </row>
    <row r="974" spans="1:27" ht="18" customHeight="1" x14ac:dyDescent="0.2">
      <c r="A974" s="28"/>
      <c r="B974" s="19"/>
      <c r="C974" s="138"/>
      <c r="D974" s="14"/>
      <c r="E974" s="14"/>
      <c r="F974" s="72"/>
      <c r="G974" s="72"/>
      <c r="H974" s="72"/>
      <c r="I974" s="17"/>
      <c r="J974" s="17"/>
      <c r="K974" s="17"/>
      <c r="L974" s="17"/>
      <c r="M974" s="19"/>
      <c r="N974" s="28"/>
      <c r="O974" s="28"/>
      <c r="P974" s="29"/>
      <c r="Q974" s="28"/>
      <c r="R974" s="73"/>
      <c r="S974" s="73"/>
      <c r="T974" s="30"/>
      <c r="U974" s="28"/>
      <c r="V974" s="18"/>
      <c r="W974" s="19"/>
      <c r="X974" s="18"/>
      <c r="Y974" s="18"/>
      <c r="Z974" s="18"/>
      <c r="AA974" s="17"/>
    </row>
    <row r="975" spans="1:27" ht="18" customHeight="1" x14ac:dyDescent="0.2">
      <c r="A975" s="28"/>
      <c r="B975" s="19"/>
      <c r="C975" s="138"/>
      <c r="D975" s="14"/>
      <c r="E975" s="14"/>
      <c r="F975" s="72"/>
      <c r="G975" s="72"/>
      <c r="H975" s="72"/>
      <c r="I975" s="17"/>
      <c r="J975" s="17"/>
      <c r="K975" s="17"/>
      <c r="L975" s="17"/>
      <c r="M975" s="19"/>
      <c r="N975" s="28"/>
      <c r="O975" s="28"/>
      <c r="P975" s="29"/>
      <c r="Q975" s="28"/>
      <c r="R975" s="73"/>
      <c r="S975" s="73"/>
      <c r="T975" s="30"/>
      <c r="U975" s="28"/>
      <c r="V975" s="18"/>
      <c r="W975" s="19"/>
      <c r="X975" s="18"/>
      <c r="Y975" s="18"/>
      <c r="Z975" s="18"/>
      <c r="AA975" s="17"/>
    </row>
    <row r="976" spans="1:27" ht="18" customHeight="1" x14ac:dyDescent="0.2">
      <c r="A976" s="28"/>
      <c r="B976" s="19"/>
      <c r="C976" s="138"/>
      <c r="D976" s="14"/>
      <c r="E976" s="14"/>
      <c r="F976" s="72"/>
      <c r="G976" s="72"/>
      <c r="H976" s="72"/>
      <c r="I976" s="17"/>
      <c r="J976" s="17"/>
      <c r="K976" s="17"/>
      <c r="L976" s="17"/>
      <c r="M976" s="19"/>
      <c r="N976" s="28"/>
      <c r="O976" s="28"/>
      <c r="P976" s="29"/>
      <c r="Q976" s="28"/>
      <c r="R976" s="73"/>
      <c r="S976" s="73"/>
      <c r="T976" s="30"/>
      <c r="U976" s="28"/>
      <c r="V976" s="18"/>
      <c r="W976" s="19"/>
      <c r="X976" s="18"/>
      <c r="Y976" s="18"/>
      <c r="Z976" s="18"/>
      <c r="AA976" s="17"/>
    </row>
    <row r="977" spans="1:27" ht="18" customHeight="1" x14ac:dyDescent="0.2">
      <c r="A977" s="28"/>
      <c r="B977" s="19"/>
      <c r="C977" s="138"/>
      <c r="D977" s="14"/>
      <c r="E977" s="14"/>
      <c r="F977" s="72"/>
      <c r="G977" s="72"/>
      <c r="H977" s="72"/>
      <c r="I977" s="17"/>
      <c r="J977" s="17"/>
      <c r="K977" s="17"/>
      <c r="L977" s="17"/>
      <c r="M977" s="19"/>
      <c r="N977" s="28"/>
      <c r="O977" s="28"/>
      <c r="P977" s="29"/>
      <c r="Q977" s="28"/>
      <c r="R977" s="73"/>
      <c r="S977" s="73"/>
      <c r="T977" s="30"/>
      <c r="U977" s="28"/>
      <c r="V977" s="18"/>
      <c r="W977" s="19"/>
      <c r="X977" s="18"/>
      <c r="Y977" s="18"/>
      <c r="Z977" s="18"/>
      <c r="AA977" s="17"/>
    </row>
    <row r="978" spans="1:27" ht="18" customHeight="1" x14ac:dyDescent="0.2">
      <c r="A978" s="28"/>
      <c r="B978" s="19"/>
      <c r="C978" s="138"/>
      <c r="D978" s="14"/>
      <c r="E978" s="14"/>
      <c r="F978" s="72"/>
      <c r="G978" s="72"/>
      <c r="H978" s="72"/>
      <c r="I978" s="17"/>
      <c r="J978" s="17"/>
      <c r="K978" s="17"/>
      <c r="L978" s="17"/>
      <c r="M978" s="19"/>
      <c r="N978" s="28"/>
      <c r="O978" s="28"/>
      <c r="P978" s="29"/>
      <c r="Q978" s="28"/>
      <c r="R978" s="73"/>
      <c r="S978" s="73"/>
      <c r="T978" s="30"/>
      <c r="U978" s="28"/>
      <c r="V978" s="18"/>
      <c r="W978" s="19"/>
      <c r="X978" s="18"/>
      <c r="Y978" s="18"/>
      <c r="Z978" s="18"/>
      <c r="AA978" s="17"/>
    </row>
    <row r="979" spans="1:27" ht="18" customHeight="1" x14ac:dyDescent="0.2">
      <c r="A979" s="28"/>
      <c r="B979" s="19"/>
      <c r="C979" s="138"/>
      <c r="D979" s="14"/>
      <c r="E979" s="14"/>
      <c r="F979" s="72"/>
      <c r="G979" s="72"/>
      <c r="H979" s="72"/>
      <c r="I979" s="17"/>
      <c r="J979" s="17"/>
      <c r="K979" s="17"/>
      <c r="L979" s="17"/>
      <c r="M979" s="19"/>
      <c r="N979" s="28"/>
      <c r="O979" s="28"/>
      <c r="P979" s="29"/>
      <c r="Q979" s="28"/>
      <c r="R979" s="73"/>
      <c r="S979" s="73"/>
      <c r="T979" s="30"/>
      <c r="U979" s="28"/>
      <c r="V979" s="18"/>
      <c r="W979" s="19"/>
      <c r="X979" s="18"/>
      <c r="Y979" s="18"/>
      <c r="Z979" s="18"/>
      <c r="AA979" s="17"/>
    </row>
    <row r="980" spans="1:27" ht="18" customHeight="1" x14ac:dyDescent="0.2">
      <c r="A980" s="28"/>
      <c r="B980" s="19"/>
      <c r="C980" s="138"/>
      <c r="D980" s="14"/>
      <c r="E980" s="14"/>
      <c r="F980" s="72"/>
      <c r="G980" s="72"/>
      <c r="H980" s="72"/>
      <c r="I980" s="17"/>
      <c r="J980" s="17"/>
      <c r="K980" s="17"/>
      <c r="L980" s="17"/>
      <c r="M980" s="19"/>
      <c r="N980" s="28"/>
      <c r="O980" s="28"/>
      <c r="P980" s="29"/>
      <c r="Q980" s="28"/>
      <c r="R980" s="73"/>
      <c r="S980" s="73"/>
      <c r="T980" s="30"/>
      <c r="U980" s="28"/>
      <c r="V980" s="18"/>
      <c r="W980" s="19"/>
      <c r="X980" s="18"/>
      <c r="Y980" s="18"/>
      <c r="Z980" s="18"/>
      <c r="AA980" s="17"/>
    </row>
    <row r="981" spans="1:27" ht="18" customHeight="1" x14ac:dyDescent="0.2">
      <c r="A981" s="28"/>
      <c r="B981" s="19"/>
      <c r="C981" s="138"/>
      <c r="D981" s="14"/>
      <c r="E981" s="14"/>
      <c r="F981" s="72"/>
      <c r="G981" s="72"/>
      <c r="H981" s="72"/>
      <c r="I981" s="17"/>
      <c r="J981" s="17"/>
      <c r="K981" s="17"/>
      <c r="L981" s="17"/>
      <c r="M981" s="19"/>
      <c r="N981" s="28"/>
      <c r="O981" s="28"/>
      <c r="P981" s="29"/>
      <c r="Q981" s="28"/>
      <c r="R981" s="73"/>
      <c r="S981" s="73"/>
      <c r="T981" s="30"/>
      <c r="U981" s="28"/>
      <c r="V981" s="18"/>
      <c r="W981" s="19"/>
      <c r="X981" s="18"/>
      <c r="Y981" s="18"/>
      <c r="Z981" s="18"/>
      <c r="AA981" s="17"/>
    </row>
    <row r="982" spans="1:27" ht="18" customHeight="1" x14ac:dyDescent="0.2">
      <c r="A982" s="28"/>
      <c r="B982" s="19"/>
      <c r="C982" s="138"/>
      <c r="D982" s="14"/>
      <c r="E982" s="14"/>
      <c r="F982" s="72"/>
      <c r="G982" s="72"/>
      <c r="H982" s="72"/>
      <c r="I982" s="17"/>
      <c r="J982" s="17"/>
      <c r="K982" s="17"/>
      <c r="L982" s="17"/>
      <c r="M982" s="19"/>
      <c r="N982" s="28"/>
      <c r="O982" s="28"/>
      <c r="P982" s="29"/>
      <c r="Q982" s="28"/>
      <c r="R982" s="73"/>
      <c r="S982" s="73"/>
      <c r="T982" s="30"/>
      <c r="U982" s="28"/>
      <c r="V982" s="18"/>
      <c r="W982" s="19"/>
      <c r="X982" s="18"/>
      <c r="Y982" s="18"/>
      <c r="Z982" s="18"/>
      <c r="AA982" s="17"/>
    </row>
    <row r="983" spans="1:27" ht="18" customHeight="1" x14ac:dyDescent="0.2">
      <c r="A983" s="28"/>
      <c r="B983" s="19"/>
      <c r="C983" s="138"/>
      <c r="D983" s="14"/>
      <c r="E983" s="14"/>
      <c r="F983" s="72"/>
      <c r="G983" s="72"/>
      <c r="H983" s="72"/>
      <c r="I983" s="17"/>
      <c r="J983" s="17"/>
      <c r="K983" s="17"/>
      <c r="L983" s="17"/>
      <c r="M983" s="19"/>
      <c r="N983" s="28"/>
      <c r="O983" s="28"/>
      <c r="P983" s="29"/>
      <c r="Q983" s="28"/>
      <c r="R983" s="73"/>
      <c r="S983" s="73"/>
      <c r="T983" s="30"/>
      <c r="U983" s="28"/>
      <c r="V983" s="18"/>
      <c r="W983" s="19"/>
      <c r="X983" s="18"/>
      <c r="Y983" s="18"/>
      <c r="Z983" s="18"/>
      <c r="AA983" s="17"/>
    </row>
    <row r="984" spans="1:27" ht="18" customHeight="1" x14ac:dyDescent="0.2">
      <c r="A984" s="28"/>
      <c r="B984" s="19"/>
      <c r="C984" s="138"/>
      <c r="D984" s="14"/>
      <c r="E984" s="14"/>
      <c r="F984" s="72"/>
      <c r="G984" s="72"/>
      <c r="H984" s="72"/>
      <c r="I984" s="17"/>
      <c r="J984" s="17"/>
      <c r="K984" s="17"/>
      <c r="L984" s="17"/>
      <c r="M984" s="19"/>
      <c r="N984" s="28"/>
      <c r="O984" s="28"/>
      <c r="P984" s="29"/>
      <c r="Q984" s="28"/>
      <c r="R984" s="73"/>
      <c r="S984" s="73"/>
      <c r="T984" s="30"/>
      <c r="U984" s="28"/>
      <c r="V984" s="18"/>
      <c r="W984" s="19"/>
      <c r="X984" s="18"/>
      <c r="Y984" s="18"/>
      <c r="Z984" s="18"/>
      <c r="AA984" s="17"/>
    </row>
    <row r="985" spans="1:27" ht="18" customHeight="1" x14ac:dyDescent="0.2">
      <c r="A985" s="28"/>
      <c r="B985" s="19"/>
      <c r="C985" s="138"/>
      <c r="D985" s="14"/>
      <c r="E985" s="14"/>
      <c r="F985" s="72"/>
      <c r="G985" s="72"/>
      <c r="H985" s="72"/>
      <c r="I985" s="17"/>
      <c r="J985" s="17"/>
      <c r="K985" s="17"/>
      <c r="L985" s="17"/>
      <c r="M985" s="19"/>
      <c r="N985" s="28"/>
      <c r="O985" s="28"/>
      <c r="P985" s="29"/>
      <c r="Q985" s="28"/>
      <c r="R985" s="73"/>
      <c r="S985" s="73"/>
      <c r="T985" s="30"/>
      <c r="U985" s="28"/>
      <c r="V985" s="18"/>
      <c r="W985" s="19"/>
      <c r="X985" s="18"/>
      <c r="Y985" s="18"/>
      <c r="Z985" s="18"/>
      <c r="AA985" s="17"/>
    </row>
    <row r="986" spans="1:27" ht="18" customHeight="1" x14ac:dyDescent="0.2">
      <c r="A986" s="28"/>
      <c r="B986" s="19"/>
      <c r="C986" s="138"/>
      <c r="D986" s="14"/>
      <c r="E986" s="14"/>
      <c r="F986" s="72"/>
      <c r="G986" s="72"/>
      <c r="H986" s="72"/>
      <c r="I986" s="17"/>
      <c r="J986" s="17"/>
      <c r="K986" s="17"/>
      <c r="L986" s="17"/>
      <c r="M986" s="19"/>
      <c r="N986" s="28"/>
      <c r="O986" s="28"/>
      <c r="P986" s="29"/>
      <c r="Q986" s="28"/>
      <c r="R986" s="73"/>
      <c r="S986" s="73"/>
      <c r="T986" s="30"/>
      <c r="U986" s="28"/>
      <c r="V986" s="18"/>
      <c r="W986" s="19"/>
      <c r="X986" s="18"/>
      <c r="Y986" s="18"/>
      <c r="Z986" s="18"/>
      <c r="AA986" s="17"/>
    </row>
    <row r="987" spans="1:27" ht="18" customHeight="1" x14ac:dyDescent="0.2">
      <c r="A987" s="28"/>
      <c r="B987" s="19"/>
      <c r="C987" s="138"/>
      <c r="D987" s="14"/>
      <c r="E987" s="14"/>
      <c r="F987" s="72"/>
      <c r="G987" s="72"/>
      <c r="H987" s="72"/>
      <c r="I987" s="17"/>
      <c r="J987" s="17"/>
      <c r="K987" s="17"/>
      <c r="L987" s="17"/>
      <c r="M987" s="19"/>
      <c r="N987" s="28"/>
      <c r="O987" s="28"/>
      <c r="P987" s="29"/>
      <c r="Q987" s="28"/>
      <c r="R987" s="73"/>
      <c r="S987" s="73"/>
      <c r="T987" s="30"/>
      <c r="U987" s="28"/>
      <c r="V987" s="18"/>
      <c r="W987" s="19"/>
      <c r="X987" s="18"/>
      <c r="Y987" s="18"/>
      <c r="Z987" s="18"/>
      <c r="AA987" s="17"/>
    </row>
    <row r="988" spans="1:27" ht="18" customHeight="1" x14ac:dyDescent="0.2">
      <c r="A988" s="28"/>
      <c r="B988" s="19"/>
      <c r="C988" s="138"/>
      <c r="D988" s="14"/>
      <c r="E988" s="14"/>
      <c r="F988" s="72"/>
      <c r="G988" s="72"/>
      <c r="H988" s="72"/>
      <c r="I988" s="17"/>
      <c r="J988" s="17"/>
      <c r="K988" s="17"/>
      <c r="L988" s="17"/>
      <c r="M988" s="19"/>
      <c r="N988" s="28"/>
      <c r="O988" s="28"/>
      <c r="P988" s="29"/>
      <c r="Q988" s="28"/>
      <c r="R988" s="73"/>
      <c r="S988" s="73"/>
      <c r="T988" s="30"/>
      <c r="U988" s="28"/>
      <c r="V988" s="18"/>
      <c r="W988" s="19"/>
      <c r="X988" s="18"/>
      <c r="Y988" s="18"/>
      <c r="Z988" s="18"/>
      <c r="AA988" s="17"/>
    </row>
    <row r="989" spans="1:27" ht="18" customHeight="1" x14ac:dyDescent="0.2">
      <c r="A989" s="28"/>
      <c r="B989" s="19"/>
      <c r="C989" s="138"/>
      <c r="D989" s="14"/>
      <c r="E989" s="14"/>
      <c r="F989" s="72"/>
      <c r="G989" s="72"/>
      <c r="H989" s="72"/>
      <c r="I989" s="17"/>
      <c r="J989" s="17"/>
      <c r="K989" s="17"/>
      <c r="L989" s="17"/>
      <c r="M989" s="19"/>
      <c r="N989" s="28"/>
      <c r="O989" s="28"/>
      <c r="P989" s="29"/>
      <c r="Q989" s="28"/>
      <c r="R989" s="73"/>
      <c r="S989" s="73"/>
      <c r="T989" s="30"/>
      <c r="U989" s="28"/>
      <c r="V989" s="18"/>
      <c r="W989" s="19"/>
      <c r="X989" s="18"/>
      <c r="Y989" s="18"/>
      <c r="Z989" s="18"/>
      <c r="AA989" s="17"/>
    </row>
    <row r="990" spans="1:27" ht="18" customHeight="1" x14ac:dyDescent="0.2">
      <c r="A990" s="28"/>
      <c r="B990" s="19"/>
      <c r="C990" s="138"/>
      <c r="D990" s="14"/>
      <c r="E990" s="14"/>
      <c r="F990" s="72"/>
      <c r="G990" s="72"/>
      <c r="H990" s="72"/>
      <c r="I990" s="17"/>
      <c r="J990" s="17"/>
      <c r="K990" s="17"/>
      <c r="L990" s="17"/>
      <c r="M990" s="19"/>
      <c r="N990" s="28"/>
      <c r="O990" s="28"/>
      <c r="P990" s="29"/>
      <c r="Q990" s="28"/>
      <c r="R990" s="73"/>
      <c r="S990" s="73"/>
      <c r="T990" s="30"/>
      <c r="U990" s="28"/>
      <c r="V990" s="18"/>
      <c r="W990" s="19"/>
      <c r="X990" s="18"/>
      <c r="Y990" s="18"/>
      <c r="Z990" s="18"/>
      <c r="AA990" s="17"/>
    </row>
    <row r="991" spans="1:27" ht="18" customHeight="1" x14ac:dyDescent="0.2">
      <c r="A991" s="28"/>
      <c r="B991" s="19"/>
      <c r="C991" s="138"/>
      <c r="D991" s="14"/>
      <c r="E991" s="14"/>
      <c r="F991" s="72"/>
      <c r="G991" s="72"/>
      <c r="H991" s="72"/>
      <c r="I991" s="17"/>
      <c r="J991" s="17"/>
      <c r="K991" s="17"/>
      <c r="L991" s="17"/>
      <c r="M991" s="19"/>
      <c r="N991" s="28"/>
      <c r="O991" s="28"/>
      <c r="P991" s="29"/>
      <c r="Q991" s="28"/>
      <c r="R991" s="73"/>
      <c r="S991" s="73"/>
      <c r="T991" s="30"/>
      <c r="U991" s="28"/>
      <c r="V991" s="18"/>
      <c r="W991" s="19"/>
      <c r="X991" s="18"/>
      <c r="Y991" s="18"/>
      <c r="Z991" s="18"/>
      <c r="AA991" s="17"/>
    </row>
    <row r="992" spans="1:27" ht="18" customHeight="1" x14ac:dyDescent="0.2">
      <c r="A992" s="28"/>
      <c r="B992" s="19"/>
      <c r="C992" s="138"/>
      <c r="D992" s="14"/>
      <c r="E992" s="14"/>
      <c r="F992" s="72"/>
      <c r="G992" s="72"/>
      <c r="H992" s="72"/>
      <c r="I992" s="17"/>
      <c r="J992" s="17"/>
      <c r="K992" s="17"/>
      <c r="L992" s="17"/>
      <c r="M992" s="19"/>
      <c r="N992" s="28"/>
      <c r="O992" s="28"/>
      <c r="P992" s="29"/>
      <c r="Q992" s="28"/>
      <c r="R992" s="73"/>
      <c r="S992" s="73"/>
      <c r="T992" s="30"/>
      <c r="U992" s="28"/>
      <c r="V992" s="18"/>
      <c r="W992" s="19"/>
      <c r="X992" s="18"/>
      <c r="Y992" s="18"/>
      <c r="Z992" s="18"/>
      <c r="AA992" s="17"/>
    </row>
    <row r="993" spans="1:27" ht="18" customHeight="1" x14ac:dyDescent="0.2">
      <c r="A993" s="28"/>
      <c r="B993" s="19"/>
      <c r="C993" s="138"/>
      <c r="D993" s="14"/>
      <c r="E993" s="14"/>
      <c r="F993" s="72"/>
      <c r="G993" s="72"/>
      <c r="H993" s="72"/>
      <c r="I993" s="17"/>
      <c r="J993" s="17"/>
      <c r="K993" s="17"/>
      <c r="L993" s="17"/>
      <c r="M993" s="19"/>
      <c r="N993" s="28"/>
      <c r="O993" s="28"/>
      <c r="P993" s="29"/>
      <c r="Q993" s="28"/>
      <c r="R993" s="73"/>
      <c r="S993" s="73"/>
      <c r="T993" s="30"/>
      <c r="U993" s="28"/>
      <c r="V993" s="18"/>
      <c r="W993" s="19"/>
      <c r="X993" s="18"/>
      <c r="Y993" s="18"/>
      <c r="Z993" s="18"/>
      <c r="AA993" s="17"/>
    </row>
    <row r="994" spans="1:27" ht="18" customHeight="1" x14ac:dyDescent="0.2">
      <c r="A994" s="28"/>
      <c r="B994" s="19"/>
      <c r="C994" s="138"/>
      <c r="D994" s="14"/>
      <c r="E994" s="14"/>
      <c r="F994" s="72"/>
      <c r="G994" s="72"/>
      <c r="H994" s="72"/>
      <c r="I994" s="17"/>
      <c r="J994" s="17"/>
      <c r="K994" s="17"/>
      <c r="L994" s="17"/>
      <c r="M994" s="19"/>
      <c r="N994" s="28"/>
      <c r="O994" s="28"/>
      <c r="P994" s="29"/>
      <c r="Q994" s="28"/>
      <c r="R994" s="73"/>
      <c r="S994" s="73"/>
      <c r="T994" s="30"/>
      <c r="U994" s="28"/>
      <c r="V994" s="18"/>
      <c r="W994" s="19"/>
      <c r="X994" s="18"/>
      <c r="Y994" s="18"/>
      <c r="Z994" s="18"/>
      <c r="AA994" s="17"/>
    </row>
    <row r="995" spans="1:27" ht="18" customHeight="1" x14ac:dyDescent="0.2">
      <c r="A995" s="28"/>
      <c r="B995" s="19"/>
      <c r="C995" s="138"/>
      <c r="D995" s="14"/>
      <c r="E995" s="14"/>
      <c r="F995" s="72"/>
      <c r="G995" s="72"/>
      <c r="H995" s="72"/>
      <c r="I995" s="17"/>
      <c r="J995" s="17"/>
      <c r="K995" s="17"/>
      <c r="L995" s="17"/>
      <c r="M995" s="19"/>
      <c r="N995" s="28"/>
      <c r="O995" s="28"/>
      <c r="P995" s="29"/>
      <c r="Q995" s="28"/>
      <c r="R995" s="73"/>
      <c r="S995" s="73"/>
      <c r="T995" s="30"/>
      <c r="U995" s="28"/>
      <c r="V995" s="18"/>
      <c r="W995" s="19"/>
      <c r="X995" s="18"/>
      <c r="Y995" s="18"/>
      <c r="Z995" s="18"/>
      <c r="AA995" s="17"/>
    </row>
    <row r="996" spans="1:27" ht="18" customHeight="1" x14ac:dyDescent="0.2">
      <c r="A996" s="28"/>
      <c r="B996" s="19"/>
      <c r="C996" s="138"/>
      <c r="D996" s="14"/>
      <c r="E996" s="14"/>
      <c r="F996" s="72"/>
      <c r="G996" s="72"/>
      <c r="H996" s="72"/>
      <c r="I996" s="17"/>
      <c r="J996" s="17"/>
      <c r="K996" s="17"/>
      <c r="L996" s="17"/>
      <c r="M996" s="19"/>
      <c r="N996" s="28"/>
      <c r="O996" s="28"/>
      <c r="P996" s="29"/>
      <c r="Q996" s="28"/>
      <c r="R996" s="73"/>
      <c r="S996" s="73"/>
      <c r="T996" s="30"/>
      <c r="U996" s="28"/>
      <c r="V996" s="18"/>
      <c r="W996" s="19"/>
      <c r="X996" s="18"/>
      <c r="Y996" s="18"/>
      <c r="Z996" s="18"/>
      <c r="AA996" s="17"/>
    </row>
    <row r="997" spans="1:27" ht="18" customHeight="1" x14ac:dyDescent="0.2">
      <c r="A997" s="28"/>
      <c r="B997" s="19"/>
      <c r="C997" s="138"/>
      <c r="D997" s="14"/>
      <c r="E997" s="14"/>
      <c r="F997" s="72"/>
      <c r="G997" s="72"/>
      <c r="H997" s="72"/>
      <c r="I997" s="17"/>
      <c r="J997" s="17"/>
      <c r="K997" s="17"/>
      <c r="L997" s="17"/>
      <c r="M997" s="19"/>
      <c r="N997" s="28"/>
      <c r="O997" s="28"/>
      <c r="P997" s="29"/>
      <c r="Q997" s="28"/>
      <c r="R997" s="73"/>
      <c r="S997" s="73"/>
      <c r="T997" s="30"/>
      <c r="U997" s="28"/>
      <c r="V997" s="18"/>
      <c r="W997" s="19"/>
      <c r="X997" s="18"/>
      <c r="Y997" s="18"/>
      <c r="Z997" s="18"/>
      <c r="AA997" s="17"/>
    </row>
    <row r="998" spans="1:27" ht="18" customHeight="1" x14ac:dyDescent="0.2">
      <c r="A998" s="28"/>
      <c r="B998" s="19"/>
      <c r="C998" s="138"/>
      <c r="D998" s="14"/>
      <c r="E998" s="14"/>
      <c r="F998" s="72"/>
      <c r="G998" s="72"/>
      <c r="H998" s="72"/>
      <c r="I998" s="17"/>
      <c r="J998" s="17"/>
      <c r="K998" s="17"/>
      <c r="L998" s="17"/>
      <c r="M998" s="19"/>
      <c r="N998" s="28"/>
      <c r="O998" s="28"/>
      <c r="P998" s="29"/>
      <c r="Q998" s="28"/>
      <c r="R998" s="73"/>
      <c r="S998" s="73"/>
      <c r="T998" s="30"/>
      <c r="U998" s="28"/>
      <c r="V998" s="18"/>
      <c r="W998" s="19"/>
      <c r="X998" s="18"/>
      <c r="Y998" s="18"/>
      <c r="Z998" s="18"/>
      <c r="AA998" s="17"/>
    </row>
    <row r="999" spans="1:27" ht="18" customHeight="1" x14ac:dyDescent="0.2">
      <c r="A999" s="28"/>
      <c r="B999" s="19"/>
      <c r="C999" s="138"/>
      <c r="D999" s="14"/>
      <c r="E999" s="14"/>
      <c r="F999" s="72"/>
      <c r="G999" s="72"/>
      <c r="H999" s="72"/>
      <c r="I999" s="17"/>
      <c r="J999" s="17"/>
      <c r="K999" s="17"/>
      <c r="L999" s="17"/>
      <c r="M999" s="19"/>
      <c r="N999" s="28"/>
      <c r="O999" s="28"/>
      <c r="P999" s="29"/>
      <c r="Q999" s="28"/>
      <c r="R999" s="73"/>
      <c r="S999" s="73"/>
      <c r="T999" s="30"/>
      <c r="U999" s="28"/>
      <c r="V999" s="18"/>
      <c r="W999" s="19"/>
      <c r="X999" s="18"/>
      <c r="Y999" s="18"/>
      <c r="Z999" s="18"/>
      <c r="AA999" s="17"/>
    </row>
    <row r="1000" spans="1:27" ht="18" customHeight="1" x14ac:dyDescent="0.2">
      <c r="A1000" s="28"/>
      <c r="B1000" s="19"/>
      <c r="C1000" s="138"/>
      <c r="D1000" s="14"/>
      <c r="E1000" s="14"/>
      <c r="F1000" s="72"/>
      <c r="G1000" s="72"/>
      <c r="H1000" s="72"/>
      <c r="I1000" s="17"/>
      <c r="J1000" s="17"/>
      <c r="K1000" s="17"/>
      <c r="L1000" s="17"/>
      <c r="M1000" s="19"/>
      <c r="N1000" s="28"/>
      <c r="O1000" s="28"/>
      <c r="P1000" s="29"/>
      <c r="Q1000" s="28"/>
      <c r="R1000" s="73"/>
      <c r="S1000" s="73"/>
      <c r="T1000" s="30"/>
      <c r="U1000" s="28"/>
      <c r="V1000" s="18"/>
      <c r="W1000" s="19"/>
      <c r="X1000" s="18"/>
      <c r="Y1000" s="18"/>
      <c r="Z1000" s="18"/>
      <c r="AA1000" s="17"/>
    </row>
    <row r="1001" spans="1:27" ht="18" customHeight="1" x14ac:dyDescent="0.2">
      <c r="A1001" s="28"/>
      <c r="B1001" s="19"/>
      <c r="C1001" s="138"/>
      <c r="D1001" s="14"/>
      <c r="E1001" s="14"/>
      <c r="F1001" s="72"/>
      <c r="G1001" s="72"/>
      <c r="H1001" s="72"/>
      <c r="I1001" s="17"/>
      <c r="J1001" s="17"/>
      <c r="K1001" s="17"/>
      <c r="L1001" s="17"/>
      <c r="M1001" s="19"/>
      <c r="N1001" s="28"/>
      <c r="O1001" s="28"/>
      <c r="P1001" s="29"/>
      <c r="Q1001" s="28"/>
      <c r="R1001" s="73"/>
      <c r="S1001" s="73"/>
      <c r="T1001" s="30"/>
      <c r="U1001" s="28"/>
      <c r="V1001" s="18"/>
      <c r="W1001" s="19"/>
      <c r="X1001" s="18"/>
      <c r="Y1001" s="18"/>
      <c r="Z1001" s="18"/>
      <c r="AA1001" s="17"/>
    </row>
    <row r="1002" spans="1:27" ht="18" customHeight="1" x14ac:dyDescent="0.2">
      <c r="A1002" s="28"/>
      <c r="B1002" s="19"/>
      <c r="C1002" s="138"/>
      <c r="D1002" s="14"/>
      <c r="E1002" s="14"/>
      <c r="F1002" s="72"/>
      <c r="G1002" s="72"/>
      <c r="H1002" s="72"/>
      <c r="I1002" s="17"/>
      <c r="J1002" s="17"/>
      <c r="K1002" s="17"/>
      <c r="L1002" s="17"/>
      <c r="M1002" s="19"/>
      <c r="N1002" s="28"/>
      <c r="O1002" s="28"/>
      <c r="P1002" s="29"/>
      <c r="Q1002" s="28"/>
      <c r="R1002" s="73"/>
      <c r="S1002" s="73"/>
      <c r="T1002" s="30"/>
      <c r="U1002" s="28"/>
      <c r="V1002" s="18"/>
      <c r="W1002" s="19"/>
      <c r="X1002" s="18"/>
      <c r="Y1002" s="18"/>
      <c r="Z1002" s="18"/>
      <c r="AA1002" s="17"/>
    </row>
    <row r="1003" spans="1:27" ht="18" customHeight="1" x14ac:dyDescent="0.2">
      <c r="A1003" s="28"/>
      <c r="B1003" s="19"/>
      <c r="C1003" s="138"/>
      <c r="D1003" s="14"/>
      <c r="E1003" s="14"/>
      <c r="F1003" s="72"/>
      <c r="G1003" s="72"/>
      <c r="H1003" s="72"/>
      <c r="I1003" s="17"/>
      <c r="J1003" s="17"/>
      <c r="K1003" s="17"/>
      <c r="L1003" s="17"/>
      <c r="M1003" s="19"/>
      <c r="N1003" s="28"/>
      <c r="O1003" s="28"/>
      <c r="P1003" s="29"/>
      <c r="Q1003" s="28"/>
      <c r="R1003" s="73"/>
      <c r="S1003" s="73"/>
      <c r="T1003" s="30"/>
      <c r="U1003" s="28"/>
      <c r="V1003" s="18"/>
      <c r="W1003" s="19"/>
      <c r="X1003" s="18"/>
      <c r="Y1003" s="18"/>
      <c r="Z1003" s="18"/>
      <c r="AA1003" s="17"/>
    </row>
    <row r="1004" spans="1:27" ht="18" customHeight="1" x14ac:dyDescent="0.2">
      <c r="A1004" s="28"/>
      <c r="B1004" s="19"/>
      <c r="C1004" s="138"/>
      <c r="D1004" s="14"/>
      <c r="E1004" s="14"/>
      <c r="F1004" s="72"/>
      <c r="G1004" s="72"/>
      <c r="H1004" s="72"/>
      <c r="I1004" s="17"/>
      <c r="J1004" s="17"/>
      <c r="K1004" s="17"/>
      <c r="L1004" s="17"/>
      <c r="M1004" s="19"/>
      <c r="N1004" s="28"/>
      <c r="O1004" s="28"/>
      <c r="P1004" s="29"/>
      <c r="Q1004" s="28"/>
      <c r="R1004" s="73"/>
      <c r="S1004" s="73"/>
      <c r="T1004" s="30"/>
      <c r="U1004" s="28"/>
      <c r="V1004" s="18"/>
      <c r="W1004" s="19"/>
      <c r="X1004" s="18"/>
      <c r="Y1004" s="18"/>
      <c r="Z1004" s="18"/>
      <c r="AA1004" s="17"/>
    </row>
    <row r="1005" spans="1:27" ht="18" customHeight="1" x14ac:dyDescent="0.2">
      <c r="A1005" s="28"/>
      <c r="B1005" s="19"/>
      <c r="C1005" s="138"/>
      <c r="D1005" s="14"/>
      <c r="E1005" s="14"/>
      <c r="F1005" s="72"/>
      <c r="G1005" s="72"/>
      <c r="H1005" s="72"/>
      <c r="I1005" s="17"/>
      <c r="J1005" s="17"/>
      <c r="K1005" s="17"/>
      <c r="L1005" s="17"/>
      <c r="M1005" s="19"/>
      <c r="N1005" s="28"/>
      <c r="O1005" s="28"/>
      <c r="P1005" s="29"/>
      <c r="Q1005" s="28"/>
      <c r="R1005" s="73"/>
      <c r="S1005" s="73"/>
      <c r="T1005" s="30"/>
      <c r="U1005" s="28"/>
      <c r="V1005" s="18"/>
      <c r="W1005" s="19"/>
      <c r="X1005" s="18"/>
      <c r="Y1005" s="18"/>
      <c r="Z1005" s="18"/>
      <c r="AA1005" s="17"/>
    </row>
    <row r="1006" spans="1:27" ht="18" customHeight="1" x14ac:dyDescent="0.2">
      <c r="A1006" s="28"/>
      <c r="B1006" s="19"/>
      <c r="C1006" s="138"/>
      <c r="D1006" s="14"/>
      <c r="E1006" s="14"/>
      <c r="F1006" s="72"/>
      <c r="G1006" s="72"/>
      <c r="H1006" s="72"/>
      <c r="I1006" s="17"/>
      <c r="J1006" s="17"/>
      <c r="K1006" s="17"/>
      <c r="L1006" s="17"/>
      <c r="M1006" s="19"/>
      <c r="N1006" s="28"/>
      <c r="O1006" s="28"/>
      <c r="P1006" s="29"/>
      <c r="Q1006" s="28"/>
      <c r="R1006" s="73"/>
      <c r="S1006" s="73"/>
      <c r="T1006" s="30"/>
      <c r="U1006" s="28"/>
      <c r="V1006" s="18"/>
      <c r="W1006" s="19"/>
      <c r="X1006" s="18"/>
      <c r="Y1006" s="18"/>
      <c r="Z1006" s="18"/>
      <c r="AA1006" s="17"/>
    </row>
    <row r="1007" spans="1:27" ht="18" customHeight="1" x14ac:dyDescent="0.2">
      <c r="A1007" s="28"/>
      <c r="B1007" s="19"/>
      <c r="C1007" s="138"/>
      <c r="D1007" s="14"/>
      <c r="E1007" s="14"/>
      <c r="F1007" s="72"/>
      <c r="G1007" s="72"/>
      <c r="H1007" s="72"/>
      <c r="I1007" s="17"/>
      <c r="J1007" s="17"/>
      <c r="K1007" s="17"/>
      <c r="L1007" s="17"/>
      <c r="M1007" s="19"/>
      <c r="N1007" s="28"/>
      <c r="O1007" s="28"/>
      <c r="P1007" s="29"/>
      <c r="Q1007" s="28"/>
      <c r="R1007" s="73"/>
      <c r="S1007" s="73"/>
      <c r="T1007" s="30"/>
      <c r="U1007" s="28"/>
      <c r="V1007" s="18"/>
      <c r="W1007" s="19"/>
      <c r="X1007" s="18"/>
      <c r="Y1007" s="18"/>
      <c r="Z1007" s="18"/>
      <c r="AA1007" s="17"/>
    </row>
    <row r="1008" spans="1:27" ht="18" customHeight="1" x14ac:dyDescent="0.2">
      <c r="A1008" s="28"/>
      <c r="B1008" s="19"/>
      <c r="C1008" s="138"/>
      <c r="D1008" s="14"/>
      <c r="E1008" s="14"/>
      <c r="F1008" s="72"/>
      <c r="G1008" s="72"/>
      <c r="H1008" s="72"/>
      <c r="I1008" s="17"/>
      <c r="J1008" s="17"/>
      <c r="K1008" s="17"/>
      <c r="L1008" s="17"/>
      <c r="M1008" s="19"/>
      <c r="N1008" s="28"/>
      <c r="O1008" s="28"/>
      <c r="P1008" s="29"/>
      <c r="Q1008" s="28"/>
      <c r="R1008" s="73"/>
      <c r="S1008" s="73"/>
      <c r="T1008" s="30"/>
      <c r="U1008" s="28"/>
      <c r="V1008" s="18"/>
      <c r="W1008" s="19"/>
      <c r="X1008" s="18"/>
      <c r="Y1008" s="18"/>
      <c r="Z1008" s="18"/>
      <c r="AA1008" s="17"/>
    </row>
    <row r="1009" spans="1:27" ht="18" customHeight="1" x14ac:dyDescent="0.2">
      <c r="A1009" s="28"/>
      <c r="B1009" s="19"/>
      <c r="C1009" s="138"/>
      <c r="D1009" s="14"/>
      <c r="E1009" s="14"/>
      <c r="F1009" s="72"/>
      <c r="G1009" s="72"/>
      <c r="H1009" s="72"/>
      <c r="I1009" s="17"/>
      <c r="J1009" s="17"/>
      <c r="K1009" s="17"/>
      <c r="L1009" s="17"/>
      <c r="M1009" s="19"/>
      <c r="N1009" s="28"/>
      <c r="O1009" s="28"/>
      <c r="P1009" s="29"/>
      <c r="Q1009" s="28"/>
      <c r="R1009" s="73"/>
      <c r="S1009" s="73"/>
      <c r="T1009" s="30"/>
      <c r="U1009" s="28"/>
      <c r="V1009" s="18"/>
      <c r="W1009" s="19"/>
      <c r="X1009" s="18"/>
      <c r="Y1009" s="18"/>
      <c r="Z1009" s="18"/>
      <c r="AA1009" s="17"/>
    </row>
    <row r="1010" spans="1:27" ht="18" customHeight="1" x14ac:dyDescent="0.2">
      <c r="A1010" s="28"/>
      <c r="B1010" s="19"/>
      <c r="C1010" s="138"/>
      <c r="D1010" s="14"/>
      <c r="E1010" s="14"/>
      <c r="F1010" s="72"/>
      <c r="G1010" s="72"/>
      <c r="H1010" s="72"/>
      <c r="I1010" s="17"/>
      <c r="J1010" s="17"/>
      <c r="K1010" s="17"/>
      <c r="L1010" s="17"/>
      <c r="M1010" s="19"/>
      <c r="N1010" s="28"/>
      <c r="O1010" s="28"/>
      <c r="P1010" s="29"/>
      <c r="Q1010" s="28"/>
      <c r="R1010" s="73"/>
      <c r="S1010" s="73"/>
      <c r="T1010" s="30"/>
      <c r="U1010" s="28"/>
      <c r="V1010" s="18"/>
      <c r="W1010" s="19"/>
      <c r="X1010" s="18"/>
      <c r="Y1010" s="18"/>
      <c r="Z1010" s="18"/>
      <c r="AA1010" s="17"/>
    </row>
    <row r="1011" spans="1:27" ht="18" customHeight="1" x14ac:dyDescent="0.2">
      <c r="A1011" s="28"/>
      <c r="B1011" s="19"/>
      <c r="C1011" s="138"/>
      <c r="D1011" s="14"/>
      <c r="E1011" s="14"/>
      <c r="F1011" s="72"/>
      <c r="G1011" s="72"/>
      <c r="H1011" s="72"/>
      <c r="I1011" s="17"/>
      <c r="J1011" s="17"/>
      <c r="K1011" s="17"/>
      <c r="L1011" s="17"/>
      <c r="M1011" s="19"/>
      <c r="N1011" s="28"/>
      <c r="O1011" s="28"/>
      <c r="P1011" s="29"/>
      <c r="Q1011" s="28"/>
      <c r="R1011" s="73"/>
      <c r="S1011" s="73"/>
      <c r="T1011" s="30"/>
      <c r="U1011" s="28"/>
      <c r="V1011" s="18"/>
      <c r="W1011" s="19"/>
      <c r="X1011" s="18"/>
      <c r="Y1011" s="18"/>
      <c r="Z1011" s="18"/>
      <c r="AA1011" s="17"/>
    </row>
    <row r="1012" spans="1:27" ht="18" customHeight="1" x14ac:dyDescent="0.2">
      <c r="A1012" s="28"/>
      <c r="B1012" s="19"/>
      <c r="C1012" s="138"/>
      <c r="D1012" s="14"/>
      <c r="E1012" s="14"/>
      <c r="F1012" s="72"/>
      <c r="G1012" s="72"/>
      <c r="H1012" s="72"/>
      <c r="I1012" s="17"/>
      <c r="J1012" s="17"/>
      <c r="K1012" s="17"/>
      <c r="L1012" s="17"/>
      <c r="M1012" s="19"/>
      <c r="N1012" s="28"/>
      <c r="O1012" s="28"/>
      <c r="P1012" s="29"/>
      <c r="Q1012" s="28"/>
      <c r="R1012" s="73"/>
      <c r="S1012" s="73"/>
      <c r="T1012" s="30"/>
      <c r="U1012" s="28"/>
      <c r="V1012" s="18"/>
      <c r="W1012" s="19"/>
      <c r="X1012" s="18"/>
      <c r="Y1012" s="18"/>
      <c r="Z1012" s="18"/>
      <c r="AA1012" s="17"/>
    </row>
    <row r="1013" spans="1:27" ht="18" customHeight="1" x14ac:dyDescent="0.2">
      <c r="A1013" s="28"/>
      <c r="B1013" s="19"/>
      <c r="C1013" s="138"/>
      <c r="D1013" s="14"/>
      <c r="E1013" s="14"/>
      <c r="F1013" s="72"/>
      <c r="G1013" s="72"/>
      <c r="H1013" s="72"/>
      <c r="I1013" s="17"/>
      <c r="J1013" s="17"/>
      <c r="K1013" s="17"/>
      <c r="L1013" s="17"/>
      <c r="M1013" s="19"/>
      <c r="N1013" s="28"/>
      <c r="O1013" s="28"/>
      <c r="P1013" s="29"/>
      <c r="Q1013" s="28"/>
      <c r="R1013" s="73"/>
      <c r="S1013" s="73"/>
      <c r="T1013" s="30"/>
      <c r="U1013" s="28"/>
      <c r="V1013" s="18"/>
      <c r="W1013" s="19"/>
      <c r="X1013" s="18"/>
      <c r="Y1013" s="18"/>
      <c r="Z1013" s="18"/>
      <c r="AA1013" s="17"/>
    </row>
    <row r="1014" spans="1:27" ht="18" customHeight="1" x14ac:dyDescent="0.2">
      <c r="A1014" s="28"/>
      <c r="B1014" s="19"/>
      <c r="C1014" s="138"/>
      <c r="D1014" s="14"/>
      <c r="E1014" s="14"/>
      <c r="F1014" s="72"/>
      <c r="G1014" s="72"/>
      <c r="H1014" s="72"/>
      <c r="I1014" s="17"/>
      <c r="J1014" s="17"/>
      <c r="K1014" s="17"/>
      <c r="L1014" s="17"/>
      <c r="M1014" s="19"/>
      <c r="N1014" s="28"/>
      <c r="O1014" s="28"/>
      <c r="P1014" s="29"/>
      <c r="Q1014" s="28"/>
      <c r="R1014" s="73"/>
      <c r="S1014" s="73"/>
      <c r="T1014" s="30"/>
      <c r="U1014" s="28"/>
      <c r="V1014" s="18"/>
      <c r="W1014" s="19"/>
      <c r="X1014" s="18"/>
      <c r="Y1014" s="18"/>
      <c r="Z1014" s="18"/>
      <c r="AA1014" s="17"/>
    </row>
    <row r="1015" spans="1:27" ht="18" customHeight="1" x14ac:dyDescent="0.2">
      <c r="A1015" s="28"/>
      <c r="B1015" s="19"/>
      <c r="C1015" s="138"/>
      <c r="D1015" s="14"/>
      <c r="E1015" s="14"/>
      <c r="F1015" s="72"/>
      <c r="G1015" s="72"/>
      <c r="H1015" s="72"/>
      <c r="I1015" s="17"/>
      <c r="J1015" s="17"/>
      <c r="K1015" s="17"/>
      <c r="L1015" s="17"/>
      <c r="M1015" s="19"/>
      <c r="N1015" s="28"/>
      <c r="O1015" s="28"/>
      <c r="P1015" s="29"/>
      <c r="Q1015" s="28"/>
      <c r="R1015" s="73"/>
      <c r="S1015" s="73"/>
      <c r="T1015" s="30"/>
      <c r="U1015" s="28"/>
      <c r="V1015" s="18"/>
      <c r="W1015" s="19"/>
      <c r="X1015" s="18"/>
      <c r="Y1015" s="18"/>
      <c r="Z1015" s="18"/>
      <c r="AA1015" s="17"/>
    </row>
    <row r="1016" spans="1:27" ht="18" customHeight="1" x14ac:dyDescent="0.2">
      <c r="A1016" s="28"/>
      <c r="B1016" s="19"/>
      <c r="C1016" s="138"/>
      <c r="D1016" s="14"/>
      <c r="E1016" s="14"/>
      <c r="F1016" s="72"/>
      <c r="G1016" s="72"/>
      <c r="H1016" s="72"/>
      <c r="I1016" s="17"/>
      <c r="J1016" s="17"/>
      <c r="K1016" s="17"/>
      <c r="L1016" s="17"/>
      <c r="M1016" s="19"/>
      <c r="N1016" s="28"/>
      <c r="O1016" s="28"/>
      <c r="P1016" s="29"/>
      <c r="Q1016" s="28"/>
      <c r="R1016" s="73"/>
      <c r="S1016" s="73"/>
      <c r="T1016" s="30"/>
      <c r="U1016" s="28"/>
      <c r="V1016" s="18"/>
      <c r="W1016" s="19"/>
      <c r="X1016" s="18"/>
      <c r="Y1016" s="18"/>
      <c r="Z1016" s="18"/>
      <c r="AA1016" s="17"/>
    </row>
    <row r="1017" spans="1:27" ht="18" customHeight="1" x14ac:dyDescent="0.2">
      <c r="A1017" s="28"/>
      <c r="B1017" s="19"/>
      <c r="C1017" s="138"/>
      <c r="D1017" s="14"/>
      <c r="E1017" s="14"/>
      <c r="F1017" s="72"/>
      <c r="G1017" s="72"/>
      <c r="H1017" s="72"/>
      <c r="I1017" s="17"/>
      <c r="J1017" s="17"/>
      <c r="K1017" s="17"/>
      <c r="L1017" s="17"/>
      <c r="M1017" s="19"/>
      <c r="N1017" s="28"/>
      <c r="O1017" s="28"/>
      <c r="P1017" s="29"/>
      <c r="Q1017" s="28"/>
      <c r="R1017" s="73"/>
      <c r="S1017" s="73"/>
      <c r="T1017" s="30"/>
      <c r="U1017" s="28"/>
      <c r="V1017" s="18"/>
      <c r="W1017" s="19"/>
      <c r="X1017" s="18"/>
      <c r="Y1017" s="18"/>
      <c r="Z1017" s="18"/>
      <c r="AA1017" s="17"/>
    </row>
    <row r="1018" spans="1:27" ht="18" customHeight="1" x14ac:dyDescent="0.2">
      <c r="A1018" s="28"/>
      <c r="B1018" s="19"/>
      <c r="C1018" s="138"/>
      <c r="D1018" s="14"/>
      <c r="E1018" s="14"/>
      <c r="F1018" s="72"/>
      <c r="G1018" s="72"/>
      <c r="H1018" s="72"/>
      <c r="I1018" s="17"/>
      <c r="J1018" s="17"/>
      <c r="K1018" s="17"/>
      <c r="L1018" s="17"/>
      <c r="M1018" s="19"/>
      <c r="N1018" s="28"/>
      <c r="O1018" s="28"/>
      <c r="P1018" s="29"/>
      <c r="Q1018" s="28"/>
      <c r="R1018" s="73"/>
      <c r="S1018" s="73"/>
      <c r="T1018" s="30"/>
      <c r="U1018" s="28"/>
      <c r="V1018" s="18"/>
      <c r="W1018" s="19"/>
      <c r="X1018" s="18"/>
      <c r="Y1018" s="18"/>
      <c r="Z1018" s="18"/>
      <c r="AA1018" s="17"/>
    </row>
    <row r="1019" spans="1:27" ht="18" customHeight="1" x14ac:dyDescent="0.2">
      <c r="A1019" s="28"/>
      <c r="B1019" s="19"/>
      <c r="C1019" s="138"/>
      <c r="D1019" s="14"/>
      <c r="E1019" s="14"/>
      <c r="F1019" s="72"/>
      <c r="G1019" s="72"/>
      <c r="H1019" s="72"/>
      <c r="I1019" s="17"/>
      <c r="J1019" s="17"/>
      <c r="K1019" s="17"/>
      <c r="L1019" s="17"/>
      <c r="M1019" s="19"/>
      <c r="N1019" s="28"/>
      <c r="O1019" s="28"/>
      <c r="P1019" s="29"/>
      <c r="Q1019" s="28"/>
      <c r="R1019" s="73"/>
      <c r="S1019" s="73"/>
      <c r="T1019" s="30"/>
      <c r="U1019" s="28"/>
      <c r="V1019" s="18"/>
      <c r="W1019" s="19"/>
      <c r="X1019" s="18"/>
      <c r="Y1019" s="18"/>
      <c r="Z1019" s="18"/>
      <c r="AA1019" s="17"/>
    </row>
    <row r="1020" spans="1:27" ht="18" customHeight="1" x14ac:dyDescent="0.2">
      <c r="A1020" s="28"/>
      <c r="B1020" s="19"/>
      <c r="C1020" s="138"/>
      <c r="D1020" s="14"/>
      <c r="E1020" s="14"/>
      <c r="F1020" s="72"/>
      <c r="G1020" s="72"/>
      <c r="H1020" s="72"/>
      <c r="I1020" s="17"/>
      <c r="J1020" s="17"/>
      <c r="K1020" s="17"/>
      <c r="L1020" s="17"/>
      <c r="M1020" s="19"/>
      <c r="N1020" s="28"/>
      <c r="O1020" s="28"/>
      <c r="P1020" s="29"/>
      <c r="Q1020" s="28"/>
      <c r="R1020" s="73"/>
      <c r="S1020" s="73"/>
      <c r="T1020" s="30"/>
      <c r="U1020" s="28"/>
      <c r="V1020" s="18"/>
      <c r="W1020" s="19"/>
      <c r="X1020" s="18"/>
      <c r="Y1020" s="18"/>
      <c r="Z1020" s="18"/>
      <c r="AA1020" s="17"/>
    </row>
    <row r="1021" spans="1:27" ht="18" customHeight="1" x14ac:dyDescent="0.2">
      <c r="A1021" s="28"/>
      <c r="B1021" s="19"/>
      <c r="C1021" s="138"/>
      <c r="D1021" s="14"/>
      <c r="E1021" s="14"/>
      <c r="F1021" s="72"/>
      <c r="G1021" s="72"/>
      <c r="H1021" s="72"/>
      <c r="I1021" s="17"/>
      <c r="J1021" s="17"/>
      <c r="K1021" s="17"/>
      <c r="L1021" s="17"/>
      <c r="M1021" s="19"/>
      <c r="N1021" s="28"/>
      <c r="O1021" s="28"/>
      <c r="P1021" s="29"/>
      <c r="Q1021" s="28"/>
      <c r="R1021" s="73"/>
      <c r="S1021" s="73"/>
      <c r="T1021" s="30"/>
      <c r="U1021" s="28"/>
      <c r="V1021" s="18"/>
      <c r="W1021" s="19"/>
      <c r="X1021" s="18"/>
      <c r="Y1021" s="18"/>
      <c r="Z1021" s="18"/>
      <c r="AA1021" s="17"/>
    </row>
    <row r="1022" spans="1:27" ht="18" customHeight="1" x14ac:dyDescent="0.2">
      <c r="A1022" s="28"/>
      <c r="B1022" s="19"/>
      <c r="C1022" s="138"/>
      <c r="D1022" s="14"/>
      <c r="E1022" s="14"/>
      <c r="F1022" s="72"/>
      <c r="G1022" s="72"/>
      <c r="H1022" s="72"/>
      <c r="I1022" s="17"/>
      <c r="J1022" s="17"/>
      <c r="K1022" s="17"/>
      <c r="L1022" s="17"/>
      <c r="M1022" s="19"/>
      <c r="N1022" s="28"/>
      <c r="O1022" s="28"/>
      <c r="P1022" s="29"/>
      <c r="Q1022" s="28"/>
      <c r="R1022" s="73"/>
      <c r="S1022" s="73"/>
      <c r="T1022" s="30"/>
      <c r="U1022" s="28"/>
      <c r="V1022" s="18"/>
      <c r="W1022" s="19"/>
      <c r="X1022" s="18"/>
      <c r="Y1022" s="18"/>
      <c r="Z1022" s="18"/>
      <c r="AA1022" s="17"/>
    </row>
    <row r="1023" spans="1:27" ht="18" customHeight="1" x14ac:dyDescent="0.2">
      <c r="A1023" s="28"/>
      <c r="B1023" s="19"/>
      <c r="C1023" s="138"/>
      <c r="D1023" s="14"/>
      <c r="E1023" s="14"/>
      <c r="F1023" s="72"/>
      <c r="G1023" s="72"/>
      <c r="H1023" s="72"/>
      <c r="I1023" s="17"/>
      <c r="J1023" s="17"/>
      <c r="K1023" s="17"/>
      <c r="L1023" s="17"/>
      <c r="M1023" s="19"/>
      <c r="N1023" s="28"/>
      <c r="O1023" s="28"/>
      <c r="P1023" s="29"/>
      <c r="Q1023" s="28"/>
      <c r="R1023" s="73"/>
      <c r="S1023" s="73"/>
      <c r="T1023" s="30"/>
      <c r="U1023" s="28"/>
      <c r="V1023" s="18"/>
      <c r="W1023" s="19"/>
      <c r="X1023" s="18"/>
      <c r="Y1023" s="18"/>
      <c r="Z1023" s="18"/>
      <c r="AA1023" s="17"/>
    </row>
    <row r="1024" spans="1:27" ht="18" customHeight="1" x14ac:dyDescent="0.2">
      <c r="A1024" s="28"/>
      <c r="B1024" s="19"/>
      <c r="C1024" s="138"/>
      <c r="D1024" s="14"/>
      <c r="E1024" s="14"/>
      <c r="F1024" s="72"/>
      <c r="G1024" s="72"/>
      <c r="H1024" s="72"/>
      <c r="I1024" s="17"/>
      <c r="J1024" s="17"/>
      <c r="K1024" s="17"/>
      <c r="L1024" s="17"/>
      <c r="M1024" s="19"/>
      <c r="N1024" s="28"/>
      <c r="O1024" s="28"/>
      <c r="P1024" s="29"/>
      <c r="Q1024" s="28"/>
      <c r="R1024" s="73"/>
      <c r="S1024" s="73"/>
      <c r="T1024" s="30"/>
      <c r="U1024" s="28"/>
      <c r="V1024" s="18"/>
      <c r="W1024" s="19"/>
      <c r="X1024" s="18"/>
      <c r="Y1024" s="18"/>
      <c r="Z1024" s="18"/>
      <c r="AA1024" s="17"/>
    </row>
    <row r="1025" spans="1:27" ht="18" customHeight="1" x14ac:dyDescent="0.2">
      <c r="A1025" s="28"/>
      <c r="B1025" s="19"/>
      <c r="C1025" s="138"/>
      <c r="D1025" s="14"/>
      <c r="E1025" s="14"/>
      <c r="F1025" s="72"/>
      <c r="G1025" s="72"/>
      <c r="H1025" s="72"/>
      <c r="I1025" s="17"/>
      <c r="J1025" s="17"/>
      <c r="K1025" s="17"/>
      <c r="L1025" s="17"/>
      <c r="M1025" s="19"/>
      <c r="N1025" s="28"/>
      <c r="O1025" s="28"/>
      <c r="P1025" s="29"/>
      <c r="Q1025" s="28"/>
      <c r="R1025" s="73"/>
      <c r="S1025" s="73"/>
      <c r="T1025" s="30"/>
      <c r="U1025" s="28"/>
      <c r="V1025" s="18"/>
      <c r="W1025" s="19"/>
      <c r="X1025" s="18"/>
      <c r="Y1025" s="18"/>
      <c r="Z1025" s="18"/>
      <c r="AA1025" s="17"/>
    </row>
    <row r="1026" spans="1:27" ht="18" customHeight="1" x14ac:dyDescent="0.2">
      <c r="A1026" s="28"/>
      <c r="B1026" s="19"/>
      <c r="C1026" s="138"/>
      <c r="D1026" s="14"/>
      <c r="E1026" s="14"/>
      <c r="F1026" s="72"/>
      <c r="G1026" s="72"/>
      <c r="H1026" s="72"/>
      <c r="I1026" s="17"/>
      <c r="J1026" s="17"/>
      <c r="K1026" s="17"/>
      <c r="L1026" s="17"/>
      <c r="M1026" s="19"/>
      <c r="N1026" s="28"/>
      <c r="O1026" s="28"/>
      <c r="P1026" s="29"/>
      <c r="Q1026" s="28"/>
      <c r="R1026" s="73"/>
      <c r="S1026" s="73"/>
      <c r="T1026" s="30"/>
      <c r="U1026" s="28"/>
      <c r="V1026" s="18"/>
      <c r="W1026" s="19"/>
      <c r="X1026" s="18"/>
      <c r="Y1026" s="18"/>
      <c r="Z1026" s="18"/>
      <c r="AA1026" s="17"/>
    </row>
    <row r="1027" spans="1:27" ht="18" customHeight="1" x14ac:dyDescent="0.2">
      <c r="A1027" s="28"/>
      <c r="B1027" s="19"/>
      <c r="C1027" s="138"/>
      <c r="D1027" s="14"/>
      <c r="E1027" s="14"/>
      <c r="F1027" s="72"/>
      <c r="G1027" s="72"/>
      <c r="H1027" s="72"/>
      <c r="I1027" s="17"/>
      <c r="J1027" s="17"/>
      <c r="K1027" s="17"/>
      <c r="L1027" s="17"/>
      <c r="M1027" s="19"/>
      <c r="N1027" s="28"/>
      <c r="O1027" s="28"/>
      <c r="P1027" s="29"/>
      <c r="Q1027" s="28"/>
      <c r="R1027" s="73"/>
      <c r="S1027" s="73"/>
      <c r="T1027" s="30"/>
      <c r="U1027" s="28"/>
      <c r="V1027" s="18"/>
      <c r="W1027" s="19"/>
      <c r="X1027" s="18"/>
      <c r="Y1027" s="18"/>
      <c r="Z1027" s="18"/>
      <c r="AA1027" s="17"/>
    </row>
    <row r="1028" spans="1:27" ht="18" customHeight="1" x14ac:dyDescent="0.2">
      <c r="A1028" s="28"/>
      <c r="B1028" s="19"/>
      <c r="C1028" s="138"/>
      <c r="D1028" s="14"/>
      <c r="E1028" s="14"/>
      <c r="F1028" s="72"/>
      <c r="G1028" s="72"/>
      <c r="H1028" s="72"/>
      <c r="I1028" s="17"/>
      <c r="J1028" s="17"/>
      <c r="K1028" s="17"/>
      <c r="L1028" s="17"/>
      <c r="M1028" s="19"/>
      <c r="N1028" s="28"/>
      <c r="O1028" s="28"/>
      <c r="P1028" s="29"/>
      <c r="Q1028" s="28"/>
      <c r="R1028" s="73"/>
      <c r="S1028" s="73"/>
      <c r="T1028" s="30"/>
      <c r="U1028" s="28"/>
      <c r="V1028" s="18"/>
      <c r="W1028" s="19"/>
      <c r="X1028" s="18"/>
      <c r="Y1028" s="18"/>
      <c r="Z1028" s="18"/>
      <c r="AA1028" s="17"/>
    </row>
    <row r="1029" spans="1:27" ht="18" customHeight="1" x14ac:dyDescent="0.2">
      <c r="A1029" s="28"/>
      <c r="B1029" s="19"/>
      <c r="C1029" s="138"/>
      <c r="D1029" s="14"/>
      <c r="E1029" s="14"/>
      <c r="F1029" s="72"/>
      <c r="G1029" s="72"/>
      <c r="H1029" s="72"/>
      <c r="I1029" s="17"/>
      <c r="J1029" s="17"/>
      <c r="K1029" s="17"/>
      <c r="L1029" s="17"/>
      <c r="M1029" s="19"/>
      <c r="N1029" s="28"/>
      <c r="O1029" s="28"/>
      <c r="P1029" s="29"/>
      <c r="Q1029" s="28"/>
      <c r="R1029" s="73"/>
      <c r="S1029" s="73"/>
      <c r="T1029" s="30"/>
      <c r="U1029" s="28"/>
      <c r="V1029" s="18"/>
      <c r="W1029" s="19"/>
      <c r="X1029" s="18"/>
      <c r="Y1029" s="18"/>
      <c r="Z1029" s="18"/>
      <c r="AA1029" s="17"/>
    </row>
    <row r="1030" spans="1:27" ht="18" customHeight="1" x14ac:dyDescent="0.2">
      <c r="A1030" s="28"/>
      <c r="B1030" s="19"/>
      <c r="C1030" s="138"/>
      <c r="D1030" s="14"/>
      <c r="E1030" s="14"/>
      <c r="F1030" s="72"/>
      <c r="G1030" s="72"/>
      <c r="H1030" s="72"/>
      <c r="I1030" s="17"/>
      <c r="J1030" s="17"/>
      <c r="K1030" s="17"/>
      <c r="L1030" s="17"/>
      <c r="M1030" s="19"/>
      <c r="N1030" s="28"/>
      <c r="O1030" s="28"/>
      <c r="P1030" s="29"/>
      <c r="Q1030" s="28"/>
      <c r="R1030" s="73"/>
      <c r="S1030" s="73"/>
      <c r="T1030" s="30"/>
      <c r="U1030" s="28"/>
      <c r="V1030" s="18"/>
      <c r="W1030" s="19"/>
      <c r="X1030" s="18"/>
      <c r="Y1030" s="18"/>
      <c r="Z1030" s="18"/>
      <c r="AA1030" s="17"/>
    </row>
    <row r="1031" spans="1:27" ht="18" customHeight="1" x14ac:dyDescent="0.2">
      <c r="A1031" s="28"/>
      <c r="B1031" s="19"/>
      <c r="C1031" s="138"/>
      <c r="D1031" s="14"/>
      <c r="E1031" s="14"/>
      <c r="F1031" s="72"/>
      <c r="G1031" s="72"/>
      <c r="H1031" s="72"/>
      <c r="I1031" s="17"/>
      <c r="J1031" s="17"/>
      <c r="K1031" s="17"/>
      <c r="L1031" s="17"/>
      <c r="M1031" s="19"/>
      <c r="N1031" s="28"/>
      <c r="O1031" s="28"/>
      <c r="P1031" s="29"/>
      <c r="Q1031" s="28"/>
      <c r="R1031" s="73"/>
      <c r="S1031" s="73"/>
      <c r="T1031" s="30"/>
      <c r="U1031" s="28"/>
      <c r="V1031" s="18"/>
      <c r="W1031" s="19"/>
      <c r="X1031" s="18"/>
      <c r="Y1031" s="18"/>
      <c r="Z1031" s="18"/>
      <c r="AA1031" s="17"/>
    </row>
    <row r="1032" spans="1:27" ht="18" customHeight="1" x14ac:dyDescent="0.2">
      <c r="A1032" s="28"/>
      <c r="B1032" s="19"/>
      <c r="C1032" s="138"/>
      <c r="D1032" s="14"/>
      <c r="E1032" s="14"/>
      <c r="F1032" s="72"/>
      <c r="G1032" s="72"/>
      <c r="H1032" s="72"/>
      <c r="I1032" s="17"/>
      <c r="J1032" s="17"/>
      <c r="K1032" s="17"/>
      <c r="L1032" s="17"/>
      <c r="M1032" s="19"/>
      <c r="N1032" s="28"/>
      <c r="O1032" s="28"/>
      <c r="P1032" s="29"/>
      <c r="Q1032" s="28"/>
      <c r="R1032" s="73"/>
      <c r="S1032" s="73"/>
      <c r="T1032" s="30"/>
      <c r="U1032" s="28"/>
      <c r="V1032" s="18"/>
      <c r="W1032" s="19"/>
      <c r="X1032" s="18"/>
      <c r="Y1032" s="18"/>
      <c r="Z1032" s="18"/>
      <c r="AA1032" s="17"/>
    </row>
    <row r="1033" spans="1:27" ht="18" customHeight="1" x14ac:dyDescent="0.2">
      <c r="A1033" s="28"/>
      <c r="B1033" s="19"/>
      <c r="C1033" s="138"/>
      <c r="D1033" s="14"/>
      <c r="E1033" s="14"/>
      <c r="F1033" s="72"/>
      <c r="G1033" s="72"/>
      <c r="H1033" s="72"/>
      <c r="I1033" s="17"/>
      <c r="J1033" s="17"/>
      <c r="K1033" s="17"/>
      <c r="L1033" s="17"/>
      <c r="M1033" s="19"/>
      <c r="N1033" s="28"/>
      <c r="O1033" s="28"/>
      <c r="P1033" s="29"/>
      <c r="Q1033" s="28"/>
      <c r="R1033" s="73"/>
      <c r="S1033" s="73"/>
      <c r="T1033" s="30"/>
      <c r="U1033" s="28"/>
      <c r="V1033" s="18"/>
      <c r="W1033" s="19"/>
      <c r="X1033" s="18"/>
      <c r="Y1033" s="18"/>
      <c r="Z1033" s="18"/>
      <c r="AA1033" s="17"/>
    </row>
    <row r="1034" spans="1:27" ht="18" customHeight="1" x14ac:dyDescent="0.2">
      <c r="A1034" s="28"/>
      <c r="B1034" s="19"/>
      <c r="C1034" s="138"/>
      <c r="D1034" s="14"/>
      <c r="E1034" s="14"/>
      <c r="F1034" s="72"/>
      <c r="G1034" s="72"/>
      <c r="H1034" s="72"/>
      <c r="I1034" s="17"/>
      <c r="J1034" s="17"/>
      <c r="K1034" s="17"/>
      <c r="L1034" s="17"/>
      <c r="M1034" s="19"/>
      <c r="N1034" s="28"/>
      <c r="O1034" s="28"/>
      <c r="P1034" s="29"/>
      <c r="Q1034" s="28"/>
      <c r="R1034" s="73"/>
      <c r="S1034" s="73"/>
      <c r="T1034" s="30"/>
      <c r="U1034" s="28"/>
      <c r="V1034" s="18"/>
      <c r="W1034" s="19"/>
      <c r="X1034" s="18"/>
      <c r="Y1034" s="18"/>
      <c r="Z1034" s="18"/>
      <c r="AA1034" s="17"/>
    </row>
    <row r="1035" spans="1:27" ht="18" customHeight="1" x14ac:dyDescent="0.2">
      <c r="A1035" s="28"/>
      <c r="B1035" s="19"/>
      <c r="C1035" s="138"/>
      <c r="D1035" s="14"/>
      <c r="E1035" s="14"/>
      <c r="F1035" s="72"/>
      <c r="G1035" s="72"/>
      <c r="H1035" s="72"/>
      <c r="I1035" s="17"/>
      <c r="J1035" s="17"/>
      <c r="K1035" s="17"/>
      <c r="L1035" s="17"/>
      <c r="M1035" s="19"/>
      <c r="N1035" s="28"/>
      <c r="O1035" s="28"/>
      <c r="P1035" s="29"/>
      <c r="Q1035" s="28"/>
      <c r="R1035" s="73"/>
      <c r="S1035" s="73"/>
      <c r="T1035" s="30"/>
      <c r="U1035" s="28"/>
      <c r="V1035" s="18"/>
      <c r="W1035" s="19"/>
      <c r="X1035" s="18"/>
      <c r="Y1035" s="18"/>
      <c r="Z1035" s="18"/>
      <c r="AA1035" s="17"/>
    </row>
    <row r="1036" spans="1:27" ht="18" customHeight="1" x14ac:dyDescent="0.2">
      <c r="A1036" s="28"/>
      <c r="B1036" s="19"/>
      <c r="C1036" s="138"/>
      <c r="D1036" s="14"/>
      <c r="E1036" s="14"/>
      <c r="F1036" s="72"/>
      <c r="G1036" s="72"/>
      <c r="H1036" s="72"/>
      <c r="I1036" s="17"/>
      <c r="J1036" s="17"/>
      <c r="K1036" s="17"/>
      <c r="L1036" s="17"/>
      <c r="M1036" s="19"/>
      <c r="N1036" s="28"/>
      <c r="O1036" s="28"/>
      <c r="P1036" s="29"/>
      <c r="Q1036" s="28"/>
      <c r="R1036" s="73"/>
      <c r="S1036" s="73"/>
      <c r="T1036" s="30"/>
      <c r="U1036" s="28"/>
      <c r="V1036" s="18"/>
      <c r="W1036" s="19"/>
      <c r="X1036" s="18"/>
      <c r="Y1036" s="18"/>
      <c r="Z1036" s="18"/>
      <c r="AA1036" s="17"/>
    </row>
    <row r="1037" spans="1:27" ht="18" customHeight="1" x14ac:dyDescent="0.2">
      <c r="A1037" s="28"/>
      <c r="B1037" s="19"/>
      <c r="C1037" s="138"/>
      <c r="D1037" s="14"/>
      <c r="E1037" s="14"/>
      <c r="F1037" s="72"/>
      <c r="G1037" s="72"/>
      <c r="H1037" s="72"/>
      <c r="I1037" s="17"/>
      <c r="J1037" s="17"/>
      <c r="K1037" s="17"/>
      <c r="L1037" s="17"/>
      <c r="M1037" s="19"/>
      <c r="N1037" s="28"/>
      <c r="O1037" s="28"/>
      <c r="P1037" s="29"/>
      <c r="Q1037" s="28"/>
      <c r="R1037" s="73"/>
      <c r="S1037" s="73"/>
      <c r="T1037" s="30"/>
      <c r="U1037" s="28"/>
      <c r="V1037" s="18"/>
      <c r="W1037" s="19"/>
      <c r="X1037" s="18"/>
      <c r="Y1037" s="18"/>
      <c r="Z1037" s="18"/>
      <c r="AA1037" s="17"/>
    </row>
    <row r="1038" spans="1:27" ht="18" customHeight="1" x14ac:dyDescent="0.2">
      <c r="A1038" s="28"/>
      <c r="B1038" s="19"/>
      <c r="C1038" s="138"/>
      <c r="D1038" s="14"/>
      <c r="E1038" s="14"/>
      <c r="F1038" s="72"/>
      <c r="G1038" s="72"/>
      <c r="H1038" s="72"/>
      <c r="I1038" s="17"/>
      <c r="J1038" s="17"/>
      <c r="K1038" s="17"/>
      <c r="L1038" s="17"/>
      <c r="M1038" s="19"/>
      <c r="N1038" s="28"/>
      <c r="O1038" s="28"/>
      <c r="P1038" s="29"/>
      <c r="Q1038" s="28"/>
      <c r="R1038" s="73"/>
      <c r="S1038" s="73"/>
      <c r="T1038" s="30"/>
      <c r="U1038" s="28"/>
      <c r="V1038" s="18"/>
      <c r="W1038" s="19"/>
      <c r="X1038" s="18"/>
      <c r="Y1038" s="18"/>
      <c r="Z1038" s="18"/>
      <c r="AA1038" s="17"/>
    </row>
    <row r="1039" spans="1:27" ht="18" customHeight="1" x14ac:dyDescent="0.2">
      <c r="A1039" s="28"/>
      <c r="B1039" s="19"/>
      <c r="C1039" s="138"/>
      <c r="D1039" s="14"/>
      <c r="E1039" s="14"/>
      <c r="F1039" s="72"/>
      <c r="G1039" s="72"/>
      <c r="H1039" s="72"/>
      <c r="I1039" s="17"/>
      <c r="J1039" s="17"/>
      <c r="K1039" s="17"/>
      <c r="L1039" s="17"/>
      <c r="M1039" s="19"/>
      <c r="N1039" s="28"/>
      <c r="O1039" s="28"/>
      <c r="P1039" s="29"/>
      <c r="Q1039" s="28"/>
      <c r="R1039" s="73"/>
      <c r="S1039" s="73"/>
      <c r="T1039" s="30"/>
      <c r="U1039" s="28"/>
      <c r="V1039" s="18"/>
      <c r="W1039" s="19"/>
      <c r="X1039" s="18"/>
      <c r="Y1039" s="18"/>
      <c r="Z1039" s="18"/>
      <c r="AA1039" s="17"/>
    </row>
    <row r="1040" spans="1:27" ht="18" customHeight="1" x14ac:dyDescent="0.2">
      <c r="A1040" s="28"/>
      <c r="B1040" s="19"/>
      <c r="C1040" s="138"/>
      <c r="D1040" s="14"/>
      <c r="E1040" s="14"/>
      <c r="F1040" s="72"/>
      <c r="G1040" s="72"/>
      <c r="H1040" s="72"/>
      <c r="I1040" s="17"/>
      <c r="J1040" s="17"/>
      <c r="K1040" s="17"/>
      <c r="L1040" s="17"/>
      <c r="M1040" s="19"/>
      <c r="N1040" s="28"/>
      <c r="O1040" s="28"/>
      <c r="P1040" s="29"/>
      <c r="Q1040" s="28"/>
      <c r="R1040" s="73"/>
      <c r="S1040" s="73"/>
      <c r="T1040" s="30"/>
      <c r="U1040" s="28"/>
      <c r="V1040" s="18"/>
      <c r="W1040" s="19"/>
      <c r="X1040" s="18"/>
      <c r="Y1040" s="18"/>
      <c r="Z1040" s="18"/>
      <c r="AA1040" s="17"/>
    </row>
    <row r="1041" spans="1:27" ht="18" customHeight="1" x14ac:dyDescent="0.2">
      <c r="A1041" s="28"/>
      <c r="B1041" s="19"/>
      <c r="C1041" s="138"/>
      <c r="D1041" s="14"/>
      <c r="E1041" s="14"/>
      <c r="F1041" s="72"/>
      <c r="G1041" s="72"/>
      <c r="H1041" s="72"/>
      <c r="I1041" s="17"/>
      <c r="J1041" s="17"/>
      <c r="K1041" s="17"/>
      <c r="L1041" s="17"/>
      <c r="M1041" s="19"/>
      <c r="N1041" s="28"/>
      <c r="O1041" s="28"/>
      <c r="P1041" s="29"/>
      <c r="Q1041" s="28"/>
      <c r="R1041" s="73"/>
      <c r="S1041" s="73"/>
      <c r="T1041" s="30"/>
      <c r="U1041" s="28"/>
      <c r="V1041" s="18"/>
      <c r="W1041" s="19"/>
      <c r="X1041" s="18"/>
      <c r="Y1041" s="18"/>
      <c r="Z1041" s="18"/>
      <c r="AA1041" s="17"/>
    </row>
    <row r="1042" spans="1:27" ht="18" customHeight="1" x14ac:dyDescent="0.2">
      <c r="A1042" s="28"/>
      <c r="B1042" s="19"/>
      <c r="C1042" s="138"/>
      <c r="D1042" s="14"/>
      <c r="E1042" s="14"/>
      <c r="F1042" s="72"/>
      <c r="G1042" s="72"/>
      <c r="H1042" s="72"/>
      <c r="I1042" s="17"/>
      <c r="J1042" s="17"/>
      <c r="K1042" s="17"/>
      <c r="L1042" s="17"/>
      <c r="M1042" s="19"/>
      <c r="N1042" s="28"/>
      <c r="O1042" s="28"/>
      <c r="P1042" s="29"/>
      <c r="Q1042" s="28"/>
      <c r="R1042" s="73"/>
      <c r="S1042" s="73"/>
      <c r="T1042" s="30"/>
      <c r="U1042" s="28"/>
      <c r="V1042" s="18"/>
      <c r="W1042" s="19"/>
      <c r="X1042" s="18"/>
      <c r="Y1042" s="18"/>
      <c r="Z1042" s="18"/>
      <c r="AA1042" s="17"/>
    </row>
    <row r="1043" spans="1:27" ht="18" customHeight="1" x14ac:dyDescent="0.2">
      <c r="A1043" s="28"/>
      <c r="B1043" s="19"/>
      <c r="C1043" s="138"/>
      <c r="D1043" s="14"/>
      <c r="E1043" s="14"/>
      <c r="F1043" s="72"/>
      <c r="G1043" s="72"/>
      <c r="H1043" s="72"/>
      <c r="I1043" s="17"/>
      <c r="J1043" s="17"/>
      <c r="K1043" s="17"/>
      <c r="L1043" s="17"/>
      <c r="M1043" s="19"/>
      <c r="N1043" s="28"/>
      <c r="O1043" s="28"/>
      <c r="P1043" s="29"/>
      <c r="Q1043" s="28"/>
      <c r="R1043" s="73"/>
      <c r="S1043" s="73"/>
      <c r="T1043" s="30"/>
      <c r="U1043" s="28"/>
      <c r="V1043" s="18"/>
      <c r="W1043" s="19"/>
      <c r="X1043" s="18"/>
      <c r="Y1043" s="18"/>
      <c r="Z1043" s="18"/>
      <c r="AA1043" s="17"/>
    </row>
    <row r="1044" spans="1:27" ht="18" customHeight="1" x14ac:dyDescent="0.2">
      <c r="A1044" s="28"/>
      <c r="B1044" s="19"/>
      <c r="C1044" s="138"/>
      <c r="D1044" s="14"/>
      <c r="E1044" s="14"/>
      <c r="F1044" s="72"/>
      <c r="G1044" s="72"/>
      <c r="H1044" s="72"/>
      <c r="I1044" s="17"/>
      <c r="J1044" s="17"/>
      <c r="K1044" s="17"/>
      <c r="L1044" s="17"/>
      <c r="M1044" s="19"/>
      <c r="N1044" s="28"/>
      <c r="O1044" s="28"/>
      <c r="P1044" s="29"/>
      <c r="Q1044" s="28"/>
      <c r="R1044" s="73"/>
      <c r="S1044" s="73"/>
      <c r="T1044" s="30"/>
      <c r="U1044" s="28"/>
      <c r="V1044" s="18"/>
      <c r="W1044" s="19"/>
      <c r="X1044" s="18"/>
      <c r="Y1044" s="18"/>
      <c r="Z1044" s="18"/>
      <c r="AA1044" s="17"/>
    </row>
    <row r="1045" spans="1:27" ht="18" customHeight="1" x14ac:dyDescent="0.2">
      <c r="A1045" s="28"/>
      <c r="B1045" s="19"/>
      <c r="C1045" s="138"/>
      <c r="D1045" s="14"/>
      <c r="E1045" s="14"/>
      <c r="F1045" s="72"/>
      <c r="G1045" s="72"/>
      <c r="H1045" s="72"/>
      <c r="I1045" s="17"/>
      <c r="J1045" s="17"/>
      <c r="K1045" s="17"/>
      <c r="L1045" s="17"/>
      <c r="M1045" s="19"/>
      <c r="N1045" s="28"/>
      <c r="O1045" s="28"/>
      <c r="P1045" s="29"/>
      <c r="Q1045" s="28"/>
      <c r="R1045" s="73"/>
      <c r="S1045" s="73"/>
      <c r="T1045" s="30"/>
      <c r="U1045" s="28"/>
      <c r="V1045" s="18"/>
      <c r="W1045" s="19"/>
      <c r="X1045" s="18"/>
      <c r="Y1045" s="18"/>
      <c r="Z1045" s="18"/>
      <c r="AA1045" s="17"/>
    </row>
    <row r="1046" spans="1:27" ht="18" customHeight="1" x14ac:dyDescent="0.2">
      <c r="A1046" s="28"/>
      <c r="B1046" s="19"/>
      <c r="C1046" s="138"/>
      <c r="D1046" s="14"/>
      <c r="E1046" s="14"/>
      <c r="F1046" s="72"/>
      <c r="G1046" s="72"/>
      <c r="H1046" s="72"/>
      <c r="I1046" s="17"/>
      <c r="J1046" s="17"/>
      <c r="K1046" s="17"/>
      <c r="L1046" s="17"/>
      <c r="M1046" s="19"/>
      <c r="N1046" s="28"/>
      <c r="O1046" s="28"/>
      <c r="P1046" s="29"/>
      <c r="Q1046" s="28"/>
      <c r="R1046" s="73"/>
      <c r="S1046" s="73"/>
      <c r="T1046" s="30"/>
      <c r="U1046" s="28"/>
      <c r="V1046" s="18"/>
      <c r="W1046" s="19"/>
      <c r="X1046" s="18"/>
      <c r="Y1046" s="18"/>
      <c r="Z1046" s="18"/>
      <c r="AA1046" s="17"/>
    </row>
    <row r="1047" spans="1:27" ht="18" customHeight="1" x14ac:dyDescent="0.2">
      <c r="A1047" s="28"/>
      <c r="B1047" s="19"/>
      <c r="C1047" s="138"/>
      <c r="D1047" s="14"/>
      <c r="E1047" s="14"/>
      <c r="F1047" s="72"/>
      <c r="G1047" s="72"/>
      <c r="H1047" s="72"/>
      <c r="I1047" s="17"/>
      <c r="J1047" s="17"/>
      <c r="K1047" s="17"/>
      <c r="L1047" s="17"/>
      <c r="M1047" s="19"/>
      <c r="N1047" s="28"/>
      <c r="O1047" s="28"/>
      <c r="P1047" s="29"/>
      <c r="Q1047" s="28"/>
      <c r="R1047" s="73"/>
      <c r="S1047" s="73"/>
      <c r="T1047" s="30"/>
      <c r="U1047" s="28"/>
      <c r="V1047" s="18"/>
      <c r="W1047" s="19"/>
      <c r="X1047" s="18"/>
      <c r="Y1047" s="18"/>
      <c r="Z1047" s="18"/>
      <c r="AA1047" s="17"/>
    </row>
    <row r="1048" spans="1:27" ht="18" customHeight="1" x14ac:dyDescent="0.2">
      <c r="A1048" s="28"/>
      <c r="B1048" s="19"/>
      <c r="C1048" s="138"/>
      <c r="D1048" s="14"/>
      <c r="E1048" s="14"/>
      <c r="F1048" s="72"/>
      <c r="G1048" s="72"/>
      <c r="H1048" s="72"/>
      <c r="I1048" s="17"/>
      <c r="J1048" s="17"/>
      <c r="K1048" s="17"/>
      <c r="L1048" s="17"/>
      <c r="M1048" s="19"/>
      <c r="N1048" s="28"/>
      <c r="O1048" s="28"/>
      <c r="P1048" s="29"/>
      <c r="Q1048" s="28"/>
      <c r="R1048" s="73"/>
      <c r="S1048" s="73"/>
      <c r="T1048" s="30"/>
      <c r="U1048" s="28"/>
      <c r="V1048" s="18"/>
      <c r="W1048" s="19"/>
      <c r="X1048" s="18"/>
      <c r="Y1048" s="18"/>
      <c r="Z1048" s="18"/>
      <c r="AA1048" s="17"/>
    </row>
    <row r="1049" spans="1:27" ht="18" customHeight="1" x14ac:dyDescent="0.2">
      <c r="A1049" s="28"/>
      <c r="B1049" s="19"/>
      <c r="C1049" s="138"/>
      <c r="D1049" s="14"/>
      <c r="E1049" s="14"/>
      <c r="F1049" s="72"/>
      <c r="G1049" s="72"/>
      <c r="H1049" s="72"/>
      <c r="I1049" s="17"/>
      <c r="J1049" s="17"/>
      <c r="K1049" s="17"/>
      <c r="L1049" s="17"/>
      <c r="M1049" s="19"/>
      <c r="N1049" s="28"/>
      <c r="O1049" s="28"/>
      <c r="P1049" s="29"/>
      <c r="Q1049" s="28"/>
      <c r="R1049" s="73"/>
      <c r="S1049" s="73"/>
      <c r="T1049" s="30"/>
      <c r="U1049" s="28"/>
      <c r="V1049" s="18"/>
      <c r="W1049" s="19"/>
      <c r="X1049" s="18"/>
      <c r="Y1049" s="18"/>
      <c r="Z1049" s="18"/>
      <c r="AA1049" s="17"/>
    </row>
    <row r="1050" spans="1:27" ht="18" customHeight="1" x14ac:dyDescent="0.2">
      <c r="A1050" s="28"/>
      <c r="B1050" s="19"/>
      <c r="C1050" s="138"/>
      <c r="D1050" s="14"/>
      <c r="E1050" s="14"/>
      <c r="F1050" s="72"/>
      <c r="G1050" s="72"/>
      <c r="H1050" s="72"/>
      <c r="I1050" s="17"/>
      <c r="J1050" s="17"/>
      <c r="K1050" s="17"/>
      <c r="L1050" s="17"/>
      <c r="M1050" s="19"/>
      <c r="N1050" s="28"/>
      <c r="O1050" s="28"/>
      <c r="P1050" s="29"/>
      <c r="Q1050" s="28"/>
      <c r="R1050" s="73"/>
      <c r="S1050" s="73"/>
      <c r="T1050" s="30"/>
      <c r="U1050" s="28"/>
      <c r="V1050" s="18"/>
      <c r="W1050" s="19"/>
      <c r="X1050" s="18"/>
      <c r="Y1050" s="18"/>
      <c r="Z1050" s="18"/>
      <c r="AA1050" s="17"/>
    </row>
    <row r="1051" spans="1:27" ht="18" customHeight="1" x14ac:dyDescent="0.2">
      <c r="A1051" s="28"/>
      <c r="B1051" s="19"/>
      <c r="C1051" s="138"/>
      <c r="D1051" s="14"/>
      <c r="E1051" s="14"/>
      <c r="F1051" s="72"/>
      <c r="G1051" s="72"/>
      <c r="H1051" s="72"/>
      <c r="I1051" s="17"/>
      <c r="J1051" s="17"/>
      <c r="K1051" s="17"/>
      <c r="L1051" s="17"/>
      <c r="M1051" s="19"/>
      <c r="N1051" s="28"/>
      <c r="O1051" s="28"/>
      <c r="P1051" s="29"/>
      <c r="Q1051" s="28"/>
      <c r="R1051" s="73"/>
      <c r="S1051" s="73"/>
      <c r="T1051" s="30"/>
      <c r="U1051" s="28"/>
      <c r="V1051" s="18"/>
      <c r="W1051" s="19"/>
      <c r="X1051" s="18"/>
      <c r="Y1051" s="18"/>
      <c r="Z1051" s="18"/>
      <c r="AA1051" s="17"/>
    </row>
    <row r="1052" spans="1:27" ht="18" customHeight="1" x14ac:dyDescent="0.2">
      <c r="A1052" s="28"/>
      <c r="B1052" s="19"/>
      <c r="C1052" s="138"/>
      <c r="D1052" s="14"/>
      <c r="E1052" s="14"/>
      <c r="F1052" s="72"/>
      <c r="G1052" s="72"/>
      <c r="H1052" s="72"/>
      <c r="I1052" s="17"/>
      <c r="J1052" s="17"/>
      <c r="K1052" s="17"/>
      <c r="L1052" s="17"/>
      <c r="M1052" s="19"/>
      <c r="N1052" s="28"/>
      <c r="O1052" s="28"/>
      <c r="P1052" s="29"/>
      <c r="Q1052" s="28"/>
      <c r="R1052" s="73"/>
      <c r="S1052" s="73"/>
      <c r="T1052" s="30"/>
      <c r="U1052" s="28"/>
      <c r="V1052" s="18"/>
      <c r="W1052" s="19"/>
      <c r="X1052" s="18"/>
      <c r="Y1052" s="18"/>
      <c r="Z1052" s="18"/>
      <c r="AA1052" s="17"/>
    </row>
    <row r="1053" spans="1:27" ht="18" customHeight="1" x14ac:dyDescent="0.2">
      <c r="A1053" s="28"/>
      <c r="B1053" s="19"/>
      <c r="C1053" s="138"/>
      <c r="D1053" s="14"/>
      <c r="E1053" s="14"/>
      <c r="F1053" s="72"/>
      <c r="G1053" s="72"/>
      <c r="H1053" s="72"/>
      <c r="I1053" s="17"/>
      <c r="J1053" s="17"/>
      <c r="K1053" s="17"/>
      <c r="L1053" s="17"/>
      <c r="M1053" s="19"/>
      <c r="N1053" s="28"/>
      <c r="O1053" s="28"/>
      <c r="P1053" s="29"/>
      <c r="Q1053" s="28"/>
      <c r="R1053" s="73"/>
      <c r="S1053" s="73"/>
      <c r="T1053" s="30"/>
      <c r="U1053" s="28"/>
      <c r="V1053" s="18"/>
      <c r="W1053" s="19"/>
      <c r="X1053" s="18"/>
      <c r="Y1053" s="18"/>
      <c r="Z1053" s="18"/>
      <c r="AA1053" s="17"/>
    </row>
    <row r="1054" spans="1:27" ht="18" customHeight="1" x14ac:dyDescent="0.2">
      <c r="A1054" s="28"/>
      <c r="B1054" s="19"/>
      <c r="C1054" s="138"/>
      <c r="D1054" s="14"/>
      <c r="E1054" s="14"/>
      <c r="F1054" s="72"/>
      <c r="G1054" s="72"/>
      <c r="H1054" s="72"/>
      <c r="I1054" s="17"/>
      <c r="J1054" s="17"/>
      <c r="K1054" s="17"/>
      <c r="L1054" s="17"/>
      <c r="M1054" s="19"/>
      <c r="N1054" s="28"/>
      <c r="O1054" s="28"/>
      <c r="P1054" s="29"/>
      <c r="Q1054" s="28"/>
      <c r="R1054" s="73"/>
      <c r="S1054" s="73"/>
      <c r="T1054" s="30"/>
      <c r="U1054" s="28"/>
      <c r="V1054" s="18"/>
      <c r="W1054" s="19"/>
      <c r="X1054" s="18"/>
      <c r="Y1054" s="18"/>
      <c r="Z1054" s="18"/>
      <c r="AA1054" s="17"/>
    </row>
    <row r="1055" spans="1:27" ht="18" customHeight="1" x14ac:dyDescent="0.2">
      <c r="A1055" s="28"/>
      <c r="B1055" s="19"/>
      <c r="C1055" s="138"/>
      <c r="D1055" s="14"/>
      <c r="E1055" s="14"/>
      <c r="F1055" s="72"/>
      <c r="G1055" s="72"/>
      <c r="H1055" s="72"/>
      <c r="I1055" s="17"/>
      <c r="J1055" s="17"/>
      <c r="K1055" s="17"/>
      <c r="L1055" s="17"/>
      <c r="M1055" s="19"/>
      <c r="N1055" s="28"/>
      <c r="O1055" s="28"/>
      <c r="P1055" s="29"/>
      <c r="Q1055" s="28"/>
      <c r="R1055" s="73"/>
      <c r="S1055" s="73"/>
      <c r="T1055" s="30"/>
      <c r="U1055" s="28"/>
      <c r="V1055" s="18"/>
      <c r="W1055" s="19"/>
      <c r="X1055" s="18"/>
      <c r="Y1055" s="18"/>
      <c r="Z1055" s="18"/>
      <c r="AA1055" s="17"/>
    </row>
    <row r="1056" spans="1:27" ht="18" customHeight="1" x14ac:dyDescent="0.2">
      <c r="A1056" s="28"/>
      <c r="B1056" s="19"/>
      <c r="C1056" s="138"/>
      <c r="D1056" s="14"/>
      <c r="E1056" s="14"/>
      <c r="F1056" s="72"/>
      <c r="G1056" s="72"/>
      <c r="H1056" s="72"/>
      <c r="I1056" s="17"/>
      <c r="J1056" s="17"/>
      <c r="K1056" s="17"/>
      <c r="L1056" s="17"/>
      <c r="M1056" s="19"/>
      <c r="N1056" s="28"/>
      <c r="O1056" s="28"/>
      <c r="P1056" s="29"/>
      <c r="Q1056" s="28"/>
      <c r="R1056" s="73"/>
      <c r="S1056" s="73"/>
      <c r="T1056" s="30"/>
      <c r="U1056" s="28"/>
      <c r="V1056" s="18"/>
      <c r="W1056" s="19"/>
      <c r="X1056" s="18"/>
      <c r="Y1056" s="18"/>
      <c r="Z1056" s="18"/>
      <c r="AA1056" s="17"/>
    </row>
    <row r="1057" spans="1:27" ht="18" customHeight="1" x14ac:dyDescent="0.2">
      <c r="A1057" s="28"/>
      <c r="B1057" s="19"/>
      <c r="C1057" s="138"/>
      <c r="D1057" s="14"/>
      <c r="E1057" s="14"/>
      <c r="F1057" s="72"/>
      <c r="G1057" s="72"/>
      <c r="H1057" s="72"/>
      <c r="I1057" s="17"/>
      <c r="J1057" s="17"/>
      <c r="K1057" s="17"/>
      <c r="L1057" s="17"/>
      <c r="M1057" s="19"/>
      <c r="N1057" s="28"/>
      <c r="O1057" s="28"/>
      <c r="P1057" s="29"/>
      <c r="Q1057" s="28"/>
      <c r="R1057" s="73"/>
      <c r="S1057" s="73"/>
      <c r="T1057" s="30"/>
      <c r="U1057" s="28"/>
      <c r="V1057" s="18"/>
      <c r="W1057" s="19"/>
      <c r="X1057" s="18"/>
      <c r="Y1057" s="18"/>
      <c r="Z1057" s="18"/>
      <c r="AA1057" s="17"/>
    </row>
    <row r="1058" spans="1:27" ht="18" customHeight="1" x14ac:dyDescent="0.2">
      <c r="A1058" s="28"/>
      <c r="B1058" s="19"/>
      <c r="C1058" s="138"/>
      <c r="D1058" s="14"/>
      <c r="E1058" s="14"/>
      <c r="F1058" s="72"/>
      <c r="G1058" s="72"/>
      <c r="H1058" s="72"/>
      <c r="I1058" s="17"/>
      <c r="J1058" s="17"/>
      <c r="K1058" s="17"/>
      <c r="L1058" s="17"/>
      <c r="M1058" s="19"/>
      <c r="N1058" s="28"/>
      <c r="O1058" s="28"/>
      <c r="P1058" s="29"/>
      <c r="Q1058" s="28"/>
      <c r="R1058" s="73"/>
      <c r="S1058" s="73"/>
      <c r="T1058" s="30"/>
      <c r="U1058" s="28"/>
      <c r="V1058" s="18"/>
      <c r="W1058" s="19"/>
      <c r="X1058" s="18"/>
      <c r="Y1058" s="18"/>
      <c r="Z1058" s="18"/>
      <c r="AA1058" s="17"/>
    </row>
    <row r="1059" spans="1:27" ht="18" customHeight="1" x14ac:dyDescent="0.2">
      <c r="A1059" s="28"/>
      <c r="B1059" s="19"/>
      <c r="C1059" s="138"/>
      <c r="D1059" s="14"/>
      <c r="E1059" s="14"/>
      <c r="F1059" s="72"/>
      <c r="G1059" s="72"/>
      <c r="H1059" s="72"/>
      <c r="I1059" s="17"/>
      <c r="J1059" s="17"/>
      <c r="K1059" s="17"/>
      <c r="L1059" s="17"/>
      <c r="M1059" s="19"/>
      <c r="N1059" s="28"/>
      <c r="O1059" s="28"/>
      <c r="P1059" s="29"/>
      <c r="Q1059" s="28"/>
      <c r="R1059" s="73"/>
      <c r="S1059" s="73"/>
      <c r="T1059" s="30"/>
      <c r="U1059" s="28"/>
      <c r="V1059" s="18"/>
      <c r="W1059" s="19"/>
      <c r="X1059" s="18"/>
      <c r="Y1059" s="18"/>
      <c r="Z1059" s="18"/>
      <c r="AA1059" s="17"/>
    </row>
    <row r="1060" spans="1:27" ht="18" customHeight="1" x14ac:dyDescent="0.2">
      <c r="A1060" s="28"/>
      <c r="B1060" s="19"/>
      <c r="C1060" s="138"/>
      <c r="D1060" s="14"/>
      <c r="E1060" s="14"/>
      <c r="F1060" s="72"/>
      <c r="G1060" s="72"/>
      <c r="H1060" s="72"/>
      <c r="I1060" s="17"/>
      <c r="J1060" s="17"/>
      <c r="K1060" s="17"/>
      <c r="L1060" s="17"/>
      <c r="M1060" s="19"/>
      <c r="N1060" s="28"/>
      <c r="O1060" s="28"/>
      <c r="P1060" s="29"/>
      <c r="Q1060" s="28"/>
      <c r="R1060" s="73"/>
      <c r="S1060" s="73"/>
      <c r="T1060" s="30"/>
      <c r="U1060" s="28"/>
      <c r="V1060" s="18"/>
      <c r="W1060" s="19"/>
      <c r="X1060" s="18"/>
      <c r="Y1060" s="18"/>
      <c r="Z1060" s="18"/>
      <c r="AA1060" s="17"/>
    </row>
    <row r="1061" spans="1:27" ht="18" customHeight="1" x14ac:dyDescent="0.2">
      <c r="A1061" s="28"/>
      <c r="B1061" s="19"/>
      <c r="C1061" s="138"/>
      <c r="D1061" s="14"/>
      <c r="E1061" s="14"/>
      <c r="F1061" s="72"/>
      <c r="G1061" s="72"/>
      <c r="H1061" s="72"/>
      <c r="I1061" s="17"/>
      <c r="J1061" s="17"/>
      <c r="K1061" s="17"/>
      <c r="L1061" s="17"/>
      <c r="M1061" s="19"/>
      <c r="N1061" s="28"/>
      <c r="O1061" s="28"/>
      <c r="P1061" s="29"/>
      <c r="Q1061" s="28"/>
      <c r="R1061" s="73"/>
      <c r="S1061" s="73"/>
      <c r="T1061" s="30"/>
      <c r="U1061" s="28"/>
      <c r="V1061" s="18"/>
      <c r="W1061" s="19"/>
      <c r="X1061" s="18"/>
      <c r="Y1061" s="18"/>
      <c r="Z1061" s="18"/>
      <c r="AA1061" s="17"/>
    </row>
    <row r="1062" spans="1:27" ht="18" customHeight="1" x14ac:dyDescent="0.2">
      <c r="A1062" s="28"/>
      <c r="B1062" s="19"/>
      <c r="C1062" s="138"/>
      <c r="D1062" s="14"/>
      <c r="E1062" s="14"/>
      <c r="F1062" s="72"/>
      <c r="G1062" s="72"/>
      <c r="H1062" s="72"/>
      <c r="I1062" s="17"/>
      <c r="J1062" s="17"/>
      <c r="K1062" s="17"/>
      <c r="L1062" s="17"/>
      <c r="M1062" s="19"/>
      <c r="N1062" s="28"/>
      <c r="O1062" s="28"/>
      <c r="P1062" s="29"/>
      <c r="Q1062" s="28"/>
      <c r="R1062" s="73"/>
      <c r="S1062" s="73"/>
      <c r="T1062" s="30"/>
      <c r="U1062" s="28"/>
      <c r="V1062" s="18"/>
      <c r="W1062" s="19"/>
      <c r="X1062" s="18"/>
      <c r="Y1062" s="18"/>
      <c r="Z1062" s="18"/>
      <c r="AA1062" s="17"/>
    </row>
    <row r="1063" spans="1:27" ht="18" customHeight="1" x14ac:dyDescent="0.2">
      <c r="A1063" s="28"/>
      <c r="B1063" s="19"/>
      <c r="C1063" s="138"/>
      <c r="D1063" s="14"/>
      <c r="E1063" s="14"/>
      <c r="F1063" s="72"/>
      <c r="G1063" s="72"/>
      <c r="H1063" s="72"/>
      <c r="I1063" s="17"/>
      <c r="J1063" s="17"/>
      <c r="K1063" s="17"/>
      <c r="L1063" s="17"/>
      <c r="M1063" s="19"/>
      <c r="N1063" s="28"/>
      <c r="O1063" s="28"/>
      <c r="P1063" s="29"/>
      <c r="Q1063" s="28"/>
      <c r="R1063" s="73"/>
      <c r="S1063" s="73"/>
      <c r="T1063" s="30"/>
      <c r="U1063" s="28"/>
      <c r="V1063" s="18"/>
      <c r="W1063" s="19"/>
      <c r="X1063" s="18"/>
      <c r="Y1063" s="18"/>
      <c r="Z1063" s="18"/>
      <c r="AA1063" s="17"/>
    </row>
    <row r="1064" spans="1:27" ht="18" customHeight="1" x14ac:dyDescent="0.2">
      <c r="A1064" s="28"/>
      <c r="B1064" s="19"/>
      <c r="C1064" s="138"/>
      <c r="D1064" s="14"/>
      <c r="E1064" s="14"/>
      <c r="F1064" s="72"/>
      <c r="G1064" s="72"/>
      <c r="H1064" s="72"/>
      <c r="I1064" s="17"/>
      <c r="J1064" s="17"/>
      <c r="K1064" s="17"/>
      <c r="L1064" s="17"/>
      <c r="M1064" s="19"/>
      <c r="N1064" s="28"/>
      <c r="O1064" s="28"/>
      <c r="P1064" s="29"/>
      <c r="Q1064" s="28"/>
      <c r="R1064" s="73"/>
      <c r="S1064" s="73"/>
      <c r="T1064" s="30"/>
      <c r="U1064" s="28"/>
      <c r="V1064" s="18"/>
      <c r="W1064" s="19"/>
      <c r="X1064" s="18"/>
      <c r="Y1064" s="18"/>
      <c r="Z1064" s="18"/>
      <c r="AA1064" s="17"/>
    </row>
    <row r="1065" spans="1:27" ht="18" customHeight="1" x14ac:dyDescent="0.2">
      <c r="A1065" s="28"/>
      <c r="B1065" s="19"/>
      <c r="C1065" s="138"/>
      <c r="D1065" s="14"/>
      <c r="E1065" s="14"/>
      <c r="F1065" s="72"/>
      <c r="G1065" s="72"/>
      <c r="H1065" s="72"/>
      <c r="I1065" s="17"/>
      <c r="J1065" s="17"/>
      <c r="K1065" s="17"/>
      <c r="L1065" s="17"/>
      <c r="M1065" s="19"/>
      <c r="N1065" s="28"/>
      <c r="O1065" s="28"/>
      <c r="P1065" s="29"/>
      <c r="Q1065" s="28"/>
      <c r="R1065" s="73"/>
      <c r="S1065" s="73"/>
      <c r="T1065" s="30"/>
      <c r="U1065" s="28"/>
      <c r="V1065" s="18"/>
      <c r="W1065" s="19"/>
      <c r="X1065" s="18"/>
      <c r="Y1065" s="18"/>
      <c r="Z1065" s="18"/>
      <c r="AA1065" s="17"/>
    </row>
    <row r="1066" spans="1:27" ht="18" customHeight="1" x14ac:dyDescent="0.2">
      <c r="A1066" s="28"/>
      <c r="B1066" s="19"/>
      <c r="C1066" s="138"/>
      <c r="D1066" s="14"/>
      <c r="E1066" s="14"/>
      <c r="F1066" s="72"/>
      <c r="G1066" s="72"/>
      <c r="H1066" s="72"/>
      <c r="I1066" s="17"/>
      <c r="J1066" s="17"/>
      <c r="K1066" s="17"/>
      <c r="L1066" s="17"/>
      <c r="M1066" s="19"/>
      <c r="N1066" s="28"/>
      <c r="O1066" s="28"/>
      <c r="P1066" s="29"/>
      <c r="Q1066" s="28"/>
      <c r="R1066" s="73"/>
      <c r="S1066" s="73"/>
      <c r="T1066" s="30"/>
      <c r="U1066" s="28"/>
      <c r="V1066" s="18"/>
      <c r="W1066" s="19"/>
      <c r="X1066" s="18"/>
      <c r="Y1066" s="18"/>
      <c r="Z1066" s="18"/>
      <c r="AA1066" s="17"/>
    </row>
    <row r="1067" spans="1:27" ht="18" customHeight="1" x14ac:dyDescent="0.2">
      <c r="A1067" s="28"/>
      <c r="B1067" s="19"/>
      <c r="C1067" s="138"/>
      <c r="D1067" s="14"/>
      <c r="E1067" s="14"/>
      <c r="F1067" s="72"/>
      <c r="G1067" s="72"/>
      <c r="H1067" s="72"/>
      <c r="I1067" s="17"/>
      <c r="J1067" s="17"/>
      <c r="K1067" s="17"/>
      <c r="L1067" s="17"/>
      <c r="M1067" s="19"/>
      <c r="N1067" s="28"/>
      <c r="O1067" s="28"/>
      <c r="P1067" s="29"/>
      <c r="Q1067" s="28"/>
      <c r="R1067" s="73"/>
      <c r="S1067" s="73"/>
      <c r="T1067" s="30"/>
      <c r="U1067" s="28"/>
      <c r="V1067" s="18"/>
      <c r="W1067" s="19"/>
      <c r="X1067" s="18"/>
      <c r="Y1067" s="18"/>
      <c r="Z1067" s="18"/>
      <c r="AA1067" s="17"/>
    </row>
    <row r="1068" spans="1:27" ht="18" customHeight="1" x14ac:dyDescent="0.2">
      <c r="A1068" s="28"/>
      <c r="B1068" s="19"/>
      <c r="C1068" s="138"/>
      <c r="D1068" s="14"/>
      <c r="E1068" s="14"/>
      <c r="F1068" s="72"/>
      <c r="G1068" s="72"/>
      <c r="H1068" s="72"/>
      <c r="I1068" s="17"/>
      <c r="J1068" s="17"/>
      <c r="K1068" s="17"/>
      <c r="L1068" s="17"/>
      <c r="M1068" s="19"/>
      <c r="N1068" s="28"/>
      <c r="O1068" s="28"/>
      <c r="P1068" s="29"/>
      <c r="Q1068" s="28"/>
      <c r="R1068" s="73"/>
      <c r="S1068" s="73"/>
      <c r="T1068" s="30"/>
      <c r="U1068" s="28"/>
      <c r="V1068" s="18"/>
      <c r="W1068" s="19"/>
      <c r="X1068" s="18"/>
      <c r="Y1068" s="18"/>
      <c r="Z1068" s="18"/>
      <c r="AA1068" s="17"/>
    </row>
    <row r="1069" spans="1:27" ht="18" customHeight="1" x14ac:dyDescent="0.2">
      <c r="A1069" s="28"/>
      <c r="B1069" s="19"/>
      <c r="C1069" s="138"/>
      <c r="D1069" s="14"/>
      <c r="E1069" s="14"/>
      <c r="F1069" s="72"/>
      <c r="G1069" s="72"/>
      <c r="H1069" s="72"/>
      <c r="I1069" s="17"/>
      <c r="J1069" s="17"/>
      <c r="K1069" s="17"/>
      <c r="L1069" s="17"/>
      <c r="M1069" s="19"/>
      <c r="N1069" s="28"/>
      <c r="O1069" s="28"/>
      <c r="P1069" s="29"/>
      <c r="Q1069" s="28"/>
      <c r="R1069" s="73"/>
      <c r="S1069" s="73"/>
      <c r="T1069" s="30"/>
      <c r="U1069" s="28"/>
      <c r="V1069" s="18"/>
      <c r="W1069" s="19"/>
      <c r="X1069" s="18"/>
      <c r="Y1069" s="18"/>
      <c r="Z1069" s="18"/>
      <c r="AA1069" s="17"/>
    </row>
    <row r="1070" spans="1:27" ht="18" customHeight="1" x14ac:dyDescent="0.2">
      <c r="A1070" s="28"/>
      <c r="B1070" s="19"/>
      <c r="C1070" s="138"/>
      <c r="D1070" s="14"/>
      <c r="E1070" s="14"/>
      <c r="F1070" s="72"/>
      <c r="G1070" s="72"/>
      <c r="H1070" s="72"/>
      <c r="I1070" s="17"/>
      <c r="J1070" s="17"/>
      <c r="K1070" s="17"/>
      <c r="L1070" s="17"/>
      <c r="M1070" s="19"/>
      <c r="N1070" s="28"/>
      <c r="O1070" s="28"/>
      <c r="P1070" s="29"/>
      <c r="Q1070" s="28"/>
      <c r="R1070" s="73"/>
      <c r="S1070" s="73"/>
      <c r="T1070" s="30"/>
      <c r="U1070" s="28"/>
      <c r="V1070" s="18"/>
      <c r="W1070" s="19"/>
      <c r="X1070" s="18"/>
      <c r="Y1070" s="18"/>
      <c r="Z1070" s="18"/>
      <c r="AA1070" s="17"/>
    </row>
    <row r="1071" spans="1:27" ht="18" customHeight="1" x14ac:dyDescent="0.2">
      <c r="A1071" s="28"/>
      <c r="B1071" s="19"/>
      <c r="C1071" s="138"/>
      <c r="D1071" s="14"/>
      <c r="E1071" s="14"/>
      <c r="F1071" s="72"/>
      <c r="G1071" s="72"/>
      <c r="H1071" s="72"/>
      <c r="I1071" s="17"/>
      <c r="J1071" s="17"/>
      <c r="K1071" s="17"/>
      <c r="L1071" s="17"/>
      <c r="M1071" s="19"/>
      <c r="N1071" s="28"/>
      <c r="O1071" s="28"/>
      <c r="P1071" s="29"/>
      <c r="Q1071" s="28"/>
      <c r="R1071" s="73"/>
      <c r="S1071" s="73"/>
      <c r="T1071" s="30"/>
      <c r="U1071" s="28"/>
      <c r="V1071" s="18"/>
      <c r="W1071" s="19"/>
      <c r="X1071" s="18"/>
      <c r="Y1071" s="18"/>
      <c r="Z1071" s="18"/>
      <c r="AA1071" s="17"/>
    </row>
    <row r="1072" spans="1:27" ht="18" customHeight="1" x14ac:dyDescent="0.2">
      <c r="A1072" s="28"/>
      <c r="B1072" s="19"/>
      <c r="C1072" s="138"/>
      <c r="D1072" s="14"/>
      <c r="E1072" s="14"/>
      <c r="F1072" s="72"/>
      <c r="G1072" s="72"/>
      <c r="H1072" s="72"/>
      <c r="I1072" s="17"/>
      <c r="J1072" s="17"/>
      <c r="K1072" s="17"/>
      <c r="L1072" s="17"/>
      <c r="M1072" s="19"/>
      <c r="N1072" s="28"/>
      <c r="O1072" s="28"/>
      <c r="P1072" s="29"/>
      <c r="Q1072" s="28"/>
      <c r="R1072" s="73"/>
      <c r="S1072" s="73"/>
      <c r="T1072" s="30"/>
      <c r="U1072" s="28"/>
      <c r="V1072" s="18"/>
      <c r="W1072" s="19"/>
      <c r="X1072" s="18"/>
      <c r="Y1072" s="18"/>
      <c r="Z1072" s="18"/>
      <c r="AA1072" s="17"/>
    </row>
    <row r="1073" spans="1:27" ht="18" customHeight="1" x14ac:dyDescent="0.2">
      <c r="A1073" s="28"/>
      <c r="B1073" s="19"/>
      <c r="C1073" s="138"/>
      <c r="D1073" s="14"/>
      <c r="E1073" s="14"/>
      <c r="F1073" s="72"/>
      <c r="G1073" s="72"/>
      <c r="H1073" s="72"/>
      <c r="I1073" s="17"/>
      <c r="J1073" s="17"/>
      <c r="K1073" s="17"/>
      <c r="L1073" s="17"/>
      <c r="M1073" s="19"/>
      <c r="N1073" s="28"/>
      <c r="O1073" s="28"/>
      <c r="P1073" s="29"/>
      <c r="Q1073" s="28"/>
      <c r="R1073" s="73"/>
      <c r="S1073" s="73"/>
      <c r="T1073" s="30"/>
      <c r="U1073" s="28"/>
      <c r="V1073" s="18"/>
      <c r="W1073" s="19"/>
      <c r="X1073" s="18"/>
      <c r="Y1073" s="18"/>
      <c r="Z1073" s="18"/>
      <c r="AA1073" s="17"/>
    </row>
    <row r="1074" spans="1:27" ht="18" customHeight="1" x14ac:dyDescent="0.2">
      <c r="A1074" s="28"/>
      <c r="B1074" s="19"/>
      <c r="C1074" s="138"/>
      <c r="D1074" s="14"/>
      <c r="E1074" s="14"/>
      <c r="F1074" s="72"/>
      <c r="G1074" s="72"/>
      <c r="H1074" s="72"/>
      <c r="I1074" s="17"/>
      <c r="J1074" s="17"/>
      <c r="K1074" s="17"/>
      <c r="L1074" s="17"/>
      <c r="M1074" s="19"/>
      <c r="N1074" s="28"/>
      <c r="O1074" s="28"/>
      <c r="P1074" s="29"/>
      <c r="Q1074" s="28"/>
      <c r="R1074" s="73"/>
      <c r="S1074" s="73"/>
      <c r="T1074" s="30"/>
      <c r="U1074" s="28"/>
      <c r="V1074" s="18"/>
      <c r="W1074" s="19"/>
      <c r="X1074" s="18"/>
      <c r="Y1074" s="18"/>
      <c r="Z1074" s="18"/>
      <c r="AA1074" s="17"/>
    </row>
    <row r="1075" spans="1:27" ht="18" customHeight="1" x14ac:dyDescent="0.2">
      <c r="A1075" s="28"/>
      <c r="B1075" s="19"/>
      <c r="C1075" s="138"/>
      <c r="D1075" s="14"/>
      <c r="E1075" s="14"/>
      <c r="F1075" s="72"/>
      <c r="G1075" s="72"/>
      <c r="H1075" s="72"/>
      <c r="I1075" s="17"/>
      <c r="J1075" s="17"/>
      <c r="K1075" s="17"/>
      <c r="L1075" s="17"/>
      <c r="M1075" s="19"/>
      <c r="N1075" s="28"/>
      <c r="O1075" s="28"/>
      <c r="P1075" s="29"/>
      <c r="Q1075" s="28"/>
      <c r="R1075" s="73"/>
      <c r="S1075" s="73"/>
      <c r="T1075" s="30"/>
      <c r="U1075" s="28"/>
      <c r="V1075" s="18"/>
      <c r="W1075" s="19"/>
      <c r="X1075" s="18"/>
      <c r="Y1075" s="18"/>
      <c r="Z1075" s="18"/>
      <c r="AA1075" s="17"/>
    </row>
    <row r="1076" spans="1:27" ht="18" customHeight="1" x14ac:dyDescent="0.2">
      <c r="A1076" s="28"/>
      <c r="B1076" s="19"/>
      <c r="C1076" s="138"/>
      <c r="D1076" s="14"/>
      <c r="E1076" s="14"/>
      <c r="F1076" s="72"/>
      <c r="G1076" s="72"/>
      <c r="H1076" s="72"/>
      <c r="I1076" s="17"/>
      <c r="J1076" s="17"/>
      <c r="K1076" s="17"/>
      <c r="L1076" s="17"/>
      <c r="M1076" s="19"/>
      <c r="N1076" s="28"/>
      <c r="O1076" s="28"/>
      <c r="P1076" s="29"/>
      <c r="Q1076" s="28"/>
      <c r="R1076" s="73"/>
      <c r="S1076" s="73"/>
      <c r="T1076" s="30"/>
      <c r="U1076" s="28"/>
      <c r="V1076" s="18"/>
      <c r="W1076" s="19"/>
      <c r="X1076" s="18"/>
      <c r="Y1076" s="18"/>
      <c r="Z1076" s="18"/>
      <c r="AA1076" s="17"/>
    </row>
    <row r="1077" spans="1:27" ht="18" customHeight="1" x14ac:dyDescent="0.2">
      <c r="A1077" s="28"/>
      <c r="B1077" s="19"/>
      <c r="C1077" s="138"/>
      <c r="D1077" s="14"/>
      <c r="E1077" s="14"/>
      <c r="F1077" s="72"/>
      <c r="G1077" s="72"/>
      <c r="H1077" s="72"/>
      <c r="I1077" s="17"/>
      <c r="J1077" s="17"/>
      <c r="K1077" s="17"/>
      <c r="L1077" s="17"/>
      <c r="M1077" s="19"/>
      <c r="N1077" s="28"/>
      <c r="O1077" s="28"/>
      <c r="P1077" s="29"/>
      <c r="Q1077" s="28"/>
      <c r="R1077" s="73"/>
      <c r="S1077" s="73"/>
      <c r="T1077" s="30"/>
      <c r="U1077" s="28"/>
      <c r="V1077" s="18"/>
      <c r="W1077" s="19"/>
      <c r="X1077" s="18"/>
      <c r="Y1077" s="18"/>
      <c r="Z1077" s="18"/>
      <c r="AA1077" s="17"/>
    </row>
    <row r="1078" spans="1:27" ht="18" customHeight="1" x14ac:dyDescent="0.2">
      <c r="A1078" s="28"/>
      <c r="B1078" s="19"/>
      <c r="C1078" s="138"/>
      <c r="D1078" s="14"/>
      <c r="E1078" s="14"/>
      <c r="F1078" s="72"/>
      <c r="G1078" s="72"/>
      <c r="H1078" s="72"/>
      <c r="I1078" s="17"/>
      <c r="J1078" s="17"/>
      <c r="K1078" s="17"/>
      <c r="L1078" s="17"/>
      <c r="M1078" s="19"/>
      <c r="N1078" s="28"/>
      <c r="O1078" s="28"/>
      <c r="P1078" s="29"/>
      <c r="Q1078" s="28"/>
      <c r="R1078" s="73"/>
      <c r="S1078" s="73"/>
      <c r="T1078" s="30"/>
      <c r="U1078" s="28"/>
      <c r="V1078" s="18"/>
      <c r="W1078" s="19"/>
      <c r="X1078" s="18"/>
      <c r="Y1078" s="18"/>
      <c r="Z1078" s="18"/>
      <c r="AA1078" s="17"/>
    </row>
    <row r="1079" spans="1:27" ht="18" customHeight="1" x14ac:dyDescent="0.2">
      <c r="A1079" s="28"/>
      <c r="B1079" s="19"/>
      <c r="C1079" s="138"/>
      <c r="D1079" s="14"/>
      <c r="E1079" s="14"/>
      <c r="F1079" s="72"/>
      <c r="G1079" s="72"/>
      <c r="H1079" s="72"/>
      <c r="I1079" s="17"/>
      <c r="J1079" s="17"/>
      <c r="K1079" s="17"/>
      <c r="L1079" s="17"/>
      <c r="M1079" s="19"/>
      <c r="N1079" s="28"/>
      <c r="O1079" s="28"/>
      <c r="P1079" s="29"/>
      <c r="Q1079" s="28"/>
      <c r="R1079" s="73"/>
      <c r="S1079" s="73"/>
      <c r="T1079" s="30"/>
      <c r="U1079" s="28"/>
      <c r="V1079" s="18"/>
      <c r="W1079" s="19"/>
      <c r="X1079" s="18"/>
      <c r="Y1079" s="18"/>
      <c r="Z1079" s="18"/>
      <c r="AA1079" s="17"/>
    </row>
    <row r="1080" spans="1:27" ht="18" customHeight="1" x14ac:dyDescent="0.2">
      <c r="A1080" s="28"/>
      <c r="B1080" s="19"/>
      <c r="C1080" s="138"/>
      <c r="D1080" s="14"/>
      <c r="E1080" s="14"/>
      <c r="F1080" s="72"/>
      <c r="G1080" s="72"/>
      <c r="H1080" s="72"/>
      <c r="I1080" s="17"/>
      <c r="J1080" s="17"/>
      <c r="K1080" s="17"/>
      <c r="L1080" s="17"/>
      <c r="M1080" s="19"/>
      <c r="N1080" s="28"/>
      <c r="O1080" s="28"/>
      <c r="P1080" s="29"/>
      <c r="Q1080" s="28"/>
      <c r="R1080" s="73"/>
      <c r="S1080" s="73"/>
      <c r="T1080" s="30"/>
      <c r="U1080" s="28"/>
      <c r="V1080" s="18"/>
      <c r="W1080" s="19"/>
      <c r="X1080" s="18"/>
      <c r="Y1080" s="18"/>
      <c r="Z1080" s="18"/>
      <c r="AA1080" s="17"/>
    </row>
    <row r="1081" spans="1:27" ht="18" customHeight="1" x14ac:dyDescent="0.2">
      <c r="A1081" s="28"/>
      <c r="B1081" s="19"/>
      <c r="C1081" s="138"/>
      <c r="D1081" s="14"/>
      <c r="E1081" s="14"/>
      <c r="F1081" s="72"/>
      <c r="G1081" s="72"/>
      <c r="H1081" s="72"/>
      <c r="I1081" s="17"/>
      <c r="J1081" s="17"/>
      <c r="K1081" s="17"/>
      <c r="L1081" s="17"/>
      <c r="M1081" s="19"/>
      <c r="N1081" s="28"/>
      <c r="O1081" s="28"/>
      <c r="P1081" s="29"/>
      <c r="Q1081" s="28"/>
      <c r="R1081" s="73"/>
      <c r="S1081" s="73"/>
      <c r="T1081" s="30"/>
      <c r="U1081" s="28"/>
      <c r="V1081" s="18"/>
      <c r="W1081" s="19"/>
      <c r="X1081" s="18"/>
      <c r="Y1081" s="18"/>
      <c r="Z1081" s="18"/>
      <c r="AA1081" s="17"/>
    </row>
    <row r="1082" spans="1:27" ht="18" customHeight="1" x14ac:dyDescent="0.2">
      <c r="A1082" s="28"/>
      <c r="B1082" s="19"/>
      <c r="C1082" s="138"/>
      <c r="D1082" s="14"/>
      <c r="E1082" s="14"/>
      <c r="F1082" s="72"/>
      <c r="G1082" s="72"/>
      <c r="H1082" s="72"/>
      <c r="I1082" s="17"/>
      <c r="J1082" s="17"/>
      <c r="K1082" s="17"/>
      <c r="L1082" s="17"/>
      <c r="M1082" s="19"/>
      <c r="N1082" s="28"/>
      <c r="O1082" s="28"/>
      <c r="P1082" s="29"/>
      <c r="Q1082" s="28"/>
      <c r="R1082" s="73"/>
      <c r="S1082" s="73"/>
      <c r="T1082" s="30"/>
      <c r="U1082" s="28"/>
      <c r="V1082" s="18"/>
      <c r="W1082" s="19"/>
      <c r="X1082" s="18"/>
      <c r="Y1082" s="18"/>
      <c r="Z1082" s="18"/>
      <c r="AA1082" s="17"/>
    </row>
    <row r="1083" spans="1:27" ht="18" customHeight="1" x14ac:dyDescent="0.2">
      <c r="A1083" s="28"/>
      <c r="B1083" s="19"/>
      <c r="C1083" s="138"/>
      <c r="D1083" s="14"/>
      <c r="E1083" s="14"/>
      <c r="F1083" s="72"/>
      <c r="G1083" s="72"/>
      <c r="H1083" s="72"/>
      <c r="I1083" s="17"/>
      <c r="J1083" s="17"/>
      <c r="K1083" s="17"/>
      <c r="L1083" s="17"/>
      <c r="M1083" s="19"/>
      <c r="N1083" s="28"/>
      <c r="O1083" s="28"/>
      <c r="P1083" s="29"/>
      <c r="Q1083" s="28"/>
      <c r="R1083" s="73"/>
      <c r="S1083" s="73"/>
      <c r="T1083" s="30"/>
      <c r="U1083" s="28"/>
      <c r="V1083" s="18"/>
      <c r="W1083" s="19"/>
      <c r="X1083" s="18"/>
      <c r="Y1083" s="18"/>
      <c r="Z1083" s="18"/>
      <c r="AA1083" s="17"/>
    </row>
    <row r="1084" spans="1:27" ht="18" customHeight="1" x14ac:dyDescent="0.2">
      <c r="A1084" s="28"/>
      <c r="B1084" s="19"/>
      <c r="C1084" s="138"/>
      <c r="D1084" s="14"/>
      <c r="E1084" s="14"/>
      <c r="F1084" s="72"/>
      <c r="G1084" s="72"/>
      <c r="H1084" s="72"/>
      <c r="I1084" s="17"/>
      <c r="J1084" s="17"/>
      <c r="K1084" s="17"/>
      <c r="L1084" s="17"/>
      <c r="M1084" s="19"/>
      <c r="N1084" s="28"/>
      <c r="O1084" s="28"/>
      <c r="P1084" s="29"/>
      <c r="Q1084" s="28"/>
      <c r="R1084" s="73"/>
      <c r="S1084" s="73"/>
      <c r="T1084" s="30"/>
      <c r="U1084" s="28"/>
      <c r="V1084" s="18"/>
      <c r="W1084" s="19"/>
      <c r="X1084" s="18"/>
      <c r="Y1084" s="18"/>
      <c r="Z1084" s="18"/>
      <c r="AA1084" s="17"/>
    </row>
    <row r="1085" spans="1:27" ht="18" customHeight="1" x14ac:dyDescent="0.2">
      <c r="A1085" s="28"/>
      <c r="B1085" s="19"/>
      <c r="C1085" s="138"/>
      <c r="D1085" s="14"/>
      <c r="E1085" s="14"/>
      <c r="F1085" s="72"/>
      <c r="G1085" s="72"/>
      <c r="H1085" s="72"/>
      <c r="I1085" s="17"/>
      <c r="J1085" s="17"/>
      <c r="K1085" s="17"/>
      <c r="L1085" s="17"/>
      <c r="M1085" s="19"/>
      <c r="N1085" s="28"/>
      <c r="O1085" s="28"/>
      <c r="P1085" s="29"/>
      <c r="Q1085" s="28"/>
      <c r="R1085" s="73"/>
      <c r="S1085" s="73"/>
      <c r="T1085" s="30"/>
      <c r="U1085" s="28"/>
      <c r="V1085" s="18"/>
      <c r="W1085" s="19"/>
      <c r="X1085" s="18"/>
      <c r="Y1085" s="18"/>
      <c r="Z1085" s="18"/>
      <c r="AA1085" s="17"/>
    </row>
    <row r="1086" spans="1:27" ht="18" customHeight="1" x14ac:dyDescent="0.2">
      <c r="A1086" s="28"/>
      <c r="B1086" s="19"/>
      <c r="C1086" s="138"/>
      <c r="D1086" s="14"/>
      <c r="E1086" s="14"/>
      <c r="F1086" s="72"/>
      <c r="G1086" s="72"/>
      <c r="H1086" s="72"/>
      <c r="I1086" s="17"/>
      <c r="J1086" s="17"/>
      <c r="K1086" s="17"/>
      <c r="L1086" s="17"/>
      <c r="M1086" s="19"/>
      <c r="N1086" s="28"/>
      <c r="O1086" s="28"/>
      <c r="P1086" s="29"/>
      <c r="Q1086" s="28"/>
      <c r="R1086" s="73"/>
      <c r="S1086" s="73"/>
      <c r="T1086" s="30"/>
      <c r="U1086" s="28"/>
      <c r="V1086" s="18"/>
      <c r="W1086" s="19"/>
      <c r="X1086" s="18"/>
      <c r="Y1086" s="18"/>
      <c r="Z1086" s="18"/>
      <c r="AA1086" s="17"/>
    </row>
    <row r="1087" spans="1:27" ht="18" customHeight="1" x14ac:dyDescent="0.2">
      <c r="A1087" s="28"/>
      <c r="B1087" s="19"/>
      <c r="C1087" s="138"/>
      <c r="D1087" s="14"/>
      <c r="E1087" s="14"/>
      <c r="F1087" s="72"/>
      <c r="G1087" s="72"/>
      <c r="H1087" s="72"/>
      <c r="I1087" s="17"/>
      <c r="J1087" s="17"/>
      <c r="K1087" s="17"/>
      <c r="L1087" s="17"/>
      <c r="M1087" s="19"/>
      <c r="N1087" s="28"/>
      <c r="O1087" s="28"/>
      <c r="P1087" s="29"/>
      <c r="Q1087" s="28"/>
      <c r="R1087" s="73"/>
      <c r="S1087" s="73"/>
      <c r="T1087" s="30"/>
      <c r="U1087" s="28"/>
      <c r="V1087" s="18"/>
      <c r="W1087" s="19"/>
      <c r="X1087" s="18"/>
      <c r="Y1087" s="18"/>
      <c r="Z1087" s="18"/>
      <c r="AA1087" s="17"/>
    </row>
    <row r="1088" spans="1:27" ht="18" customHeight="1" x14ac:dyDescent="0.2">
      <c r="A1088" s="28"/>
      <c r="B1088" s="19"/>
      <c r="C1088" s="138"/>
      <c r="D1088" s="14"/>
      <c r="E1088" s="14"/>
      <c r="F1088" s="72"/>
      <c r="G1088" s="72"/>
      <c r="H1088" s="72"/>
      <c r="I1088" s="17"/>
      <c r="J1088" s="17"/>
      <c r="K1088" s="17"/>
      <c r="L1088" s="17"/>
      <c r="M1088" s="19"/>
      <c r="N1088" s="28"/>
      <c r="O1088" s="28"/>
      <c r="P1088" s="29"/>
      <c r="Q1088" s="28"/>
      <c r="R1088" s="73"/>
      <c r="S1088" s="73"/>
      <c r="T1088" s="30"/>
      <c r="U1088" s="28"/>
      <c r="V1088" s="18"/>
      <c r="W1088" s="19"/>
      <c r="X1088" s="18"/>
      <c r="Y1088" s="18"/>
      <c r="Z1088" s="18"/>
      <c r="AA1088" s="17"/>
    </row>
    <row r="1089" spans="1:27" ht="18" customHeight="1" x14ac:dyDescent="0.2">
      <c r="A1089" s="28"/>
      <c r="B1089" s="19"/>
      <c r="C1089" s="138"/>
      <c r="D1089" s="14"/>
      <c r="E1089" s="14"/>
      <c r="F1089" s="72"/>
      <c r="G1089" s="72"/>
      <c r="H1089" s="72"/>
      <c r="I1089" s="17"/>
      <c r="J1089" s="17"/>
      <c r="K1089" s="17"/>
      <c r="L1089" s="17"/>
      <c r="M1089" s="19"/>
      <c r="N1089" s="28"/>
      <c r="O1089" s="28"/>
      <c r="P1089" s="29"/>
      <c r="Q1089" s="28"/>
      <c r="R1089" s="73"/>
      <c r="S1089" s="73"/>
      <c r="T1089" s="30"/>
      <c r="U1089" s="28"/>
      <c r="V1089" s="18"/>
      <c r="W1089" s="19"/>
      <c r="X1089" s="18"/>
      <c r="Y1089" s="18"/>
      <c r="Z1089" s="18"/>
      <c r="AA1089" s="17"/>
    </row>
    <row r="1090" spans="1:27" ht="18" customHeight="1" x14ac:dyDescent="0.2">
      <c r="A1090" s="28"/>
      <c r="B1090" s="19"/>
      <c r="C1090" s="138"/>
      <c r="D1090" s="14"/>
      <c r="E1090" s="14"/>
      <c r="F1090" s="72"/>
      <c r="G1090" s="72"/>
      <c r="H1090" s="72"/>
      <c r="I1090" s="17"/>
      <c r="J1090" s="17"/>
      <c r="K1090" s="17"/>
      <c r="L1090" s="17"/>
      <c r="M1090" s="19"/>
      <c r="N1090" s="28"/>
      <c r="O1090" s="28"/>
      <c r="P1090" s="29"/>
      <c r="Q1090" s="28"/>
      <c r="R1090" s="73"/>
      <c r="S1090" s="73"/>
      <c r="T1090" s="30"/>
      <c r="U1090" s="28"/>
      <c r="V1090" s="18"/>
      <c r="W1090" s="19"/>
      <c r="X1090" s="18"/>
      <c r="Y1090" s="18"/>
      <c r="Z1090" s="18"/>
      <c r="AA1090" s="17"/>
    </row>
    <row r="1091" spans="1:27" ht="18" customHeight="1" x14ac:dyDescent="0.2">
      <c r="A1091" s="28"/>
      <c r="B1091" s="19"/>
      <c r="C1091" s="138"/>
      <c r="D1091" s="14"/>
      <c r="E1091" s="14"/>
      <c r="F1091" s="72"/>
      <c r="G1091" s="72"/>
      <c r="H1091" s="72"/>
      <c r="I1091" s="17"/>
      <c r="J1091" s="17"/>
      <c r="K1091" s="17"/>
      <c r="L1091" s="17"/>
      <c r="M1091" s="19"/>
      <c r="N1091" s="28"/>
      <c r="O1091" s="28"/>
      <c r="P1091" s="29"/>
      <c r="Q1091" s="28"/>
      <c r="R1091" s="73"/>
      <c r="S1091" s="73"/>
      <c r="T1091" s="30"/>
      <c r="U1091" s="28"/>
      <c r="V1091" s="18"/>
      <c r="W1091" s="19"/>
      <c r="X1091" s="18"/>
      <c r="Y1091" s="18"/>
      <c r="Z1091" s="18"/>
      <c r="AA1091" s="17"/>
    </row>
    <row r="1092" spans="1:27" ht="18" customHeight="1" x14ac:dyDescent="0.2">
      <c r="A1092" s="28"/>
      <c r="B1092" s="19"/>
      <c r="C1092" s="138"/>
      <c r="D1092" s="14"/>
      <c r="E1092" s="14"/>
      <c r="F1092" s="72"/>
      <c r="G1092" s="72"/>
      <c r="H1092" s="72"/>
      <c r="I1092" s="17"/>
      <c r="J1092" s="17"/>
      <c r="K1092" s="17"/>
      <c r="L1092" s="17"/>
      <c r="M1092" s="19"/>
      <c r="N1092" s="28"/>
      <c r="O1092" s="28"/>
      <c r="P1092" s="29"/>
      <c r="Q1092" s="28"/>
      <c r="R1092" s="73"/>
      <c r="S1092" s="73"/>
      <c r="T1092" s="30"/>
      <c r="U1092" s="28"/>
      <c r="V1092" s="18"/>
      <c r="W1092" s="19"/>
      <c r="X1092" s="18"/>
      <c r="Y1092" s="18"/>
      <c r="Z1092" s="18"/>
      <c r="AA1092" s="17"/>
    </row>
    <row r="1093" spans="1:27" ht="18" customHeight="1" x14ac:dyDescent="0.2">
      <c r="A1093" s="28"/>
      <c r="B1093" s="19"/>
      <c r="C1093" s="138"/>
      <c r="D1093" s="14"/>
      <c r="E1093" s="14"/>
      <c r="F1093" s="72"/>
      <c r="G1093" s="72"/>
      <c r="H1093" s="72"/>
      <c r="I1093" s="17"/>
      <c r="J1093" s="17"/>
      <c r="K1093" s="17"/>
      <c r="L1093" s="17"/>
      <c r="M1093" s="19"/>
      <c r="N1093" s="28"/>
      <c r="O1093" s="28"/>
      <c r="P1093" s="29"/>
      <c r="Q1093" s="28"/>
      <c r="R1093" s="73"/>
      <c r="S1093" s="73"/>
      <c r="T1093" s="30"/>
      <c r="U1093" s="28"/>
      <c r="V1093" s="18"/>
      <c r="W1093" s="19"/>
      <c r="X1093" s="18"/>
      <c r="Y1093" s="18"/>
      <c r="Z1093" s="18"/>
      <c r="AA1093" s="17"/>
    </row>
    <row r="1094" spans="1:27" ht="18" customHeight="1" x14ac:dyDescent="0.2">
      <c r="A1094" s="28"/>
      <c r="B1094" s="19"/>
      <c r="C1094" s="138"/>
      <c r="D1094" s="14"/>
      <c r="E1094" s="14"/>
      <c r="F1094" s="72"/>
      <c r="G1094" s="72"/>
      <c r="H1094" s="72"/>
      <c r="I1094" s="17"/>
      <c r="J1094" s="17"/>
      <c r="K1094" s="17"/>
      <c r="L1094" s="17"/>
      <c r="M1094" s="19"/>
      <c r="N1094" s="28"/>
      <c r="O1094" s="28"/>
      <c r="P1094" s="29"/>
      <c r="Q1094" s="28"/>
      <c r="R1094" s="73"/>
      <c r="S1094" s="73"/>
      <c r="T1094" s="30"/>
      <c r="U1094" s="28"/>
      <c r="V1094" s="18"/>
      <c r="W1094" s="19"/>
      <c r="X1094" s="18"/>
      <c r="Y1094" s="18"/>
      <c r="Z1094" s="18"/>
      <c r="AA1094" s="17"/>
    </row>
    <row r="1095" spans="1:27" ht="18" customHeight="1" x14ac:dyDescent="0.2">
      <c r="A1095" s="28"/>
      <c r="B1095" s="19"/>
      <c r="C1095" s="138"/>
      <c r="D1095" s="14"/>
      <c r="E1095" s="14"/>
      <c r="F1095" s="72"/>
      <c r="G1095" s="72"/>
      <c r="H1095" s="72"/>
      <c r="I1095" s="17"/>
      <c r="J1095" s="17"/>
      <c r="K1095" s="17"/>
      <c r="L1095" s="17"/>
      <c r="M1095" s="19"/>
      <c r="N1095" s="28"/>
      <c r="O1095" s="28"/>
      <c r="P1095" s="29"/>
      <c r="Q1095" s="28"/>
      <c r="R1095" s="73"/>
      <c r="S1095" s="73"/>
      <c r="T1095" s="30"/>
      <c r="U1095" s="28"/>
      <c r="V1095" s="18"/>
      <c r="W1095" s="19"/>
      <c r="X1095" s="18"/>
      <c r="Y1095" s="18"/>
      <c r="Z1095" s="18"/>
      <c r="AA1095" s="17"/>
    </row>
    <row r="1096" spans="1:27" ht="18" customHeight="1" x14ac:dyDescent="0.2">
      <c r="A1096" s="28"/>
      <c r="B1096" s="19"/>
      <c r="C1096" s="138"/>
      <c r="D1096" s="14"/>
      <c r="E1096" s="14"/>
      <c r="F1096" s="72"/>
      <c r="G1096" s="72"/>
      <c r="H1096" s="72"/>
      <c r="I1096" s="17"/>
      <c r="J1096" s="17"/>
      <c r="K1096" s="17"/>
      <c r="L1096" s="17"/>
      <c r="M1096" s="19"/>
      <c r="N1096" s="28"/>
      <c r="O1096" s="28"/>
      <c r="P1096" s="29"/>
      <c r="Q1096" s="28"/>
      <c r="R1096" s="73"/>
      <c r="S1096" s="73"/>
      <c r="T1096" s="30"/>
      <c r="U1096" s="28"/>
      <c r="V1096" s="18"/>
      <c r="W1096" s="19"/>
      <c r="X1096" s="18"/>
      <c r="Y1096" s="18"/>
      <c r="Z1096" s="18"/>
      <c r="AA1096" s="17"/>
    </row>
    <row r="1097" spans="1:27" ht="18" customHeight="1" x14ac:dyDescent="0.2">
      <c r="A1097" s="28"/>
      <c r="B1097" s="19"/>
      <c r="C1097" s="138"/>
      <c r="D1097" s="14"/>
      <c r="E1097" s="14"/>
      <c r="F1097" s="72"/>
      <c r="G1097" s="72"/>
      <c r="H1097" s="72"/>
      <c r="I1097" s="17"/>
      <c r="J1097" s="17"/>
      <c r="K1097" s="17"/>
      <c r="L1097" s="17"/>
      <c r="M1097" s="19"/>
      <c r="N1097" s="28"/>
      <c r="O1097" s="28"/>
      <c r="P1097" s="29"/>
      <c r="Q1097" s="28"/>
      <c r="R1097" s="73"/>
      <c r="S1097" s="73"/>
      <c r="T1097" s="30"/>
      <c r="U1097" s="28"/>
      <c r="V1097" s="18"/>
      <c r="W1097" s="19"/>
      <c r="X1097" s="18"/>
      <c r="Y1097" s="18"/>
      <c r="Z1097" s="18"/>
      <c r="AA1097" s="17"/>
    </row>
    <row r="1098" spans="1:27" ht="18" customHeight="1" x14ac:dyDescent="0.2">
      <c r="A1098" s="28"/>
      <c r="B1098" s="19"/>
      <c r="C1098" s="138"/>
      <c r="D1098" s="14"/>
      <c r="E1098" s="14"/>
      <c r="F1098" s="72"/>
      <c r="G1098" s="72"/>
      <c r="H1098" s="72"/>
      <c r="I1098" s="17"/>
      <c r="J1098" s="17"/>
      <c r="K1098" s="17"/>
      <c r="L1098" s="17"/>
      <c r="M1098" s="19"/>
      <c r="N1098" s="28"/>
      <c r="O1098" s="28"/>
      <c r="P1098" s="29"/>
      <c r="Q1098" s="28"/>
      <c r="R1098" s="73"/>
      <c r="S1098" s="73"/>
      <c r="T1098" s="30"/>
      <c r="U1098" s="28"/>
      <c r="V1098" s="18"/>
      <c r="W1098" s="19"/>
      <c r="X1098" s="18"/>
      <c r="Y1098" s="18"/>
      <c r="Z1098" s="18"/>
      <c r="AA1098" s="17"/>
    </row>
    <row r="1099" spans="1:27" ht="18" customHeight="1" x14ac:dyDescent="0.2">
      <c r="A1099" s="28"/>
      <c r="B1099" s="19"/>
      <c r="C1099" s="138"/>
      <c r="D1099" s="14"/>
      <c r="E1099" s="14"/>
      <c r="F1099" s="72"/>
      <c r="G1099" s="72"/>
      <c r="H1099" s="72"/>
      <c r="I1099" s="17"/>
      <c r="J1099" s="17"/>
      <c r="K1099" s="17"/>
      <c r="L1099" s="17"/>
      <c r="M1099" s="19"/>
      <c r="N1099" s="28"/>
      <c r="O1099" s="28"/>
      <c r="P1099" s="29"/>
      <c r="Q1099" s="28"/>
      <c r="R1099" s="73"/>
      <c r="S1099" s="73"/>
      <c r="T1099" s="30"/>
      <c r="U1099" s="28"/>
      <c r="V1099" s="18"/>
      <c r="W1099" s="19"/>
      <c r="X1099" s="18"/>
      <c r="Y1099" s="18"/>
      <c r="Z1099" s="18"/>
      <c r="AA1099" s="17"/>
    </row>
    <row r="1100" spans="1:27" ht="18" customHeight="1" x14ac:dyDescent="0.2">
      <c r="A1100" s="28"/>
      <c r="B1100" s="19"/>
      <c r="C1100" s="138"/>
      <c r="D1100" s="14"/>
      <c r="E1100" s="14"/>
      <c r="F1100" s="72"/>
      <c r="G1100" s="72"/>
      <c r="H1100" s="72"/>
      <c r="I1100" s="17"/>
      <c r="J1100" s="17"/>
      <c r="K1100" s="17"/>
      <c r="L1100" s="17"/>
      <c r="M1100" s="19"/>
      <c r="N1100" s="28"/>
      <c r="O1100" s="28"/>
      <c r="P1100" s="29"/>
      <c r="Q1100" s="28"/>
      <c r="R1100" s="73"/>
      <c r="S1100" s="73"/>
      <c r="T1100" s="30"/>
      <c r="U1100" s="28"/>
      <c r="V1100" s="18"/>
      <c r="W1100" s="19"/>
      <c r="X1100" s="18"/>
      <c r="Y1100" s="18"/>
      <c r="Z1100" s="18"/>
      <c r="AA1100" s="17"/>
    </row>
    <row r="1101" spans="1:27" ht="18" customHeight="1" x14ac:dyDescent="0.2">
      <c r="A1101" s="28"/>
      <c r="B1101" s="19"/>
      <c r="C1101" s="138"/>
      <c r="D1101" s="14"/>
      <c r="E1101" s="14"/>
      <c r="F1101" s="72"/>
      <c r="G1101" s="72"/>
      <c r="H1101" s="72"/>
      <c r="I1101" s="17"/>
      <c r="J1101" s="17"/>
      <c r="K1101" s="17"/>
      <c r="L1101" s="17"/>
      <c r="M1101" s="19"/>
      <c r="N1101" s="28"/>
      <c r="O1101" s="28"/>
      <c r="P1101" s="29"/>
      <c r="Q1101" s="28"/>
      <c r="R1101" s="73"/>
      <c r="S1101" s="73"/>
      <c r="T1101" s="30"/>
      <c r="U1101" s="28"/>
      <c r="V1101" s="18"/>
      <c r="W1101" s="19"/>
      <c r="X1101" s="18"/>
      <c r="Y1101" s="18"/>
      <c r="Z1101" s="18"/>
      <c r="AA1101" s="17"/>
    </row>
    <row r="1102" spans="1:27" ht="18" customHeight="1" x14ac:dyDescent="0.2">
      <c r="A1102" s="28"/>
      <c r="B1102" s="19"/>
      <c r="C1102" s="138"/>
      <c r="D1102" s="14"/>
      <c r="E1102" s="14"/>
      <c r="F1102" s="72"/>
      <c r="G1102" s="72"/>
      <c r="H1102" s="72"/>
      <c r="I1102" s="17"/>
      <c r="J1102" s="17"/>
      <c r="K1102" s="17"/>
      <c r="L1102" s="17"/>
      <c r="M1102" s="19"/>
      <c r="N1102" s="28"/>
      <c r="O1102" s="28"/>
      <c r="P1102" s="29"/>
      <c r="Q1102" s="28"/>
      <c r="R1102" s="73"/>
      <c r="S1102" s="73"/>
      <c r="T1102" s="30"/>
      <c r="U1102" s="28"/>
      <c r="V1102" s="18"/>
      <c r="W1102" s="19"/>
      <c r="X1102" s="18"/>
      <c r="Y1102" s="18"/>
      <c r="Z1102" s="18"/>
      <c r="AA1102" s="17"/>
    </row>
    <row r="1103" spans="1:27" ht="18" customHeight="1" x14ac:dyDescent="0.2">
      <c r="A1103" s="28"/>
      <c r="B1103" s="19"/>
      <c r="C1103" s="138"/>
      <c r="D1103" s="14"/>
      <c r="E1103" s="14"/>
      <c r="F1103" s="72"/>
      <c r="G1103" s="72"/>
      <c r="H1103" s="72"/>
      <c r="I1103" s="17"/>
      <c r="J1103" s="17"/>
      <c r="K1103" s="17"/>
      <c r="L1103" s="17"/>
      <c r="M1103" s="19"/>
      <c r="N1103" s="28"/>
      <c r="O1103" s="28"/>
      <c r="P1103" s="29"/>
      <c r="Q1103" s="28"/>
      <c r="R1103" s="73"/>
      <c r="S1103" s="73"/>
      <c r="T1103" s="30"/>
      <c r="U1103" s="28"/>
      <c r="V1103" s="18"/>
      <c r="W1103" s="19"/>
      <c r="X1103" s="18"/>
      <c r="Y1103" s="18"/>
      <c r="Z1103" s="18"/>
      <c r="AA1103" s="17"/>
    </row>
    <row r="1104" spans="1:27" ht="18" customHeight="1" x14ac:dyDescent="0.2">
      <c r="A1104" s="28"/>
      <c r="B1104" s="19"/>
      <c r="C1104" s="138"/>
      <c r="D1104" s="14"/>
      <c r="E1104" s="14"/>
      <c r="F1104" s="72"/>
      <c r="G1104" s="72"/>
      <c r="H1104" s="72"/>
      <c r="I1104" s="17"/>
      <c r="J1104" s="17"/>
      <c r="K1104" s="17"/>
      <c r="L1104" s="17"/>
      <c r="M1104" s="19"/>
      <c r="N1104" s="28"/>
      <c r="O1104" s="28"/>
      <c r="P1104" s="29"/>
      <c r="Q1104" s="28"/>
      <c r="R1104" s="73"/>
      <c r="S1104" s="73"/>
      <c r="T1104" s="30"/>
      <c r="U1104" s="28"/>
      <c r="V1104" s="18"/>
      <c r="W1104" s="19"/>
      <c r="X1104" s="18"/>
      <c r="Y1104" s="18"/>
      <c r="Z1104" s="18"/>
      <c r="AA1104" s="17"/>
    </row>
    <row r="1105" spans="1:27" ht="18" customHeight="1" x14ac:dyDescent="0.2">
      <c r="A1105" s="28"/>
      <c r="B1105" s="19"/>
      <c r="C1105" s="138"/>
      <c r="D1105" s="14"/>
      <c r="E1105" s="14"/>
      <c r="F1105" s="72"/>
      <c r="G1105" s="72"/>
      <c r="H1105" s="72"/>
      <c r="I1105" s="17"/>
      <c r="J1105" s="17"/>
      <c r="K1105" s="17"/>
      <c r="L1105" s="17"/>
      <c r="M1105" s="19"/>
      <c r="N1105" s="28"/>
      <c r="O1105" s="28"/>
      <c r="P1105" s="29"/>
      <c r="Q1105" s="28"/>
      <c r="R1105" s="73"/>
      <c r="S1105" s="73"/>
      <c r="T1105" s="30"/>
      <c r="U1105" s="28"/>
      <c r="V1105" s="18"/>
      <c r="W1105" s="19"/>
      <c r="X1105" s="18"/>
      <c r="Y1105" s="18"/>
      <c r="Z1105" s="18"/>
      <c r="AA1105" s="17"/>
    </row>
    <row r="1106" spans="1:27" ht="18" customHeight="1" x14ac:dyDescent="0.2">
      <c r="A1106" s="28"/>
      <c r="B1106" s="19"/>
      <c r="C1106" s="138"/>
      <c r="D1106" s="14"/>
      <c r="E1106" s="14"/>
      <c r="F1106" s="72"/>
      <c r="G1106" s="72"/>
      <c r="H1106" s="72"/>
      <c r="I1106" s="17"/>
      <c r="J1106" s="17"/>
      <c r="K1106" s="17"/>
      <c r="L1106" s="17"/>
      <c r="M1106" s="19"/>
      <c r="N1106" s="28"/>
      <c r="O1106" s="28"/>
      <c r="P1106" s="29"/>
      <c r="Q1106" s="28"/>
      <c r="R1106" s="73"/>
      <c r="S1106" s="73"/>
      <c r="T1106" s="30"/>
      <c r="U1106" s="28"/>
      <c r="V1106" s="18"/>
      <c r="W1106" s="19"/>
      <c r="X1106" s="18"/>
      <c r="Y1106" s="18"/>
      <c r="Z1106" s="18"/>
      <c r="AA1106" s="17"/>
    </row>
    <row r="1107" spans="1:27" ht="18" customHeight="1" x14ac:dyDescent="0.2">
      <c r="A1107" s="28"/>
      <c r="B1107" s="19"/>
      <c r="C1107" s="138"/>
      <c r="D1107" s="14"/>
      <c r="E1107" s="14"/>
      <c r="F1107" s="72"/>
      <c r="G1107" s="72"/>
      <c r="H1107" s="72"/>
      <c r="I1107" s="17"/>
      <c r="J1107" s="17"/>
      <c r="K1107" s="17"/>
      <c r="L1107" s="17"/>
      <c r="M1107" s="19"/>
      <c r="N1107" s="28"/>
      <c r="O1107" s="28"/>
      <c r="P1107" s="29"/>
      <c r="Q1107" s="28"/>
      <c r="R1107" s="73"/>
      <c r="S1107" s="73"/>
      <c r="T1107" s="30"/>
      <c r="U1107" s="28"/>
      <c r="V1107" s="18"/>
      <c r="W1107" s="19"/>
      <c r="X1107" s="18"/>
      <c r="Y1107" s="18"/>
      <c r="Z1107" s="18"/>
      <c r="AA1107" s="17"/>
    </row>
    <row r="1108" spans="1:27" ht="18" customHeight="1" x14ac:dyDescent="0.2">
      <c r="A1108" s="28"/>
      <c r="B1108" s="19"/>
      <c r="C1108" s="138"/>
      <c r="D1108" s="14"/>
      <c r="E1108" s="14"/>
      <c r="F1108" s="72"/>
      <c r="G1108" s="72"/>
      <c r="H1108" s="72"/>
      <c r="I1108" s="17"/>
      <c r="J1108" s="17"/>
      <c r="K1108" s="17"/>
      <c r="L1108" s="17"/>
      <c r="M1108" s="19"/>
      <c r="N1108" s="28"/>
      <c r="O1108" s="28"/>
      <c r="P1108" s="29"/>
      <c r="Q1108" s="28"/>
      <c r="R1108" s="73"/>
      <c r="S1108" s="73"/>
      <c r="T1108" s="30"/>
      <c r="U1108" s="28"/>
      <c r="V1108" s="18"/>
      <c r="W1108" s="19"/>
      <c r="X1108" s="18"/>
      <c r="Y1108" s="18"/>
      <c r="Z1108" s="18"/>
      <c r="AA1108" s="17"/>
    </row>
    <row r="1109" spans="1:27" ht="18" customHeight="1" x14ac:dyDescent="0.2">
      <c r="A1109" s="28"/>
      <c r="B1109" s="19"/>
      <c r="C1109" s="138"/>
      <c r="D1109" s="14"/>
      <c r="E1109" s="14"/>
      <c r="F1109" s="72"/>
      <c r="G1109" s="72"/>
      <c r="H1109" s="72"/>
      <c r="I1109" s="17"/>
      <c r="J1109" s="17"/>
      <c r="K1109" s="17"/>
      <c r="L1109" s="17"/>
      <c r="M1109" s="19"/>
      <c r="N1109" s="28"/>
      <c r="O1109" s="28"/>
      <c r="P1109" s="29"/>
      <c r="Q1109" s="28"/>
      <c r="R1109" s="73"/>
      <c r="S1109" s="73"/>
      <c r="T1109" s="30"/>
      <c r="U1109" s="28"/>
      <c r="V1109" s="18"/>
      <c r="W1109" s="19"/>
      <c r="X1109" s="18"/>
      <c r="Y1109" s="18"/>
      <c r="Z1109" s="18"/>
      <c r="AA1109" s="17"/>
    </row>
    <row r="1110" spans="1:27" ht="18" customHeight="1" x14ac:dyDescent="0.2">
      <c r="A1110" s="28"/>
      <c r="B1110" s="19"/>
      <c r="C1110" s="138"/>
      <c r="D1110" s="14"/>
      <c r="E1110" s="14"/>
      <c r="F1110" s="72"/>
      <c r="G1110" s="72"/>
      <c r="H1110" s="72"/>
      <c r="I1110" s="17"/>
      <c r="J1110" s="17"/>
      <c r="K1110" s="17"/>
      <c r="L1110" s="17"/>
      <c r="M1110" s="19"/>
      <c r="N1110" s="28"/>
      <c r="O1110" s="28"/>
      <c r="P1110" s="29"/>
      <c r="Q1110" s="28"/>
      <c r="R1110" s="73"/>
      <c r="S1110" s="73"/>
      <c r="T1110" s="30"/>
      <c r="U1110" s="28"/>
      <c r="V1110" s="18"/>
      <c r="W1110" s="19"/>
      <c r="X1110" s="18"/>
      <c r="Y1110" s="18"/>
      <c r="Z1110" s="18"/>
      <c r="AA1110" s="17"/>
    </row>
    <row r="1111" spans="1:27" ht="18" customHeight="1" x14ac:dyDescent="0.2">
      <c r="A1111" s="28"/>
      <c r="B1111" s="19"/>
      <c r="C1111" s="138"/>
      <c r="D1111" s="14"/>
      <c r="E1111" s="14"/>
      <c r="F1111" s="72"/>
      <c r="G1111" s="72"/>
      <c r="H1111" s="72"/>
      <c r="I1111" s="17"/>
      <c r="J1111" s="17"/>
      <c r="K1111" s="17"/>
      <c r="L1111" s="17"/>
      <c r="M1111" s="19"/>
      <c r="N1111" s="28"/>
      <c r="O1111" s="28"/>
      <c r="P1111" s="29"/>
      <c r="Q1111" s="28"/>
      <c r="R1111" s="73"/>
      <c r="S1111" s="73"/>
      <c r="T1111" s="30"/>
      <c r="U1111" s="28"/>
      <c r="V1111" s="18"/>
      <c r="W1111" s="19"/>
      <c r="X1111" s="18"/>
      <c r="Y1111" s="18"/>
      <c r="Z1111" s="18"/>
      <c r="AA1111" s="17"/>
    </row>
    <row r="1112" spans="1:27" ht="18" customHeight="1" x14ac:dyDescent="0.2">
      <c r="A1112" s="28"/>
      <c r="B1112" s="19"/>
      <c r="C1112" s="138"/>
      <c r="D1112" s="14"/>
      <c r="E1112" s="14"/>
      <c r="F1112" s="72"/>
      <c r="G1112" s="72"/>
      <c r="H1112" s="72"/>
      <c r="I1112" s="17"/>
      <c r="J1112" s="17"/>
      <c r="K1112" s="17"/>
      <c r="L1112" s="17"/>
      <c r="M1112" s="19"/>
      <c r="N1112" s="28"/>
      <c r="O1112" s="28"/>
      <c r="P1112" s="29"/>
      <c r="Q1112" s="28"/>
      <c r="R1112" s="73"/>
      <c r="S1112" s="73"/>
      <c r="T1112" s="30"/>
      <c r="U1112" s="28"/>
      <c r="V1112" s="18"/>
      <c r="W1112" s="19"/>
      <c r="X1112" s="18"/>
      <c r="Y1112" s="18"/>
      <c r="Z1112" s="18"/>
      <c r="AA1112" s="17"/>
    </row>
    <row r="1113" spans="1:27" ht="18" customHeight="1" x14ac:dyDescent="0.2">
      <c r="A1113" s="28"/>
      <c r="B1113" s="19"/>
      <c r="C1113" s="138"/>
      <c r="D1113" s="14"/>
      <c r="E1113" s="14"/>
      <c r="F1113" s="72"/>
      <c r="G1113" s="72"/>
      <c r="H1113" s="72"/>
      <c r="I1113" s="17"/>
      <c r="J1113" s="17"/>
      <c r="K1113" s="17"/>
      <c r="L1113" s="17"/>
      <c r="M1113" s="19"/>
      <c r="N1113" s="28"/>
      <c r="O1113" s="28"/>
      <c r="P1113" s="29"/>
      <c r="Q1113" s="28"/>
      <c r="R1113" s="73"/>
      <c r="S1113" s="73"/>
      <c r="T1113" s="30"/>
      <c r="U1113" s="28"/>
      <c r="V1113" s="18"/>
      <c r="W1113" s="19"/>
      <c r="X1113" s="18"/>
      <c r="Y1113" s="18"/>
      <c r="Z1113" s="18"/>
      <c r="AA1113" s="17"/>
    </row>
    <row r="1114" spans="1:27" ht="18" customHeight="1" x14ac:dyDescent="0.2">
      <c r="A1114" s="28"/>
      <c r="B1114" s="19"/>
      <c r="C1114" s="138"/>
      <c r="D1114" s="14"/>
      <c r="E1114" s="14"/>
      <c r="F1114" s="72"/>
      <c r="G1114" s="72"/>
      <c r="H1114" s="72"/>
      <c r="I1114" s="17"/>
      <c r="J1114" s="17"/>
      <c r="K1114" s="17"/>
      <c r="L1114" s="17"/>
      <c r="M1114" s="19"/>
      <c r="N1114" s="28"/>
      <c r="O1114" s="28"/>
      <c r="P1114" s="29"/>
      <c r="Q1114" s="28"/>
      <c r="R1114" s="73"/>
      <c r="S1114" s="73"/>
      <c r="T1114" s="30"/>
      <c r="U1114" s="28"/>
      <c r="V1114" s="18"/>
      <c r="W1114" s="19"/>
      <c r="X1114" s="18"/>
      <c r="Y1114" s="18"/>
      <c r="Z1114" s="18"/>
      <c r="AA1114" s="17"/>
    </row>
    <row r="1115" spans="1:27" ht="18" customHeight="1" x14ac:dyDescent="0.2">
      <c r="A1115" s="28"/>
      <c r="B1115" s="19"/>
      <c r="C1115" s="138"/>
      <c r="D1115" s="14"/>
      <c r="E1115" s="14"/>
      <c r="F1115" s="72"/>
      <c r="G1115" s="72"/>
      <c r="H1115" s="72"/>
      <c r="I1115" s="17"/>
      <c r="J1115" s="17"/>
      <c r="K1115" s="17"/>
      <c r="L1115" s="17"/>
      <c r="M1115" s="19"/>
      <c r="N1115" s="28"/>
      <c r="O1115" s="28"/>
      <c r="P1115" s="29"/>
      <c r="Q1115" s="28"/>
      <c r="R1115" s="73"/>
      <c r="S1115" s="73"/>
      <c r="T1115" s="30"/>
      <c r="U1115" s="28"/>
      <c r="V1115" s="18"/>
      <c r="W1115" s="19"/>
      <c r="X1115" s="18"/>
      <c r="Y1115" s="18"/>
      <c r="Z1115" s="18"/>
      <c r="AA1115" s="17"/>
    </row>
    <row r="1116" spans="1:27" ht="18" customHeight="1" x14ac:dyDescent="0.2">
      <c r="A1116" s="28"/>
      <c r="B1116" s="19"/>
      <c r="C1116" s="138"/>
      <c r="D1116" s="14"/>
      <c r="E1116" s="14"/>
      <c r="F1116" s="72"/>
      <c r="G1116" s="72"/>
      <c r="H1116" s="72"/>
      <c r="I1116" s="17"/>
      <c r="J1116" s="17"/>
      <c r="K1116" s="17"/>
      <c r="L1116" s="17"/>
      <c r="M1116" s="19"/>
      <c r="N1116" s="28"/>
      <c r="O1116" s="28"/>
      <c r="P1116" s="29"/>
      <c r="Q1116" s="28"/>
      <c r="R1116" s="73"/>
      <c r="S1116" s="73"/>
      <c r="T1116" s="30"/>
      <c r="U1116" s="28"/>
      <c r="V1116" s="18"/>
      <c r="W1116" s="19"/>
      <c r="X1116" s="18"/>
      <c r="Y1116" s="18"/>
      <c r="Z1116" s="18"/>
      <c r="AA1116" s="17"/>
    </row>
    <row r="1117" spans="1:27" ht="18" customHeight="1" x14ac:dyDescent="0.2">
      <c r="A1117" s="28"/>
      <c r="B1117" s="19"/>
      <c r="C1117" s="138"/>
      <c r="D1117" s="14"/>
      <c r="E1117" s="14"/>
      <c r="F1117" s="72"/>
      <c r="G1117" s="72"/>
      <c r="H1117" s="72"/>
      <c r="I1117" s="17"/>
      <c r="J1117" s="17"/>
      <c r="K1117" s="17"/>
      <c r="L1117" s="17"/>
      <c r="M1117" s="19"/>
      <c r="N1117" s="28"/>
      <c r="O1117" s="28"/>
      <c r="P1117" s="29"/>
      <c r="Q1117" s="28"/>
      <c r="R1117" s="73"/>
      <c r="S1117" s="73"/>
      <c r="T1117" s="30"/>
      <c r="U1117" s="28"/>
      <c r="V1117" s="18"/>
      <c r="W1117" s="19"/>
      <c r="X1117" s="18"/>
      <c r="Y1117" s="18"/>
      <c r="Z1117" s="18"/>
      <c r="AA1117" s="17"/>
    </row>
    <row r="1118" spans="1:27" ht="18" customHeight="1" x14ac:dyDescent="0.2">
      <c r="A1118" s="28"/>
      <c r="B1118" s="19"/>
      <c r="C1118" s="138"/>
      <c r="D1118" s="14"/>
      <c r="E1118" s="14"/>
      <c r="F1118" s="72"/>
      <c r="G1118" s="72"/>
      <c r="H1118" s="72"/>
      <c r="I1118" s="17"/>
      <c r="J1118" s="17"/>
      <c r="K1118" s="17"/>
      <c r="L1118" s="17"/>
      <c r="M1118" s="19"/>
      <c r="N1118" s="28"/>
      <c r="O1118" s="28"/>
      <c r="P1118" s="29"/>
      <c r="Q1118" s="28"/>
      <c r="R1118" s="73"/>
      <c r="S1118" s="73"/>
      <c r="T1118" s="30"/>
      <c r="U1118" s="28"/>
      <c r="V1118" s="18"/>
      <c r="W1118" s="19"/>
      <c r="X1118" s="18"/>
      <c r="Y1118" s="18"/>
      <c r="Z1118" s="18"/>
      <c r="AA1118" s="17"/>
    </row>
    <row r="1119" spans="1:27" ht="18" customHeight="1" x14ac:dyDescent="0.2">
      <c r="A1119" s="28"/>
      <c r="B1119" s="19"/>
      <c r="C1119" s="138"/>
      <c r="D1119" s="14"/>
      <c r="E1119" s="14"/>
      <c r="F1119" s="72"/>
      <c r="G1119" s="72"/>
      <c r="H1119" s="72"/>
      <c r="I1119" s="17"/>
      <c r="J1119" s="17"/>
      <c r="K1119" s="17"/>
      <c r="L1119" s="17"/>
      <c r="M1119" s="19"/>
      <c r="N1119" s="28"/>
      <c r="O1119" s="28"/>
      <c r="P1119" s="29"/>
      <c r="Q1119" s="28"/>
      <c r="R1119" s="73"/>
      <c r="S1119" s="73"/>
      <c r="T1119" s="30"/>
      <c r="U1119" s="28"/>
      <c r="V1119" s="18"/>
      <c r="W1119" s="19"/>
      <c r="X1119" s="18"/>
      <c r="Y1119" s="18"/>
      <c r="Z1119" s="18"/>
      <c r="AA1119" s="17"/>
    </row>
    <row r="1120" spans="1:27" ht="18" customHeight="1" x14ac:dyDescent="0.2">
      <c r="A1120" s="28"/>
      <c r="B1120" s="19"/>
      <c r="C1120" s="138"/>
      <c r="D1120" s="14"/>
      <c r="E1120" s="14"/>
      <c r="F1120" s="72"/>
      <c r="G1120" s="72"/>
      <c r="H1120" s="72"/>
      <c r="I1120" s="17"/>
      <c r="J1120" s="17"/>
      <c r="K1120" s="17"/>
      <c r="L1120" s="17"/>
      <c r="M1120" s="19"/>
      <c r="N1120" s="28"/>
      <c r="O1120" s="28"/>
      <c r="P1120" s="29"/>
      <c r="Q1120" s="28"/>
      <c r="R1120" s="73"/>
      <c r="S1120" s="73"/>
      <c r="T1120" s="30"/>
      <c r="U1120" s="28"/>
      <c r="V1120" s="18"/>
      <c r="W1120" s="19"/>
      <c r="X1120" s="18"/>
      <c r="Y1120" s="18"/>
      <c r="Z1120" s="18"/>
      <c r="AA1120" s="17"/>
    </row>
    <row r="1121" spans="1:27" ht="18" customHeight="1" x14ac:dyDescent="0.2">
      <c r="A1121" s="28"/>
      <c r="B1121" s="19"/>
      <c r="C1121" s="138"/>
      <c r="D1121" s="14"/>
      <c r="E1121" s="14"/>
      <c r="F1121" s="72"/>
      <c r="G1121" s="72"/>
      <c r="H1121" s="72"/>
      <c r="I1121" s="17"/>
      <c r="J1121" s="17"/>
      <c r="K1121" s="17"/>
      <c r="L1121" s="17"/>
      <c r="M1121" s="19"/>
      <c r="N1121" s="28"/>
      <c r="O1121" s="28"/>
      <c r="P1121" s="29"/>
      <c r="Q1121" s="28"/>
      <c r="R1121" s="73"/>
      <c r="S1121" s="73"/>
      <c r="T1121" s="30"/>
      <c r="U1121" s="28"/>
      <c r="V1121" s="18"/>
      <c r="W1121" s="19"/>
      <c r="X1121" s="18"/>
      <c r="Y1121" s="18"/>
      <c r="Z1121" s="18"/>
      <c r="AA1121" s="17"/>
    </row>
    <row r="1122" spans="1:27" ht="18" customHeight="1" x14ac:dyDescent="0.2">
      <c r="A1122" s="28"/>
      <c r="B1122" s="19"/>
      <c r="C1122" s="138"/>
      <c r="D1122" s="14"/>
      <c r="E1122" s="14"/>
      <c r="F1122" s="72"/>
      <c r="G1122" s="72"/>
      <c r="H1122" s="72"/>
      <c r="I1122" s="17"/>
      <c r="J1122" s="17"/>
      <c r="K1122" s="17"/>
      <c r="L1122" s="17"/>
      <c r="M1122" s="19"/>
      <c r="N1122" s="28"/>
      <c r="O1122" s="28"/>
      <c r="P1122" s="29"/>
      <c r="Q1122" s="28"/>
      <c r="R1122" s="73"/>
      <c r="S1122" s="73"/>
      <c r="T1122" s="30"/>
      <c r="U1122" s="28"/>
      <c r="V1122" s="18"/>
      <c r="W1122" s="19"/>
      <c r="X1122" s="18"/>
      <c r="Y1122" s="18"/>
      <c r="Z1122" s="18"/>
      <c r="AA1122" s="17"/>
    </row>
    <row r="1123" spans="1:27" ht="18" customHeight="1" x14ac:dyDescent="0.2">
      <c r="A1123" s="28"/>
      <c r="B1123" s="19"/>
      <c r="C1123" s="138"/>
      <c r="D1123" s="14"/>
      <c r="E1123" s="14"/>
      <c r="F1123" s="72"/>
      <c r="G1123" s="72"/>
      <c r="H1123" s="72"/>
      <c r="I1123" s="17"/>
      <c r="J1123" s="17"/>
      <c r="K1123" s="17"/>
      <c r="L1123" s="17"/>
      <c r="M1123" s="19"/>
      <c r="N1123" s="28"/>
      <c r="O1123" s="28"/>
      <c r="P1123" s="29"/>
      <c r="Q1123" s="28"/>
      <c r="R1123" s="73"/>
      <c r="S1123" s="73"/>
      <c r="T1123" s="30"/>
      <c r="U1123" s="28"/>
      <c r="V1123" s="18"/>
      <c r="W1123" s="19"/>
      <c r="X1123" s="18"/>
      <c r="Y1123" s="18"/>
      <c r="Z1123" s="18"/>
      <c r="AA1123" s="17"/>
    </row>
    <row r="1124" spans="1:27" ht="18" customHeight="1" x14ac:dyDescent="0.2">
      <c r="A1124" s="28"/>
      <c r="B1124" s="19"/>
      <c r="C1124" s="138"/>
      <c r="D1124" s="14"/>
      <c r="E1124" s="14"/>
      <c r="F1124" s="72"/>
      <c r="G1124" s="72"/>
      <c r="H1124" s="72"/>
      <c r="I1124" s="17"/>
      <c r="J1124" s="17"/>
      <c r="K1124" s="17"/>
      <c r="L1124" s="17"/>
      <c r="M1124" s="19"/>
      <c r="N1124" s="28"/>
      <c r="O1124" s="28"/>
      <c r="P1124" s="29"/>
      <c r="Q1124" s="28"/>
      <c r="R1124" s="73"/>
      <c r="S1124" s="73"/>
      <c r="T1124" s="30"/>
      <c r="U1124" s="28"/>
      <c r="V1124" s="18"/>
      <c r="W1124" s="19"/>
      <c r="X1124" s="18"/>
      <c r="Y1124" s="18"/>
      <c r="Z1124" s="18"/>
      <c r="AA1124" s="17"/>
    </row>
    <row r="1125" spans="1:27" ht="18" customHeight="1" x14ac:dyDescent="0.2">
      <c r="A1125" s="28"/>
      <c r="B1125" s="19"/>
      <c r="C1125" s="138"/>
      <c r="D1125" s="14"/>
      <c r="E1125" s="14"/>
      <c r="F1125" s="72"/>
      <c r="G1125" s="72"/>
      <c r="H1125" s="72"/>
      <c r="I1125" s="17"/>
      <c r="J1125" s="17"/>
      <c r="K1125" s="17"/>
      <c r="L1125" s="17"/>
      <c r="M1125" s="19"/>
      <c r="N1125" s="28"/>
      <c r="O1125" s="28"/>
      <c r="P1125" s="29"/>
      <c r="Q1125" s="28"/>
      <c r="R1125" s="73"/>
      <c r="S1125" s="73"/>
      <c r="T1125" s="30"/>
      <c r="U1125" s="28"/>
      <c r="V1125" s="18"/>
      <c r="W1125" s="19"/>
      <c r="X1125" s="18"/>
      <c r="Y1125" s="18"/>
      <c r="Z1125" s="18"/>
      <c r="AA1125" s="17"/>
    </row>
    <row r="1126" spans="1:27" ht="18" customHeight="1" x14ac:dyDescent="0.2">
      <c r="A1126" s="28"/>
      <c r="B1126" s="19"/>
      <c r="C1126" s="138"/>
      <c r="D1126" s="14"/>
      <c r="E1126" s="14"/>
      <c r="F1126" s="72"/>
      <c r="G1126" s="72"/>
      <c r="H1126" s="72"/>
      <c r="I1126" s="17"/>
      <c r="J1126" s="17"/>
      <c r="K1126" s="17"/>
      <c r="L1126" s="17"/>
      <c r="M1126" s="19"/>
      <c r="N1126" s="28"/>
      <c r="O1126" s="28"/>
      <c r="P1126" s="29"/>
      <c r="Q1126" s="28"/>
      <c r="R1126" s="73"/>
      <c r="S1126" s="73"/>
      <c r="T1126" s="30"/>
      <c r="U1126" s="28"/>
      <c r="V1126" s="18"/>
      <c r="W1126" s="19"/>
      <c r="X1126" s="18"/>
      <c r="Y1126" s="18"/>
      <c r="Z1126" s="18"/>
      <c r="AA1126" s="17"/>
    </row>
    <row r="1127" spans="1:27" ht="18" customHeight="1" x14ac:dyDescent="0.2">
      <c r="A1127" s="28"/>
      <c r="B1127" s="19"/>
      <c r="C1127" s="138"/>
      <c r="D1127" s="14"/>
      <c r="E1127" s="14"/>
      <c r="F1127" s="72"/>
      <c r="G1127" s="72"/>
      <c r="H1127" s="72"/>
      <c r="I1127" s="17"/>
      <c r="J1127" s="17"/>
      <c r="K1127" s="17"/>
      <c r="L1127" s="17"/>
      <c r="M1127" s="19"/>
      <c r="N1127" s="28"/>
      <c r="O1127" s="28"/>
      <c r="P1127" s="29"/>
      <c r="Q1127" s="28"/>
      <c r="R1127" s="73"/>
      <c r="S1127" s="73"/>
      <c r="T1127" s="30"/>
      <c r="U1127" s="28"/>
      <c r="V1127" s="18"/>
      <c r="W1127" s="19"/>
      <c r="X1127" s="18"/>
      <c r="Y1127" s="18"/>
      <c r="Z1127" s="18"/>
      <c r="AA1127" s="17"/>
    </row>
    <row r="1128" spans="1:27" ht="18" customHeight="1" x14ac:dyDescent="0.2">
      <c r="A1128" s="28"/>
      <c r="B1128" s="19"/>
      <c r="C1128" s="138"/>
      <c r="D1128" s="14"/>
      <c r="E1128" s="14"/>
      <c r="F1128" s="72"/>
      <c r="G1128" s="72"/>
      <c r="H1128" s="72"/>
      <c r="I1128" s="17"/>
      <c r="J1128" s="17"/>
      <c r="K1128" s="17"/>
      <c r="L1128" s="17"/>
      <c r="M1128" s="19"/>
      <c r="N1128" s="28"/>
      <c r="O1128" s="28"/>
      <c r="P1128" s="29"/>
      <c r="Q1128" s="28"/>
      <c r="R1128" s="73"/>
      <c r="S1128" s="73"/>
      <c r="T1128" s="30"/>
      <c r="U1128" s="28"/>
      <c r="V1128" s="18"/>
      <c r="W1128" s="19"/>
      <c r="X1128" s="18"/>
      <c r="Y1128" s="18"/>
      <c r="Z1128" s="18"/>
      <c r="AA1128" s="17"/>
    </row>
    <row r="1129" spans="1:27" ht="18" customHeight="1" x14ac:dyDescent="0.2">
      <c r="A1129" s="28"/>
      <c r="B1129" s="19"/>
      <c r="C1129" s="138"/>
      <c r="D1129" s="14"/>
      <c r="E1129" s="14"/>
      <c r="F1129" s="72"/>
      <c r="G1129" s="72"/>
      <c r="H1129" s="72"/>
      <c r="I1129" s="17"/>
      <c r="J1129" s="17"/>
      <c r="K1129" s="17"/>
      <c r="L1129" s="17"/>
      <c r="M1129" s="19"/>
      <c r="N1129" s="28"/>
      <c r="O1129" s="28"/>
      <c r="P1129" s="29"/>
      <c r="Q1129" s="28"/>
      <c r="R1129" s="73"/>
      <c r="S1129" s="73"/>
      <c r="T1129" s="30"/>
      <c r="U1129" s="28"/>
      <c r="V1129" s="18"/>
      <c r="W1129" s="19"/>
      <c r="X1129" s="18"/>
      <c r="Y1129" s="18"/>
      <c r="Z1129" s="18"/>
      <c r="AA1129" s="17"/>
    </row>
    <row r="1130" spans="1:27" ht="18" customHeight="1" x14ac:dyDescent="0.2">
      <c r="A1130" s="28"/>
      <c r="B1130" s="19"/>
      <c r="C1130" s="138"/>
      <c r="D1130" s="14"/>
      <c r="E1130" s="14"/>
      <c r="F1130" s="72"/>
      <c r="G1130" s="72"/>
      <c r="H1130" s="72"/>
      <c r="I1130" s="17"/>
      <c r="J1130" s="17"/>
      <c r="K1130" s="17"/>
      <c r="L1130" s="17"/>
      <c r="M1130" s="19"/>
      <c r="N1130" s="28"/>
      <c r="O1130" s="28"/>
      <c r="P1130" s="29"/>
      <c r="Q1130" s="28"/>
      <c r="R1130" s="73"/>
      <c r="S1130" s="73"/>
      <c r="T1130" s="30"/>
      <c r="U1130" s="28"/>
      <c r="V1130" s="18"/>
      <c r="W1130" s="19"/>
      <c r="X1130" s="18"/>
      <c r="Y1130" s="18"/>
      <c r="Z1130" s="18"/>
      <c r="AA1130" s="17"/>
    </row>
    <row r="1131" spans="1:27" ht="18" customHeight="1" x14ac:dyDescent="0.2">
      <c r="A1131" s="28"/>
      <c r="B1131" s="19"/>
      <c r="C1131" s="138"/>
      <c r="D1131" s="14"/>
      <c r="E1131" s="14"/>
      <c r="F1131" s="72"/>
      <c r="G1131" s="72"/>
      <c r="H1131" s="72"/>
      <c r="I1131" s="17"/>
      <c r="J1131" s="17"/>
      <c r="K1131" s="17"/>
      <c r="L1131" s="17"/>
      <c r="M1131" s="19"/>
      <c r="N1131" s="28"/>
      <c r="O1131" s="28"/>
      <c r="P1131" s="29"/>
      <c r="Q1131" s="28"/>
      <c r="R1131" s="73"/>
      <c r="S1131" s="73"/>
      <c r="T1131" s="30"/>
      <c r="U1131" s="28"/>
      <c r="V1131" s="18"/>
      <c r="W1131" s="19"/>
      <c r="X1131" s="18"/>
      <c r="Y1131" s="18"/>
      <c r="Z1131" s="18"/>
      <c r="AA1131" s="17"/>
    </row>
    <row r="1132" spans="1:27" ht="18" customHeight="1" x14ac:dyDescent="0.2">
      <c r="A1132" s="28"/>
      <c r="B1132" s="19"/>
      <c r="C1132" s="138"/>
      <c r="D1132" s="14"/>
      <c r="E1132" s="14"/>
      <c r="F1132" s="72"/>
      <c r="G1132" s="72"/>
      <c r="H1132" s="72"/>
      <c r="I1132" s="17"/>
      <c r="J1132" s="17"/>
      <c r="K1132" s="17"/>
      <c r="L1132" s="17"/>
      <c r="M1132" s="19"/>
      <c r="N1132" s="28"/>
      <c r="O1132" s="28"/>
      <c r="P1132" s="29"/>
      <c r="Q1132" s="28"/>
      <c r="R1132" s="73"/>
      <c r="S1132" s="73"/>
      <c r="T1132" s="30"/>
      <c r="U1132" s="28"/>
      <c r="V1132" s="18"/>
      <c r="W1132" s="19"/>
      <c r="X1132" s="18"/>
      <c r="Y1132" s="18"/>
      <c r="Z1132" s="18"/>
      <c r="AA1132" s="17"/>
    </row>
    <row r="1133" spans="1:27" ht="18" customHeight="1" x14ac:dyDescent="0.2">
      <c r="A1133" s="28"/>
      <c r="B1133" s="19"/>
      <c r="C1133" s="138"/>
      <c r="D1133" s="14"/>
      <c r="E1133" s="14"/>
      <c r="F1133" s="72"/>
      <c r="G1133" s="72"/>
      <c r="H1133" s="72"/>
      <c r="I1133" s="17"/>
      <c r="J1133" s="17"/>
      <c r="K1133" s="17"/>
      <c r="L1133" s="17"/>
      <c r="M1133" s="19"/>
      <c r="N1133" s="28"/>
      <c r="O1133" s="28"/>
      <c r="P1133" s="29"/>
      <c r="Q1133" s="28"/>
      <c r="R1133" s="73"/>
      <c r="S1133" s="73"/>
      <c r="T1133" s="30"/>
      <c r="U1133" s="28"/>
      <c r="V1133" s="18"/>
      <c r="W1133" s="19"/>
      <c r="X1133" s="18"/>
      <c r="Y1133" s="18"/>
      <c r="Z1133" s="18"/>
      <c r="AA1133" s="17"/>
    </row>
    <row r="1134" spans="1:27" ht="18" customHeight="1" x14ac:dyDescent="0.2">
      <c r="A1134" s="28"/>
      <c r="B1134" s="19"/>
      <c r="C1134" s="138"/>
      <c r="D1134" s="14"/>
      <c r="E1134" s="14"/>
      <c r="F1134" s="72"/>
      <c r="G1134" s="72"/>
      <c r="H1134" s="72"/>
      <c r="I1134" s="17"/>
      <c r="J1134" s="17"/>
      <c r="K1134" s="17"/>
      <c r="L1134" s="17"/>
      <c r="M1134" s="19"/>
      <c r="N1134" s="28"/>
      <c r="O1134" s="28"/>
      <c r="P1134" s="29"/>
      <c r="Q1134" s="28"/>
      <c r="R1134" s="73"/>
      <c r="S1134" s="73"/>
      <c r="T1134" s="30"/>
      <c r="U1134" s="28"/>
      <c r="V1134" s="18"/>
      <c r="W1134" s="19"/>
      <c r="X1134" s="18"/>
      <c r="Y1134" s="18"/>
      <c r="Z1134" s="18"/>
      <c r="AA1134" s="17"/>
    </row>
    <row r="1135" spans="1:27" ht="18" customHeight="1" x14ac:dyDescent="0.2">
      <c r="A1135" s="28"/>
      <c r="B1135" s="19"/>
      <c r="C1135" s="138"/>
      <c r="D1135" s="14"/>
      <c r="E1135" s="14"/>
      <c r="F1135" s="72"/>
      <c r="G1135" s="72"/>
      <c r="H1135" s="72"/>
      <c r="I1135" s="17"/>
      <c r="J1135" s="17"/>
      <c r="K1135" s="17"/>
      <c r="L1135" s="17"/>
      <c r="M1135" s="19"/>
      <c r="N1135" s="28"/>
      <c r="O1135" s="28"/>
      <c r="P1135" s="29"/>
      <c r="Q1135" s="28"/>
      <c r="R1135" s="73"/>
      <c r="S1135" s="73"/>
      <c r="T1135" s="30"/>
      <c r="U1135" s="28"/>
      <c r="V1135" s="18"/>
      <c r="W1135" s="19"/>
      <c r="X1135" s="18"/>
      <c r="Y1135" s="18"/>
      <c r="Z1135" s="18"/>
      <c r="AA1135" s="17"/>
    </row>
    <row r="1136" spans="1:27" ht="18" customHeight="1" x14ac:dyDescent="0.2">
      <c r="A1136" s="28"/>
      <c r="B1136" s="19"/>
      <c r="C1136" s="138"/>
      <c r="D1136" s="14"/>
      <c r="E1136" s="14"/>
      <c r="F1136" s="72"/>
      <c r="G1136" s="72"/>
      <c r="H1136" s="72"/>
      <c r="I1136" s="17"/>
      <c r="J1136" s="17"/>
      <c r="K1136" s="17"/>
      <c r="L1136" s="17"/>
      <c r="M1136" s="19"/>
      <c r="N1136" s="28"/>
      <c r="O1136" s="28"/>
      <c r="P1136" s="29"/>
      <c r="Q1136" s="28"/>
      <c r="R1136" s="73"/>
      <c r="S1136" s="73"/>
      <c r="T1136" s="30"/>
      <c r="U1136" s="28"/>
      <c r="V1136" s="18"/>
      <c r="W1136" s="19"/>
      <c r="X1136" s="18"/>
      <c r="Y1136" s="18"/>
      <c r="Z1136" s="18"/>
      <c r="AA1136" s="17"/>
    </row>
    <row r="1137" spans="1:27" ht="18" customHeight="1" x14ac:dyDescent="0.2">
      <c r="A1137" s="28"/>
      <c r="B1137" s="19"/>
      <c r="C1137" s="138"/>
      <c r="D1137" s="14"/>
      <c r="E1137" s="14"/>
      <c r="F1137" s="72"/>
      <c r="G1137" s="72"/>
      <c r="H1137" s="72"/>
      <c r="I1137" s="17"/>
      <c r="J1137" s="17"/>
      <c r="K1137" s="17"/>
      <c r="L1137" s="17"/>
      <c r="M1137" s="19"/>
      <c r="N1137" s="28"/>
      <c r="O1137" s="28"/>
      <c r="P1137" s="29"/>
      <c r="Q1137" s="28"/>
      <c r="R1137" s="73"/>
      <c r="S1137" s="73"/>
      <c r="T1137" s="30"/>
      <c r="U1137" s="28"/>
      <c r="V1137" s="18"/>
      <c r="W1137" s="19"/>
      <c r="X1137" s="18"/>
      <c r="Y1137" s="18"/>
      <c r="Z1137" s="18"/>
      <c r="AA1137" s="17"/>
    </row>
    <row r="1138" spans="1:27" ht="18" customHeight="1" x14ac:dyDescent="0.2">
      <c r="A1138" s="28"/>
      <c r="B1138" s="19"/>
      <c r="C1138" s="138"/>
      <c r="D1138" s="14"/>
      <c r="E1138" s="14"/>
      <c r="F1138" s="72"/>
      <c r="G1138" s="72"/>
      <c r="H1138" s="72"/>
      <c r="I1138" s="17"/>
      <c r="J1138" s="17"/>
      <c r="K1138" s="17"/>
      <c r="L1138" s="17"/>
      <c r="M1138" s="19"/>
      <c r="N1138" s="28"/>
      <c r="O1138" s="28"/>
      <c r="P1138" s="29"/>
      <c r="Q1138" s="28"/>
      <c r="R1138" s="73"/>
      <c r="S1138" s="73"/>
      <c r="T1138" s="30"/>
      <c r="U1138" s="28"/>
      <c r="V1138" s="18"/>
      <c r="W1138" s="19"/>
      <c r="X1138" s="18"/>
      <c r="Y1138" s="18"/>
      <c r="Z1138" s="18"/>
      <c r="AA1138" s="17"/>
    </row>
    <row r="1139" spans="1:27" ht="18" customHeight="1" x14ac:dyDescent="0.2">
      <c r="A1139" s="28"/>
      <c r="B1139" s="19"/>
      <c r="C1139" s="138"/>
      <c r="D1139" s="14"/>
      <c r="E1139" s="14"/>
      <c r="F1139" s="72"/>
      <c r="G1139" s="72"/>
      <c r="H1139" s="72"/>
      <c r="I1139" s="17"/>
      <c r="J1139" s="17"/>
      <c r="K1139" s="17"/>
      <c r="L1139" s="17"/>
      <c r="M1139" s="19"/>
      <c r="N1139" s="28"/>
      <c r="O1139" s="28"/>
      <c r="P1139" s="29"/>
      <c r="Q1139" s="28"/>
      <c r="R1139" s="73"/>
      <c r="S1139" s="73"/>
      <c r="T1139" s="30"/>
      <c r="U1139" s="28"/>
      <c r="V1139" s="18"/>
      <c r="W1139" s="19"/>
      <c r="X1139" s="18"/>
      <c r="Y1139" s="18"/>
      <c r="Z1139" s="18"/>
      <c r="AA1139" s="17"/>
    </row>
    <row r="1140" spans="1:27" ht="18" customHeight="1" x14ac:dyDescent="0.2">
      <c r="A1140" s="28"/>
      <c r="B1140" s="19"/>
      <c r="C1140" s="138"/>
      <c r="D1140" s="14"/>
      <c r="E1140" s="14"/>
      <c r="F1140" s="72"/>
      <c r="G1140" s="72"/>
      <c r="H1140" s="72"/>
      <c r="I1140" s="17"/>
      <c r="J1140" s="17"/>
      <c r="K1140" s="17"/>
      <c r="L1140" s="17"/>
      <c r="M1140" s="19"/>
      <c r="N1140" s="28"/>
      <c r="O1140" s="28"/>
      <c r="P1140" s="29"/>
      <c r="Q1140" s="28"/>
      <c r="R1140" s="73"/>
      <c r="S1140" s="73"/>
      <c r="T1140" s="30"/>
      <c r="U1140" s="28"/>
      <c r="V1140" s="18"/>
      <c r="W1140" s="19"/>
      <c r="X1140" s="18"/>
      <c r="Y1140" s="18"/>
      <c r="Z1140" s="18"/>
      <c r="AA1140" s="17"/>
    </row>
    <row r="1141" spans="1:27" ht="18" customHeight="1" x14ac:dyDescent="0.2">
      <c r="A1141" s="28"/>
      <c r="B1141" s="19"/>
      <c r="C1141" s="138"/>
      <c r="D1141" s="14"/>
      <c r="E1141" s="14"/>
      <c r="F1141" s="72"/>
      <c r="G1141" s="72"/>
      <c r="H1141" s="72"/>
      <c r="I1141" s="17"/>
      <c r="J1141" s="17"/>
      <c r="K1141" s="17"/>
      <c r="L1141" s="17"/>
      <c r="M1141" s="19"/>
      <c r="N1141" s="28"/>
      <c r="O1141" s="28"/>
      <c r="P1141" s="29"/>
      <c r="Q1141" s="28"/>
      <c r="R1141" s="73"/>
      <c r="S1141" s="73"/>
      <c r="T1141" s="30"/>
      <c r="U1141" s="28"/>
      <c r="V1141" s="18"/>
      <c r="W1141" s="19"/>
      <c r="X1141" s="18"/>
      <c r="Y1141" s="18"/>
      <c r="Z1141" s="18"/>
      <c r="AA1141" s="17"/>
    </row>
    <row r="1142" spans="1:27" ht="18" customHeight="1" x14ac:dyDescent="0.2">
      <c r="A1142" s="28"/>
      <c r="B1142" s="19"/>
      <c r="C1142" s="138"/>
      <c r="D1142" s="14"/>
      <c r="E1142" s="14"/>
      <c r="F1142" s="72"/>
      <c r="G1142" s="72"/>
      <c r="H1142" s="72"/>
      <c r="I1142" s="17"/>
      <c r="J1142" s="17"/>
      <c r="K1142" s="17"/>
      <c r="L1142" s="17"/>
      <c r="M1142" s="19"/>
      <c r="N1142" s="28"/>
      <c r="O1142" s="28"/>
      <c r="P1142" s="29"/>
      <c r="Q1142" s="28"/>
      <c r="R1142" s="73"/>
      <c r="S1142" s="73"/>
      <c r="T1142" s="30"/>
      <c r="U1142" s="28"/>
      <c r="V1142" s="18"/>
      <c r="W1142" s="19"/>
      <c r="X1142" s="18"/>
      <c r="Y1142" s="18"/>
      <c r="Z1142" s="18"/>
      <c r="AA1142" s="17"/>
    </row>
    <row r="1143" spans="1:27" ht="18" customHeight="1" x14ac:dyDescent="0.2">
      <c r="A1143" s="28"/>
      <c r="B1143" s="19"/>
      <c r="C1143" s="138"/>
      <c r="D1143" s="14"/>
      <c r="E1143" s="14"/>
      <c r="F1143" s="72"/>
      <c r="G1143" s="72"/>
      <c r="H1143" s="72"/>
      <c r="I1143" s="17"/>
      <c r="J1143" s="17"/>
      <c r="K1143" s="17"/>
      <c r="L1143" s="17"/>
      <c r="M1143" s="19"/>
      <c r="N1143" s="28"/>
      <c r="O1143" s="28"/>
      <c r="P1143" s="29"/>
      <c r="Q1143" s="28"/>
      <c r="R1143" s="73"/>
      <c r="S1143" s="73"/>
      <c r="T1143" s="30"/>
      <c r="U1143" s="28"/>
      <c r="V1143" s="18"/>
      <c r="W1143" s="19"/>
      <c r="X1143" s="18"/>
      <c r="Y1143" s="18"/>
      <c r="Z1143" s="18"/>
      <c r="AA1143" s="17"/>
    </row>
    <row r="1144" spans="1:27" ht="18" customHeight="1" x14ac:dyDescent="0.2">
      <c r="A1144" s="28"/>
      <c r="B1144" s="19"/>
      <c r="C1144" s="138"/>
      <c r="D1144" s="14"/>
      <c r="E1144" s="14"/>
      <c r="F1144" s="72"/>
      <c r="G1144" s="72"/>
      <c r="H1144" s="72"/>
      <c r="I1144" s="17"/>
      <c r="J1144" s="17"/>
      <c r="K1144" s="17"/>
      <c r="L1144" s="17"/>
      <c r="M1144" s="19"/>
      <c r="N1144" s="28"/>
      <c r="O1144" s="28"/>
      <c r="P1144" s="29"/>
      <c r="Q1144" s="28"/>
      <c r="R1144" s="73"/>
      <c r="S1144" s="73"/>
      <c r="T1144" s="30"/>
      <c r="U1144" s="28"/>
      <c r="V1144" s="18"/>
      <c r="W1144" s="19"/>
      <c r="X1144" s="18"/>
      <c r="Y1144" s="18"/>
      <c r="Z1144" s="18"/>
      <c r="AA1144" s="17"/>
    </row>
    <row r="1145" spans="1:27" ht="18" customHeight="1" x14ac:dyDescent="0.2">
      <c r="A1145" s="28"/>
      <c r="B1145" s="19"/>
      <c r="C1145" s="138"/>
      <c r="D1145" s="14"/>
      <c r="E1145" s="14"/>
      <c r="F1145" s="72"/>
      <c r="G1145" s="72"/>
      <c r="H1145" s="72"/>
      <c r="I1145" s="17"/>
      <c r="J1145" s="17"/>
      <c r="K1145" s="17"/>
      <c r="L1145" s="17"/>
      <c r="M1145" s="19"/>
      <c r="N1145" s="28"/>
      <c r="O1145" s="28"/>
      <c r="P1145" s="29"/>
      <c r="Q1145" s="28"/>
      <c r="R1145" s="73"/>
      <c r="S1145" s="73"/>
      <c r="T1145" s="30"/>
      <c r="U1145" s="28"/>
      <c r="V1145" s="18"/>
      <c r="W1145" s="19"/>
      <c r="X1145" s="18"/>
      <c r="Y1145" s="18"/>
      <c r="Z1145" s="18"/>
      <c r="AA1145" s="17"/>
    </row>
    <row r="1146" spans="1:27" ht="18" customHeight="1" x14ac:dyDescent="0.2">
      <c r="A1146" s="28"/>
      <c r="B1146" s="19"/>
      <c r="C1146" s="138"/>
      <c r="D1146" s="14"/>
      <c r="E1146" s="14"/>
      <c r="F1146" s="72"/>
      <c r="G1146" s="72"/>
      <c r="H1146" s="72"/>
      <c r="I1146" s="17"/>
      <c r="J1146" s="17"/>
      <c r="K1146" s="17"/>
      <c r="L1146" s="17"/>
      <c r="M1146" s="19"/>
      <c r="N1146" s="28"/>
      <c r="O1146" s="28"/>
      <c r="P1146" s="29"/>
      <c r="Q1146" s="28"/>
      <c r="R1146" s="73"/>
      <c r="S1146" s="73"/>
      <c r="T1146" s="30"/>
      <c r="U1146" s="28"/>
      <c r="V1146" s="18"/>
      <c r="W1146" s="19"/>
      <c r="X1146" s="18"/>
      <c r="Y1146" s="18"/>
      <c r="Z1146" s="18"/>
      <c r="AA1146" s="17"/>
    </row>
    <row r="1147" spans="1:27" ht="18" customHeight="1" x14ac:dyDescent="0.2">
      <c r="A1147" s="28"/>
      <c r="B1147" s="19"/>
      <c r="C1147" s="138"/>
      <c r="D1147" s="14"/>
      <c r="E1147" s="14"/>
      <c r="F1147" s="72"/>
      <c r="G1147" s="72"/>
      <c r="H1147" s="72"/>
      <c r="I1147" s="17"/>
      <c r="J1147" s="17"/>
      <c r="K1147" s="17"/>
      <c r="L1147" s="17"/>
      <c r="M1147" s="19"/>
      <c r="N1147" s="28"/>
      <c r="O1147" s="28"/>
      <c r="P1147" s="29"/>
      <c r="Q1147" s="28"/>
      <c r="R1147" s="73"/>
      <c r="S1147" s="73"/>
      <c r="T1147" s="30"/>
      <c r="U1147" s="28"/>
      <c r="V1147" s="18"/>
      <c r="W1147" s="19"/>
      <c r="X1147" s="18"/>
      <c r="Y1147" s="18"/>
      <c r="Z1147" s="18"/>
      <c r="AA1147" s="17"/>
    </row>
    <row r="1148" spans="1:27" ht="18" customHeight="1" x14ac:dyDescent="0.2">
      <c r="A1148" s="28"/>
      <c r="B1148" s="19"/>
      <c r="C1148" s="138"/>
      <c r="D1148" s="14"/>
      <c r="E1148" s="14"/>
      <c r="F1148" s="72"/>
      <c r="G1148" s="72"/>
      <c r="H1148" s="72"/>
      <c r="I1148" s="17"/>
      <c r="J1148" s="17"/>
      <c r="K1148" s="17"/>
      <c r="L1148" s="17"/>
      <c r="M1148" s="19"/>
      <c r="N1148" s="28"/>
      <c r="O1148" s="28"/>
      <c r="P1148" s="29"/>
      <c r="Q1148" s="28"/>
      <c r="R1148" s="73"/>
      <c r="S1148" s="73"/>
      <c r="T1148" s="30"/>
      <c r="U1148" s="28"/>
      <c r="V1148" s="18"/>
      <c r="W1148" s="19"/>
      <c r="X1148" s="18"/>
      <c r="Y1148" s="18"/>
      <c r="Z1148" s="18"/>
      <c r="AA1148" s="17"/>
    </row>
    <row r="1149" spans="1:27" ht="18" customHeight="1" x14ac:dyDescent="0.2">
      <c r="A1149" s="28"/>
      <c r="B1149" s="19"/>
      <c r="C1149" s="138"/>
      <c r="D1149" s="14"/>
      <c r="E1149" s="14"/>
      <c r="F1149" s="72"/>
      <c r="G1149" s="72"/>
      <c r="H1149" s="72"/>
      <c r="I1149" s="17"/>
      <c r="J1149" s="17"/>
      <c r="K1149" s="17"/>
      <c r="L1149" s="17"/>
      <c r="M1149" s="19"/>
      <c r="N1149" s="28"/>
      <c r="O1149" s="28"/>
      <c r="P1149" s="29"/>
      <c r="Q1149" s="28"/>
      <c r="R1149" s="73"/>
      <c r="S1149" s="73"/>
      <c r="T1149" s="30"/>
      <c r="U1149" s="28"/>
      <c r="V1149" s="18"/>
      <c r="W1149" s="19"/>
      <c r="X1149" s="18"/>
      <c r="Y1149" s="18"/>
      <c r="Z1149" s="18"/>
      <c r="AA1149" s="17"/>
    </row>
    <row r="1150" spans="1:27" ht="18" customHeight="1" x14ac:dyDescent="0.2">
      <c r="A1150" s="28"/>
      <c r="B1150" s="19"/>
      <c r="C1150" s="138"/>
      <c r="D1150" s="14"/>
      <c r="E1150" s="14"/>
      <c r="F1150" s="72"/>
      <c r="G1150" s="72"/>
      <c r="H1150" s="72"/>
      <c r="I1150" s="17"/>
      <c r="J1150" s="17"/>
      <c r="K1150" s="17"/>
      <c r="L1150" s="17"/>
      <c r="M1150" s="19"/>
      <c r="N1150" s="28"/>
      <c r="O1150" s="28"/>
      <c r="P1150" s="29"/>
      <c r="Q1150" s="28"/>
      <c r="R1150" s="73"/>
      <c r="S1150" s="73"/>
      <c r="T1150" s="30"/>
      <c r="U1150" s="28"/>
      <c r="V1150" s="18"/>
      <c r="W1150" s="19"/>
      <c r="X1150" s="18"/>
      <c r="Y1150" s="18"/>
      <c r="Z1150" s="18"/>
      <c r="AA1150" s="17"/>
    </row>
    <row r="1151" spans="1:27" ht="18" customHeight="1" x14ac:dyDescent="0.2">
      <c r="A1151" s="28"/>
      <c r="B1151" s="19"/>
      <c r="C1151" s="138"/>
      <c r="D1151" s="14"/>
      <c r="E1151" s="14"/>
      <c r="F1151" s="72"/>
      <c r="G1151" s="72"/>
      <c r="H1151" s="72"/>
      <c r="I1151" s="17"/>
      <c r="J1151" s="17"/>
      <c r="K1151" s="17"/>
      <c r="L1151" s="17"/>
      <c r="M1151" s="19"/>
      <c r="N1151" s="28"/>
      <c r="O1151" s="28"/>
      <c r="P1151" s="29"/>
      <c r="Q1151" s="28"/>
      <c r="R1151" s="73"/>
      <c r="S1151" s="73"/>
      <c r="T1151" s="30"/>
      <c r="U1151" s="28"/>
      <c r="V1151" s="18"/>
      <c r="W1151" s="19"/>
      <c r="X1151" s="18"/>
      <c r="Y1151" s="18"/>
      <c r="Z1151" s="18"/>
      <c r="AA1151" s="17"/>
    </row>
    <row r="1152" spans="1:27" ht="18" customHeight="1" x14ac:dyDescent="0.2">
      <c r="A1152" s="28"/>
      <c r="B1152" s="19"/>
      <c r="C1152" s="138"/>
      <c r="D1152" s="14"/>
      <c r="E1152" s="14"/>
      <c r="F1152" s="72"/>
      <c r="G1152" s="72"/>
      <c r="H1152" s="72"/>
      <c r="I1152" s="17"/>
      <c r="J1152" s="17"/>
      <c r="K1152" s="17"/>
      <c r="L1152" s="17"/>
      <c r="M1152" s="19"/>
      <c r="N1152" s="28"/>
      <c r="O1152" s="28"/>
      <c r="P1152" s="29"/>
      <c r="Q1152" s="28"/>
      <c r="R1152" s="73"/>
      <c r="S1152" s="73"/>
      <c r="T1152" s="30"/>
      <c r="U1152" s="28"/>
      <c r="V1152" s="18"/>
      <c r="W1152" s="19"/>
      <c r="X1152" s="18"/>
      <c r="Y1152" s="18"/>
      <c r="Z1152" s="18"/>
      <c r="AA1152" s="17"/>
    </row>
    <row r="1153" spans="1:27" ht="18" customHeight="1" x14ac:dyDescent="0.2">
      <c r="A1153" s="28"/>
      <c r="B1153" s="19"/>
      <c r="C1153" s="138"/>
      <c r="D1153" s="14"/>
      <c r="E1153" s="14"/>
      <c r="F1153" s="72"/>
      <c r="G1153" s="72"/>
      <c r="H1153" s="72"/>
      <c r="I1153" s="17"/>
      <c r="J1153" s="17"/>
      <c r="K1153" s="17"/>
      <c r="L1153" s="17"/>
      <c r="M1153" s="19"/>
      <c r="N1153" s="28"/>
      <c r="O1153" s="28"/>
      <c r="P1153" s="29"/>
      <c r="Q1153" s="28"/>
      <c r="R1153" s="73"/>
      <c r="S1153" s="73"/>
      <c r="T1153" s="30"/>
      <c r="U1153" s="28"/>
      <c r="V1153" s="18"/>
      <c r="W1153" s="19"/>
      <c r="X1153" s="18"/>
      <c r="Y1153" s="18"/>
      <c r="Z1153" s="18"/>
      <c r="AA1153" s="17"/>
    </row>
    <row r="1154" spans="1:27" ht="18" customHeight="1" x14ac:dyDescent="0.2">
      <c r="A1154" s="28"/>
      <c r="B1154" s="19"/>
      <c r="C1154" s="138"/>
      <c r="D1154" s="14"/>
      <c r="E1154" s="14"/>
      <c r="F1154" s="72"/>
      <c r="G1154" s="72"/>
      <c r="H1154" s="72"/>
      <c r="I1154" s="17"/>
      <c r="J1154" s="17"/>
      <c r="K1154" s="17"/>
      <c r="L1154" s="17"/>
      <c r="M1154" s="19"/>
      <c r="N1154" s="28"/>
      <c r="O1154" s="28"/>
      <c r="P1154" s="29"/>
      <c r="Q1154" s="28"/>
      <c r="R1154" s="73"/>
      <c r="S1154" s="73"/>
      <c r="T1154" s="30"/>
      <c r="U1154" s="28"/>
      <c r="V1154" s="18"/>
      <c r="W1154" s="19"/>
      <c r="X1154" s="18"/>
      <c r="Y1154" s="18"/>
      <c r="Z1154" s="18"/>
      <c r="AA1154" s="17"/>
    </row>
    <row r="1155" spans="1:27" ht="18" customHeight="1" x14ac:dyDescent="0.2">
      <c r="A1155" s="28"/>
      <c r="B1155" s="19"/>
      <c r="C1155" s="138"/>
      <c r="D1155" s="14"/>
      <c r="E1155" s="14"/>
      <c r="F1155" s="72"/>
      <c r="G1155" s="72"/>
      <c r="H1155" s="72"/>
      <c r="I1155" s="17"/>
      <c r="J1155" s="17"/>
      <c r="K1155" s="17"/>
      <c r="L1155" s="17"/>
      <c r="M1155" s="19"/>
      <c r="N1155" s="28"/>
      <c r="O1155" s="28"/>
      <c r="P1155" s="29"/>
      <c r="Q1155" s="28"/>
      <c r="R1155" s="73"/>
      <c r="S1155" s="73"/>
      <c r="T1155" s="30"/>
      <c r="U1155" s="28"/>
      <c r="V1155" s="18"/>
      <c r="W1155" s="19"/>
      <c r="X1155" s="18"/>
      <c r="Y1155" s="18"/>
      <c r="Z1155" s="18"/>
      <c r="AA1155" s="17"/>
    </row>
    <row r="1156" spans="1:27" ht="18" customHeight="1" x14ac:dyDescent="0.2">
      <c r="A1156" s="28"/>
      <c r="B1156" s="19"/>
      <c r="C1156" s="138"/>
      <c r="D1156" s="14"/>
      <c r="E1156" s="14"/>
      <c r="F1156" s="72"/>
      <c r="G1156" s="72"/>
      <c r="H1156" s="72"/>
      <c r="I1156" s="17"/>
      <c r="J1156" s="17"/>
      <c r="K1156" s="17"/>
      <c r="L1156" s="17"/>
      <c r="M1156" s="19"/>
      <c r="N1156" s="28"/>
      <c r="O1156" s="28"/>
      <c r="P1156" s="29"/>
      <c r="Q1156" s="28"/>
      <c r="R1156" s="73"/>
      <c r="S1156" s="73"/>
      <c r="T1156" s="30"/>
      <c r="U1156" s="28"/>
      <c r="V1156" s="18"/>
      <c r="W1156" s="19"/>
      <c r="X1156" s="18"/>
      <c r="Y1156" s="18"/>
      <c r="Z1156" s="18"/>
      <c r="AA1156" s="17"/>
    </row>
    <row r="1157" spans="1:27" ht="18" customHeight="1" x14ac:dyDescent="0.2">
      <c r="A1157" s="28"/>
      <c r="B1157" s="19"/>
      <c r="C1157" s="138"/>
      <c r="D1157" s="14"/>
      <c r="E1157" s="14"/>
      <c r="F1157" s="72"/>
      <c r="G1157" s="72"/>
      <c r="H1157" s="72"/>
      <c r="I1157" s="17"/>
      <c r="J1157" s="17"/>
      <c r="K1157" s="17"/>
      <c r="L1157" s="17"/>
      <c r="M1157" s="19"/>
      <c r="N1157" s="28"/>
      <c r="O1157" s="28"/>
      <c r="P1157" s="29"/>
      <c r="Q1157" s="28"/>
      <c r="R1157" s="73"/>
      <c r="S1157" s="73"/>
      <c r="T1157" s="30"/>
      <c r="U1157" s="28"/>
      <c r="V1157" s="18"/>
      <c r="W1157" s="19"/>
      <c r="X1157" s="18"/>
      <c r="Y1157" s="18"/>
      <c r="Z1157" s="18"/>
      <c r="AA1157" s="17"/>
    </row>
    <row r="1158" spans="1:27" ht="18" customHeight="1" x14ac:dyDescent="0.2">
      <c r="A1158" s="28"/>
      <c r="B1158" s="19"/>
      <c r="C1158" s="138"/>
      <c r="D1158" s="14"/>
      <c r="E1158" s="14"/>
      <c r="F1158" s="72"/>
      <c r="G1158" s="72"/>
      <c r="H1158" s="72"/>
      <c r="I1158" s="17"/>
      <c r="J1158" s="17"/>
      <c r="K1158" s="17"/>
      <c r="L1158" s="17"/>
      <c r="M1158" s="19"/>
      <c r="N1158" s="28"/>
      <c r="O1158" s="28"/>
      <c r="P1158" s="29"/>
      <c r="Q1158" s="28"/>
      <c r="R1158" s="73"/>
      <c r="S1158" s="73"/>
      <c r="T1158" s="30"/>
      <c r="U1158" s="28"/>
      <c r="V1158" s="18"/>
      <c r="W1158" s="19"/>
      <c r="X1158" s="18"/>
      <c r="Y1158" s="18"/>
      <c r="Z1158" s="18"/>
      <c r="AA1158" s="17"/>
    </row>
    <row r="1159" spans="1:27" ht="18" customHeight="1" x14ac:dyDescent="0.2">
      <c r="A1159" s="28"/>
      <c r="B1159" s="19"/>
      <c r="C1159" s="138"/>
      <c r="D1159" s="14"/>
      <c r="E1159" s="14"/>
      <c r="F1159" s="72"/>
      <c r="G1159" s="72"/>
      <c r="H1159" s="72"/>
      <c r="I1159" s="17"/>
      <c r="J1159" s="17"/>
      <c r="K1159" s="17"/>
      <c r="L1159" s="17"/>
      <c r="M1159" s="19"/>
      <c r="N1159" s="28"/>
      <c r="O1159" s="28"/>
      <c r="P1159" s="29"/>
      <c r="Q1159" s="28"/>
      <c r="R1159" s="73"/>
      <c r="S1159" s="73"/>
      <c r="T1159" s="30"/>
      <c r="U1159" s="28"/>
      <c r="V1159" s="18"/>
      <c r="W1159" s="19"/>
      <c r="X1159" s="18"/>
      <c r="Y1159" s="18"/>
      <c r="Z1159" s="18"/>
      <c r="AA1159" s="17"/>
    </row>
    <row r="1160" spans="1:27" ht="18" customHeight="1" x14ac:dyDescent="0.2">
      <c r="A1160" s="28"/>
      <c r="B1160" s="19"/>
      <c r="C1160" s="138"/>
      <c r="D1160" s="14"/>
      <c r="E1160" s="14"/>
      <c r="F1160" s="72"/>
      <c r="G1160" s="72"/>
      <c r="H1160" s="72"/>
      <c r="I1160" s="17"/>
      <c r="J1160" s="17"/>
      <c r="K1160" s="17"/>
      <c r="L1160" s="17"/>
      <c r="M1160" s="19"/>
      <c r="N1160" s="28"/>
      <c r="O1160" s="28"/>
      <c r="P1160" s="29"/>
      <c r="Q1160" s="28"/>
      <c r="R1160" s="73"/>
      <c r="S1160" s="73"/>
      <c r="T1160" s="30"/>
      <c r="U1160" s="28"/>
      <c r="V1160" s="18"/>
      <c r="W1160" s="19"/>
      <c r="X1160" s="18"/>
      <c r="Y1160" s="18"/>
      <c r="Z1160" s="18"/>
      <c r="AA1160" s="17"/>
    </row>
    <row r="1161" spans="1:27" ht="18" customHeight="1" x14ac:dyDescent="0.2">
      <c r="A1161" s="28"/>
      <c r="B1161" s="19"/>
      <c r="C1161" s="138"/>
      <c r="D1161" s="14"/>
      <c r="E1161" s="14"/>
      <c r="F1161" s="72"/>
      <c r="G1161" s="72"/>
      <c r="H1161" s="72"/>
      <c r="I1161" s="17"/>
      <c r="J1161" s="17"/>
      <c r="K1161" s="17"/>
      <c r="L1161" s="17"/>
      <c r="M1161" s="19"/>
      <c r="N1161" s="28"/>
      <c r="O1161" s="28"/>
      <c r="P1161" s="29"/>
      <c r="Q1161" s="28"/>
      <c r="R1161" s="73"/>
      <c r="S1161" s="73"/>
      <c r="T1161" s="30"/>
      <c r="U1161" s="28"/>
      <c r="V1161" s="18"/>
      <c r="W1161" s="19"/>
      <c r="X1161" s="18"/>
      <c r="Y1161" s="18"/>
      <c r="Z1161" s="18"/>
      <c r="AA1161" s="17"/>
    </row>
    <row r="1162" spans="1:27" ht="18" customHeight="1" x14ac:dyDescent="0.2">
      <c r="A1162" s="28"/>
      <c r="B1162" s="19"/>
      <c r="C1162" s="138"/>
      <c r="D1162" s="14"/>
      <c r="E1162" s="14"/>
      <c r="F1162" s="72"/>
      <c r="G1162" s="72"/>
      <c r="H1162" s="72"/>
      <c r="I1162" s="17"/>
      <c r="J1162" s="17"/>
      <c r="K1162" s="17"/>
      <c r="L1162" s="17"/>
      <c r="M1162" s="19"/>
      <c r="N1162" s="28"/>
      <c r="O1162" s="28"/>
      <c r="P1162" s="29"/>
      <c r="Q1162" s="28"/>
      <c r="R1162" s="73"/>
      <c r="S1162" s="73"/>
      <c r="T1162" s="30"/>
      <c r="U1162" s="28"/>
      <c r="V1162" s="18"/>
      <c r="W1162" s="19"/>
      <c r="X1162" s="18"/>
      <c r="Y1162" s="18"/>
      <c r="Z1162" s="18"/>
      <c r="AA1162" s="17"/>
    </row>
    <row r="1163" spans="1:27" ht="18" customHeight="1" x14ac:dyDescent="0.2">
      <c r="A1163" s="28"/>
      <c r="B1163" s="19"/>
      <c r="C1163" s="138"/>
      <c r="D1163" s="14"/>
      <c r="E1163" s="14"/>
      <c r="F1163" s="72"/>
      <c r="G1163" s="72"/>
      <c r="H1163" s="72"/>
      <c r="I1163" s="17"/>
      <c r="J1163" s="17"/>
      <c r="K1163" s="17"/>
      <c r="L1163" s="17"/>
      <c r="M1163" s="19"/>
      <c r="N1163" s="28"/>
      <c r="O1163" s="28"/>
      <c r="P1163" s="29"/>
      <c r="Q1163" s="28"/>
      <c r="R1163" s="73"/>
      <c r="S1163" s="73"/>
      <c r="T1163" s="30"/>
      <c r="U1163" s="28"/>
      <c r="V1163" s="18"/>
      <c r="W1163" s="19"/>
      <c r="X1163" s="18"/>
      <c r="Y1163" s="18"/>
      <c r="Z1163" s="18"/>
      <c r="AA1163" s="17"/>
    </row>
    <row r="1164" spans="1:27" ht="18" customHeight="1" x14ac:dyDescent="0.2">
      <c r="A1164" s="28"/>
      <c r="B1164" s="19"/>
      <c r="C1164" s="138"/>
      <c r="D1164" s="14"/>
      <c r="E1164" s="14"/>
      <c r="F1164" s="72"/>
      <c r="G1164" s="72"/>
      <c r="H1164" s="72"/>
      <c r="I1164" s="17"/>
      <c r="J1164" s="17"/>
      <c r="K1164" s="17"/>
      <c r="L1164" s="17"/>
      <c r="M1164" s="19"/>
      <c r="N1164" s="28"/>
      <c r="O1164" s="28"/>
      <c r="P1164" s="29"/>
      <c r="Q1164" s="28"/>
      <c r="R1164" s="73"/>
      <c r="S1164" s="73"/>
      <c r="T1164" s="30"/>
      <c r="U1164" s="28"/>
      <c r="V1164" s="18"/>
      <c r="W1164" s="19"/>
      <c r="X1164" s="18"/>
      <c r="Y1164" s="18"/>
      <c r="Z1164" s="18"/>
      <c r="AA1164" s="17"/>
    </row>
    <row r="1165" spans="1:27" ht="18" customHeight="1" x14ac:dyDescent="0.2">
      <c r="A1165" s="28"/>
      <c r="B1165" s="19"/>
      <c r="C1165" s="138"/>
      <c r="D1165" s="14"/>
      <c r="E1165" s="14"/>
      <c r="F1165" s="72"/>
      <c r="G1165" s="72"/>
      <c r="H1165" s="72"/>
      <c r="I1165" s="17"/>
      <c r="J1165" s="17"/>
      <c r="K1165" s="17"/>
      <c r="L1165" s="17"/>
      <c r="M1165" s="19"/>
      <c r="N1165" s="28"/>
      <c r="O1165" s="28"/>
      <c r="P1165" s="29"/>
      <c r="Q1165" s="28"/>
      <c r="R1165" s="73"/>
      <c r="S1165" s="73"/>
      <c r="T1165" s="30"/>
      <c r="U1165" s="28"/>
      <c r="V1165" s="18"/>
      <c r="W1165" s="19"/>
      <c r="X1165" s="18"/>
      <c r="Y1165" s="18"/>
      <c r="Z1165" s="18"/>
      <c r="AA1165" s="17"/>
    </row>
    <row r="1166" spans="1:27" ht="18" customHeight="1" x14ac:dyDescent="0.2">
      <c r="A1166" s="28"/>
      <c r="B1166" s="19"/>
      <c r="C1166" s="138"/>
      <c r="D1166" s="14"/>
      <c r="E1166" s="14"/>
      <c r="F1166" s="72"/>
      <c r="G1166" s="72"/>
      <c r="H1166" s="72"/>
      <c r="I1166" s="17"/>
      <c r="J1166" s="17"/>
      <c r="K1166" s="17"/>
      <c r="L1166" s="17"/>
      <c r="M1166" s="19"/>
      <c r="N1166" s="28"/>
      <c r="O1166" s="28"/>
      <c r="P1166" s="29"/>
      <c r="Q1166" s="28"/>
      <c r="R1166" s="73"/>
      <c r="S1166" s="73"/>
      <c r="T1166" s="30"/>
      <c r="U1166" s="28"/>
      <c r="V1166" s="18"/>
      <c r="W1166" s="19"/>
      <c r="X1166" s="18"/>
      <c r="Y1166" s="18"/>
      <c r="Z1166" s="18"/>
      <c r="AA1166" s="17"/>
    </row>
    <row r="1167" spans="1:27" ht="18" customHeight="1" x14ac:dyDescent="0.2">
      <c r="A1167" s="28"/>
      <c r="B1167" s="19"/>
      <c r="C1167" s="138"/>
      <c r="D1167" s="14"/>
      <c r="E1167" s="14"/>
      <c r="F1167" s="72"/>
      <c r="G1167" s="72"/>
      <c r="H1167" s="72"/>
      <c r="I1167" s="17"/>
      <c r="J1167" s="17"/>
      <c r="K1167" s="17"/>
      <c r="L1167" s="17"/>
      <c r="M1167" s="19"/>
      <c r="N1167" s="28"/>
      <c r="O1167" s="28"/>
      <c r="P1167" s="29"/>
      <c r="Q1167" s="28"/>
      <c r="R1167" s="73"/>
      <c r="S1167" s="73"/>
      <c r="T1167" s="30"/>
      <c r="U1167" s="28"/>
      <c r="V1167" s="18"/>
      <c r="W1167" s="19"/>
      <c r="X1167" s="18"/>
      <c r="Y1167" s="18"/>
      <c r="Z1167" s="18"/>
      <c r="AA1167" s="17"/>
    </row>
    <row r="1168" spans="1:27" ht="18" customHeight="1" x14ac:dyDescent="0.2">
      <c r="A1168" s="28"/>
      <c r="B1168" s="19"/>
      <c r="C1168" s="138"/>
      <c r="D1168" s="14"/>
      <c r="E1168" s="14"/>
      <c r="F1168" s="72"/>
      <c r="G1168" s="72"/>
      <c r="H1168" s="72"/>
      <c r="I1168" s="17"/>
      <c r="J1168" s="17"/>
      <c r="K1168" s="17"/>
      <c r="L1168" s="17"/>
      <c r="M1168" s="19"/>
      <c r="N1168" s="28"/>
      <c r="O1168" s="28"/>
      <c r="P1168" s="29"/>
      <c r="Q1168" s="28"/>
      <c r="R1168" s="73"/>
      <c r="S1168" s="73"/>
      <c r="T1168" s="30"/>
      <c r="U1168" s="28"/>
      <c r="V1168" s="18"/>
      <c r="W1168" s="19"/>
      <c r="X1168" s="18"/>
      <c r="Y1168" s="18"/>
      <c r="Z1168" s="18"/>
      <c r="AA1168" s="17"/>
    </row>
    <row r="1169" spans="1:27" ht="18" customHeight="1" x14ac:dyDescent="0.2">
      <c r="A1169" s="28"/>
      <c r="B1169" s="19"/>
      <c r="C1169" s="138"/>
      <c r="D1169" s="14"/>
      <c r="E1169" s="14"/>
      <c r="F1169" s="72"/>
      <c r="G1169" s="72"/>
      <c r="H1169" s="72"/>
      <c r="I1169" s="17"/>
      <c r="J1169" s="17"/>
      <c r="K1169" s="17"/>
      <c r="L1169" s="17"/>
      <c r="M1169" s="19"/>
      <c r="N1169" s="28"/>
      <c r="O1169" s="28"/>
      <c r="P1169" s="29"/>
      <c r="Q1169" s="28"/>
      <c r="R1169" s="73"/>
      <c r="S1169" s="73"/>
      <c r="T1169" s="30"/>
      <c r="U1169" s="28"/>
      <c r="V1169" s="18"/>
      <c r="W1169" s="19"/>
      <c r="X1169" s="18"/>
      <c r="Y1169" s="18"/>
      <c r="Z1169" s="18"/>
      <c r="AA1169" s="17"/>
    </row>
    <row r="1170" spans="1:27" ht="18" customHeight="1" x14ac:dyDescent="0.2">
      <c r="A1170" s="28"/>
      <c r="B1170" s="19"/>
      <c r="C1170" s="138"/>
      <c r="D1170" s="14"/>
      <c r="E1170" s="14"/>
      <c r="F1170" s="72"/>
      <c r="G1170" s="72"/>
      <c r="H1170" s="72"/>
      <c r="I1170" s="17"/>
      <c r="J1170" s="17"/>
      <c r="K1170" s="17"/>
      <c r="L1170" s="17"/>
      <c r="M1170" s="19"/>
      <c r="N1170" s="28"/>
      <c r="O1170" s="28"/>
      <c r="P1170" s="29"/>
      <c r="Q1170" s="28"/>
      <c r="R1170" s="73"/>
      <c r="S1170" s="73"/>
      <c r="T1170" s="30"/>
      <c r="U1170" s="28"/>
      <c r="V1170" s="18"/>
      <c r="W1170" s="19"/>
      <c r="X1170" s="18"/>
      <c r="Y1170" s="18"/>
      <c r="Z1170" s="18"/>
      <c r="AA1170" s="17"/>
    </row>
    <row r="1171" spans="1:27" ht="18" customHeight="1" x14ac:dyDescent="0.2">
      <c r="A1171" s="28"/>
      <c r="B1171" s="19"/>
      <c r="C1171" s="138"/>
      <c r="D1171" s="14"/>
      <c r="E1171" s="14"/>
      <c r="F1171" s="72"/>
      <c r="G1171" s="72"/>
      <c r="H1171" s="72"/>
      <c r="I1171" s="17"/>
      <c r="J1171" s="17"/>
      <c r="K1171" s="17"/>
      <c r="L1171" s="17"/>
      <c r="M1171" s="19"/>
      <c r="N1171" s="28"/>
      <c r="O1171" s="28"/>
      <c r="P1171" s="29"/>
      <c r="Q1171" s="28"/>
      <c r="R1171" s="73"/>
      <c r="S1171" s="73"/>
      <c r="T1171" s="30"/>
      <c r="U1171" s="28"/>
      <c r="V1171" s="18"/>
      <c r="W1171" s="19"/>
      <c r="X1171" s="18"/>
      <c r="Y1171" s="18"/>
      <c r="Z1171" s="18"/>
      <c r="AA1171" s="17"/>
    </row>
    <row r="1172" spans="1:27" ht="18" customHeight="1" x14ac:dyDescent="0.2">
      <c r="A1172" s="28"/>
      <c r="B1172" s="19"/>
      <c r="C1172" s="138"/>
      <c r="D1172" s="14"/>
      <c r="E1172" s="14"/>
      <c r="F1172" s="72"/>
      <c r="G1172" s="72"/>
      <c r="H1172" s="72"/>
      <c r="I1172" s="17"/>
      <c r="J1172" s="17"/>
      <c r="K1172" s="17"/>
      <c r="L1172" s="17"/>
      <c r="M1172" s="19"/>
      <c r="N1172" s="28"/>
      <c r="O1172" s="28"/>
      <c r="P1172" s="29"/>
      <c r="Q1172" s="28"/>
      <c r="R1172" s="73"/>
      <c r="S1172" s="73"/>
      <c r="T1172" s="30"/>
      <c r="U1172" s="28"/>
      <c r="V1172" s="18"/>
      <c r="W1172" s="19"/>
      <c r="X1172" s="18"/>
      <c r="Y1172" s="18"/>
      <c r="Z1172" s="18"/>
      <c r="AA1172" s="17"/>
    </row>
    <row r="1173" spans="1:27" ht="18" customHeight="1" x14ac:dyDescent="0.2">
      <c r="A1173" s="28"/>
      <c r="B1173" s="19"/>
      <c r="C1173" s="138"/>
      <c r="D1173" s="14"/>
      <c r="E1173" s="14"/>
      <c r="F1173" s="72"/>
      <c r="G1173" s="72"/>
      <c r="H1173" s="72"/>
      <c r="I1173" s="17"/>
      <c r="J1173" s="17"/>
      <c r="K1173" s="17"/>
      <c r="L1173" s="17"/>
      <c r="M1173" s="19"/>
      <c r="N1173" s="28"/>
      <c r="O1173" s="28"/>
      <c r="P1173" s="29"/>
      <c r="Q1173" s="28"/>
      <c r="R1173" s="73"/>
      <c r="S1173" s="73"/>
      <c r="T1173" s="30"/>
      <c r="U1173" s="28"/>
      <c r="V1173" s="18"/>
      <c r="W1173" s="19"/>
      <c r="X1173" s="18"/>
      <c r="Y1173" s="18"/>
      <c r="Z1173" s="18"/>
      <c r="AA1173" s="17"/>
    </row>
    <row r="1174" spans="1:27" ht="18" customHeight="1" x14ac:dyDescent="0.2">
      <c r="A1174" s="28"/>
      <c r="B1174" s="19"/>
      <c r="C1174" s="138"/>
      <c r="D1174" s="14"/>
      <c r="E1174" s="14"/>
      <c r="F1174" s="72"/>
      <c r="G1174" s="72"/>
      <c r="H1174" s="72"/>
      <c r="I1174" s="17"/>
      <c r="J1174" s="17"/>
      <c r="K1174" s="17"/>
      <c r="L1174" s="17"/>
      <c r="M1174" s="19"/>
      <c r="N1174" s="28"/>
      <c r="O1174" s="28"/>
      <c r="P1174" s="29"/>
      <c r="Q1174" s="28"/>
      <c r="R1174" s="73"/>
      <c r="S1174" s="73"/>
      <c r="T1174" s="30"/>
      <c r="U1174" s="28"/>
      <c r="V1174" s="18"/>
      <c r="W1174" s="19"/>
      <c r="X1174" s="18"/>
      <c r="Y1174" s="18"/>
      <c r="Z1174" s="18"/>
      <c r="AA1174" s="17"/>
    </row>
    <row r="1175" spans="1:27" ht="18" customHeight="1" x14ac:dyDescent="0.2">
      <c r="A1175" s="28"/>
      <c r="B1175" s="19"/>
      <c r="C1175" s="138"/>
      <c r="D1175" s="14"/>
      <c r="E1175" s="14"/>
      <c r="F1175" s="72"/>
      <c r="G1175" s="72"/>
      <c r="H1175" s="72"/>
      <c r="I1175" s="17"/>
      <c r="J1175" s="17"/>
      <c r="K1175" s="17"/>
      <c r="L1175" s="17"/>
      <c r="M1175" s="19"/>
      <c r="N1175" s="28"/>
      <c r="O1175" s="28"/>
      <c r="P1175" s="29"/>
      <c r="Q1175" s="28"/>
      <c r="R1175" s="73"/>
      <c r="S1175" s="73"/>
      <c r="T1175" s="30"/>
      <c r="U1175" s="28"/>
      <c r="V1175" s="18"/>
      <c r="W1175" s="19"/>
      <c r="X1175" s="18"/>
      <c r="Y1175" s="18"/>
      <c r="Z1175" s="18"/>
      <c r="AA1175" s="17"/>
    </row>
    <row r="1176" spans="1:27" ht="18" customHeight="1" x14ac:dyDescent="0.2">
      <c r="A1176" s="28"/>
      <c r="B1176" s="19"/>
      <c r="C1176" s="138"/>
      <c r="D1176" s="14"/>
      <c r="E1176" s="14"/>
      <c r="F1176" s="72"/>
      <c r="G1176" s="72"/>
      <c r="H1176" s="72"/>
      <c r="I1176" s="17"/>
      <c r="J1176" s="17"/>
      <c r="K1176" s="17"/>
      <c r="L1176" s="17"/>
      <c r="M1176" s="19"/>
      <c r="N1176" s="28"/>
      <c r="O1176" s="28"/>
      <c r="P1176" s="29"/>
      <c r="Q1176" s="28"/>
      <c r="R1176" s="73"/>
      <c r="S1176" s="73"/>
      <c r="T1176" s="30"/>
      <c r="U1176" s="28"/>
      <c r="V1176" s="18"/>
      <c r="W1176" s="19"/>
      <c r="X1176" s="18"/>
      <c r="Y1176" s="18"/>
      <c r="Z1176" s="18"/>
      <c r="AA1176" s="17"/>
    </row>
    <row r="1177" spans="1:27" ht="18" customHeight="1" x14ac:dyDescent="0.2">
      <c r="A1177" s="28"/>
      <c r="B1177" s="19"/>
      <c r="C1177" s="138"/>
      <c r="D1177" s="14"/>
      <c r="E1177" s="14"/>
      <c r="F1177" s="72"/>
      <c r="G1177" s="72"/>
      <c r="H1177" s="72"/>
      <c r="I1177" s="17"/>
      <c r="J1177" s="17"/>
      <c r="K1177" s="17"/>
      <c r="L1177" s="17"/>
      <c r="M1177" s="19"/>
      <c r="N1177" s="28"/>
      <c r="O1177" s="28"/>
      <c r="P1177" s="29"/>
      <c r="Q1177" s="28"/>
      <c r="R1177" s="73"/>
      <c r="S1177" s="73"/>
      <c r="T1177" s="30"/>
      <c r="U1177" s="28"/>
      <c r="V1177" s="18"/>
      <c r="W1177" s="19"/>
      <c r="X1177" s="18"/>
      <c r="Y1177" s="18"/>
      <c r="Z1177" s="18"/>
      <c r="AA1177" s="17"/>
    </row>
    <row r="1178" spans="1:27" ht="18" customHeight="1" x14ac:dyDescent="0.2">
      <c r="A1178" s="28"/>
      <c r="B1178" s="19"/>
      <c r="C1178" s="138"/>
      <c r="D1178" s="14"/>
      <c r="E1178" s="14"/>
      <c r="F1178" s="72"/>
      <c r="G1178" s="72"/>
      <c r="H1178" s="72"/>
      <c r="I1178" s="17"/>
      <c r="J1178" s="17"/>
      <c r="K1178" s="17"/>
      <c r="L1178" s="17"/>
      <c r="M1178" s="19"/>
      <c r="N1178" s="28"/>
      <c r="O1178" s="28"/>
      <c r="P1178" s="29"/>
      <c r="Q1178" s="28"/>
      <c r="R1178" s="73"/>
      <c r="S1178" s="73"/>
      <c r="T1178" s="30"/>
      <c r="U1178" s="28"/>
      <c r="V1178" s="18"/>
      <c r="W1178" s="19"/>
      <c r="X1178" s="18"/>
      <c r="Y1178" s="18"/>
      <c r="Z1178" s="18"/>
      <c r="AA1178" s="17"/>
    </row>
    <row r="1179" spans="1:27" ht="18" customHeight="1" x14ac:dyDescent="0.2">
      <c r="A1179" s="28"/>
      <c r="B1179" s="19"/>
      <c r="C1179" s="138"/>
      <c r="D1179" s="14"/>
      <c r="E1179" s="14"/>
      <c r="F1179" s="72"/>
      <c r="G1179" s="72"/>
      <c r="H1179" s="72"/>
      <c r="I1179" s="17"/>
      <c r="J1179" s="17"/>
      <c r="K1179" s="17"/>
      <c r="L1179" s="17"/>
      <c r="M1179" s="19"/>
      <c r="N1179" s="28"/>
      <c r="O1179" s="28"/>
      <c r="P1179" s="29"/>
      <c r="Q1179" s="28"/>
      <c r="R1179" s="73"/>
      <c r="S1179" s="73"/>
      <c r="T1179" s="30"/>
      <c r="U1179" s="28"/>
      <c r="V1179" s="18"/>
      <c r="W1179" s="19"/>
      <c r="X1179" s="18"/>
      <c r="Y1179" s="18"/>
      <c r="Z1179" s="18"/>
      <c r="AA1179" s="17"/>
    </row>
    <row r="1180" spans="1:27" ht="18" customHeight="1" x14ac:dyDescent="0.2">
      <c r="A1180" s="28"/>
      <c r="B1180" s="19"/>
      <c r="C1180" s="138"/>
      <c r="D1180" s="14"/>
      <c r="E1180" s="14"/>
      <c r="F1180" s="72"/>
      <c r="G1180" s="72"/>
      <c r="H1180" s="72"/>
      <c r="I1180" s="17"/>
      <c r="J1180" s="17"/>
      <c r="K1180" s="17"/>
      <c r="L1180" s="17"/>
      <c r="M1180" s="19"/>
      <c r="N1180" s="28"/>
      <c r="O1180" s="28"/>
      <c r="P1180" s="29"/>
      <c r="Q1180" s="28"/>
      <c r="R1180" s="73"/>
      <c r="S1180" s="73"/>
      <c r="T1180" s="30"/>
      <c r="U1180" s="28"/>
      <c r="V1180" s="18"/>
      <c r="W1180" s="19"/>
      <c r="X1180" s="18"/>
      <c r="Y1180" s="18"/>
      <c r="Z1180" s="18"/>
      <c r="AA1180" s="17"/>
    </row>
    <row r="1181" spans="1:27" ht="18" customHeight="1" x14ac:dyDescent="0.2">
      <c r="A1181" s="28"/>
      <c r="B1181" s="19"/>
      <c r="C1181" s="138"/>
      <c r="D1181" s="14"/>
      <c r="E1181" s="14"/>
      <c r="F1181" s="72"/>
      <c r="G1181" s="72"/>
      <c r="H1181" s="72"/>
      <c r="I1181" s="17"/>
      <c r="J1181" s="17"/>
      <c r="K1181" s="17"/>
      <c r="L1181" s="17"/>
      <c r="M1181" s="19"/>
      <c r="N1181" s="28"/>
      <c r="O1181" s="28"/>
      <c r="P1181" s="29"/>
      <c r="Q1181" s="28"/>
      <c r="R1181" s="73"/>
      <c r="S1181" s="73"/>
      <c r="T1181" s="30"/>
      <c r="U1181" s="28"/>
      <c r="V1181" s="18"/>
      <c r="W1181" s="19"/>
      <c r="X1181" s="18"/>
      <c r="Y1181" s="18"/>
      <c r="Z1181" s="18"/>
      <c r="AA1181" s="17"/>
    </row>
    <row r="1182" spans="1:27" ht="18" customHeight="1" x14ac:dyDescent="0.2">
      <c r="A1182" s="28"/>
      <c r="B1182" s="19"/>
      <c r="C1182" s="138"/>
      <c r="D1182" s="14"/>
      <c r="E1182" s="14"/>
      <c r="F1182" s="72"/>
      <c r="G1182" s="72"/>
      <c r="H1182" s="72"/>
      <c r="I1182" s="17"/>
      <c r="J1182" s="17"/>
      <c r="K1182" s="17"/>
      <c r="L1182" s="17"/>
      <c r="M1182" s="19"/>
      <c r="N1182" s="28"/>
      <c r="O1182" s="28"/>
      <c r="P1182" s="29"/>
      <c r="Q1182" s="28"/>
      <c r="R1182" s="73"/>
      <c r="S1182" s="73"/>
      <c r="T1182" s="30"/>
      <c r="U1182" s="28"/>
      <c r="V1182" s="18"/>
      <c r="W1182" s="19"/>
      <c r="X1182" s="18"/>
      <c r="Y1182" s="18"/>
      <c r="Z1182" s="18"/>
      <c r="AA1182" s="17"/>
    </row>
    <row r="1183" spans="1:27" ht="18" customHeight="1" x14ac:dyDescent="0.2">
      <c r="A1183" s="28"/>
      <c r="B1183" s="19"/>
      <c r="C1183" s="138"/>
      <c r="D1183" s="14"/>
      <c r="E1183" s="14"/>
      <c r="F1183" s="72"/>
      <c r="G1183" s="72"/>
      <c r="H1183" s="72"/>
      <c r="I1183" s="17"/>
      <c r="J1183" s="17"/>
      <c r="K1183" s="17"/>
      <c r="L1183" s="17"/>
      <c r="M1183" s="19"/>
      <c r="N1183" s="28"/>
      <c r="O1183" s="28"/>
      <c r="P1183" s="29"/>
      <c r="Q1183" s="28"/>
      <c r="R1183" s="73"/>
      <c r="S1183" s="73"/>
      <c r="T1183" s="30"/>
      <c r="U1183" s="28"/>
      <c r="V1183" s="18"/>
      <c r="W1183" s="19"/>
      <c r="X1183" s="18"/>
      <c r="Y1183" s="18"/>
      <c r="Z1183" s="18"/>
      <c r="AA1183" s="17"/>
    </row>
    <row r="1184" spans="1:27" ht="18" customHeight="1" x14ac:dyDescent="0.2">
      <c r="A1184" s="28"/>
      <c r="B1184" s="19"/>
      <c r="C1184" s="138"/>
      <c r="D1184" s="14"/>
      <c r="E1184" s="14"/>
      <c r="F1184" s="72"/>
      <c r="G1184" s="72"/>
      <c r="H1184" s="72"/>
      <c r="I1184" s="17"/>
      <c r="J1184" s="17"/>
      <c r="K1184" s="17"/>
      <c r="L1184" s="17"/>
      <c r="M1184" s="19"/>
      <c r="N1184" s="28"/>
      <c r="O1184" s="28"/>
      <c r="P1184" s="29"/>
      <c r="Q1184" s="28"/>
      <c r="R1184" s="73"/>
      <c r="S1184" s="73"/>
      <c r="T1184" s="30"/>
      <c r="U1184" s="28"/>
      <c r="V1184" s="18"/>
      <c r="W1184" s="19"/>
      <c r="X1184" s="18"/>
      <c r="Y1184" s="18"/>
      <c r="Z1184" s="18"/>
      <c r="AA1184" s="17"/>
    </row>
    <row r="1185" spans="1:27" ht="18" customHeight="1" x14ac:dyDescent="0.2">
      <c r="A1185" s="28"/>
      <c r="B1185" s="19"/>
      <c r="C1185" s="138"/>
      <c r="D1185" s="14"/>
      <c r="E1185" s="14"/>
      <c r="F1185" s="72"/>
      <c r="G1185" s="72"/>
      <c r="H1185" s="72"/>
      <c r="I1185" s="17"/>
      <c r="J1185" s="17"/>
      <c r="K1185" s="17"/>
      <c r="L1185" s="17"/>
      <c r="M1185" s="19"/>
      <c r="N1185" s="28"/>
      <c r="O1185" s="28"/>
      <c r="P1185" s="29"/>
      <c r="Q1185" s="28"/>
      <c r="R1185" s="73"/>
      <c r="S1185" s="73"/>
      <c r="T1185" s="30"/>
      <c r="U1185" s="28"/>
      <c r="V1185" s="18"/>
      <c r="W1185" s="19"/>
      <c r="X1185" s="18"/>
      <c r="Y1185" s="18"/>
      <c r="Z1185" s="18"/>
      <c r="AA1185" s="17"/>
    </row>
    <row r="1186" spans="1:27" ht="18" customHeight="1" x14ac:dyDescent="0.2">
      <c r="A1186" s="28"/>
      <c r="B1186" s="19"/>
      <c r="C1186" s="138"/>
      <c r="D1186" s="14"/>
      <c r="E1186" s="14"/>
      <c r="F1186" s="72"/>
      <c r="G1186" s="72"/>
      <c r="H1186" s="72"/>
      <c r="I1186" s="17"/>
      <c r="J1186" s="17"/>
      <c r="K1186" s="17"/>
      <c r="L1186" s="17"/>
      <c r="M1186" s="19"/>
      <c r="N1186" s="28"/>
      <c r="O1186" s="28"/>
      <c r="P1186" s="29"/>
      <c r="Q1186" s="28"/>
      <c r="R1186" s="73"/>
      <c r="S1186" s="73"/>
      <c r="T1186" s="30"/>
      <c r="U1186" s="28"/>
      <c r="V1186" s="18"/>
      <c r="W1186" s="19"/>
      <c r="X1186" s="18"/>
      <c r="Y1186" s="18"/>
      <c r="Z1186" s="18"/>
      <c r="AA1186" s="17"/>
    </row>
    <row r="1187" spans="1:27" ht="18" customHeight="1" x14ac:dyDescent="0.2">
      <c r="A1187" s="28"/>
      <c r="B1187" s="19"/>
      <c r="C1187" s="138"/>
      <c r="D1187" s="14"/>
      <c r="E1187" s="14"/>
      <c r="F1187" s="72"/>
      <c r="G1187" s="72"/>
      <c r="H1187" s="72"/>
      <c r="I1187" s="17"/>
      <c r="J1187" s="17"/>
      <c r="K1187" s="17"/>
      <c r="L1187" s="17"/>
      <c r="M1187" s="19"/>
      <c r="N1187" s="28"/>
      <c r="O1187" s="28"/>
      <c r="P1187" s="29"/>
      <c r="Q1187" s="28"/>
      <c r="R1187" s="73"/>
      <c r="S1187" s="73"/>
      <c r="T1187" s="30"/>
      <c r="U1187" s="28"/>
      <c r="V1187" s="18"/>
      <c r="W1187" s="19"/>
      <c r="X1187" s="18"/>
      <c r="Y1187" s="18"/>
      <c r="Z1187" s="18"/>
      <c r="AA1187" s="17"/>
    </row>
    <row r="1188" spans="1:27" ht="18" customHeight="1" x14ac:dyDescent="0.2">
      <c r="A1188" s="28"/>
      <c r="B1188" s="19"/>
      <c r="C1188" s="138"/>
      <c r="D1188" s="14"/>
      <c r="E1188" s="14"/>
      <c r="F1188" s="72"/>
      <c r="G1188" s="72"/>
      <c r="H1188" s="72"/>
      <c r="I1188" s="17"/>
      <c r="J1188" s="17"/>
      <c r="K1188" s="17"/>
      <c r="L1188" s="17"/>
      <c r="M1188" s="19"/>
      <c r="N1188" s="28"/>
      <c r="O1188" s="28"/>
      <c r="P1188" s="29"/>
      <c r="Q1188" s="28"/>
      <c r="R1188" s="73"/>
      <c r="S1188" s="73"/>
      <c r="T1188" s="30"/>
      <c r="U1188" s="28"/>
      <c r="V1188" s="18"/>
      <c r="W1188" s="19"/>
      <c r="X1188" s="18"/>
      <c r="Y1188" s="18"/>
      <c r="Z1188" s="18"/>
      <c r="AA1188" s="17"/>
    </row>
    <row r="1189" spans="1:27" ht="18" customHeight="1" x14ac:dyDescent="0.2">
      <c r="A1189" s="28"/>
      <c r="B1189" s="19"/>
      <c r="C1189" s="138"/>
      <c r="D1189" s="14"/>
      <c r="E1189" s="14"/>
      <c r="F1189" s="72"/>
      <c r="G1189" s="72"/>
      <c r="H1189" s="72"/>
      <c r="I1189" s="17"/>
      <c r="J1189" s="17"/>
      <c r="K1189" s="17"/>
      <c r="L1189" s="17"/>
      <c r="M1189" s="19"/>
      <c r="N1189" s="28"/>
      <c r="O1189" s="28"/>
      <c r="P1189" s="29"/>
      <c r="Q1189" s="28"/>
      <c r="R1189" s="73"/>
      <c r="S1189" s="73"/>
      <c r="T1189" s="30"/>
      <c r="U1189" s="28"/>
      <c r="V1189" s="18"/>
      <c r="W1189" s="19"/>
      <c r="X1189" s="18"/>
      <c r="Y1189" s="18"/>
      <c r="Z1189" s="18"/>
      <c r="AA1189" s="17"/>
    </row>
    <row r="1190" spans="1:27" ht="18" customHeight="1" x14ac:dyDescent="0.2">
      <c r="A1190" s="28"/>
      <c r="B1190" s="19"/>
      <c r="C1190" s="138"/>
      <c r="D1190" s="14"/>
      <c r="E1190" s="14"/>
      <c r="F1190" s="72"/>
      <c r="G1190" s="72"/>
      <c r="H1190" s="72"/>
      <c r="I1190" s="17"/>
      <c r="J1190" s="17"/>
      <c r="K1190" s="17"/>
      <c r="L1190" s="17"/>
      <c r="M1190" s="19"/>
      <c r="N1190" s="28"/>
      <c r="O1190" s="28"/>
      <c r="P1190" s="29"/>
      <c r="Q1190" s="28"/>
      <c r="R1190" s="73"/>
      <c r="S1190" s="73"/>
      <c r="T1190" s="30"/>
      <c r="U1190" s="28"/>
      <c r="V1190" s="18"/>
      <c r="W1190" s="19"/>
      <c r="X1190" s="18"/>
      <c r="Y1190" s="18"/>
      <c r="Z1190" s="18"/>
      <c r="AA1190" s="17"/>
    </row>
    <row r="1191" spans="1:27" ht="18" customHeight="1" x14ac:dyDescent="0.2">
      <c r="A1191" s="28"/>
      <c r="B1191" s="19"/>
      <c r="C1191" s="138"/>
      <c r="D1191" s="14"/>
      <c r="E1191" s="14"/>
      <c r="F1191" s="72"/>
      <c r="G1191" s="72"/>
      <c r="H1191" s="72"/>
      <c r="I1191" s="17"/>
      <c r="J1191" s="17"/>
      <c r="K1191" s="17"/>
      <c r="L1191" s="17"/>
      <c r="M1191" s="19"/>
      <c r="N1191" s="28"/>
      <c r="O1191" s="28"/>
      <c r="P1191" s="29"/>
      <c r="Q1191" s="28"/>
      <c r="R1191" s="73"/>
      <c r="S1191" s="73"/>
      <c r="T1191" s="30"/>
      <c r="U1191" s="28"/>
      <c r="V1191" s="18"/>
      <c r="W1191" s="19"/>
      <c r="X1191" s="18"/>
      <c r="Y1191" s="18"/>
      <c r="Z1191" s="18"/>
      <c r="AA1191" s="17"/>
    </row>
    <row r="1192" spans="1:27" ht="18" customHeight="1" x14ac:dyDescent="0.2">
      <c r="A1192" s="28"/>
      <c r="B1192" s="19"/>
      <c r="C1192" s="138"/>
      <c r="D1192" s="14"/>
      <c r="E1192" s="14"/>
      <c r="F1192" s="72"/>
      <c r="G1192" s="72"/>
      <c r="H1192" s="72"/>
      <c r="I1192" s="17"/>
      <c r="J1192" s="17"/>
      <c r="K1192" s="17"/>
      <c r="L1192" s="17"/>
      <c r="M1192" s="19"/>
      <c r="N1192" s="28"/>
      <c r="O1192" s="28"/>
      <c r="P1192" s="29"/>
      <c r="Q1192" s="28"/>
      <c r="R1192" s="73"/>
      <c r="S1192" s="73"/>
      <c r="T1192" s="30"/>
      <c r="U1192" s="28"/>
      <c r="V1192" s="18"/>
      <c r="W1192" s="19"/>
      <c r="X1192" s="18"/>
      <c r="Y1192" s="18"/>
      <c r="Z1192" s="18"/>
      <c r="AA1192" s="17"/>
    </row>
    <row r="1193" spans="1:27" ht="18" customHeight="1" x14ac:dyDescent="0.2">
      <c r="A1193" s="28"/>
      <c r="B1193" s="19"/>
      <c r="C1193" s="138"/>
      <c r="D1193" s="14"/>
      <c r="E1193" s="14"/>
      <c r="F1193" s="72"/>
      <c r="G1193" s="72"/>
      <c r="H1193" s="72"/>
      <c r="I1193" s="17"/>
      <c r="J1193" s="17"/>
      <c r="K1193" s="17"/>
      <c r="L1193" s="17"/>
      <c r="M1193" s="19"/>
      <c r="N1193" s="28"/>
      <c r="O1193" s="28"/>
      <c r="P1193" s="29"/>
      <c r="Q1193" s="28"/>
      <c r="R1193" s="73"/>
      <c r="S1193" s="73"/>
      <c r="T1193" s="30"/>
      <c r="U1193" s="28"/>
      <c r="V1193" s="18"/>
      <c r="W1193" s="19"/>
      <c r="X1193" s="18"/>
      <c r="Y1193" s="18"/>
      <c r="Z1193" s="18"/>
      <c r="AA1193" s="17"/>
    </row>
    <row r="1194" spans="1:27" ht="18" customHeight="1" x14ac:dyDescent="0.2">
      <c r="A1194" s="28"/>
      <c r="B1194" s="19"/>
      <c r="C1194" s="138"/>
      <c r="D1194" s="14"/>
      <c r="E1194" s="14"/>
      <c r="F1194" s="72"/>
      <c r="G1194" s="72"/>
      <c r="H1194" s="72"/>
      <c r="I1194" s="17"/>
      <c r="J1194" s="17"/>
      <c r="K1194" s="17"/>
      <c r="L1194" s="17"/>
      <c r="M1194" s="19"/>
      <c r="N1194" s="28"/>
      <c r="O1194" s="28"/>
      <c r="P1194" s="29"/>
      <c r="Q1194" s="28"/>
      <c r="R1194" s="73"/>
      <c r="S1194" s="73"/>
      <c r="T1194" s="30"/>
      <c r="U1194" s="28"/>
      <c r="V1194" s="18"/>
      <c r="W1194" s="19"/>
      <c r="X1194" s="18"/>
      <c r="Y1194" s="18"/>
      <c r="Z1194" s="18"/>
      <c r="AA1194" s="17"/>
    </row>
    <row r="1195" spans="1:27" ht="18" customHeight="1" x14ac:dyDescent="0.2">
      <c r="A1195" s="28"/>
      <c r="B1195" s="19"/>
      <c r="C1195" s="138"/>
      <c r="D1195" s="14"/>
      <c r="E1195" s="14"/>
      <c r="F1195" s="72"/>
      <c r="G1195" s="72"/>
      <c r="H1195" s="72"/>
      <c r="I1195" s="17"/>
      <c r="J1195" s="17"/>
      <c r="K1195" s="17"/>
      <c r="L1195" s="17"/>
      <c r="M1195" s="19"/>
      <c r="N1195" s="28"/>
      <c r="O1195" s="28"/>
      <c r="P1195" s="29"/>
      <c r="Q1195" s="28"/>
      <c r="R1195" s="73"/>
      <c r="S1195" s="73"/>
      <c r="T1195" s="30"/>
      <c r="U1195" s="28"/>
      <c r="V1195" s="18"/>
      <c r="W1195" s="19"/>
      <c r="X1195" s="18"/>
      <c r="Y1195" s="18"/>
      <c r="Z1195" s="18"/>
      <c r="AA1195" s="17"/>
    </row>
    <row r="1196" spans="1:27" ht="18" customHeight="1" x14ac:dyDescent="0.2">
      <c r="A1196" s="28"/>
      <c r="B1196" s="19"/>
      <c r="C1196" s="138"/>
      <c r="D1196" s="14"/>
      <c r="E1196" s="14"/>
      <c r="F1196" s="72"/>
      <c r="G1196" s="72"/>
      <c r="H1196" s="72"/>
      <c r="I1196" s="17"/>
      <c r="J1196" s="17"/>
      <c r="K1196" s="17"/>
      <c r="L1196" s="17"/>
      <c r="M1196" s="19"/>
      <c r="N1196" s="28"/>
      <c r="O1196" s="28"/>
      <c r="P1196" s="29"/>
      <c r="Q1196" s="28"/>
      <c r="R1196" s="73"/>
      <c r="S1196" s="73"/>
      <c r="T1196" s="30"/>
      <c r="U1196" s="28"/>
      <c r="V1196" s="18"/>
      <c r="W1196" s="19"/>
      <c r="X1196" s="18"/>
      <c r="Y1196" s="18"/>
      <c r="Z1196" s="18"/>
      <c r="AA1196" s="17"/>
    </row>
    <row r="1197" spans="1:27" ht="18" customHeight="1" x14ac:dyDescent="0.2">
      <c r="A1197" s="28"/>
      <c r="B1197" s="19"/>
      <c r="C1197" s="138"/>
      <c r="D1197" s="14"/>
      <c r="E1197" s="14"/>
      <c r="F1197" s="72"/>
      <c r="G1197" s="72"/>
      <c r="H1197" s="72"/>
      <c r="I1197" s="17"/>
      <c r="J1197" s="17"/>
      <c r="K1197" s="17"/>
      <c r="L1197" s="17"/>
      <c r="M1197" s="19"/>
      <c r="N1197" s="28"/>
      <c r="O1197" s="28"/>
      <c r="P1197" s="29"/>
      <c r="Q1197" s="28"/>
      <c r="R1197" s="73"/>
      <c r="S1197" s="73"/>
      <c r="T1197" s="30"/>
      <c r="U1197" s="28"/>
      <c r="V1197" s="18"/>
      <c r="W1197" s="19"/>
      <c r="X1197" s="18"/>
      <c r="Y1197" s="18"/>
      <c r="Z1197" s="18"/>
      <c r="AA1197" s="17"/>
    </row>
    <row r="1198" spans="1:27" ht="18" customHeight="1" x14ac:dyDescent="0.2">
      <c r="A1198" s="28"/>
      <c r="B1198" s="19"/>
      <c r="C1198" s="138"/>
      <c r="D1198" s="14"/>
      <c r="E1198" s="14"/>
      <c r="F1198" s="72"/>
      <c r="G1198" s="72"/>
      <c r="H1198" s="72"/>
      <c r="I1198" s="17"/>
      <c r="J1198" s="17"/>
      <c r="K1198" s="17"/>
      <c r="L1198" s="17"/>
      <c r="M1198" s="19"/>
      <c r="N1198" s="28"/>
      <c r="O1198" s="28"/>
      <c r="P1198" s="29"/>
      <c r="Q1198" s="28"/>
      <c r="R1198" s="73"/>
      <c r="S1198" s="73"/>
      <c r="T1198" s="30"/>
      <c r="U1198" s="28"/>
      <c r="V1198" s="18"/>
      <c r="W1198" s="19"/>
      <c r="X1198" s="18"/>
      <c r="Y1198" s="18"/>
      <c r="Z1198" s="18"/>
      <c r="AA1198" s="17"/>
    </row>
    <row r="1199" spans="1:27" ht="18" customHeight="1" x14ac:dyDescent="0.2">
      <c r="A1199" s="28"/>
      <c r="B1199" s="19"/>
      <c r="C1199" s="138"/>
      <c r="D1199" s="14"/>
      <c r="E1199" s="14"/>
      <c r="F1199" s="72"/>
      <c r="G1199" s="72"/>
      <c r="H1199" s="72"/>
      <c r="I1199" s="17"/>
      <c r="J1199" s="17"/>
      <c r="K1199" s="17"/>
      <c r="L1199" s="17"/>
      <c r="M1199" s="19"/>
      <c r="N1199" s="28"/>
      <c r="O1199" s="28"/>
      <c r="P1199" s="29"/>
      <c r="Q1199" s="28"/>
      <c r="R1199" s="73"/>
      <c r="S1199" s="73"/>
      <c r="T1199" s="30"/>
      <c r="U1199" s="28"/>
      <c r="V1199" s="18"/>
      <c r="W1199" s="19"/>
      <c r="X1199" s="18"/>
      <c r="Y1199" s="18"/>
      <c r="Z1199" s="18"/>
      <c r="AA1199" s="17"/>
    </row>
    <row r="1200" spans="1:27" ht="18" customHeight="1" x14ac:dyDescent="0.2">
      <c r="A1200" s="28"/>
      <c r="B1200" s="19"/>
      <c r="C1200" s="138"/>
      <c r="D1200" s="14"/>
      <c r="E1200" s="14"/>
      <c r="F1200" s="72"/>
      <c r="G1200" s="72"/>
      <c r="H1200" s="72"/>
      <c r="I1200" s="17"/>
      <c r="J1200" s="17"/>
      <c r="K1200" s="17"/>
      <c r="L1200" s="17"/>
      <c r="M1200" s="19"/>
      <c r="N1200" s="28"/>
      <c r="O1200" s="28"/>
      <c r="P1200" s="29"/>
      <c r="Q1200" s="28"/>
      <c r="R1200" s="73"/>
      <c r="S1200" s="73"/>
      <c r="T1200" s="30"/>
      <c r="U1200" s="28"/>
      <c r="V1200" s="18"/>
      <c r="W1200" s="19"/>
      <c r="X1200" s="18"/>
      <c r="Y1200" s="18"/>
      <c r="Z1200" s="18"/>
      <c r="AA1200" s="17"/>
    </row>
    <row r="1201" spans="1:27" ht="18" customHeight="1" x14ac:dyDescent="0.2">
      <c r="A1201" s="28"/>
      <c r="B1201" s="19"/>
      <c r="C1201" s="138"/>
      <c r="D1201" s="14"/>
      <c r="E1201" s="14"/>
      <c r="F1201" s="72"/>
      <c r="G1201" s="72"/>
      <c r="H1201" s="72"/>
      <c r="I1201" s="17"/>
      <c r="J1201" s="17"/>
      <c r="K1201" s="17"/>
      <c r="L1201" s="17"/>
      <c r="M1201" s="19"/>
      <c r="N1201" s="28"/>
      <c r="O1201" s="28"/>
      <c r="P1201" s="29"/>
      <c r="Q1201" s="28"/>
      <c r="R1201" s="73"/>
      <c r="S1201" s="73"/>
      <c r="T1201" s="30"/>
      <c r="U1201" s="28"/>
      <c r="V1201" s="18"/>
      <c r="W1201" s="19"/>
      <c r="X1201" s="18"/>
      <c r="Y1201" s="18"/>
      <c r="Z1201" s="18"/>
      <c r="AA1201" s="17"/>
    </row>
    <row r="1202" spans="1:27" ht="18" customHeight="1" x14ac:dyDescent="0.2">
      <c r="A1202" s="28"/>
      <c r="B1202" s="19"/>
      <c r="C1202" s="138"/>
      <c r="D1202" s="14"/>
      <c r="E1202" s="14"/>
      <c r="F1202" s="72"/>
      <c r="G1202" s="72"/>
      <c r="H1202" s="72"/>
      <c r="I1202" s="17"/>
      <c r="J1202" s="17"/>
      <c r="K1202" s="17"/>
      <c r="L1202" s="17"/>
      <c r="M1202" s="19"/>
      <c r="N1202" s="28"/>
      <c r="O1202" s="28"/>
      <c r="P1202" s="29"/>
      <c r="Q1202" s="28"/>
      <c r="R1202" s="73"/>
      <c r="S1202" s="73"/>
      <c r="T1202" s="30"/>
      <c r="U1202" s="28"/>
      <c r="V1202" s="18"/>
      <c r="W1202" s="19"/>
      <c r="X1202" s="18"/>
      <c r="Y1202" s="18"/>
      <c r="Z1202" s="18"/>
      <c r="AA1202" s="17"/>
    </row>
    <row r="1203" spans="1:27" ht="18" customHeight="1" x14ac:dyDescent="0.2">
      <c r="A1203" s="28"/>
      <c r="B1203" s="19"/>
      <c r="C1203" s="138"/>
      <c r="D1203" s="14"/>
      <c r="E1203" s="14"/>
      <c r="F1203" s="72"/>
      <c r="G1203" s="72"/>
      <c r="H1203" s="72"/>
      <c r="I1203" s="17"/>
      <c r="J1203" s="17"/>
      <c r="K1203" s="17"/>
      <c r="L1203" s="17"/>
      <c r="M1203" s="19"/>
      <c r="N1203" s="28"/>
      <c r="O1203" s="28"/>
      <c r="P1203" s="29"/>
      <c r="Q1203" s="28"/>
      <c r="R1203" s="73"/>
      <c r="S1203" s="73"/>
      <c r="T1203" s="30"/>
      <c r="U1203" s="28"/>
      <c r="V1203" s="18"/>
      <c r="W1203" s="19"/>
      <c r="X1203" s="18"/>
      <c r="Y1203" s="18"/>
      <c r="Z1203" s="18"/>
      <c r="AA1203" s="17"/>
    </row>
    <row r="1204" spans="1:27" ht="18" customHeight="1" x14ac:dyDescent="0.2">
      <c r="A1204" s="28"/>
      <c r="B1204" s="19"/>
      <c r="C1204" s="138"/>
      <c r="D1204" s="14"/>
      <c r="E1204" s="14"/>
      <c r="F1204" s="72"/>
      <c r="G1204" s="72"/>
      <c r="H1204" s="72"/>
      <c r="I1204" s="17"/>
      <c r="J1204" s="17"/>
      <c r="K1204" s="17"/>
      <c r="L1204" s="17"/>
      <c r="M1204" s="19"/>
      <c r="N1204" s="28"/>
      <c r="O1204" s="28"/>
      <c r="P1204" s="29"/>
      <c r="Q1204" s="28"/>
      <c r="R1204" s="73"/>
      <c r="S1204" s="73"/>
      <c r="T1204" s="30"/>
      <c r="U1204" s="28"/>
      <c r="V1204" s="18"/>
      <c r="W1204" s="19"/>
      <c r="X1204" s="18"/>
      <c r="Y1204" s="18"/>
      <c r="Z1204" s="18"/>
      <c r="AA1204" s="17"/>
    </row>
    <row r="1205" spans="1:27" ht="18" customHeight="1" x14ac:dyDescent="0.2">
      <c r="A1205" s="28"/>
      <c r="B1205" s="19"/>
      <c r="C1205" s="138"/>
      <c r="D1205" s="14"/>
      <c r="E1205" s="14"/>
      <c r="F1205" s="72"/>
      <c r="G1205" s="72"/>
      <c r="H1205" s="72"/>
      <c r="I1205" s="17"/>
      <c r="J1205" s="17"/>
      <c r="K1205" s="17"/>
      <c r="L1205" s="17"/>
      <c r="M1205" s="19"/>
      <c r="N1205" s="28"/>
      <c r="O1205" s="28"/>
      <c r="P1205" s="29"/>
      <c r="Q1205" s="28"/>
      <c r="R1205" s="73"/>
      <c r="S1205" s="73"/>
      <c r="T1205" s="30"/>
      <c r="U1205" s="28"/>
      <c r="V1205" s="18"/>
      <c r="W1205" s="19"/>
      <c r="X1205" s="18"/>
      <c r="Y1205" s="18"/>
      <c r="Z1205" s="18"/>
      <c r="AA1205" s="17"/>
    </row>
    <row r="1206" spans="1:27" ht="18" customHeight="1" x14ac:dyDescent="0.2">
      <c r="A1206" s="28"/>
      <c r="B1206" s="19"/>
      <c r="C1206" s="138"/>
      <c r="D1206" s="14"/>
      <c r="E1206" s="14"/>
      <c r="F1206" s="72"/>
      <c r="G1206" s="72"/>
      <c r="H1206" s="72"/>
      <c r="I1206" s="17"/>
      <c r="J1206" s="17"/>
      <c r="K1206" s="17"/>
      <c r="L1206" s="17"/>
      <c r="M1206" s="19"/>
      <c r="N1206" s="28"/>
      <c r="O1206" s="28"/>
      <c r="P1206" s="29"/>
      <c r="Q1206" s="28"/>
      <c r="R1206" s="73"/>
      <c r="S1206" s="73"/>
      <c r="T1206" s="30"/>
      <c r="U1206" s="28"/>
      <c r="V1206" s="18"/>
      <c r="W1206" s="19"/>
      <c r="X1206" s="18"/>
      <c r="Y1206" s="18"/>
      <c r="Z1206" s="18"/>
      <c r="AA1206" s="17"/>
    </row>
    <row r="1207" spans="1:27" ht="18" customHeight="1" x14ac:dyDescent="0.2">
      <c r="A1207" s="28"/>
      <c r="B1207" s="19"/>
      <c r="C1207" s="138"/>
      <c r="D1207" s="14"/>
      <c r="E1207" s="14"/>
      <c r="F1207" s="72"/>
      <c r="G1207" s="72"/>
      <c r="H1207" s="72"/>
      <c r="I1207" s="17"/>
      <c r="J1207" s="17"/>
      <c r="K1207" s="17"/>
      <c r="L1207" s="17"/>
      <c r="M1207" s="19"/>
      <c r="N1207" s="28"/>
      <c r="O1207" s="28"/>
      <c r="P1207" s="29"/>
      <c r="Q1207" s="28"/>
      <c r="R1207" s="73"/>
      <c r="S1207" s="73"/>
      <c r="T1207" s="30"/>
      <c r="U1207" s="28"/>
      <c r="V1207" s="18"/>
      <c r="W1207" s="19"/>
      <c r="X1207" s="18"/>
      <c r="Y1207" s="18"/>
      <c r="Z1207" s="18"/>
      <c r="AA1207" s="17"/>
    </row>
    <row r="1208" spans="1:27" ht="18" customHeight="1" x14ac:dyDescent="0.2">
      <c r="A1208" s="28"/>
      <c r="B1208" s="19"/>
      <c r="C1208" s="138"/>
      <c r="D1208" s="14"/>
      <c r="E1208" s="14"/>
      <c r="F1208" s="72"/>
      <c r="G1208" s="72"/>
      <c r="H1208" s="72"/>
      <c r="I1208" s="17"/>
      <c r="J1208" s="17"/>
      <c r="K1208" s="17"/>
      <c r="L1208" s="17"/>
      <c r="M1208" s="19"/>
      <c r="N1208" s="28"/>
      <c r="O1208" s="28"/>
      <c r="P1208" s="29"/>
      <c r="Q1208" s="28"/>
      <c r="R1208" s="73"/>
      <c r="S1208" s="73"/>
      <c r="T1208" s="30"/>
      <c r="U1208" s="28"/>
      <c r="V1208" s="18"/>
      <c r="W1208" s="19"/>
      <c r="X1208" s="18"/>
      <c r="Y1208" s="18"/>
      <c r="Z1208" s="18"/>
      <c r="AA1208" s="17"/>
    </row>
    <row r="1209" spans="1:27" ht="18" customHeight="1" x14ac:dyDescent="0.2">
      <c r="A1209" s="28"/>
      <c r="B1209" s="19"/>
      <c r="C1209" s="138"/>
      <c r="D1209" s="14"/>
      <c r="E1209" s="14"/>
      <c r="F1209" s="72"/>
      <c r="G1209" s="72"/>
      <c r="H1209" s="72"/>
      <c r="I1209" s="17"/>
      <c r="J1209" s="17"/>
      <c r="K1209" s="17"/>
      <c r="L1209" s="17"/>
      <c r="M1209" s="19"/>
      <c r="N1209" s="28"/>
      <c r="O1209" s="28"/>
      <c r="P1209" s="29"/>
      <c r="Q1209" s="28"/>
      <c r="R1209" s="73"/>
      <c r="S1209" s="73"/>
      <c r="T1209" s="30"/>
      <c r="U1209" s="28"/>
      <c r="V1209" s="18"/>
      <c r="W1209" s="19"/>
      <c r="X1209" s="18"/>
      <c r="Y1209" s="18"/>
      <c r="Z1209" s="18"/>
      <c r="AA1209" s="17"/>
    </row>
    <row r="1210" spans="1:27" ht="18" customHeight="1" x14ac:dyDescent="0.2">
      <c r="A1210" s="28"/>
      <c r="B1210" s="19"/>
      <c r="C1210" s="138"/>
      <c r="D1210" s="14"/>
      <c r="E1210" s="14"/>
      <c r="F1210" s="72"/>
      <c r="G1210" s="72"/>
      <c r="H1210" s="72"/>
      <c r="I1210" s="17"/>
      <c r="J1210" s="17"/>
      <c r="K1210" s="17"/>
      <c r="L1210" s="17"/>
      <c r="M1210" s="19"/>
      <c r="N1210" s="28"/>
      <c r="O1210" s="28"/>
      <c r="P1210" s="29"/>
      <c r="Q1210" s="28"/>
      <c r="R1210" s="73"/>
      <c r="S1210" s="73"/>
      <c r="T1210" s="30"/>
      <c r="U1210" s="28"/>
      <c r="V1210" s="18"/>
      <c r="W1210" s="19"/>
      <c r="X1210" s="18"/>
      <c r="Y1210" s="18"/>
      <c r="Z1210" s="18"/>
      <c r="AA1210" s="17"/>
    </row>
    <row r="1211" spans="1:27" ht="18" customHeight="1" x14ac:dyDescent="0.2">
      <c r="A1211" s="28"/>
      <c r="B1211" s="19"/>
      <c r="C1211" s="138"/>
      <c r="D1211" s="14"/>
      <c r="E1211" s="14"/>
      <c r="F1211" s="72"/>
      <c r="G1211" s="72"/>
      <c r="H1211" s="72"/>
      <c r="I1211" s="17"/>
      <c r="J1211" s="17"/>
      <c r="K1211" s="17"/>
      <c r="L1211" s="17"/>
      <c r="M1211" s="19"/>
      <c r="N1211" s="28"/>
      <c r="O1211" s="28"/>
      <c r="P1211" s="29"/>
      <c r="Q1211" s="28"/>
      <c r="R1211" s="73"/>
      <c r="S1211" s="73"/>
      <c r="T1211" s="30"/>
      <c r="U1211" s="28"/>
      <c r="V1211" s="18"/>
      <c r="W1211" s="19"/>
      <c r="X1211" s="18"/>
      <c r="Y1211" s="18"/>
      <c r="Z1211" s="18"/>
      <c r="AA1211" s="17"/>
    </row>
    <row r="1212" spans="1:27" ht="18" customHeight="1" x14ac:dyDescent="0.2">
      <c r="A1212" s="28"/>
      <c r="B1212" s="19"/>
      <c r="C1212" s="138"/>
      <c r="D1212" s="14"/>
      <c r="E1212" s="14"/>
      <c r="F1212" s="72"/>
      <c r="G1212" s="72"/>
      <c r="H1212" s="72"/>
      <c r="I1212" s="17"/>
      <c r="J1212" s="17"/>
      <c r="K1212" s="17"/>
      <c r="L1212" s="17"/>
      <c r="M1212" s="19"/>
      <c r="N1212" s="28"/>
      <c r="O1212" s="28"/>
      <c r="P1212" s="29"/>
      <c r="Q1212" s="28"/>
      <c r="R1212" s="73"/>
      <c r="S1212" s="73"/>
      <c r="T1212" s="30"/>
      <c r="U1212" s="28"/>
      <c r="V1212" s="18"/>
      <c r="W1212" s="19"/>
      <c r="X1212" s="18"/>
      <c r="Y1212" s="18"/>
      <c r="Z1212" s="18"/>
      <c r="AA1212" s="17"/>
    </row>
    <row r="1213" spans="1:27" ht="18" customHeight="1" x14ac:dyDescent="0.2">
      <c r="A1213" s="28"/>
      <c r="B1213" s="19"/>
      <c r="C1213" s="138"/>
      <c r="D1213" s="14"/>
      <c r="E1213" s="14"/>
      <c r="F1213" s="72"/>
      <c r="G1213" s="72"/>
      <c r="H1213" s="72"/>
      <c r="I1213" s="17"/>
      <c r="J1213" s="17"/>
      <c r="K1213" s="17"/>
      <c r="L1213" s="17"/>
      <c r="M1213" s="19"/>
      <c r="N1213" s="28"/>
      <c r="O1213" s="28"/>
      <c r="P1213" s="29"/>
      <c r="Q1213" s="28"/>
      <c r="R1213" s="73"/>
      <c r="S1213" s="73"/>
      <c r="T1213" s="30"/>
      <c r="U1213" s="28"/>
      <c r="V1213" s="18"/>
      <c r="W1213" s="19"/>
      <c r="X1213" s="18"/>
      <c r="Y1213" s="18"/>
      <c r="Z1213" s="18"/>
      <c r="AA1213" s="17"/>
    </row>
    <row r="1214" spans="1:27" ht="18" customHeight="1" x14ac:dyDescent="0.2">
      <c r="A1214" s="28"/>
      <c r="B1214" s="19"/>
      <c r="C1214" s="138"/>
      <c r="D1214" s="14"/>
      <c r="E1214" s="14"/>
      <c r="F1214" s="72"/>
      <c r="G1214" s="72"/>
      <c r="H1214" s="72"/>
      <c r="I1214" s="17"/>
      <c r="J1214" s="17"/>
      <c r="K1214" s="17"/>
      <c r="L1214" s="17"/>
      <c r="M1214" s="19"/>
      <c r="N1214" s="28"/>
      <c r="O1214" s="28"/>
      <c r="P1214" s="29"/>
      <c r="Q1214" s="28"/>
      <c r="R1214" s="73"/>
      <c r="S1214" s="73"/>
      <c r="T1214" s="30"/>
      <c r="U1214" s="28"/>
      <c r="V1214" s="18"/>
      <c r="W1214" s="19"/>
      <c r="X1214" s="18"/>
      <c r="Y1214" s="18"/>
      <c r="Z1214" s="18"/>
      <c r="AA1214" s="17"/>
    </row>
    <row r="1215" spans="1:27" ht="18" customHeight="1" x14ac:dyDescent="0.2">
      <c r="A1215" s="28"/>
      <c r="B1215" s="19"/>
      <c r="C1215" s="138"/>
      <c r="D1215" s="14"/>
      <c r="E1215" s="14"/>
      <c r="F1215" s="72"/>
      <c r="G1215" s="72"/>
      <c r="H1215" s="72"/>
      <c r="I1215" s="17"/>
      <c r="J1215" s="17"/>
      <c r="K1215" s="17"/>
      <c r="L1215" s="17"/>
      <c r="M1215" s="19"/>
      <c r="N1215" s="28"/>
      <c r="O1215" s="28"/>
      <c r="P1215" s="29"/>
      <c r="Q1215" s="28"/>
      <c r="R1215" s="73"/>
      <c r="S1215" s="73"/>
      <c r="T1215" s="30"/>
      <c r="U1215" s="28"/>
      <c r="V1215" s="18"/>
      <c r="W1215" s="19"/>
      <c r="X1215" s="18"/>
      <c r="Y1215" s="18"/>
      <c r="Z1215" s="18"/>
      <c r="AA1215" s="17"/>
    </row>
    <row r="1216" spans="1:27" ht="18" customHeight="1" x14ac:dyDescent="0.2">
      <c r="A1216" s="28"/>
      <c r="B1216" s="19"/>
      <c r="C1216" s="138"/>
      <c r="D1216" s="14"/>
      <c r="E1216" s="14"/>
      <c r="F1216" s="72"/>
      <c r="G1216" s="72"/>
      <c r="H1216" s="72"/>
      <c r="I1216" s="17"/>
      <c r="J1216" s="17"/>
      <c r="K1216" s="17"/>
      <c r="L1216" s="17"/>
      <c r="M1216" s="19"/>
      <c r="N1216" s="28"/>
      <c r="O1216" s="28"/>
      <c r="P1216" s="29"/>
      <c r="Q1216" s="28"/>
      <c r="R1216" s="73"/>
      <c r="S1216" s="73"/>
      <c r="T1216" s="30"/>
      <c r="U1216" s="28"/>
      <c r="V1216" s="18"/>
      <c r="W1216" s="19"/>
      <c r="X1216" s="18"/>
      <c r="Y1216" s="18"/>
      <c r="Z1216" s="18"/>
      <c r="AA1216" s="17"/>
    </row>
    <row r="1217" spans="1:27" ht="18" customHeight="1" x14ac:dyDescent="0.2">
      <c r="A1217" s="28"/>
      <c r="B1217" s="19"/>
      <c r="C1217" s="138"/>
      <c r="D1217" s="14"/>
      <c r="E1217" s="14"/>
      <c r="F1217" s="72"/>
      <c r="G1217" s="72"/>
      <c r="H1217" s="72"/>
      <c r="I1217" s="17"/>
      <c r="J1217" s="17"/>
      <c r="K1217" s="17"/>
      <c r="L1217" s="17"/>
      <c r="M1217" s="19"/>
      <c r="N1217" s="28"/>
      <c r="O1217" s="28"/>
      <c r="P1217" s="29"/>
      <c r="Q1217" s="28"/>
      <c r="R1217" s="73"/>
      <c r="S1217" s="73"/>
      <c r="T1217" s="30"/>
      <c r="U1217" s="28"/>
      <c r="V1217" s="18"/>
      <c r="W1217" s="19"/>
      <c r="X1217" s="18"/>
      <c r="Y1217" s="18"/>
      <c r="Z1217" s="18"/>
      <c r="AA1217" s="17"/>
    </row>
    <row r="1218" spans="1:27" ht="18" customHeight="1" x14ac:dyDescent="0.2">
      <c r="A1218" s="28"/>
      <c r="B1218" s="19"/>
      <c r="C1218" s="138"/>
      <c r="D1218" s="14"/>
      <c r="E1218" s="14"/>
      <c r="F1218" s="72"/>
      <c r="G1218" s="72"/>
      <c r="H1218" s="72"/>
      <c r="I1218" s="17"/>
      <c r="J1218" s="17"/>
      <c r="K1218" s="17"/>
      <c r="L1218" s="17"/>
      <c r="M1218" s="19"/>
      <c r="N1218" s="28"/>
      <c r="O1218" s="28"/>
      <c r="P1218" s="29"/>
      <c r="Q1218" s="28"/>
      <c r="R1218" s="73"/>
      <c r="S1218" s="73"/>
      <c r="T1218" s="30"/>
      <c r="U1218" s="28"/>
      <c r="V1218" s="18"/>
      <c r="W1218" s="19"/>
      <c r="X1218" s="18"/>
      <c r="Y1218" s="18"/>
      <c r="Z1218" s="18"/>
      <c r="AA1218" s="17"/>
    </row>
    <row r="1219" spans="1:27" ht="18" customHeight="1" x14ac:dyDescent="0.2">
      <c r="A1219" s="28"/>
      <c r="B1219" s="19"/>
      <c r="C1219" s="138"/>
      <c r="D1219" s="14"/>
      <c r="E1219" s="14"/>
      <c r="F1219" s="72"/>
      <c r="G1219" s="72"/>
      <c r="H1219" s="72"/>
      <c r="I1219" s="17"/>
      <c r="J1219" s="17"/>
      <c r="K1219" s="17"/>
      <c r="L1219" s="17"/>
      <c r="M1219" s="19"/>
      <c r="N1219" s="28"/>
      <c r="O1219" s="28"/>
      <c r="P1219" s="29"/>
      <c r="Q1219" s="28"/>
      <c r="R1219" s="73"/>
      <c r="S1219" s="73"/>
      <c r="T1219" s="30"/>
      <c r="U1219" s="28"/>
      <c r="V1219" s="18"/>
      <c r="W1219" s="19"/>
      <c r="X1219" s="18"/>
      <c r="Y1219" s="18"/>
      <c r="Z1219" s="18"/>
      <c r="AA1219" s="17"/>
    </row>
    <row r="1220" spans="1:27" ht="18" customHeight="1" x14ac:dyDescent="0.2">
      <c r="A1220" s="28"/>
      <c r="B1220" s="19"/>
      <c r="C1220" s="138"/>
      <c r="D1220" s="14"/>
      <c r="E1220" s="14"/>
      <c r="F1220" s="72"/>
      <c r="G1220" s="72"/>
      <c r="H1220" s="72"/>
      <c r="I1220" s="17"/>
      <c r="J1220" s="17"/>
      <c r="K1220" s="17"/>
      <c r="L1220" s="17"/>
      <c r="M1220" s="19"/>
      <c r="N1220" s="28"/>
      <c r="O1220" s="28"/>
      <c r="P1220" s="29"/>
      <c r="Q1220" s="28"/>
      <c r="R1220" s="73"/>
      <c r="S1220" s="73"/>
      <c r="T1220" s="30"/>
      <c r="U1220" s="28"/>
      <c r="V1220" s="18"/>
      <c r="W1220" s="19"/>
      <c r="X1220" s="18"/>
      <c r="Y1220" s="18"/>
      <c r="Z1220" s="18"/>
      <c r="AA1220" s="17"/>
    </row>
    <row r="1221" spans="1:27" ht="18" customHeight="1" x14ac:dyDescent="0.2">
      <c r="A1221" s="28"/>
      <c r="B1221" s="19"/>
      <c r="C1221" s="138"/>
      <c r="D1221" s="14"/>
      <c r="E1221" s="14"/>
      <c r="F1221" s="72"/>
      <c r="G1221" s="72"/>
      <c r="H1221" s="72"/>
      <c r="I1221" s="17"/>
      <c r="J1221" s="17"/>
      <c r="K1221" s="17"/>
      <c r="L1221" s="17"/>
      <c r="M1221" s="19"/>
      <c r="N1221" s="28"/>
      <c r="O1221" s="28"/>
      <c r="P1221" s="29"/>
      <c r="Q1221" s="28"/>
      <c r="R1221" s="73"/>
      <c r="S1221" s="73"/>
      <c r="T1221" s="30"/>
      <c r="U1221" s="28"/>
      <c r="V1221" s="18"/>
      <c r="W1221" s="19"/>
      <c r="X1221" s="18"/>
      <c r="Y1221" s="18"/>
      <c r="Z1221" s="18"/>
      <c r="AA1221" s="17"/>
    </row>
    <row r="1222" spans="1:27" ht="18" customHeight="1" x14ac:dyDescent="0.2">
      <c r="A1222" s="28"/>
      <c r="B1222" s="19"/>
      <c r="C1222" s="138"/>
      <c r="D1222" s="14"/>
      <c r="E1222" s="14"/>
      <c r="F1222" s="72"/>
      <c r="G1222" s="72"/>
      <c r="H1222" s="72"/>
      <c r="I1222" s="17"/>
      <c r="J1222" s="17"/>
      <c r="K1222" s="17"/>
      <c r="L1222" s="17"/>
      <c r="M1222" s="19"/>
      <c r="N1222" s="28"/>
      <c r="O1222" s="28"/>
      <c r="P1222" s="29"/>
      <c r="Q1222" s="28"/>
      <c r="R1222" s="73"/>
      <c r="S1222" s="73"/>
      <c r="T1222" s="30"/>
      <c r="U1222" s="28"/>
      <c r="V1222" s="18"/>
      <c r="W1222" s="19"/>
      <c r="X1222" s="18"/>
      <c r="Y1222" s="18"/>
      <c r="Z1222" s="18"/>
      <c r="AA1222" s="17"/>
    </row>
    <row r="1223" spans="1:27" ht="18" customHeight="1" x14ac:dyDescent="0.2">
      <c r="A1223" s="28"/>
      <c r="B1223" s="19"/>
      <c r="C1223" s="138"/>
      <c r="D1223" s="14"/>
      <c r="E1223" s="14"/>
      <c r="F1223" s="72"/>
      <c r="G1223" s="72"/>
      <c r="H1223" s="72"/>
      <c r="I1223" s="17"/>
      <c r="J1223" s="17"/>
      <c r="K1223" s="17"/>
      <c r="L1223" s="17"/>
      <c r="M1223" s="19"/>
      <c r="N1223" s="28"/>
      <c r="O1223" s="28"/>
      <c r="P1223" s="29"/>
      <c r="Q1223" s="28"/>
      <c r="R1223" s="73"/>
      <c r="S1223" s="73"/>
      <c r="T1223" s="30"/>
      <c r="U1223" s="28"/>
      <c r="V1223" s="18"/>
      <c r="W1223" s="19"/>
      <c r="X1223" s="18"/>
      <c r="Y1223" s="18"/>
      <c r="Z1223" s="18"/>
      <c r="AA1223" s="17"/>
    </row>
    <row r="1224" spans="1:27" ht="18" customHeight="1" x14ac:dyDescent="0.2">
      <c r="A1224" s="28"/>
      <c r="B1224" s="19"/>
      <c r="C1224" s="138"/>
      <c r="D1224" s="14"/>
      <c r="E1224" s="14"/>
      <c r="F1224" s="72"/>
      <c r="G1224" s="72"/>
      <c r="H1224" s="72"/>
      <c r="I1224" s="17"/>
      <c r="J1224" s="17"/>
      <c r="K1224" s="17"/>
      <c r="L1224" s="17"/>
      <c r="M1224" s="19"/>
      <c r="N1224" s="28"/>
      <c r="O1224" s="28"/>
      <c r="P1224" s="29"/>
      <c r="Q1224" s="28"/>
      <c r="R1224" s="73"/>
      <c r="S1224" s="73"/>
      <c r="T1224" s="30"/>
      <c r="U1224" s="28"/>
      <c r="V1224" s="18"/>
      <c r="W1224" s="19"/>
      <c r="X1224" s="18"/>
      <c r="Y1224" s="18"/>
      <c r="Z1224" s="18"/>
      <c r="AA1224" s="17"/>
    </row>
    <row r="1225" spans="1:27" ht="18" customHeight="1" x14ac:dyDescent="0.2">
      <c r="A1225" s="28"/>
      <c r="B1225" s="19"/>
      <c r="C1225" s="138"/>
      <c r="D1225" s="14"/>
      <c r="E1225" s="14"/>
      <c r="F1225" s="72"/>
      <c r="G1225" s="72"/>
      <c r="H1225" s="72"/>
      <c r="I1225" s="17"/>
      <c r="J1225" s="17"/>
      <c r="K1225" s="17"/>
      <c r="L1225" s="17"/>
      <c r="M1225" s="19"/>
      <c r="N1225" s="28"/>
      <c r="O1225" s="28"/>
      <c r="P1225" s="29"/>
      <c r="Q1225" s="28"/>
      <c r="R1225" s="73"/>
      <c r="S1225" s="73"/>
      <c r="T1225" s="30"/>
      <c r="U1225" s="28"/>
      <c r="V1225" s="18"/>
      <c r="W1225" s="19"/>
      <c r="X1225" s="18"/>
      <c r="Y1225" s="18"/>
      <c r="Z1225" s="18"/>
      <c r="AA1225" s="17"/>
    </row>
    <row r="1226" spans="1:27" ht="18" customHeight="1" x14ac:dyDescent="0.2">
      <c r="A1226" s="28"/>
      <c r="B1226" s="19"/>
      <c r="C1226" s="138"/>
      <c r="D1226" s="14"/>
      <c r="E1226" s="14"/>
      <c r="F1226" s="72"/>
      <c r="G1226" s="72"/>
      <c r="H1226" s="72"/>
      <c r="I1226" s="17"/>
      <c r="J1226" s="17"/>
      <c r="K1226" s="17"/>
      <c r="L1226" s="17"/>
      <c r="M1226" s="19"/>
      <c r="N1226" s="28"/>
      <c r="O1226" s="28"/>
      <c r="P1226" s="29"/>
      <c r="Q1226" s="28"/>
      <c r="R1226" s="73"/>
      <c r="S1226" s="73"/>
      <c r="T1226" s="30"/>
      <c r="U1226" s="28"/>
      <c r="V1226" s="18"/>
      <c r="W1226" s="19"/>
      <c r="X1226" s="18"/>
      <c r="Y1226" s="18"/>
      <c r="Z1226" s="18"/>
      <c r="AA1226" s="17"/>
    </row>
    <row r="1227" spans="1:27" ht="18" customHeight="1" x14ac:dyDescent="0.2">
      <c r="A1227" s="28"/>
      <c r="B1227" s="19"/>
      <c r="C1227" s="138"/>
      <c r="D1227" s="14"/>
      <c r="E1227" s="14"/>
      <c r="F1227" s="72"/>
      <c r="G1227" s="72"/>
      <c r="H1227" s="72"/>
      <c r="I1227" s="17"/>
      <c r="J1227" s="17"/>
      <c r="K1227" s="17"/>
      <c r="L1227" s="17"/>
      <c r="M1227" s="19"/>
      <c r="N1227" s="28"/>
      <c r="O1227" s="28"/>
      <c r="P1227" s="29"/>
      <c r="Q1227" s="28"/>
      <c r="R1227" s="73"/>
      <c r="S1227" s="73"/>
      <c r="T1227" s="30"/>
      <c r="U1227" s="28"/>
      <c r="V1227" s="18"/>
      <c r="W1227" s="19"/>
      <c r="X1227" s="18"/>
      <c r="Y1227" s="18"/>
      <c r="Z1227" s="18"/>
      <c r="AA1227" s="17"/>
    </row>
    <row r="1228" spans="1:27" ht="18" customHeight="1" x14ac:dyDescent="0.2">
      <c r="A1228" s="28"/>
      <c r="B1228" s="19"/>
      <c r="C1228" s="138"/>
      <c r="D1228" s="14"/>
      <c r="E1228" s="14"/>
      <c r="F1228" s="72"/>
      <c r="G1228" s="72"/>
      <c r="H1228" s="72"/>
      <c r="I1228" s="17"/>
      <c r="J1228" s="17"/>
      <c r="K1228" s="17"/>
      <c r="L1228" s="17"/>
      <c r="M1228" s="19"/>
      <c r="N1228" s="28"/>
      <c r="O1228" s="28"/>
      <c r="P1228" s="29"/>
      <c r="Q1228" s="28"/>
      <c r="R1228" s="73"/>
      <c r="S1228" s="73"/>
      <c r="T1228" s="30"/>
      <c r="U1228" s="28"/>
      <c r="V1228" s="18"/>
      <c r="W1228" s="19"/>
      <c r="X1228" s="18"/>
      <c r="Y1228" s="18"/>
      <c r="Z1228" s="18"/>
      <c r="AA1228" s="17"/>
    </row>
    <row r="1229" spans="1:27" ht="18" customHeight="1" x14ac:dyDescent="0.2">
      <c r="A1229" s="28"/>
      <c r="B1229" s="19"/>
      <c r="C1229" s="138"/>
      <c r="D1229" s="14"/>
      <c r="E1229" s="14"/>
      <c r="F1229" s="72"/>
      <c r="G1229" s="72"/>
      <c r="H1229" s="72"/>
      <c r="I1229" s="17"/>
      <c r="J1229" s="17"/>
      <c r="K1229" s="17"/>
      <c r="L1229" s="17"/>
      <c r="M1229" s="19"/>
      <c r="N1229" s="28"/>
      <c r="O1229" s="28"/>
      <c r="P1229" s="29"/>
      <c r="Q1229" s="28"/>
      <c r="R1229" s="73"/>
      <c r="S1229" s="73"/>
      <c r="T1229" s="30"/>
      <c r="U1229" s="28"/>
      <c r="V1229" s="18"/>
      <c r="W1229" s="19"/>
      <c r="X1229" s="18"/>
      <c r="Y1229" s="18"/>
      <c r="Z1229" s="18"/>
      <c r="AA1229" s="17"/>
    </row>
    <row r="1230" spans="1:27" ht="18" customHeight="1" x14ac:dyDescent="0.2">
      <c r="A1230" s="28"/>
      <c r="B1230" s="19"/>
      <c r="C1230" s="138"/>
      <c r="D1230" s="14"/>
      <c r="E1230" s="14"/>
      <c r="F1230" s="72"/>
      <c r="G1230" s="72"/>
      <c r="H1230" s="72"/>
      <c r="I1230" s="17"/>
      <c r="J1230" s="17"/>
      <c r="K1230" s="17"/>
      <c r="L1230" s="17"/>
      <c r="M1230" s="19"/>
      <c r="N1230" s="28"/>
      <c r="O1230" s="28"/>
      <c r="P1230" s="29"/>
      <c r="Q1230" s="28"/>
      <c r="R1230" s="73"/>
      <c r="S1230" s="73"/>
      <c r="T1230" s="30"/>
      <c r="U1230" s="28"/>
      <c r="V1230" s="18"/>
      <c r="W1230" s="19"/>
      <c r="X1230" s="18"/>
      <c r="Y1230" s="18"/>
      <c r="Z1230" s="18"/>
      <c r="AA1230" s="17"/>
    </row>
    <row r="1231" spans="1:27" ht="18" customHeight="1" x14ac:dyDescent="0.2">
      <c r="A1231" s="28"/>
      <c r="B1231" s="19"/>
      <c r="C1231" s="138"/>
      <c r="D1231" s="14"/>
      <c r="E1231" s="14"/>
      <c r="F1231" s="72"/>
      <c r="G1231" s="72"/>
      <c r="H1231" s="72"/>
      <c r="I1231" s="17"/>
      <c r="J1231" s="17"/>
      <c r="K1231" s="17"/>
      <c r="L1231" s="17"/>
      <c r="M1231" s="19"/>
      <c r="N1231" s="28"/>
      <c r="O1231" s="28"/>
      <c r="P1231" s="29"/>
      <c r="Q1231" s="28"/>
      <c r="R1231" s="73"/>
      <c r="S1231" s="73"/>
      <c r="T1231" s="30"/>
      <c r="U1231" s="28"/>
      <c r="V1231" s="18"/>
      <c r="W1231" s="19"/>
      <c r="X1231" s="18"/>
      <c r="Y1231" s="18"/>
      <c r="Z1231" s="18"/>
      <c r="AA1231" s="17"/>
    </row>
    <row r="1232" spans="1:27" ht="18" customHeight="1" x14ac:dyDescent="0.2">
      <c r="A1232" s="28"/>
      <c r="B1232" s="19"/>
      <c r="C1232" s="138"/>
      <c r="D1232" s="14"/>
      <c r="E1232" s="14"/>
      <c r="F1232" s="72"/>
      <c r="G1232" s="72"/>
      <c r="H1232" s="72"/>
      <c r="I1232" s="17"/>
      <c r="J1232" s="17"/>
      <c r="K1232" s="17"/>
      <c r="L1232" s="17"/>
      <c r="M1232" s="19"/>
      <c r="N1232" s="28"/>
      <c r="O1232" s="28"/>
      <c r="P1232" s="29"/>
      <c r="Q1232" s="28"/>
      <c r="R1232" s="73"/>
      <c r="S1232" s="73"/>
      <c r="T1232" s="30"/>
      <c r="U1232" s="28"/>
      <c r="V1232" s="18"/>
      <c r="W1232" s="19"/>
      <c r="X1232" s="18"/>
      <c r="Y1232" s="18"/>
      <c r="Z1232" s="18"/>
      <c r="AA1232" s="17"/>
    </row>
    <row r="1233" spans="1:27" ht="18" customHeight="1" x14ac:dyDescent="0.2">
      <c r="A1233" s="28"/>
      <c r="B1233" s="19"/>
      <c r="C1233" s="138"/>
      <c r="D1233" s="14"/>
      <c r="E1233" s="14"/>
      <c r="F1233" s="72"/>
      <c r="G1233" s="72"/>
      <c r="H1233" s="72"/>
      <c r="I1233" s="17"/>
      <c r="J1233" s="17"/>
      <c r="K1233" s="17"/>
      <c r="L1233" s="17"/>
      <c r="M1233" s="19"/>
      <c r="N1233" s="28"/>
      <c r="O1233" s="28"/>
      <c r="P1233" s="29"/>
      <c r="Q1233" s="28"/>
      <c r="R1233" s="73"/>
      <c r="S1233" s="73"/>
      <c r="T1233" s="30"/>
      <c r="U1233" s="28"/>
      <c r="V1233" s="18"/>
      <c r="W1233" s="19"/>
      <c r="X1233" s="18"/>
      <c r="Y1233" s="18"/>
      <c r="Z1233" s="18"/>
      <c r="AA1233" s="17"/>
    </row>
    <row r="1234" spans="1:27" ht="18" customHeight="1" x14ac:dyDescent="0.2">
      <c r="A1234" s="28"/>
      <c r="B1234" s="19"/>
      <c r="C1234" s="138"/>
      <c r="D1234" s="14"/>
      <c r="E1234" s="14"/>
      <c r="F1234" s="72"/>
      <c r="G1234" s="72"/>
      <c r="H1234" s="72"/>
      <c r="I1234" s="17"/>
      <c r="J1234" s="17"/>
      <c r="K1234" s="17"/>
      <c r="L1234" s="17"/>
      <c r="M1234" s="19"/>
      <c r="N1234" s="28"/>
      <c r="O1234" s="28"/>
      <c r="P1234" s="29"/>
      <c r="Q1234" s="28"/>
      <c r="R1234" s="73"/>
      <c r="S1234" s="73"/>
      <c r="T1234" s="30"/>
      <c r="U1234" s="28"/>
      <c r="V1234" s="18"/>
      <c r="W1234" s="19"/>
      <c r="X1234" s="18"/>
      <c r="Y1234" s="18"/>
      <c r="Z1234" s="18"/>
      <c r="AA1234" s="17"/>
    </row>
    <row r="1235" spans="1:27" ht="18" customHeight="1" x14ac:dyDescent="0.2">
      <c r="A1235" s="28"/>
      <c r="B1235" s="19"/>
      <c r="C1235" s="138"/>
      <c r="D1235" s="14"/>
      <c r="E1235" s="14"/>
      <c r="F1235" s="72"/>
      <c r="G1235" s="72"/>
      <c r="H1235" s="72"/>
      <c r="I1235" s="17"/>
      <c r="J1235" s="17"/>
      <c r="K1235" s="17"/>
      <c r="L1235" s="17"/>
      <c r="M1235" s="19"/>
      <c r="N1235" s="28"/>
      <c r="O1235" s="28"/>
      <c r="P1235" s="29"/>
      <c r="Q1235" s="28"/>
      <c r="R1235" s="73"/>
      <c r="S1235" s="73"/>
      <c r="T1235" s="30"/>
      <c r="U1235" s="28"/>
      <c r="V1235" s="18"/>
      <c r="W1235" s="19"/>
      <c r="X1235" s="18"/>
      <c r="Y1235" s="18"/>
      <c r="Z1235" s="18"/>
      <c r="AA1235" s="17"/>
    </row>
    <row r="1236" spans="1:27" ht="18" customHeight="1" x14ac:dyDescent="0.2">
      <c r="A1236" s="28"/>
      <c r="B1236" s="19"/>
      <c r="C1236" s="138"/>
      <c r="D1236" s="14"/>
      <c r="E1236" s="14"/>
      <c r="F1236" s="72"/>
      <c r="G1236" s="72"/>
      <c r="H1236" s="72"/>
      <c r="I1236" s="17"/>
      <c r="J1236" s="17"/>
      <c r="K1236" s="17"/>
      <c r="L1236" s="17"/>
      <c r="M1236" s="19"/>
      <c r="N1236" s="28"/>
      <c r="O1236" s="28"/>
      <c r="P1236" s="29"/>
      <c r="Q1236" s="28"/>
      <c r="R1236" s="73"/>
      <c r="S1236" s="73"/>
      <c r="T1236" s="30"/>
      <c r="U1236" s="28"/>
      <c r="V1236" s="18"/>
      <c r="W1236" s="19"/>
      <c r="X1236" s="18"/>
      <c r="Y1236" s="18"/>
      <c r="Z1236" s="18"/>
      <c r="AA1236" s="17"/>
    </row>
    <row r="1237" spans="1:27" ht="18" customHeight="1" x14ac:dyDescent="0.2">
      <c r="A1237" s="28"/>
      <c r="B1237" s="19"/>
      <c r="C1237" s="138"/>
      <c r="D1237" s="14"/>
      <c r="E1237" s="14"/>
      <c r="F1237" s="72"/>
      <c r="G1237" s="72"/>
      <c r="H1237" s="72"/>
      <c r="I1237" s="17"/>
      <c r="J1237" s="17"/>
      <c r="K1237" s="17"/>
      <c r="L1237" s="17"/>
      <c r="M1237" s="19"/>
      <c r="N1237" s="28"/>
      <c r="O1237" s="28"/>
      <c r="P1237" s="29"/>
      <c r="Q1237" s="28"/>
      <c r="R1237" s="73"/>
      <c r="S1237" s="73"/>
      <c r="T1237" s="30"/>
      <c r="U1237" s="28"/>
      <c r="V1237" s="18"/>
      <c r="W1237" s="19"/>
      <c r="X1237" s="18"/>
      <c r="Y1237" s="18"/>
      <c r="Z1237" s="18"/>
      <c r="AA1237" s="17"/>
    </row>
    <row r="1238" spans="1:27" ht="18" customHeight="1" x14ac:dyDescent="0.2">
      <c r="A1238" s="28"/>
      <c r="B1238" s="19"/>
      <c r="C1238" s="138"/>
      <c r="D1238" s="14"/>
      <c r="E1238" s="14"/>
      <c r="F1238" s="72"/>
      <c r="G1238" s="72"/>
      <c r="H1238" s="72"/>
      <c r="I1238" s="17"/>
      <c r="J1238" s="17"/>
      <c r="K1238" s="17"/>
      <c r="L1238" s="17"/>
      <c r="M1238" s="19"/>
      <c r="N1238" s="28"/>
      <c r="O1238" s="28"/>
      <c r="P1238" s="29"/>
      <c r="Q1238" s="28"/>
      <c r="R1238" s="73"/>
      <c r="S1238" s="73"/>
      <c r="T1238" s="30"/>
      <c r="U1238" s="28"/>
      <c r="V1238" s="18"/>
      <c r="W1238" s="19"/>
      <c r="X1238" s="18"/>
      <c r="Y1238" s="18"/>
      <c r="Z1238" s="18"/>
      <c r="AA1238" s="17"/>
    </row>
    <row r="1239" spans="1:27" ht="18" customHeight="1" x14ac:dyDescent="0.2">
      <c r="A1239" s="28"/>
      <c r="B1239" s="19"/>
      <c r="C1239" s="138"/>
      <c r="D1239" s="14"/>
      <c r="E1239" s="14"/>
      <c r="F1239" s="72"/>
      <c r="G1239" s="72"/>
      <c r="H1239" s="72"/>
      <c r="I1239" s="17"/>
      <c r="J1239" s="17"/>
      <c r="K1239" s="17"/>
      <c r="L1239" s="17"/>
      <c r="M1239" s="19"/>
      <c r="N1239" s="28"/>
      <c r="O1239" s="28"/>
      <c r="P1239" s="29"/>
      <c r="Q1239" s="28"/>
      <c r="R1239" s="73"/>
      <c r="S1239" s="73"/>
      <c r="T1239" s="30"/>
      <c r="U1239" s="28"/>
      <c r="V1239" s="18"/>
      <c r="W1239" s="19"/>
      <c r="X1239" s="18"/>
      <c r="Y1239" s="18"/>
      <c r="Z1239" s="18"/>
      <c r="AA1239" s="17"/>
    </row>
    <row r="1240" spans="1:27" ht="18" customHeight="1" x14ac:dyDescent="0.2">
      <c r="A1240" s="28"/>
      <c r="B1240" s="19"/>
      <c r="C1240" s="138"/>
      <c r="D1240" s="14"/>
      <c r="E1240" s="14"/>
      <c r="F1240" s="72"/>
      <c r="G1240" s="72"/>
      <c r="H1240" s="72"/>
      <c r="I1240" s="17"/>
      <c r="J1240" s="17"/>
      <c r="K1240" s="17"/>
      <c r="L1240" s="17"/>
      <c r="M1240" s="19"/>
      <c r="N1240" s="28"/>
      <c r="O1240" s="28"/>
      <c r="P1240" s="29"/>
      <c r="Q1240" s="28"/>
      <c r="R1240" s="73"/>
      <c r="S1240" s="73"/>
      <c r="T1240" s="30"/>
      <c r="U1240" s="28"/>
      <c r="V1240" s="18"/>
      <c r="W1240" s="19"/>
      <c r="X1240" s="18"/>
      <c r="Y1240" s="18"/>
      <c r="Z1240" s="18"/>
      <c r="AA1240" s="17"/>
    </row>
    <row r="1241" spans="1:27" ht="18" customHeight="1" x14ac:dyDescent="0.2">
      <c r="A1241" s="28"/>
      <c r="B1241" s="19"/>
      <c r="C1241" s="138"/>
      <c r="D1241" s="14"/>
      <c r="E1241" s="14"/>
      <c r="F1241" s="72"/>
      <c r="G1241" s="72"/>
      <c r="H1241" s="72"/>
      <c r="I1241" s="17"/>
      <c r="J1241" s="17"/>
      <c r="K1241" s="17"/>
      <c r="L1241" s="17"/>
      <c r="M1241" s="19"/>
      <c r="N1241" s="28"/>
      <c r="O1241" s="28"/>
      <c r="P1241" s="29"/>
      <c r="Q1241" s="28"/>
      <c r="R1241" s="73"/>
      <c r="S1241" s="73"/>
      <c r="T1241" s="30"/>
      <c r="U1241" s="28"/>
      <c r="V1241" s="18"/>
      <c r="W1241" s="19"/>
      <c r="X1241" s="18"/>
      <c r="Y1241" s="18"/>
      <c r="Z1241" s="18"/>
      <c r="AA1241" s="17"/>
    </row>
    <row r="1242" spans="1:27" ht="18" customHeight="1" x14ac:dyDescent="0.2">
      <c r="A1242" s="28"/>
      <c r="B1242" s="19"/>
      <c r="C1242" s="138"/>
      <c r="D1242" s="14"/>
      <c r="E1242" s="14"/>
      <c r="F1242" s="72"/>
      <c r="G1242" s="72"/>
      <c r="H1242" s="72"/>
      <c r="I1242" s="17"/>
      <c r="J1242" s="17"/>
      <c r="K1242" s="17"/>
      <c r="L1242" s="17"/>
      <c r="M1242" s="19"/>
      <c r="N1242" s="28"/>
      <c r="O1242" s="28"/>
      <c r="P1242" s="29"/>
      <c r="Q1242" s="28"/>
      <c r="R1242" s="73"/>
      <c r="S1242" s="73"/>
      <c r="T1242" s="30"/>
      <c r="U1242" s="28"/>
      <c r="V1242" s="18"/>
      <c r="W1242" s="19"/>
      <c r="X1242" s="18"/>
      <c r="Y1242" s="18"/>
      <c r="Z1242" s="18"/>
      <c r="AA1242" s="17"/>
    </row>
    <row r="1243" spans="1:27" ht="18" customHeight="1" x14ac:dyDescent="0.2">
      <c r="A1243" s="28"/>
      <c r="B1243" s="19"/>
      <c r="C1243" s="138"/>
      <c r="D1243" s="14"/>
      <c r="E1243" s="14"/>
      <c r="F1243" s="72"/>
      <c r="G1243" s="72"/>
      <c r="H1243" s="72"/>
      <c r="I1243" s="17"/>
      <c r="J1243" s="17"/>
      <c r="K1243" s="17"/>
      <c r="L1243" s="17"/>
      <c r="M1243" s="19"/>
      <c r="N1243" s="28"/>
      <c r="O1243" s="28"/>
      <c r="P1243" s="29"/>
      <c r="Q1243" s="28"/>
      <c r="R1243" s="73"/>
      <c r="S1243" s="73"/>
      <c r="T1243" s="30"/>
      <c r="U1243" s="28"/>
      <c r="V1243" s="18"/>
      <c r="W1243" s="19"/>
      <c r="X1243" s="18"/>
      <c r="Y1243" s="18"/>
      <c r="Z1243" s="18"/>
      <c r="AA1243" s="17"/>
    </row>
    <row r="1244" spans="1:27" ht="18" customHeight="1" x14ac:dyDescent="0.2">
      <c r="A1244" s="28"/>
      <c r="B1244" s="19"/>
      <c r="C1244" s="138"/>
      <c r="D1244" s="14"/>
      <c r="E1244" s="14"/>
      <c r="F1244" s="72"/>
      <c r="G1244" s="72"/>
      <c r="H1244" s="72"/>
      <c r="I1244" s="17"/>
      <c r="J1244" s="17"/>
      <c r="K1244" s="17"/>
      <c r="L1244" s="17"/>
      <c r="M1244" s="19"/>
      <c r="N1244" s="28"/>
      <c r="O1244" s="28"/>
      <c r="P1244" s="29"/>
      <c r="Q1244" s="28"/>
      <c r="R1244" s="73"/>
      <c r="S1244" s="73"/>
      <c r="T1244" s="30"/>
      <c r="U1244" s="28"/>
      <c r="V1244" s="18"/>
      <c r="W1244" s="19"/>
      <c r="X1244" s="18"/>
      <c r="Y1244" s="18"/>
      <c r="Z1244" s="18"/>
      <c r="AA1244" s="17"/>
    </row>
    <row r="1245" spans="1:27" ht="18" customHeight="1" x14ac:dyDescent="0.2">
      <c r="A1245" s="28"/>
      <c r="B1245" s="19"/>
      <c r="C1245" s="138"/>
      <c r="D1245" s="14"/>
      <c r="E1245" s="14"/>
      <c r="F1245" s="72"/>
      <c r="G1245" s="72"/>
      <c r="H1245" s="72"/>
      <c r="I1245" s="17"/>
      <c r="J1245" s="17"/>
      <c r="K1245" s="17"/>
      <c r="L1245" s="17"/>
      <c r="M1245" s="19"/>
      <c r="N1245" s="28"/>
      <c r="O1245" s="28"/>
      <c r="P1245" s="29"/>
      <c r="Q1245" s="28"/>
      <c r="R1245" s="73"/>
      <c r="S1245" s="73"/>
      <c r="T1245" s="30"/>
      <c r="U1245" s="28"/>
      <c r="V1245" s="18"/>
      <c r="W1245" s="19"/>
      <c r="X1245" s="18"/>
      <c r="Y1245" s="18"/>
      <c r="Z1245" s="18"/>
      <c r="AA1245" s="17"/>
    </row>
    <row r="1246" spans="1:27" ht="18" customHeight="1" x14ac:dyDescent="0.2">
      <c r="A1246" s="28"/>
      <c r="B1246" s="19"/>
      <c r="C1246" s="138"/>
      <c r="D1246" s="14"/>
      <c r="E1246" s="14"/>
      <c r="F1246" s="72"/>
      <c r="G1246" s="72"/>
      <c r="H1246" s="72"/>
      <c r="I1246" s="17"/>
      <c r="J1246" s="17"/>
      <c r="K1246" s="17"/>
      <c r="L1246" s="17"/>
      <c r="M1246" s="19"/>
      <c r="N1246" s="28"/>
      <c r="O1246" s="28"/>
      <c r="P1246" s="29"/>
      <c r="Q1246" s="28"/>
      <c r="R1246" s="73"/>
      <c r="S1246" s="73"/>
      <c r="T1246" s="30"/>
      <c r="U1246" s="28"/>
      <c r="V1246" s="18"/>
      <c r="W1246" s="19"/>
      <c r="X1246" s="18"/>
      <c r="Y1246" s="18"/>
      <c r="Z1246" s="18"/>
      <c r="AA1246" s="17"/>
    </row>
    <row r="1247" spans="1:27" ht="18" customHeight="1" x14ac:dyDescent="0.2">
      <c r="A1247" s="28"/>
      <c r="B1247" s="19"/>
      <c r="C1247" s="138"/>
      <c r="D1247" s="14"/>
      <c r="E1247" s="14"/>
      <c r="F1247" s="72"/>
      <c r="G1247" s="72"/>
      <c r="H1247" s="72"/>
      <c r="I1247" s="17"/>
      <c r="J1247" s="17"/>
      <c r="K1247" s="17"/>
      <c r="L1247" s="17"/>
      <c r="M1247" s="19"/>
      <c r="N1247" s="28"/>
      <c r="O1247" s="28"/>
      <c r="P1247" s="29"/>
      <c r="Q1247" s="28"/>
      <c r="R1247" s="73"/>
      <c r="S1247" s="73"/>
      <c r="T1247" s="30"/>
      <c r="U1247" s="28"/>
      <c r="V1247" s="18"/>
      <c r="W1247" s="19"/>
      <c r="X1247" s="18"/>
      <c r="Y1247" s="18"/>
      <c r="Z1247" s="18"/>
      <c r="AA1247" s="17"/>
    </row>
    <row r="1248" spans="1:27" ht="18" customHeight="1" x14ac:dyDescent="0.2">
      <c r="A1248" s="28"/>
      <c r="B1248" s="19"/>
      <c r="C1248" s="138"/>
      <c r="D1248" s="14"/>
      <c r="E1248" s="14"/>
      <c r="F1248" s="72"/>
      <c r="G1248" s="72"/>
      <c r="H1248" s="72"/>
      <c r="I1248" s="17"/>
      <c r="J1248" s="17"/>
      <c r="K1248" s="17"/>
      <c r="L1248" s="17"/>
      <c r="M1248" s="19"/>
      <c r="N1248" s="28"/>
      <c r="O1248" s="28"/>
      <c r="P1248" s="29"/>
      <c r="Q1248" s="28"/>
      <c r="R1248" s="73"/>
      <c r="S1248" s="73"/>
      <c r="T1248" s="30"/>
      <c r="U1248" s="28"/>
      <c r="V1248" s="18"/>
      <c r="W1248" s="19"/>
      <c r="X1248" s="18"/>
      <c r="Y1248" s="18"/>
      <c r="Z1248" s="18"/>
      <c r="AA1248" s="17"/>
    </row>
    <row r="1249" spans="1:27" ht="18" customHeight="1" x14ac:dyDescent="0.2">
      <c r="A1249" s="28"/>
      <c r="B1249" s="19"/>
      <c r="C1249" s="138"/>
      <c r="D1249" s="14"/>
      <c r="E1249" s="14"/>
      <c r="F1249" s="72"/>
      <c r="G1249" s="72"/>
      <c r="H1249" s="72"/>
      <c r="I1249" s="17"/>
      <c r="J1249" s="17"/>
      <c r="K1249" s="17"/>
      <c r="L1249" s="17"/>
      <c r="M1249" s="19"/>
      <c r="N1249" s="28"/>
      <c r="O1249" s="28"/>
      <c r="P1249" s="29"/>
      <c r="Q1249" s="28"/>
      <c r="R1249" s="73"/>
      <c r="S1249" s="73"/>
      <c r="T1249" s="30"/>
      <c r="U1249" s="28"/>
      <c r="V1249" s="18"/>
      <c r="W1249" s="19"/>
      <c r="X1249" s="18"/>
      <c r="Y1249" s="18"/>
      <c r="Z1249" s="18"/>
      <c r="AA1249" s="17"/>
    </row>
    <row r="1250" spans="1:27" ht="18" customHeight="1" x14ac:dyDescent="0.2">
      <c r="A1250" s="28"/>
      <c r="B1250" s="19"/>
      <c r="C1250" s="138"/>
      <c r="D1250" s="14"/>
      <c r="E1250" s="14"/>
      <c r="F1250" s="72"/>
      <c r="G1250" s="72"/>
      <c r="H1250" s="72"/>
      <c r="I1250" s="17"/>
      <c r="J1250" s="17"/>
      <c r="K1250" s="17"/>
      <c r="L1250" s="17"/>
      <c r="M1250" s="19"/>
      <c r="N1250" s="28"/>
      <c r="O1250" s="28"/>
      <c r="P1250" s="29"/>
      <c r="Q1250" s="28"/>
      <c r="R1250" s="73"/>
      <c r="S1250" s="73"/>
      <c r="T1250" s="30"/>
      <c r="U1250" s="28"/>
      <c r="V1250" s="18"/>
      <c r="W1250" s="19"/>
      <c r="X1250" s="18"/>
      <c r="Y1250" s="18"/>
      <c r="Z1250" s="18"/>
      <c r="AA1250" s="17"/>
    </row>
    <row r="1251" spans="1:27" ht="18" customHeight="1" x14ac:dyDescent="0.2">
      <c r="A1251" s="28"/>
      <c r="B1251" s="19"/>
      <c r="C1251" s="138"/>
      <c r="D1251" s="14"/>
      <c r="E1251" s="14"/>
      <c r="F1251" s="72"/>
      <c r="G1251" s="72"/>
      <c r="H1251" s="72"/>
      <c r="I1251" s="17"/>
      <c r="J1251" s="17"/>
      <c r="K1251" s="17"/>
      <c r="L1251" s="17"/>
      <c r="M1251" s="19"/>
      <c r="N1251" s="28"/>
      <c r="O1251" s="28"/>
      <c r="P1251" s="29"/>
      <c r="Q1251" s="28"/>
      <c r="R1251" s="73"/>
      <c r="S1251" s="73"/>
      <c r="T1251" s="30"/>
      <c r="U1251" s="28"/>
      <c r="V1251" s="18"/>
      <c r="W1251" s="19"/>
      <c r="X1251" s="18"/>
      <c r="Y1251" s="18"/>
      <c r="Z1251" s="18"/>
      <c r="AA1251" s="17"/>
    </row>
    <row r="1252" spans="1:27" ht="18" customHeight="1" x14ac:dyDescent="0.2">
      <c r="A1252" s="28"/>
      <c r="B1252" s="19"/>
      <c r="C1252" s="138"/>
      <c r="D1252" s="14"/>
      <c r="E1252" s="14"/>
      <c r="F1252" s="72"/>
      <c r="G1252" s="72"/>
      <c r="H1252" s="72"/>
      <c r="I1252" s="17"/>
      <c r="J1252" s="17"/>
      <c r="K1252" s="17"/>
      <c r="L1252" s="17"/>
      <c r="M1252" s="19"/>
      <c r="N1252" s="28"/>
      <c r="O1252" s="28"/>
      <c r="P1252" s="29"/>
      <c r="Q1252" s="28"/>
      <c r="R1252" s="73"/>
      <c r="S1252" s="73"/>
      <c r="T1252" s="30"/>
      <c r="U1252" s="28"/>
      <c r="V1252" s="18"/>
      <c r="W1252" s="19"/>
      <c r="X1252" s="18"/>
      <c r="Y1252" s="18"/>
      <c r="Z1252" s="18"/>
      <c r="AA1252" s="17"/>
    </row>
    <row r="1253" spans="1:27" ht="18" customHeight="1" x14ac:dyDescent="0.2">
      <c r="A1253" s="28"/>
      <c r="B1253" s="19"/>
      <c r="C1253" s="138"/>
      <c r="D1253" s="14"/>
      <c r="E1253" s="14"/>
      <c r="F1253" s="72"/>
      <c r="G1253" s="72"/>
      <c r="H1253" s="72"/>
      <c r="I1253" s="17"/>
      <c r="J1253" s="17"/>
      <c r="K1253" s="17"/>
      <c r="L1253" s="17"/>
      <c r="M1253" s="19"/>
      <c r="N1253" s="28"/>
      <c r="O1253" s="28"/>
      <c r="P1253" s="29"/>
      <c r="Q1253" s="28"/>
      <c r="R1253" s="73"/>
      <c r="S1253" s="73"/>
      <c r="T1253" s="30"/>
      <c r="U1253" s="28"/>
      <c r="V1253" s="18"/>
      <c r="W1253" s="19"/>
      <c r="X1253" s="18"/>
      <c r="Y1253" s="18"/>
      <c r="Z1253" s="18"/>
      <c r="AA1253" s="17"/>
    </row>
    <row r="1254" spans="1:27" ht="18" customHeight="1" x14ac:dyDescent="0.2">
      <c r="A1254" s="28"/>
      <c r="B1254" s="19"/>
      <c r="C1254" s="138"/>
      <c r="D1254" s="14"/>
      <c r="E1254" s="14"/>
      <c r="F1254" s="72"/>
      <c r="G1254" s="72"/>
      <c r="H1254" s="72"/>
      <c r="I1254" s="17"/>
      <c r="J1254" s="17"/>
      <c r="K1254" s="17"/>
      <c r="L1254" s="17"/>
      <c r="M1254" s="19"/>
      <c r="N1254" s="28"/>
      <c r="O1254" s="28"/>
      <c r="P1254" s="29"/>
      <c r="Q1254" s="28"/>
      <c r="R1254" s="73"/>
      <c r="S1254" s="73"/>
      <c r="T1254" s="30"/>
      <c r="U1254" s="28"/>
      <c r="V1254" s="18"/>
      <c r="W1254" s="19"/>
      <c r="X1254" s="18"/>
      <c r="Y1254" s="18"/>
      <c r="Z1254" s="18"/>
      <c r="AA1254" s="17"/>
    </row>
  </sheetData>
  <autoFilter ref="A1:AG884"/>
  <hyperlinks>
    <hyperlink ref="P775" r:id="rId1"/>
    <hyperlink ref="P788" r:id="rId2"/>
    <hyperlink ref="P789" r:id="rId3"/>
    <hyperlink ref="P800" r:id="rId4"/>
    <hyperlink ref="P801" r:id="rId5"/>
    <hyperlink ref="P803" r:id="rId6"/>
    <hyperlink ref="P808" r:id="rId7"/>
    <hyperlink ref="P812" r:id="rId8"/>
    <hyperlink ref="P813" r:id="rId9"/>
    <hyperlink ref="P831" r:id="rId10"/>
    <hyperlink ref="P847" r:id="rId11"/>
    <hyperlink ref="P867" r:id="rId12"/>
    <hyperlink ref="P876" r:id="rId13"/>
    <hyperlink ref="P880" r:id="rId14"/>
    <hyperlink ref="P714" r:id="rId15"/>
    <hyperlink ref="P777" r:id="rId16" display="info@grada.cl"/>
    <hyperlink ref="P332" r:id="rId17"/>
    <hyperlink ref="P181" r:id="rId18"/>
    <hyperlink ref="P248" r:id="rId19" display="mailto:ps.robertomorales@gmail.com"/>
    <hyperlink ref="P74" r:id="rId20"/>
    <hyperlink ref="P273" r:id="rId21"/>
    <hyperlink ref="P403" r:id="rId22"/>
    <hyperlink ref="P460" r:id="rId23"/>
    <hyperlink ref="P571" r:id="rId24" display="mailto:daniel.jadue@recoleta.cl"/>
    <hyperlink ref="P426" r:id="rId25"/>
    <hyperlink ref="P453" r:id="rId26" display="mailto:alcaldecuadrado@huechuraba.cl"/>
    <hyperlink ref="P454" r:id="rId27"/>
    <hyperlink ref="P487" r:id="rId28"/>
    <hyperlink ref="P878" r:id="rId29" display="mailto:mcataldo@ubiobio.cl"/>
    <hyperlink ref="P357" r:id="rId30"/>
    <hyperlink ref="P392" r:id="rId31"/>
    <hyperlink ref="P481" r:id="rId32"/>
    <hyperlink ref="P101" r:id="rId33"/>
    <hyperlink ref="P259" r:id="rId34" display="mailto:fundacionhabitos@gmail.com"/>
    <hyperlink ref="P857" r:id="rId35"/>
    <hyperlink ref="P475" r:id="rId36"/>
    <hyperlink ref="P725" r:id="rId37"/>
    <hyperlink ref="P73" r:id="rId38"/>
    <hyperlink ref="P38" r:id="rId39" display="rosarico56@hotmail.com"/>
    <hyperlink ref="P182" r:id="rId40"/>
    <hyperlink ref="P175" r:id="rId41"/>
    <hyperlink ref="P172" r:id="rId42"/>
    <hyperlink ref="P339" r:id="rId43"/>
    <hyperlink ref="P864" r:id="rId44"/>
    <hyperlink ref="P114" r:id="rId45"/>
    <hyperlink ref="P877" r:id="rId46"/>
    <hyperlink ref="P374" r:id="rId47"/>
    <hyperlink ref="P806" r:id="rId48"/>
    <hyperlink ref="P649" r:id="rId49"/>
    <hyperlink ref="P51" r:id="rId50"/>
    <hyperlink ref="P322" r:id="rId51"/>
    <hyperlink ref="P855" r:id="rId52"/>
    <hyperlink ref="P779" r:id="rId53"/>
    <hyperlink ref="P799" r:id="rId54" display="corpelconquistador@gmail.com, "/>
    <hyperlink ref="P104" r:id="rId55"/>
    <hyperlink ref="P827" r:id="rId56"/>
    <hyperlink ref="P792" r:id="rId57"/>
    <hyperlink ref="P514" r:id="rId58"/>
    <hyperlink ref="P318" r:id="rId59"/>
    <hyperlink ref="P732" r:id="rId60"/>
    <hyperlink ref="P109" r:id="rId61"/>
    <hyperlink ref="P289" r:id="rId62"/>
    <hyperlink ref="P228" r:id="rId63"/>
    <hyperlink ref="P167" r:id="rId64"/>
    <hyperlink ref="P230" r:id="rId65"/>
    <hyperlink ref="P734" r:id="rId66"/>
    <hyperlink ref="P296" r:id="rId67"/>
    <hyperlink ref="P269" r:id="rId68"/>
    <hyperlink ref="P271" r:id="rId69"/>
    <hyperlink ref="P719" r:id="rId70"/>
    <hyperlink ref="P118" r:id="rId71"/>
    <hyperlink ref="P170" r:id="rId72"/>
    <hyperlink ref="P722" r:id="rId73"/>
    <hyperlink ref="P619" r:id="rId74"/>
    <hyperlink ref="P291" r:id="rId75"/>
    <hyperlink ref="P252" r:id="rId76"/>
    <hyperlink ref="P215" r:id="rId77"/>
    <hyperlink ref="P771" r:id="rId78"/>
    <hyperlink ref="P829" r:id="rId79"/>
    <hyperlink ref="P66" r:id="rId80"/>
    <hyperlink ref="P565" r:id="rId81"/>
    <hyperlink ref="P143" r:id="rId82"/>
    <hyperlink ref="P711" r:id="rId83"/>
    <hyperlink ref="P221" r:id="rId84"/>
    <hyperlink ref="P833" r:id="rId85"/>
    <hyperlink ref="P316" r:id="rId86"/>
    <hyperlink ref="P190" r:id="rId87"/>
    <hyperlink ref="P111" r:id="rId88"/>
    <hyperlink ref="P752" r:id="rId89"/>
    <hyperlink ref="P199" r:id="rId90"/>
    <hyperlink ref="P845" r:id="rId91"/>
    <hyperlink ref="P119" r:id="rId92"/>
    <hyperlink ref="P653" r:id="rId93"/>
    <hyperlink ref="P302" r:id="rId94"/>
    <hyperlink ref="P57" r:id="rId95"/>
    <hyperlink ref="P139" r:id="rId96" display="secretaria@corpocas.cl"/>
    <hyperlink ref="P810" r:id="rId97"/>
    <hyperlink ref="P866" r:id="rId98"/>
    <hyperlink ref="P173" r:id="rId99"/>
    <hyperlink ref="P811" r:id="rId100"/>
    <hyperlink ref="P44" r:id="rId101"/>
    <hyperlink ref="P558" r:id="rId102"/>
    <hyperlink ref="P208" r:id="rId103"/>
    <hyperlink ref="P126" r:id="rId104"/>
    <hyperlink ref="P59" r:id="rId105"/>
    <hyperlink ref="P627" r:id="rId106"/>
    <hyperlink ref="P320" r:id="rId107"/>
    <hyperlink ref="P737" r:id="rId108"/>
    <hyperlink ref="P157" r:id="rId109"/>
    <hyperlink ref="P3" r:id="rId110"/>
    <hyperlink ref="P826" r:id="rId111"/>
    <hyperlink ref="P484" r:id="rId112"/>
    <hyperlink ref="P756" r:id="rId113"/>
    <hyperlink ref="P821" r:id="rId114"/>
  </hyperlinks>
  <pageMargins left="0.7" right="0.7" top="0.75" bottom="0.75" header="0.3" footer="0.3"/>
  <pageSetup paperSize="9" orientation="portrait" horizontalDpi="300" verticalDpi="300" r:id="rId1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N103"/>
  <sheetViews>
    <sheetView topLeftCell="A95" workbookViewId="0">
      <selection activeCell="B106" sqref="B106"/>
    </sheetView>
  </sheetViews>
  <sheetFormatPr baseColWidth="10" defaultRowHeight="18" customHeight="1" x14ac:dyDescent="0.2"/>
  <cols>
    <col min="1" max="1" width="21.140625" style="77" customWidth="1"/>
    <col min="2" max="2" width="14.140625" style="77" customWidth="1"/>
    <col min="3" max="3" width="19.5703125" style="76" customWidth="1"/>
    <col min="4" max="4" width="11.42578125" style="76"/>
    <col min="5" max="5" width="24.42578125" style="76" customWidth="1"/>
    <col min="6" max="10" width="11.42578125" style="76"/>
    <col min="11" max="11" width="13.7109375" style="76" customWidth="1"/>
    <col min="12" max="12" width="46.28515625" style="76" customWidth="1"/>
    <col min="13" max="13" width="8.7109375" style="76" customWidth="1"/>
    <col min="14" max="14" width="17" style="79" customWidth="1"/>
    <col min="15" max="18" width="11.5703125" style="76" bestFit="1" customWidth="1"/>
    <col min="19" max="19" width="15.28515625" style="76" bestFit="1" customWidth="1"/>
    <col min="20" max="20" width="12" style="76" bestFit="1" customWidth="1"/>
    <col min="21" max="22" width="11.5703125" style="76" bestFit="1" customWidth="1"/>
    <col min="23" max="23" width="13.42578125" style="76" bestFit="1" customWidth="1"/>
    <col min="24" max="24" width="19" style="76" bestFit="1" customWidth="1"/>
    <col min="25" max="25" width="15.28515625" style="76" bestFit="1" customWidth="1"/>
    <col min="26" max="26" width="13.5703125" style="76" bestFit="1" customWidth="1"/>
    <col min="27" max="27" width="13.85546875" style="76" bestFit="1" customWidth="1"/>
    <col min="28" max="28" width="11.5703125" style="76" bestFit="1" customWidth="1"/>
    <col min="29" max="29" width="16" style="76" bestFit="1" customWidth="1"/>
    <col min="30" max="30" width="11.5703125" style="76" bestFit="1" customWidth="1"/>
    <col min="31" max="31" width="11.85546875" style="76" bestFit="1" customWidth="1"/>
    <col min="32" max="32" width="11.5703125" style="76" bestFit="1" customWidth="1"/>
    <col min="33" max="33" width="12.7109375" style="76" bestFit="1" customWidth="1"/>
    <col min="34" max="34" width="13.85546875" style="76" bestFit="1" customWidth="1"/>
    <col min="35" max="35" width="12.7109375" style="76" bestFit="1" customWidth="1"/>
    <col min="36" max="36" width="16.42578125" style="76" bestFit="1" customWidth="1"/>
    <col min="37" max="37" width="18.7109375" style="76" bestFit="1" customWidth="1"/>
    <col min="38" max="38" width="19.140625" style="76" bestFit="1" customWidth="1"/>
    <col min="39" max="39" width="13.28515625" style="76" bestFit="1" customWidth="1"/>
    <col min="40" max="40" width="18.5703125" style="76" bestFit="1" customWidth="1"/>
    <col min="41" max="41" width="25.5703125" style="76" bestFit="1" customWidth="1"/>
    <col min="42" max="42" width="15.5703125" style="76" bestFit="1" customWidth="1"/>
    <col min="43" max="43" width="15" style="76" bestFit="1" customWidth="1"/>
    <col min="44" max="44" width="12.28515625" style="76" bestFit="1" customWidth="1"/>
    <col min="45" max="45" width="14.140625" style="76" bestFit="1" customWidth="1"/>
    <col min="46" max="46" width="11.5703125" style="76" bestFit="1" customWidth="1"/>
    <col min="47" max="47" width="15.85546875" style="76" bestFit="1" customWidth="1"/>
    <col min="48" max="49" width="11.5703125" style="76" bestFit="1" customWidth="1"/>
    <col min="50" max="50" width="14.7109375" style="76" bestFit="1" customWidth="1"/>
    <col min="51" max="51" width="11.5703125" style="76" bestFit="1" customWidth="1"/>
    <col min="52" max="52" width="27.28515625" style="76" bestFit="1" customWidth="1"/>
    <col min="53" max="56" width="10.42578125" style="76" customWidth="1"/>
    <col min="57" max="57" width="9.28515625" style="76" customWidth="1"/>
    <col min="58" max="58" width="15.28515625" style="76" bestFit="1" customWidth="1"/>
    <col min="59" max="59" width="12" style="76" bestFit="1" customWidth="1"/>
    <col min="60" max="60" width="10.7109375" style="76" customWidth="1"/>
    <col min="61" max="61" width="10.42578125" style="76" customWidth="1"/>
    <col min="62" max="62" width="13.42578125" style="76" bestFit="1" customWidth="1"/>
    <col min="63" max="63" width="19" style="76" bestFit="1" customWidth="1"/>
    <col min="64" max="64" width="15.28515625" style="76" bestFit="1" customWidth="1"/>
    <col min="65" max="65" width="13.5703125" style="76" bestFit="1" customWidth="1"/>
    <col min="66" max="66" width="13.85546875" style="76" bestFit="1" customWidth="1"/>
    <col min="67" max="67" width="10.42578125" style="76" customWidth="1"/>
    <col min="68" max="68" width="16" style="76" bestFit="1" customWidth="1"/>
    <col min="69" max="69" width="10.42578125" style="76" customWidth="1"/>
    <col min="70" max="70" width="11.85546875" style="76" bestFit="1" customWidth="1"/>
    <col min="71" max="71" width="10.42578125" style="76" customWidth="1"/>
    <col min="72" max="72" width="10.5703125" style="76" customWidth="1"/>
    <col min="73" max="73" width="13.85546875" style="76" bestFit="1" customWidth="1"/>
    <col min="74" max="74" width="12.7109375" style="76" bestFit="1" customWidth="1"/>
    <col min="75" max="75" width="16.42578125" style="76" bestFit="1" customWidth="1"/>
    <col min="76" max="76" width="18.7109375" style="76" bestFit="1" customWidth="1"/>
    <col min="77" max="77" width="19.140625" style="76" bestFit="1" customWidth="1"/>
    <col min="78" max="78" width="13.28515625" style="76" bestFit="1" customWidth="1"/>
    <col min="79" max="79" width="18.5703125" style="76" bestFit="1" customWidth="1"/>
    <col min="80" max="80" width="25.5703125" style="76" bestFit="1" customWidth="1"/>
    <col min="81" max="81" width="15.5703125" style="76" bestFit="1" customWidth="1"/>
    <col min="82" max="82" width="15" style="76" bestFit="1" customWidth="1"/>
    <col min="83" max="83" width="12.28515625" style="76" bestFit="1" customWidth="1"/>
    <col min="84" max="84" width="14.140625" style="76" bestFit="1" customWidth="1"/>
    <col min="85" max="85" width="10.42578125" style="76" customWidth="1"/>
    <col min="86" max="86" width="15.85546875" style="76" bestFit="1" customWidth="1"/>
    <col min="87" max="87" width="10.42578125" style="76" customWidth="1"/>
    <col min="88" max="88" width="10.85546875" style="76" customWidth="1"/>
    <col min="89" max="89" width="14.7109375" style="76" bestFit="1" customWidth="1"/>
    <col min="90" max="90" width="11.28515625" style="76" customWidth="1"/>
    <col min="91" max="91" width="21" style="76" bestFit="1" customWidth="1"/>
    <col min="92" max="92" width="33.140625" style="76" bestFit="1" customWidth="1"/>
    <col min="93" max="16384" width="11.42578125" style="76"/>
  </cols>
  <sheetData>
    <row r="1" spans="1:19" ht="18" customHeight="1" x14ac:dyDescent="0.2">
      <c r="A1" s="77" t="s">
        <v>7836</v>
      </c>
    </row>
    <row r="3" spans="1:19" ht="18" customHeight="1" x14ac:dyDescent="0.2">
      <c r="A3" s="77">
        <v>3860</v>
      </c>
      <c r="B3" s="77" t="s">
        <v>7835</v>
      </c>
      <c r="C3" s="76" t="s">
        <v>1693</v>
      </c>
    </row>
    <row r="5" spans="1:19" ht="18" customHeight="1" x14ac:dyDescent="0.2">
      <c r="B5" s="77" t="s">
        <v>7837</v>
      </c>
      <c r="C5" s="76" t="s">
        <v>7838</v>
      </c>
    </row>
    <row r="6" spans="1:19" ht="18" customHeight="1" x14ac:dyDescent="0.2">
      <c r="B6" s="77" t="s">
        <v>7839</v>
      </c>
      <c r="C6" s="76" t="s">
        <v>7840</v>
      </c>
    </row>
    <row r="9" spans="1:19" s="145" customFormat="1" ht="18" customHeight="1" x14ac:dyDescent="0.2">
      <c r="A9" s="115" t="s">
        <v>2</v>
      </c>
      <c r="B9" s="142" t="s">
        <v>3</v>
      </c>
      <c r="C9" s="141" t="s">
        <v>5</v>
      </c>
      <c r="D9" s="141" t="s">
        <v>6</v>
      </c>
      <c r="E9" s="141" t="s">
        <v>7</v>
      </c>
      <c r="F9" s="141" t="s">
        <v>8</v>
      </c>
      <c r="G9" s="141" t="s">
        <v>10</v>
      </c>
      <c r="H9" s="141" t="s">
        <v>22</v>
      </c>
      <c r="I9" s="141" t="s">
        <v>9</v>
      </c>
      <c r="J9" s="141" t="s">
        <v>11</v>
      </c>
      <c r="K9" s="141" t="s">
        <v>12</v>
      </c>
      <c r="L9" s="141" t="s">
        <v>13</v>
      </c>
      <c r="M9" s="141" t="s">
        <v>23</v>
      </c>
      <c r="N9" s="159" t="s">
        <v>14</v>
      </c>
      <c r="O9" s="143" t="s">
        <v>0</v>
      </c>
      <c r="P9" s="141" t="s">
        <v>15</v>
      </c>
      <c r="Q9" s="141" t="s">
        <v>16</v>
      </c>
      <c r="R9" s="141" t="s">
        <v>17</v>
      </c>
      <c r="S9" s="141" t="s">
        <v>18</v>
      </c>
    </row>
    <row r="10" spans="1:19" s="145" customFormat="1" ht="18" customHeight="1" x14ac:dyDescent="0.2">
      <c r="A10" s="154" t="s">
        <v>7400</v>
      </c>
      <c r="B10" s="162">
        <v>651927862</v>
      </c>
      <c r="C10" s="17" t="s">
        <v>7912</v>
      </c>
      <c r="D10" s="27" t="s">
        <v>7401</v>
      </c>
      <c r="E10" s="27" t="s">
        <v>7402</v>
      </c>
      <c r="F10" s="27" t="s">
        <v>7403</v>
      </c>
      <c r="G10" s="17" t="s">
        <v>1616</v>
      </c>
      <c r="H10" s="17" t="s">
        <v>7404</v>
      </c>
      <c r="I10" s="17" t="s">
        <v>7405</v>
      </c>
      <c r="J10" s="17" t="s">
        <v>7406</v>
      </c>
      <c r="K10" s="19" t="s">
        <v>313</v>
      </c>
      <c r="L10" s="28" t="s">
        <v>3618</v>
      </c>
      <c r="M10" s="28" t="s">
        <v>7407</v>
      </c>
      <c r="N10" s="160" t="s">
        <v>7408</v>
      </c>
      <c r="O10" s="28"/>
      <c r="P10" s="29">
        <v>93401</v>
      </c>
      <c r="Q10" s="30" t="s">
        <v>7409</v>
      </c>
      <c r="R10" s="30">
        <v>44187</v>
      </c>
      <c r="S10" s="28">
        <v>7723</v>
      </c>
    </row>
    <row r="11" spans="1:19" s="145" customFormat="1" ht="18" customHeight="1" x14ac:dyDescent="0.2">
      <c r="A11" s="163" t="s">
        <v>1114</v>
      </c>
      <c r="B11" s="164">
        <v>712939001</v>
      </c>
      <c r="C11" s="17" t="s">
        <v>1115</v>
      </c>
      <c r="D11" s="27" t="s">
        <v>7052</v>
      </c>
      <c r="E11" s="27" t="s">
        <v>1116</v>
      </c>
      <c r="F11" s="27" t="s">
        <v>6062</v>
      </c>
      <c r="G11" s="17" t="s">
        <v>1117</v>
      </c>
      <c r="H11" s="17" t="s">
        <v>6063</v>
      </c>
      <c r="I11" s="29" t="s">
        <v>6064</v>
      </c>
      <c r="J11" s="17" t="s">
        <v>6059</v>
      </c>
      <c r="K11" s="19" t="s">
        <v>47</v>
      </c>
      <c r="L11" s="28" t="s">
        <v>1118</v>
      </c>
      <c r="M11" s="28" t="s">
        <v>6060</v>
      </c>
      <c r="N11" s="69" t="s">
        <v>6061</v>
      </c>
      <c r="O11" s="28"/>
      <c r="P11" s="28">
        <v>93401</v>
      </c>
      <c r="Q11" s="29" t="s">
        <v>7057</v>
      </c>
      <c r="R11" s="30">
        <v>37970</v>
      </c>
      <c r="S11" s="54"/>
    </row>
    <row r="12" spans="1:19" s="145" customFormat="1" ht="18" customHeight="1" x14ac:dyDescent="0.2">
      <c r="A12" s="154" t="s">
        <v>6580</v>
      </c>
      <c r="B12" s="162">
        <v>711524002</v>
      </c>
      <c r="C12" s="17" t="s">
        <v>1694</v>
      </c>
      <c r="D12" s="27" t="s">
        <v>6581</v>
      </c>
      <c r="E12" s="27" t="s">
        <v>1695</v>
      </c>
      <c r="F12" s="27" t="s">
        <v>6582</v>
      </c>
      <c r="G12" s="17" t="s">
        <v>1696</v>
      </c>
      <c r="H12" s="17" t="s">
        <v>6583</v>
      </c>
      <c r="I12" s="17" t="s">
        <v>1697</v>
      </c>
      <c r="J12" s="17" t="s">
        <v>1698</v>
      </c>
      <c r="K12" s="19" t="s">
        <v>47</v>
      </c>
      <c r="L12" s="28" t="s">
        <v>1700</v>
      </c>
      <c r="M12" s="28" t="s">
        <v>1699</v>
      </c>
      <c r="N12" s="69"/>
      <c r="O12" s="28"/>
      <c r="P12" s="29">
        <v>93401</v>
      </c>
      <c r="Q12" s="29" t="s">
        <v>6595</v>
      </c>
      <c r="R12" s="30">
        <v>37970</v>
      </c>
      <c r="S12" s="28">
        <v>1700</v>
      </c>
    </row>
    <row r="13" spans="1:19" s="145" customFormat="1" ht="18" customHeight="1" x14ac:dyDescent="0.2">
      <c r="A13" s="154" t="s">
        <v>2796</v>
      </c>
      <c r="B13" s="162">
        <v>690411008</v>
      </c>
      <c r="C13" s="17" t="s">
        <v>2575</v>
      </c>
      <c r="D13" s="27" t="s">
        <v>26</v>
      </c>
      <c r="E13" s="27" t="s">
        <v>2576</v>
      </c>
      <c r="F13" s="27" t="s">
        <v>28</v>
      </c>
      <c r="G13" s="17"/>
      <c r="H13" s="17"/>
      <c r="I13" s="17" t="s">
        <v>2797</v>
      </c>
      <c r="J13" s="17" t="s">
        <v>2798</v>
      </c>
      <c r="K13" s="19" t="s">
        <v>5591</v>
      </c>
      <c r="L13" s="28" t="s">
        <v>2800</v>
      </c>
      <c r="M13" s="28" t="s">
        <v>2799</v>
      </c>
      <c r="N13" s="69"/>
      <c r="O13" s="28"/>
      <c r="P13" s="29">
        <v>91001</v>
      </c>
      <c r="Q13" s="29" t="s">
        <v>2591</v>
      </c>
      <c r="R13" s="30">
        <v>41394</v>
      </c>
      <c r="S13" s="28">
        <v>7476</v>
      </c>
    </row>
    <row r="14" spans="1:19" s="145" customFormat="1" ht="18" customHeight="1" x14ac:dyDescent="0.2">
      <c r="A14" s="154" t="s">
        <v>8133</v>
      </c>
      <c r="B14" s="162">
        <v>690733005</v>
      </c>
      <c r="C14" s="17" t="s">
        <v>2575</v>
      </c>
      <c r="D14" s="27" t="s">
        <v>26</v>
      </c>
      <c r="E14" s="27" t="s">
        <v>2576</v>
      </c>
      <c r="F14" s="27" t="s">
        <v>28</v>
      </c>
      <c r="G14" s="17"/>
      <c r="H14" s="17"/>
      <c r="I14" s="17" t="s">
        <v>3160</v>
      </c>
      <c r="J14" s="17" t="s">
        <v>3162</v>
      </c>
      <c r="K14" s="19" t="s">
        <v>47</v>
      </c>
      <c r="L14" s="28" t="s">
        <v>3164</v>
      </c>
      <c r="M14" s="28" t="s">
        <v>3163</v>
      </c>
      <c r="N14" s="69" t="s">
        <v>3161</v>
      </c>
      <c r="O14" s="28"/>
      <c r="P14" s="29">
        <v>91001</v>
      </c>
      <c r="Q14" s="29" t="s">
        <v>2579</v>
      </c>
      <c r="R14" s="30">
        <v>38509</v>
      </c>
      <c r="S14" s="28">
        <v>7171</v>
      </c>
    </row>
    <row r="15" spans="1:19" s="145" customFormat="1" ht="18" customHeight="1" x14ac:dyDescent="0.2">
      <c r="A15" s="28" t="s">
        <v>3334</v>
      </c>
      <c r="B15" s="165">
        <v>690811006</v>
      </c>
      <c r="C15" s="17" t="s">
        <v>567</v>
      </c>
      <c r="D15" s="27" t="s">
        <v>26</v>
      </c>
      <c r="E15" s="27" t="s">
        <v>568</v>
      </c>
      <c r="F15" s="27" t="s">
        <v>28</v>
      </c>
      <c r="G15" s="17"/>
      <c r="H15" s="17"/>
      <c r="I15" s="17" t="s">
        <v>3335</v>
      </c>
      <c r="J15" s="17" t="s">
        <v>3337</v>
      </c>
      <c r="K15" s="19" t="s">
        <v>47</v>
      </c>
      <c r="L15" s="28" t="s">
        <v>1328</v>
      </c>
      <c r="M15" s="28" t="s">
        <v>3338</v>
      </c>
      <c r="N15" s="69" t="s">
        <v>3336</v>
      </c>
      <c r="O15" s="28"/>
      <c r="P15" s="29">
        <v>91001</v>
      </c>
      <c r="Q15" s="29" t="s">
        <v>2738</v>
      </c>
      <c r="R15" s="30">
        <v>42032</v>
      </c>
      <c r="S15" s="28">
        <v>7524</v>
      </c>
    </row>
    <row r="16" spans="1:19" s="145" customFormat="1" ht="18" customHeight="1" x14ac:dyDescent="0.2">
      <c r="A16" s="166"/>
      <c r="B16" s="166"/>
      <c r="N16" s="79"/>
    </row>
    <row r="19" spans="1:4" ht="18" customHeight="1" x14ac:dyDescent="0.2">
      <c r="A19" s="146" t="s">
        <v>8152</v>
      </c>
      <c r="B19" s="146" t="s">
        <v>8153</v>
      </c>
      <c r="C19" s="147" t="s">
        <v>7875</v>
      </c>
      <c r="D19" s="146" t="s">
        <v>8154</v>
      </c>
    </row>
    <row r="20" spans="1:4" ht="18" customHeight="1" x14ac:dyDescent="0.2">
      <c r="A20" s="87">
        <v>3860</v>
      </c>
      <c r="B20" s="87" t="s">
        <v>7835</v>
      </c>
      <c r="C20" s="156">
        <v>711524002</v>
      </c>
      <c r="D20" s="153" t="s">
        <v>8155</v>
      </c>
    </row>
    <row r="21" spans="1:4" ht="18" customHeight="1" x14ac:dyDescent="0.2">
      <c r="A21" s="87">
        <v>5070</v>
      </c>
      <c r="B21" s="87" t="s">
        <v>8156</v>
      </c>
      <c r="C21" s="156">
        <v>690411008</v>
      </c>
      <c r="D21" s="153" t="s">
        <v>8157</v>
      </c>
    </row>
    <row r="22" spans="1:4" ht="18" customHeight="1" x14ac:dyDescent="0.2">
      <c r="A22" s="87">
        <v>6720</v>
      </c>
      <c r="B22" s="87" t="s">
        <v>8158</v>
      </c>
      <c r="C22" s="156">
        <v>690811006</v>
      </c>
      <c r="D22" s="153" t="s">
        <v>8159</v>
      </c>
    </row>
    <row r="23" spans="1:4" ht="18" customHeight="1" x14ac:dyDescent="0.2">
      <c r="A23" s="87">
        <v>6898</v>
      </c>
      <c r="B23" s="87" t="s">
        <v>7559</v>
      </c>
      <c r="C23" s="156">
        <v>712939001</v>
      </c>
      <c r="D23" s="155" t="s">
        <v>8160</v>
      </c>
    </row>
    <row r="24" spans="1:4" ht="18" customHeight="1" x14ac:dyDescent="0.2">
      <c r="A24" s="87">
        <v>7172</v>
      </c>
      <c r="B24" s="87" t="s">
        <v>7845</v>
      </c>
      <c r="C24" s="156">
        <v>690733005</v>
      </c>
      <c r="D24" s="155" t="s">
        <v>8161</v>
      </c>
    </row>
    <row r="25" spans="1:4" ht="18" customHeight="1" x14ac:dyDescent="0.2">
      <c r="A25" s="87">
        <v>7745</v>
      </c>
      <c r="B25" s="150" t="s">
        <v>7400</v>
      </c>
      <c r="C25" s="152">
        <v>651927862</v>
      </c>
      <c r="D25" s="153" t="s">
        <v>8162</v>
      </c>
    </row>
    <row r="28" spans="1:4" ht="18" customHeight="1" x14ac:dyDescent="0.2">
      <c r="A28" s="167" t="s">
        <v>7874</v>
      </c>
      <c r="B28" s="167" t="s">
        <v>7875</v>
      </c>
      <c r="C28" s="119" t="s">
        <v>7873</v>
      </c>
      <c r="D28" s="119" t="s">
        <v>13</v>
      </c>
    </row>
    <row r="29" spans="1:4" ht="18" customHeight="1" x14ac:dyDescent="0.2">
      <c r="A29" s="167">
        <v>3860</v>
      </c>
      <c r="B29" s="167">
        <v>711524002</v>
      </c>
      <c r="C29" s="119" t="s">
        <v>7523</v>
      </c>
      <c r="D29" s="119" t="s">
        <v>7196</v>
      </c>
    </row>
    <row r="30" spans="1:4" ht="18" customHeight="1" x14ac:dyDescent="0.2">
      <c r="A30" s="167">
        <v>5070</v>
      </c>
      <c r="B30" s="167">
        <v>690411008</v>
      </c>
      <c r="C30" s="119" t="s">
        <v>7531</v>
      </c>
      <c r="D30" s="119" t="s">
        <v>7272</v>
      </c>
    </row>
    <row r="31" spans="1:4" ht="18" customHeight="1" x14ac:dyDescent="0.2">
      <c r="A31" s="167">
        <v>6720</v>
      </c>
      <c r="B31" s="167">
        <v>690811006</v>
      </c>
      <c r="C31" s="119" t="s">
        <v>7549</v>
      </c>
      <c r="D31" s="119" t="s">
        <v>7286</v>
      </c>
    </row>
    <row r="32" spans="1:4" ht="18" customHeight="1" x14ac:dyDescent="0.2">
      <c r="A32" s="167">
        <v>6898</v>
      </c>
      <c r="B32" s="167">
        <v>712939001</v>
      </c>
      <c r="C32" s="119" t="s">
        <v>7559</v>
      </c>
      <c r="D32" s="119" t="s">
        <v>7192</v>
      </c>
    </row>
    <row r="33" spans="1:92" ht="18" customHeight="1" x14ac:dyDescent="0.2">
      <c r="A33" s="167">
        <v>7172</v>
      </c>
      <c r="B33" s="167">
        <v>690733005</v>
      </c>
      <c r="C33" s="119" t="s">
        <v>7845</v>
      </c>
      <c r="D33" s="119" t="s">
        <v>7868</v>
      </c>
    </row>
    <row r="34" spans="1:92" ht="18" customHeight="1" x14ac:dyDescent="0.2">
      <c r="A34" s="167">
        <v>7745</v>
      </c>
      <c r="B34" s="167">
        <v>651927862</v>
      </c>
      <c r="C34" s="119" t="s">
        <v>8150</v>
      </c>
      <c r="D34" s="119" t="s">
        <v>7204</v>
      </c>
    </row>
    <row r="39" spans="1:92" ht="18" customHeight="1" x14ac:dyDescent="0.2">
      <c r="A39" s="167" t="s">
        <v>7874</v>
      </c>
      <c r="B39" s="167" t="s">
        <v>7875</v>
      </c>
      <c r="C39" s="119" t="s">
        <v>7873</v>
      </c>
      <c r="D39" s="119" t="s">
        <v>13</v>
      </c>
      <c r="E39" s="120" t="s">
        <v>8146</v>
      </c>
      <c r="F39" s="120" t="s">
        <v>8147</v>
      </c>
    </row>
    <row r="40" spans="1:92" ht="18" hidden="1" customHeight="1" x14ac:dyDescent="0.2">
      <c r="A40" s="119">
        <v>7714</v>
      </c>
      <c r="B40" s="119">
        <v>651883474</v>
      </c>
      <c r="C40" s="119" t="s">
        <v>7878</v>
      </c>
      <c r="D40" s="119" t="s">
        <v>7154</v>
      </c>
      <c r="E40" s="120">
        <v>28087132</v>
      </c>
      <c r="F40" s="120">
        <v>56174264</v>
      </c>
    </row>
    <row r="41" spans="1:92" ht="18" hidden="1" customHeight="1" x14ac:dyDescent="0.2">
      <c r="A41" s="119">
        <v>7714</v>
      </c>
      <c r="B41" s="119">
        <v>651883474</v>
      </c>
      <c r="C41" s="119" t="s">
        <v>7878</v>
      </c>
      <c r="D41" s="119" t="s">
        <v>7155</v>
      </c>
      <c r="E41" s="120">
        <v>14043566</v>
      </c>
      <c r="F41" s="120">
        <v>28087132</v>
      </c>
      <c r="K41" s="157" t="s">
        <v>7874</v>
      </c>
      <c r="L41" s="157" t="s">
        <v>7873</v>
      </c>
      <c r="M41" s="157" t="s">
        <v>7875</v>
      </c>
      <c r="N41" s="121" t="s">
        <v>8169</v>
      </c>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row>
    <row r="42" spans="1:92" ht="18" hidden="1" customHeight="1" x14ac:dyDescent="0.2">
      <c r="A42" s="119">
        <v>7714</v>
      </c>
      <c r="B42" s="119">
        <v>651883474</v>
      </c>
      <c r="C42" s="119" t="s">
        <v>7878</v>
      </c>
      <c r="D42" s="119" t="s">
        <v>7211</v>
      </c>
      <c r="E42" s="120">
        <v>0</v>
      </c>
      <c r="F42" s="120">
        <v>7413200</v>
      </c>
      <c r="J42" s="161">
        <v>7692</v>
      </c>
      <c r="K42" s="121">
        <v>7714</v>
      </c>
      <c r="L42" s="121" t="s">
        <v>7878</v>
      </c>
      <c r="M42" s="121">
        <v>651883474</v>
      </c>
      <c r="N42" s="158">
        <v>470225206</v>
      </c>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row>
    <row r="43" spans="1:92" ht="18" hidden="1" customHeight="1" x14ac:dyDescent="0.2">
      <c r="A43" s="119">
        <v>7714</v>
      </c>
      <c r="B43" s="119">
        <v>651883474</v>
      </c>
      <c r="C43" s="119" t="s">
        <v>7878</v>
      </c>
      <c r="D43" s="119" t="s">
        <v>7227</v>
      </c>
      <c r="E43" s="120">
        <v>11564592</v>
      </c>
      <c r="F43" s="120">
        <v>41217392</v>
      </c>
      <c r="J43" s="161">
        <v>7696</v>
      </c>
      <c r="K43" s="121">
        <v>7727</v>
      </c>
      <c r="L43" s="121" t="s">
        <v>7879</v>
      </c>
      <c r="M43" s="121">
        <v>651902215</v>
      </c>
      <c r="N43" s="158">
        <v>288198528</v>
      </c>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row>
    <row r="44" spans="1:92" ht="18" hidden="1" customHeight="1" x14ac:dyDescent="0.2">
      <c r="A44" s="119">
        <v>7714</v>
      </c>
      <c r="B44" s="119">
        <v>651883474</v>
      </c>
      <c r="C44" s="119" t="s">
        <v>7878</v>
      </c>
      <c r="D44" s="119" t="s">
        <v>231</v>
      </c>
      <c r="E44" s="120">
        <v>0</v>
      </c>
      <c r="F44" s="120">
        <v>14826400</v>
      </c>
      <c r="J44" s="161">
        <v>7708</v>
      </c>
      <c r="K44" s="121">
        <v>7729</v>
      </c>
      <c r="L44" s="121" t="s">
        <v>8149</v>
      </c>
      <c r="M44" s="121">
        <v>651932017</v>
      </c>
      <c r="N44" s="158">
        <v>75368522</v>
      </c>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row>
    <row r="45" spans="1:92" ht="18" hidden="1" customHeight="1" x14ac:dyDescent="0.2">
      <c r="A45" s="119">
        <v>7714</v>
      </c>
      <c r="B45" s="119">
        <v>651883474</v>
      </c>
      <c r="C45" s="119" t="s">
        <v>7878</v>
      </c>
      <c r="D45" s="119" t="s">
        <v>7213</v>
      </c>
      <c r="E45" s="120">
        <v>14085080</v>
      </c>
      <c r="F45" s="120">
        <v>28911480</v>
      </c>
      <c r="J45" s="161">
        <v>7704</v>
      </c>
      <c r="K45" s="121">
        <v>7730</v>
      </c>
      <c r="L45" s="121" t="s">
        <v>7881</v>
      </c>
      <c r="M45" s="121">
        <v>651908876</v>
      </c>
      <c r="N45" s="158">
        <v>32641802</v>
      </c>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row>
    <row r="46" spans="1:92" ht="18" hidden="1" customHeight="1" x14ac:dyDescent="0.2">
      <c r="A46" s="119">
        <v>7714</v>
      </c>
      <c r="B46" s="119">
        <v>651883474</v>
      </c>
      <c r="C46" s="119" t="s">
        <v>7878</v>
      </c>
      <c r="D46" s="119" t="s">
        <v>7228</v>
      </c>
      <c r="E46" s="120">
        <v>14381608</v>
      </c>
      <c r="F46" s="120">
        <v>29208008</v>
      </c>
      <c r="J46" s="161">
        <v>7694</v>
      </c>
      <c r="K46" s="121">
        <v>7731</v>
      </c>
      <c r="L46" s="121" t="s">
        <v>7882</v>
      </c>
      <c r="M46" s="121">
        <v>732489002</v>
      </c>
      <c r="N46" s="158">
        <v>89551456</v>
      </c>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row>
    <row r="47" spans="1:92" ht="18" hidden="1" customHeight="1" x14ac:dyDescent="0.2">
      <c r="A47" s="119">
        <v>7714</v>
      </c>
      <c r="B47" s="119">
        <v>651883474</v>
      </c>
      <c r="C47" s="119" t="s">
        <v>7878</v>
      </c>
      <c r="D47" s="119" t="s">
        <v>7210</v>
      </c>
      <c r="E47" s="120">
        <v>14529872</v>
      </c>
      <c r="F47" s="120">
        <v>29356272</v>
      </c>
      <c r="J47" s="161">
        <v>7723</v>
      </c>
      <c r="K47" s="121">
        <v>7745</v>
      </c>
      <c r="L47" s="121" t="s">
        <v>8150</v>
      </c>
      <c r="M47" s="121">
        <v>651927862</v>
      </c>
      <c r="N47" s="158">
        <v>26214282</v>
      </c>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row>
    <row r="48" spans="1:92" ht="18" hidden="1" customHeight="1" x14ac:dyDescent="0.2">
      <c r="A48" s="119">
        <v>7714</v>
      </c>
      <c r="B48" s="119">
        <v>651883474</v>
      </c>
      <c r="C48" s="119" t="s">
        <v>7878</v>
      </c>
      <c r="D48" s="119" t="s">
        <v>7191</v>
      </c>
      <c r="E48" s="120">
        <v>0</v>
      </c>
      <c r="F48" s="120">
        <v>25946200</v>
      </c>
      <c r="K48" s="121" t="s">
        <v>7883</v>
      </c>
      <c r="L48" s="121"/>
      <c r="M48" s="121"/>
      <c r="N48" s="158">
        <v>982199796</v>
      </c>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row>
    <row r="49" spans="1:92" ht="18" hidden="1" customHeight="1" x14ac:dyDescent="0.2">
      <c r="A49" s="119">
        <v>7714</v>
      </c>
      <c r="B49" s="119">
        <v>651883474</v>
      </c>
      <c r="C49" s="119" t="s">
        <v>7878</v>
      </c>
      <c r="D49" s="119" t="s">
        <v>7192</v>
      </c>
      <c r="E49" s="120">
        <v>6227088</v>
      </c>
      <c r="F49" s="120">
        <v>17346888</v>
      </c>
      <c r="K49"/>
      <c r="L49"/>
      <c r="M49"/>
      <c r="N49" s="90"/>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row>
    <row r="50" spans="1:92" ht="18" hidden="1" customHeight="1" x14ac:dyDescent="0.2">
      <c r="A50" s="119">
        <v>7714</v>
      </c>
      <c r="B50" s="119">
        <v>651883474</v>
      </c>
      <c r="C50" s="119" t="s">
        <v>7878</v>
      </c>
      <c r="D50" s="119" t="s">
        <v>7215</v>
      </c>
      <c r="E50" s="120">
        <v>0</v>
      </c>
      <c r="F50" s="120">
        <v>14826400</v>
      </c>
      <c r="K50"/>
      <c r="L50"/>
      <c r="M50"/>
      <c r="N50" s="9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row>
    <row r="51" spans="1:92" ht="18" hidden="1" customHeight="1" x14ac:dyDescent="0.2">
      <c r="A51" s="119">
        <v>7714</v>
      </c>
      <c r="B51" s="119">
        <v>651883474</v>
      </c>
      <c r="C51" s="119" t="s">
        <v>7878</v>
      </c>
      <c r="D51" s="119" t="s">
        <v>7153</v>
      </c>
      <c r="E51" s="120">
        <v>0</v>
      </c>
      <c r="F51" s="120">
        <v>13521677</v>
      </c>
      <c r="K51"/>
      <c r="L51"/>
      <c r="M51"/>
      <c r="N51" s="90"/>
    </row>
    <row r="52" spans="1:92" ht="18" hidden="1" customHeight="1" x14ac:dyDescent="0.2">
      <c r="A52" s="119">
        <v>7714</v>
      </c>
      <c r="B52" s="119">
        <v>651883474</v>
      </c>
      <c r="C52" s="119" t="s">
        <v>7878</v>
      </c>
      <c r="D52" s="119" t="s">
        <v>7196</v>
      </c>
      <c r="E52" s="120">
        <v>14085080</v>
      </c>
      <c r="F52" s="120">
        <v>28170160</v>
      </c>
      <c r="K52"/>
      <c r="L52"/>
      <c r="M52"/>
      <c r="N52" s="90"/>
    </row>
    <row r="53" spans="1:92" ht="18" hidden="1" customHeight="1" x14ac:dyDescent="0.2">
      <c r="A53" s="119">
        <v>7714</v>
      </c>
      <c r="B53" s="119">
        <v>651883474</v>
      </c>
      <c r="C53" s="119" t="s">
        <v>7878</v>
      </c>
      <c r="D53" s="119" t="s">
        <v>7197</v>
      </c>
      <c r="E53" s="120">
        <v>0</v>
      </c>
      <c r="F53" s="120">
        <v>10986362</v>
      </c>
      <c r="K53"/>
      <c r="L53"/>
      <c r="M53"/>
      <c r="N53" s="90"/>
    </row>
    <row r="54" spans="1:92" ht="18" hidden="1" customHeight="1" x14ac:dyDescent="0.2">
      <c r="A54" s="119">
        <v>7714</v>
      </c>
      <c r="B54" s="119">
        <v>651883474</v>
      </c>
      <c r="C54" s="119" t="s">
        <v>7878</v>
      </c>
      <c r="D54" s="119" t="s">
        <v>7284</v>
      </c>
      <c r="E54" s="120">
        <v>14826400</v>
      </c>
      <c r="F54" s="120">
        <v>29652800</v>
      </c>
      <c r="K54"/>
      <c r="L54"/>
      <c r="M54"/>
      <c r="N54" s="90"/>
    </row>
    <row r="55" spans="1:92" ht="18" hidden="1" customHeight="1" x14ac:dyDescent="0.2">
      <c r="A55" s="119">
        <v>7714</v>
      </c>
      <c r="B55" s="119">
        <v>651883474</v>
      </c>
      <c r="C55" s="119" t="s">
        <v>7878</v>
      </c>
      <c r="D55" s="119" t="s">
        <v>7237</v>
      </c>
      <c r="E55" s="120">
        <v>14826400</v>
      </c>
      <c r="F55" s="120">
        <v>29652800</v>
      </c>
      <c r="K55"/>
      <c r="L55"/>
      <c r="M55"/>
      <c r="N55" s="90"/>
    </row>
    <row r="56" spans="1:92" ht="18" hidden="1" customHeight="1" x14ac:dyDescent="0.2">
      <c r="A56" s="119">
        <v>7714</v>
      </c>
      <c r="B56" s="119">
        <v>651883474</v>
      </c>
      <c r="C56" s="119" t="s">
        <v>7878</v>
      </c>
      <c r="D56" s="119" t="s">
        <v>5877</v>
      </c>
      <c r="E56" s="120">
        <v>13640288</v>
      </c>
      <c r="F56" s="120">
        <v>28466688</v>
      </c>
      <c r="K56"/>
      <c r="L56"/>
      <c r="M56"/>
      <c r="N56" s="90"/>
    </row>
    <row r="57" spans="1:92" ht="18" hidden="1" customHeight="1" x14ac:dyDescent="0.2">
      <c r="A57" s="119">
        <v>7714</v>
      </c>
      <c r="B57" s="119">
        <v>651883474</v>
      </c>
      <c r="C57" s="119" t="s">
        <v>7878</v>
      </c>
      <c r="D57" s="119" t="s">
        <v>7206</v>
      </c>
      <c r="E57" s="120">
        <v>0</v>
      </c>
      <c r="F57" s="120">
        <v>14826400</v>
      </c>
      <c r="K57"/>
      <c r="L57"/>
      <c r="M57"/>
      <c r="N57" s="90"/>
    </row>
    <row r="58" spans="1:92" ht="18" hidden="1" customHeight="1" x14ac:dyDescent="0.2">
      <c r="A58" s="119">
        <v>7714</v>
      </c>
      <c r="B58" s="119">
        <v>651883474</v>
      </c>
      <c r="C58" s="119" t="s">
        <v>7878</v>
      </c>
      <c r="D58" s="119" t="s">
        <v>7207</v>
      </c>
      <c r="E58" s="120">
        <v>8958111</v>
      </c>
      <c r="F58" s="120">
        <v>21634683</v>
      </c>
      <c r="K58"/>
      <c r="L58"/>
      <c r="M58"/>
      <c r="N58" s="90"/>
    </row>
    <row r="59" spans="1:92" ht="18" hidden="1" customHeight="1" x14ac:dyDescent="0.2">
      <c r="A59" s="119">
        <v>7727</v>
      </c>
      <c r="B59" s="119">
        <v>651902215</v>
      </c>
      <c r="C59" s="119" t="s">
        <v>7879</v>
      </c>
      <c r="D59" s="119" t="s">
        <v>7172</v>
      </c>
      <c r="E59" s="120">
        <v>9296153</v>
      </c>
      <c r="F59" s="120">
        <v>18592306</v>
      </c>
      <c r="K59"/>
      <c r="L59"/>
      <c r="M59"/>
      <c r="N59" s="90"/>
    </row>
    <row r="60" spans="1:92" ht="18" hidden="1" customHeight="1" x14ac:dyDescent="0.2">
      <c r="A60" s="119">
        <v>7727</v>
      </c>
      <c r="B60" s="119">
        <v>651902215</v>
      </c>
      <c r="C60" s="119" t="s">
        <v>7879</v>
      </c>
      <c r="D60" s="119" t="s">
        <v>7181</v>
      </c>
      <c r="E60" s="120">
        <v>16902096</v>
      </c>
      <c r="F60" s="120">
        <v>33804192</v>
      </c>
      <c r="K60"/>
      <c r="L60"/>
      <c r="M60"/>
      <c r="N60" s="90"/>
    </row>
    <row r="61" spans="1:92" ht="18" hidden="1" customHeight="1" x14ac:dyDescent="0.2">
      <c r="A61" s="119">
        <v>7727</v>
      </c>
      <c r="B61" s="119">
        <v>651902215</v>
      </c>
      <c r="C61" s="119" t="s">
        <v>7879</v>
      </c>
      <c r="D61" s="119" t="s">
        <v>149</v>
      </c>
      <c r="E61" s="120">
        <v>14873844</v>
      </c>
      <c r="F61" s="120">
        <v>32621045</v>
      </c>
      <c r="K61"/>
      <c r="L61"/>
      <c r="M61"/>
      <c r="N61" s="90"/>
    </row>
    <row r="62" spans="1:92" ht="18" hidden="1" customHeight="1" x14ac:dyDescent="0.2">
      <c r="A62" s="119">
        <v>7727</v>
      </c>
      <c r="B62" s="119">
        <v>651902215</v>
      </c>
      <c r="C62" s="119" t="s">
        <v>7879</v>
      </c>
      <c r="D62" s="119" t="s">
        <v>7238</v>
      </c>
      <c r="E62" s="120">
        <v>9340632</v>
      </c>
      <c r="F62" s="120">
        <v>19719112</v>
      </c>
      <c r="K62"/>
      <c r="L62"/>
      <c r="M62"/>
      <c r="N62" s="90"/>
    </row>
    <row r="63" spans="1:92" ht="18" hidden="1" customHeight="1" x14ac:dyDescent="0.2">
      <c r="A63" s="119">
        <v>7727</v>
      </c>
      <c r="B63" s="119">
        <v>651902215</v>
      </c>
      <c r="C63" s="119" t="s">
        <v>7879</v>
      </c>
      <c r="D63" s="119" t="s">
        <v>7164</v>
      </c>
      <c r="E63" s="120">
        <v>13521677</v>
      </c>
      <c r="F63" s="120">
        <v>28564542</v>
      </c>
      <c r="K63"/>
      <c r="L63"/>
      <c r="M63"/>
      <c r="N63" s="90"/>
    </row>
    <row r="64" spans="1:92" ht="18" hidden="1" customHeight="1" x14ac:dyDescent="0.2">
      <c r="A64" s="119">
        <v>7727</v>
      </c>
      <c r="B64" s="119">
        <v>651902215</v>
      </c>
      <c r="C64" s="119" t="s">
        <v>7879</v>
      </c>
      <c r="D64" s="119" t="s">
        <v>7153</v>
      </c>
      <c r="E64" s="120">
        <v>11831467</v>
      </c>
      <c r="F64" s="120">
        <v>23662934</v>
      </c>
      <c r="K64"/>
      <c r="L64"/>
      <c r="M64"/>
      <c r="N64" s="90"/>
    </row>
    <row r="65" spans="1:14" ht="18" hidden="1" customHeight="1" x14ac:dyDescent="0.2">
      <c r="A65" s="119">
        <v>7727</v>
      </c>
      <c r="B65" s="119">
        <v>651902215</v>
      </c>
      <c r="C65" s="119" t="s">
        <v>7879</v>
      </c>
      <c r="D65" s="119" t="s">
        <v>7197</v>
      </c>
      <c r="E65" s="120">
        <v>2873356</v>
      </c>
      <c r="F65" s="120">
        <v>12676572</v>
      </c>
      <c r="K65"/>
      <c r="L65"/>
      <c r="M65"/>
      <c r="N65" s="90"/>
    </row>
    <row r="66" spans="1:14" ht="18" hidden="1" customHeight="1" x14ac:dyDescent="0.2">
      <c r="A66" s="119">
        <v>7727</v>
      </c>
      <c r="B66" s="119">
        <v>651902215</v>
      </c>
      <c r="C66" s="119" t="s">
        <v>7879</v>
      </c>
      <c r="D66" s="119" t="s">
        <v>7169</v>
      </c>
      <c r="E66" s="120">
        <v>13788552</v>
      </c>
      <c r="F66" s="120">
        <v>32766344</v>
      </c>
      <c r="K66"/>
      <c r="L66"/>
      <c r="M66"/>
      <c r="N66" s="90"/>
    </row>
    <row r="67" spans="1:14" ht="18" hidden="1" customHeight="1" x14ac:dyDescent="0.2">
      <c r="A67" s="119">
        <v>7727</v>
      </c>
      <c r="B67" s="119">
        <v>651902215</v>
      </c>
      <c r="C67" s="119" t="s">
        <v>7879</v>
      </c>
      <c r="D67" s="119" t="s">
        <v>7233</v>
      </c>
      <c r="E67" s="120">
        <v>10479300</v>
      </c>
      <c r="F67" s="120">
        <v>22479788</v>
      </c>
      <c r="K67"/>
      <c r="L67"/>
      <c r="M67"/>
      <c r="N67" s="90"/>
    </row>
    <row r="68" spans="1:14" ht="18" hidden="1" customHeight="1" x14ac:dyDescent="0.2">
      <c r="A68" s="119">
        <v>7727</v>
      </c>
      <c r="B68" s="119">
        <v>651902215</v>
      </c>
      <c r="C68" s="119" t="s">
        <v>7879</v>
      </c>
      <c r="D68" s="119" t="s">
        <v>183</v>
      </c>
      <c r="E68" s="120">
        <v>8958111</v>
      </c>
      <c r="F68" s="120">
        <v>24169997</v>
      </c>
      <c r="K68"/>
      <c r="L68"/>
      <c r="M68"/>
      <c r="N68" s="90"/>
    </row>
    <row r="69" spans="1:14" ht="18" hidden="1" customHeight="1" x14ac:dyDescent="0.2">
      <c r="A69" s="119">
        <v>7727</v>
      </c>
      <c r="B69" s="119">
        <v>651902215</v>
      </c>
      <c r="C69" s="119" t="s">
        <v>7879</v>
      </c>
      <c r="D69" s="119" t="s">
        <v>7160</v>
      </c>
      <c r="E69" s="120">
        <v>11119800</v>
      </c>
      <c r="F69" s="120">
        <v>22239600</v>
      </c>
      <c r="K69"/>
      <c r="L69"/>
      <c r="M69"/>
      <c r="N69" s="90"/>
    </row>
    <row r="70" spans="1:14" ht="18" hidden="1" customHeight="1" x14ac:dyDescent="0.2">
      <c r="A70" s="119">
        <v>7727</v>
      </c>
      <c r="B70" s="119">
        <v>651902215</v>
      </c>
      <c r="C70" s="119" t="s">
        <v>7879</v>
      </c>
      <c r="D70" s="119" t="s">
        <v>7253</v>
      </c>
      <c r="E70" s="120">
        <v>8451048</v>
      </c>
      <c r="F70" s="120">
        <v>16902096</v>
      </c>
      <c r="K70"/>
      <c r="L70"/>
      <c r="M70"/>
      <c r="N70" s="90"/>
    </row>
    <row r="71" spans="1:14" ht="18" hidden="1" customHeight="1" x14ac:dyDescent="0.2">
      <c r="A71" s="119">
        <v>7729</v>
      </c>
      <c r="B71" s="119">
        <v>651932017</v>
      </c>
      <c r="C71" s="119" t="s">
        <v>8149</v>
      </c>
      <c r="D71" s="119" t="s">
        <v>7223</v>
      </c>
      <c r="E71" s="120">
        <v>13690698</v>
      </c>
      <c r="F71" s="120">
        <v>13690698</v>
      </c>
      <c r="K71"/>
      <c r="L71"/>
      <c r="M71"/>
      <c r="N71" s="90"/>
    </row>
    <row r="72" spans="1:14" ht="18" hidden="1" customHeight="1" x14ac:dyDescent="0.2">
      <c r="A72" s="119">
        <v>7729</v>
      </c>
      <c r="B72" s="119">
        <v>651932017</v>
      </c>
      <c r="C72" s="119" t="s">
        <v>8149</v>
      </c>
      <c r="D72" s="119" t="s">
        <v>7229</v>
      </c>
      <c r="E72" s="120">
        <v>18236472</v>
      </c>
      <c r="F72" s="120">
        <v>18236472</v>
      </c>
      <c r="K72"/>
      <c r="L72"/>
      <c r="M72"/>
      <c r="N72" s="90"/>
    </row>
    <row r="73" spans="1:14" ht="18" hidden="1" customHeight="1" x14ac:dyDescent="0.2">
      <c r="A73" s="119">
        <v>7729</v>
      </c>
      <c r="B73" s="119">
        <v>651932017</v>
      </c>
      <c r="C73" s="119" t="s">
        <v>8149</v>
      </c>
      <c r="D73" s="119" t="s">
        <v>7350</v>
      </c>
      <c r="E73" s="120">
        <v>7561464</v>
      </c>
      <c r="F73" s="120">
        <v>7561464</v>
      </c>
      <c r="K73"/>
      <c r="L73"/>
      <c r="M73"/>
      <c r="N73" s="90"/>
    </row>
    <row r="74" spans="1:14" ht="18" hidden="1" customHeight="1" x14ac:dyDescent="0.2">
      <c r="A74" s="119">
        <v>7729</v>
      </c>
      <c r="B74" s="119">
        <v>651932017</v>
      </c>
      <c r="C74" s="119" t="s">
        <v>8149</v>
      </c>
      <c r="D74" s="119" t="s">
        <v>7257</v>
      </c>
      <c r="E74" s="120">
        <v>20756960</v>
      </c>
      <c r="F74" s="120">
        <v>20756960</v>
      </c>
      <c r="K74"/>
      <c r="L74"/>
      <c r="M74"/>
      <c r="N74" s="90"/>
    </row>
    <row r="75" spans="1:14" ht="18" hidden="1" customHeight="1" x14ac:dyDescent="0.2">
      <c r="A75" s="119">
        <v>7729</v>
      </c>
      <c r="B75" s="119">
        <v>651932017</v>
      </c>
      <c r="C75" s="119" t="s">
        <v>8149</v>
      </c>
      <c r="D75" s="119" t="s">
        <v>7205</v>
      </c>
      <c r="E75" s="120">
        <v>15122928</v>
      </c>
      <c r="F75" s="120">
        <v>15122928</v>
      </c>
      <c r="K75"/>
      <c r="L75"/>
      <c r="M75"/>
      <c r="N75" s="90"/>
    </row>
    <row r="76" spans="1:14" ht="18" hidden="1" customHeight="1" x14ac:dyDescent="0.2">
      <c r="A76" s="119">
        <v>7730</v>
      </c>
      <c r="B76" s="119">
        <v>651908876</v>
      </c>
      <c r="C76" s="119" t="s">
        <v>7881</v>
      </c>
      <c r="D76" s="119" t="s">
        <v>7171</v>
      </c>
      <c r="E76" s="120">
        <v>15182234</v>
      </c>
      <c r="F76" s="120">
        <v>32641802</v>
      </c>
      <c r="K76"/>
      <c r="L76"/>
      <c r="M76"/>
      <c r="N76" s="90"/>
    </row>
    <row r="77" spans="1:14" ht="18" hidden="1" customHeight="1" x14ac:dyDescent="0.2">
      <c r="A77" s="119">
        <v>7731</v>
      </c>
      <c r="B77" s="119">
        <v>732489002</v>
      </c>
      <c r="C77" s="119" t="s">
        <v>7882</v>
      </c>
      <c r="D77" s="119" t="s">
        <v>7184</v>
      </c>
      <c r="E77" s="120">
        <v>19274320</v>
      </c>
      <c r="F77" s="120">
        <v>38548640</v>
      </c>
      <c r="K77"/>
      <c r="L77"/>
      <c r="M77"/>
      <c r="N77" s="90"/>
    </row>
    <row r="78" spans="1:14" ht="18" hidden="1" customHeight="1" x14ac:dyDescent="0.2">
      <c r="A78" s="119">
        <v>7731</v>
      </c>
      <c r="B78" s="119">
        <v>732489002</v>
      </c>
      <c r="C78" s="119" t="s">
        <v>7882</v>
      </c>
      <c r="D78" s="119" t="s">
        <v>7261</v>
      </c>
      <c r="E78" s="120">
        <v>14826400</v>
      </c>
      <c r="F78" s="120">
        <v>29652800</v>
      </c>
      <c r="K78"/>
      <c r="L78"/>
      <c r="M78"/>
      <c r="N78" s="90"/>
    </row>
    <row r="79" spans="1:14" ht="18" hidden="1" customHeight="1" x14ac:dyDescent="0.2">
      <c r="A79" s="119">
        <v>7731</v>
      </c>
      <c r="B79" s="119">
        <v>732489002</v>
      </c>
      <c r="C79" s="119" t="s">
        <v>7882</v>
      </c>
      <c r="D79" s="119" t="s">
        <v>7170</v>
      </c>
      <c r="E79" s="120">
        <v>10675008</v>
      </c>
      <c r="F79" s="120">
        <v>21350016</v>
      </c>
      <c r="K79"/>
      <c r="L79"/>
      <c r="M79"/>
      <c r="N79" s="90"/>
    </row>
    <row r="80" spans="1:14" ht="18" customHeight="1" x14ac:dyDescent="0.2">
      <c r="A80" s="167">
        <v>7745</v>
      </c>
      <c r="B80" s="167">
        <v>651927862</v>
      </c>
      <c r="C80" s="119" t="s">
        <v>8150</v>
      </c>
      <c r="D80" s="119" t="s">
        <v>7204</v>
      </c>
      <c r="E80" s="120">
        <v>26214282</v>
      </c>
      <c r="F80" s="120">
        <v>26214282</v>
      </c>
      <c r="K80"/>
      <c r="L80"/>
      <c r="M80"/>
      <c r="N80" s="90"/>
    </row>
    <row r="81" spans="1:14" ht="18" customHeight="1" x14ac:dyDescent="0.2">
      <c r="K81"/>
      <c r="L81"/>
      <c r="M81"/>
      <c r="N81" s="90"/>
    </row>
    <row r="82" spans="1:14" ht="18" customHeight="1" x14ac:dyDescent="0.2">
      <c r="K82"/>
      <c r="L82"/>
      <c r="M82"/>
      <c r="N82" s="90"/>
    </row>
    <row r="83" spans="1:14" ht="18" customHeight="1" x14ac:dyDescent="0.2">
      <c r="K83"/>
      <c r="L83"/>
      <c r="M83"/>
      <c r="N83" s="90"/>
    </row>
    <row r="84" spans="1:14" ht="18" customHeight="1" x14ac:dyDescent="0.2">
      <c r="K84"/>
      <c r="L84"/>
      <c r="M84"/>
      <c r="N84" s="90"/>
    </row>
    <row r="85" spans="1:14" ht="18" customHeight="1" x14ac:dyDescent="0.2">
      <c r="K85"/>
      <c r="L85"/>
      <c r="M85"/>
      <c r="N85" s="90"/>
    </row>
    <row r="86" spans="1:14" ht="22.5" x14ac:dyDescent="0.2">
      <c r="A86" s="170" t="s">
        <v>8151</v>
      </c>
      <c r="B86" s="170" t="s">
        <v>8152</v>
      </c>
      <c r="C86" s="170" t="s">
        <v>8153</v>
      </c>
      <c r="D86" s="171" t="s">
        <v>7875</v>
      </c>
      <c r="E86" s="170" t="s">
        <v>8154</v>
      </c>
      <c r="K86"/>
      <c r="L86"/>
      <c r="M86"/>
      <c r="N86" s="90"/>
    </row>
    <row r="87" spans="1:14" s="145" customFormat="1" ht="33.75" x14ac:dyDescent="0.2">
      <c r="A87" s="73">
        <v>1700</v>
      </c>
      <c r="B87" s="73">
        <v>3860</v>
      </c>
      <c r="C87" s="14" t="s">
        <v>7835</v>
      </c>
      <c r="D87" s="138">
        <v>711524002</v>
      </c>
      <c r="E87" s="14" t="s">
        <v>8155</v>
      </c>
      <c r="K87" s="144"/>
      <c r="L87" s="144"/>
      <c r="M87" s="144"/>
      <c r="N87" s="168"/>
    </row>
    <row r="88" spans="1:14" s="145" customFormat="1" ht="90" x14ac:dyDescent="0.2">
      <c r="A88" s="73">
        <v>7476</v>
      </c>
      <c r="B88" s="73">
        <v>5070</v>
      </c>
      <c r="C88" s="14" t="s">
        <v>8156</v>
      </c>
      <c r="D88" s="138">
        <v>690411008</v>
      </c>
      <c r="E88" s="14" t="s">
        <v>8157</v>
      </c>
      <c r="K88" s="144"/>
      <c r="L88" s="144"/>
      <c r="M88" s="144"/>
      <c r="N88" s="168"/>
    </row>
    <row r="89" spans="1:14" s="145" customFormat="1" ht="45" x14ac:dyDescent="0.2">
      <c r="A89" s="73">
        <v>7524</v>
      </c>
      <c r="B89" s="73">
        <v>6720</v>
      </c>
      <c r="C89" s="14" t="s">
        <v>8158</v>
      </c>
      <c r="D89" s="138">
        <v>690811006</v>
      </c>
      <c r="E89" s="14" t="s">
        <v>8159</v>
      </c>
      <c r="K89" s="144"/>
      <c r="L89" s="144"/>
      <c r="M89" s="144"/>
      <c r="N89" s="168"/>
    </row>
    <row r="90" spans="1:14" s="145" customFormat="1" ht="56.25" x14ac:dyDescent="0.2">
      <c r="A90" s="73"/>
      <c r="B90" s="73">
        <v>6898</v>
      </c>
      <c r="C90" s="14" t="s">
        <v>7559</v>
      </c>
      <c r="D90" s="138">
        <v>712939001</v>
      </c>
      <c r="E90" s="14" t="s">
        <v>8160</v>
      </c>
      <c r="K90" s="144"/>
      <c r="L90" s="144"/>
      <c r="M90" s="144"/>
      <c r="N90" s="169"/>
    </row>
    <row r="91" spans="1:14" s="145" customFormat="1" ht="90" x14ac:dyDescent="0.2">
      <c r="A91" s="73">
        <v>7171</v>
      </c>
      <c r="B91" s="73">
        <v>7172</v>
      </c>
      <c r="C91" s="14" t="s">
        <v>7845</v>
      </c>
      <c r="D91" s="138">
        <v>690733005</v>
      </c>
      <c r="E91" s="14" t="s">
        <v>8161</v>
      </c>
      <c r="K91" s="144"/>
      <c r="L91" s="144"/>
      <c r="M91" s="144"/>
      <c r="N91" s="169"/>
    </row>
    <row r="92" spans="1:14" s="145" customFormat="1" ht="33.75" x14ac:dyDescent="0.2">
      <c r="A92" s="150">
        <v>7723</v>
      </c>
      <c r="B92" s="179">
        <v>7745</v>
      </c>
      <c r="C92" s="151" t="s">
        <v>7400</v>
      </c>
      <c r="D92" s="152">
        <v>651927862</v>
      </c>
      <c r="E92" s="75" t="s">
        <v>8162</v>
      </c>
      <c r="K92" s="144"/>
      <c r="L92" s="144"/>
      <c r="M92" s="144"/>
      <c r="N92" s="169"/>
    </row>
    <row r="93" spans="1:14" s="145" customFormat="1" ht="22.5" x14ac:dyDescent="0.2">
      <c r="A93" s="150">
        <v>7708</v>
      </c>
      <c r="B93" s="179">
        <v>7729</v>
      </c>
      <c r="C93" s="151" t="s">
        <v>6364</v>
      </c>
      <c r="D93" s="152">
        <v>651932017</v>
      </c>
      <c r="E93" s="75" t="s">
        <v>8163</v>
      </c>
      <c r="K93" s="144"/>
      <c r="L93" s="144"/>
      <c r="M93" s="144"/>
      <c r="N93" s="169"/>
    </row>
    <row r="94" spans="1:14" s="145" customFormat="1" ht="45" x14ac:dyDescent="0.2">
      <c r="A94" s="150">
        <v>7704</v>
      </c>
      <c r="B94" s="179">
        <v>7730</v>
      </c>
      <c r="C94" s="151" t="s">
        <v>6274</v>
      </c>
      <c r="D94" s="152">
        <v>651908876</v>
      </c>
      <c r="E94" s="75" t="s">
        <v>8164</v>
      </c>
      <c r="K94" s="144"/>
      <c r="L94" s="144"/>
      <c r="M94" s="144"/>
      <c r="N94" s="169"/>
    </row>
    <row r="95" spans="1:14" s="145" customFormat="1" ht="33.75" x14ac:dyDescent="0.2">
      <c r="A95" s="150">
        <v>7696</v>
      </c>
      <c r="B95" s="179">
        <v>7727</v>
      </c>
      <c r="C95" s="151" t="s">
        <v>6162</v>
      </c>
      <c r="D95" s="152">
        <v>651902215</v>
      </c>
      <c r="E95" s="75" t="s">
        <v>8165</v>
      </c>
      <c r="K95" s="144"/>
      <c r="L95" s="144"/>
      <c r="M95" s="144"/>
      <c r="N95" s="169"/>
    </row>
    <row r="96" spans="1:14" s="145" customFormat="1" ht="56.25" x14ac:dyDescent="0.2">
      <c r="A96" s="150">
        <v>7694</v>
      </c>
      <c r="B96" s="179">
        <v>7731</v>
      </c>
      <c r="C96" s="151" t="s">
        <v>6150</v>
      </c>
      <c r="D96" s="152">
        <v>732489002</v>
      </c>
      <c r="E96" s="75" t="s">
        <v>8166</v>
      </c>
      <c r="N96" s="169"/>
    </row>
    <row r="97" spans="1:14" s="145" customFormat="1" ht="22.5" x14ac:dyDescent="0.2">
      <c r="A97" s="73">
        <v>7692</v>
      </c>
      <c r="B97" s="73">
        <v>7714</v>
      </c>
      <c r="C97" s="14" t="s">
        <v>8167</v>
      </c>
      <c r="D97" s="138">
        <v>651883474</v>
      </c>
      <c r="E97" s="75" t="s">
        <v>8168</v>
      </c>
      <c r="N97" s="169"/>
    </row>
    <row r="98" spans="1:14" s="145" customFormat="1" ht="33.75" x14ac:dyDescent="0.2">
      <c r="A98" s="28">
        <v>6988</v>
      </c>
      <c r="B98" s="73">
        <v>6871</v>
      </c>
      <c r="C98" s="19" t="s">
        <v>410</v>
      </c>
      <c r="D98" s="132">
        <v>715787008</v>
      </c>
      <c r="E98" s="75" t="s">
        <v>8171</v>
      </c>
      <c r="N98" s="169"/>
    </row>
    <row r="99" spans="1:14" s="145" customFormat="1" ht="45" x14ac:dyDescent="0.2">
      <c r="A99" s="28">
        <v>7691</v>
      </c>
      <c r="B99" s="73">
        <v>7726</v>
      </c>
      <c r="C99" s="19" t="s">
        <v>6130</v>
      </c>
      <c r="D99" s="132">
        <v>651539544</v>
      </c>
      <c r="E99" s="75" t="s">
        <v>8172</v>
      </c>
      <c r="N99" s="169"/>
    </row>
    <row r="100" spans="1:14" ht="22.5" x14ac:dyDescent="0.2">
      <c r="A100" s="28">
        <v>7717</v>
      </c>
      <c r="B100" s="180">
        <v>7708</v>
      </c>
      <c r="C100" s="19" t="s">
        <v>6754</v>
      </c>
      <c r="D100" s="132">
        <v>533344577</v>
      </c>
      <c r="E100" s="75" t="s">
        <v>8173</v>
      </c>
    </row>
    <row r="101" spans="1:14" ht="33.75" x14ac:dyDescent="0.2">
      <c r="A101" s="28">
        <v>7714</v>
      </c>
      <c r="B101" s="73">
        <v>7701</v>
      </c>
      <c r="C101" s="19" t="s">
        <v>6741</v>
      </c>
      <c r="D101" s="132">
        <v>651935253</v>
      </c>
      <c r="E101" s="75" t="s">
        <v>8174</v>
      </c>
    </row>
    <row r="102" spans="1:14" ht="22.5" x14ac:dyDescent="0.2">
      <c r="A102" s="28">
        <v>7713</v>
      </c>
      <c r="B102" s="73">
        <v>7700</v>
      </c>
      <c r="C102" s="19" t="s">
        <v>6689</v>
      </c>
      <c r="D102" s="132">
        <v>651868661</v>
      </c>
      <c r="E102" s="75" t="s">
        <v>8175</v>
      </c>
    </row>
    <row r="103" spans="1:14" ht="22.5" x14ac:dyDescent="0.2">
      <c r="A103" s="148">
        <v>7729</v>
      </c>
      <c r="B103" s="148">
        <v>7757</v>
      </c>
      <c r="C103" s="85" t="s">
        <v>8223</v>
      </c>
      <c r="D103" s="85">
        <v>605110207</v>
      </c>
      <c r="E103" s="75" t="s">
        <v>8224</v>
      </c>
    </row>
  </sheetData>
  <autoFilter ref="A39:F80">
    <filterColumn colId="0">
      <filters>
        <filter val="7745"/>
      </filters>
    </filterColumn>
  </autoFilter>
  <hyperlinks>
    <hyperlink ref="N10" r:id="rId2"/>
  </hyperlinks>
  <pageMargins left="0.7" right="0.7" top="0.75" bottom="0.75" header="0.3" footer="0.3"/>
  <pageSetup orientation="portrait" verticalDpi="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activeCell="H12" sqref="H12"/>
    </sheetView>
  </sheetViews>
  <sheetFormatPr baseColWidth="10" defaultRowHeight="42" customHeight="1" x14ac:dyDescent="0.2"/>
  <sheetData>
    <row r="1" spans="1:5" ht="42" customHeight="1" x14ac:dyDescent="0.2">
      <c r="A1" s="22" t="s">
        <v>18</v>
      </c>
      <c r="B1" s="21" t="s">
        <v>2</v>
      </c>
      <c r="C1" s="129" t="s">
        <v>3</v>
      </c>
    </row>
    <row r="2" spans="1:5" ht="42" customHeight="1" x14ac:dyDescent="0.2">
      <c r="A2" s="28">
        <v>1700</v>
      </c>
      <c r="B2" s="38" t="s">
        <v>268</v>
      </c>
      <c r="C2" s="132">
        <v>825359001</v>
      </c>
    </row>
    <row r="3" spans="1:5" ht="42" customHeight="1" x14ac:dyDescent="0.2">
      <c r="A3" s="28">
        <v>1700</v>
      </c>
      <c r="B3" s="19" t="s">
        <v>6580</v>
      </c>
      <c r="C3" s="132">
        <v>711524002</v>
      </c>
    </row>
    <row r="5" spans="1:5" ht="42" customHeight="1" x14ac:dyDescent="0.2">
      <c r="A5" s="170" t="s">
        <v>8151</v>
      </c>
      <c r="B5" s="170" t="s">
        <v>8152</v>
      </c>
      <c r="C5" s="170" t="s">
        <v>8153</v>
      </c>
      <c r="D5" s="171" t="s">
        <v>7875</v>
      </c>
      <c r="E5" s="170" t="s">
        <v>8154</v>
      </c>
    </row>
    <row r="6" spans="1:5" ht="42" customHeight="1" x14ac:dyDescent="0.2">
      <c r="A6" s="148"/>
      <c r="B6" s="148">
        <v>6898</v>
      </c>
      <c r="C6" s="85" t="s">
        <v>7559</v>
      </c>
      <c r="D6" s="149">
        <v>712939001</v>
      </c>
      <c r="E6" s="14" t="s">
        <v>8160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JULIO 2021</vt:lpstr>
      <vt:lpstr>TRABAJO JULIO 2021</vt:lpstr>
      <vt:lpstr>BASE ACUMULADO JULIO</vt:lpstr>
      <vt:lpstr>BASE REGISTRO MAYO</vt:lpstr>
      <vt:lpstr>CORREGIR</vt:lpstr>
      <vt:lpstr>PROBLEMAS JURIDICO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Rodriguez Daziano, Sandra</cp:lastModifiedBy>
  <cp:lastPrinted>2021-07-12T15:46:51Z</cp:lastPrinted>
  <dcterms:created xsi:type="dcterms:W3CDTF">2006-10-16T21:23:02Z</dcterms:created>
  <dcterms:modified xsi:type="dcterms:W3CDTF">2021-09-28T15:46:12Z</dcterms:modified>
</cp:coreProperties>
</file>